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 activeTab="1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D49" i="9" l="1"/>
  <c r="AC65" i="23" l="1"/>
  <c r="AD65" i="23" s="1"/>
  <c r="AE65" i="23" s="1"/>
  <c r="AC66" i="23"/>
  <c r="AD66" i="23"/>
  <c r="AE66" i="23" s="1"/>
  <c r="G64" i="49" l="1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G25" i="24" l="1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I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2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26" i="9"/>
  <c r="G41" i="22" l="1"/>
  <c r="G36" i="22"/>
  <c r="E80" i="23"/>
  <c r="AC80" i="23"/>
  <c r="AD80" i="23" s="1"/>
  <c r="AE80" i="23" s="1"/>
  <c r="AC79" i="23"/>
  <c r="AD79" i="23" s="1"/>
  <c r="AE79" i="23" s="1"/>
  <c r="K80" i="23"/>
  <c r="K79" i="23" s="1"/>
  <c r="K78" i="23" s="1"/>
  <c r="I80" i="23"/>
  <c r="I79" i="23"/>
  <c r="H82" i="23"/>
  <c r="H81" i="23"/>
  <c r="H80" i="23" s="1"/>
  <c r="H79" i="23" s="1"/>
  <c r="H78" i="23" s="1"/>
  <c r="E79" i="23"/>
  <c r="AC81" i="23"/>
  <c r="AD81" i="23" s="1"/>
  <c r="AE81" i="23" s="1"/>
  <c r="E81" i="23"/>
  <c r="AC16" i="22"/>
  <c r="AD16" i="22" s="1"/>
  <c r="AE16" i="22" s="1"/>
  <c r="E16" i="22"/>
  <c r="E15" i="22"/>
  <c r="AC15" i="22"/>
  <c r="AD15" i="22" s="1"/>
  <c r="AE15" i="22" s="1"/>
  <c r="I16" i="22"/>
  <c r="I15" i="22"/>
  <c r="I14" i="22"/>
  <c r="G16" i="22"/>
  <c r="G15" i="22"/>
  <c r="G14" i="22"/>
  <c r="E14" i="22"/>
  <c r="G31" i="22"/>
  <c r="I13" i="22"/>
  <c r="G13" i="22"/>
  <c r="E13" i="22"/>
  <c r="AD13" i="22"/>
  <c r="AE13" i="22" s="1"/>
  <c r="AC14" i="22"/>
  <c r="AD14" i="22" s="1"/>
  <c r="AE14" i="22" s="1"/>
  <c r="AC13" i="22"/>
  <c r="I81" i="23" l="1"/>
  <c r="I77" i="48"/>
  <c r="I76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5" i="48" s="1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I82" i="44"/>
  <c r="I81" i="44"/>
  <c r="I80" i="44"/>
  <c r="I79" i="44"/>
  <c r="I78" i="44"/>
  <c r="I77" i="44"/>
  <c r="I76" i="44"/>
  <c r="I75" i="44"/>
  <c r="I74" i="44" s="1"/>
  <c r="I73" i="44"/>
  <c r="I72" i="44"/>
  <c r="I71" i="44" s="1"/>
  <c r="I70" i="44"/>
  <c r="I69" i="44"/>
  <c r="I68" i="44"/>
  <c r="I67" i="44"/>
  <c r="I66" i="44"/>
  <c r="I65" i="44"/>
  <c r="I64" i="44"/>
  <c r="I63" i="44"/>
  <c r="I62" i="44" s="1"/>
  <c r="I61" i="44"/>
  <c r="I60" i="44"/>
  <c r="I59" i="44" s="1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3" i="45" s="1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 s="1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I57" i="46" s="1"/>
  <c r="E55" i="46"/>
  <c r="E54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/>
  <c r="I64" i="43"/>
  <c r="I63" i="43"/>
  <c r="I62" i="43"/>
  <c r="I61" i="43"/>
  <c r="I60" i="43"/>
  <c r="I59" i="43" s="1"/>
  <c r="I58" i="43"/>
  <c r="I57" i="43"/>
  <c r="I56" i="43" s="1"/>
  <c r="I55" i="43"/>
  <c r="I54" i="43"/>
  <c r="I53" i="43"/>
  <c r="I52" i="43"/>
  <c r="I51" i="43"/>
  <c r="I50" i="43"/>
  <c r="I49" i="43"/>
  <c r="I48" i="43"/>
  <c r="I47" i="43" s="1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2" i="43" s="1"/>
  <c r="I31" i="43"/>
  <c r="I30" i="43"/>
  <c r="I29" i="43"/>
  <c r="I26" i="43" s="1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79" i="48" l="1"/>
  <c r="I84" i="44"/>
  <c r="I74" i="45"/>
  <c r="I69" i="43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8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9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1" i="22" s="1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I9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E86" i="23" l="1"/>
  <c r="I77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9" i="22"/>
  <c r="I102" i="23" l="1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9" i="22"/>
  <c r="I60" i="9"/>
  <c r="I59" i="9"/>
  <c r="I58" i="9"/>
  <c r="I57" i="9"/>
  <c r="I55" i="9" s="1"/>
  <c r="I56" i="9"/>
  <c r="I54" i="9"/>
  <c r="I53" i="9"/>
  <c r="I52" i="9" s="1"/>
  <c r="I51" i="9"/>
  <c r="I50" i="9"/>
  <c r="I49" i="9" s="1"/>
  <c r="I48" i="9"/>
  <c r="I47" i="9"/>
  <c r="I46" i="9"/>
  <c r="I45" i="9"/>
  <c r="I43" i="9" s="1"/>
  <c r="I44" i="9"/>
  <c r="I42" i="9"/>
  <c r="I41" i="9"/>
  <c r="I40" i="9" s="1"/>
  <c r="I39" i="9"/>
  <c r="I38" i="9"/>
  <c r="I37" i="9"/>
  <c r="I36" i="9"/>
  <c r="I35" i="9"/>
  <c r="I34" i="9"/>
  <c r="I33" i="9"/>
  <c r="I31" i="9" s="1"/>
  <c r="I32" i="9"/>
  <c r="I30" i="9"/>
  <c r="I29" i="9"/>
  <c r="I28" i="9" s="1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E60" i="9"/>
  <c r="E58" i="9" s="1"/>
  <c r="E59" i="9"/>
  <c r="E57" i="9"/>
  <c r="E55" i="9" s="1"/>
  <c r="E56" i="9"/>
  <c r="E54" i="9"/>
  <c r="E53" i="9"/>
  <c r="E52" i="9" s="1"/>
  <c r="E51" i="9"/>
  <c r="E50" i="9"/>
  <c r="E48" i="9"/>
  <c r="E47" i="9"/>
  <c r="E46" i="9" s="1"/>
  <c r="E45" i="9"/>
  <c r="E44" i="9"/>
  <c r="E43" i="9" s="1"/>
  <c r="E42" i="9"/>
  <c r="E41" i="9"/>
  <c r="E40" i="9" s="1"/>
  <c r="E39" i="9"/>
  <c r="E38" i="9"/>
  <c r="E37" i="9" s="1"/>
  <c r="E36" i="9"/>
  <c r="E35" i="9"/>
  <c r="E34" i="9" s="1"/>
  <c r="E33" i="9"/>
  <c r="E32" i="9"/>
  <c r="E31" i="9" s="1"/>
  <c r="E30" i="9"/>
  <c r="E29" i="9"/>
  <c r="E28" i="9"/>
  <c r="E27" i="9"/>
  <c r="E26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9" i="9"/>
  <c r="E36" i="22" l="1"/>
  <c r="E46" i="22"/>
  <c r="E41" i="22"/>
  <c r="I8" i="9"/>
  <c r="I62" i="9" s="1"/>
  <c r="AD30" i="49"/>
  <c r="AE30" i="49" s="1"/>
  <c r="AC30" i="49"/>
  <c r="I30" i="49"/>
  <c r="AC29" i="49"/>
  <c r="AD29" i="49" s="1"/>
  <c r="AE29" i="49" s="1"/>
  <c r="I29" i="49"/>
  <c r="AC28" i="49"/>
  <c r="AD28" i="49" s="1"/>
  <c r="AE28" i="49" s="1"/>
  <c r="I28" i="49"/>
  <c r="D5" i="49"/>
  <c r="AD47" i="44"/>
  <c r="AE47" i="44" s="1"/>
  <c r="AC47" i="44"/>
  <c r="AD51" i="44"/>
  <c r="AE51" i="44" s="1"/>
  <c r="AC51" i="44"/>
  <c r="AC50" i="44"/>
  <c r="AD50" i="44" s="1"/>
  <c r="AE50" i="44" s="1"/>
  <c r="AC49" i="44"/>
  <c r="AD49" i="44" s="1"/>
  <c r="AE49" i="44" s="1"/>
  <c r="AC48" i="44"/>
  <c r="AD48" i="44" s="1"/>
  <c r="AE48" i="44" s="1"/>
  <c r="AC46" i="44"/>
  <c r="AD46" i="44" s="1"/>
  <c r="AE46" i="44" s="1"/>
  <c r="AC45" i="44"/>
  <c r="AD45" i="44" s="1"/>
  <c r="AE45" i="44" s="1"/>
  <c r="AC44" i="44"/>
  <c r="AD44" i="44" s="1"/>
  <c r="AE44" i="44" s="1"/>
  <c r="AC43" i="44"/>
  <c r="AD43" i="44" s="1"/>
  <c r="AE43" i="44" s="1"/>
  <c r="AC39" i="44"/>
  <c r="AD39" i="44" s="1"/>
  <c r="AE39" i="44" s="1"/>
  <c r="AC38" i="44"/>
  <c r="AD38" i="44" s="1"/>
  <c r="AE38" i="44" s="1"/>
  <c r="AC37" i="44"/>
  <c r="AD37" i="44" s="1"/>
  <c r="AE37" i="44" s="1"/>
  <c r="AC36" i="44"/>
  <c r="AD36" i="44" s="1"/>
  <c r="AE36" i="44" s="1"/>
  <c r="AC35" i="44"/>
  <c r="AD35" i="44" s="1"/>
  <c r="AE35" i="44" s="1"/>
  <c r="AC34" i="44"/>
  <c r="AD34" i="44" s="1"/>
  <c r="AE34" i="44" s="1"/>
  <c r="AC33" i="44"/>
  <c r="AD33" i="44" s="1"/>
  <c r="AE33" i="44" s="1"/>
  <c r="AC32" i="44"/>
  <c r="AD32" i="44" s="1"/>
  <c r="AE32" i="44" s="1"/>
  <c r="AC31" i="44"/>
  <c r="AD31" i="44" s="1"/>
  <c r="AE31" i="44" s="1"/>
  <c r="AC30" i="44"/>
  <c r="AD30" i="44" s="1"/>
  <c r="AE30" i="44" s="1"/>
  <c r="AC29" i="44"/>
  <c r="AD29" i="44" s="1"/>
  <c r="AE29" i="44" s="1"/>
  <c r="AC28" i="44"/>
  <c r="AD28" i="44" s="1"/>
  <c r="AE28" i="44" s="1"/>
  <c r="AC27" i="44"/>
  <c r="AD27" i="44" s="1"/>
  <c r="AE27" i="44" s="1"/>
  <c r="AC26" i="44"/>
  <c r="AD26" i="44" s="1"/>
  <c r="AE26" i="44" s="1"/>
  <c r="D5" i="44" l="1"/>
  <c r="AC47" i="45"/>
  <c r="AD47" i="45" s="1"/>
  <c r="AE47" i="45" s="1"/>
  <c r="AC46" i="45"/>
  <c r="AD46" i="45" s="1"/>
  <c r="AE46" i="45" s="1"/>
  <c r="AC42" i="45"/>
  <c r="AD42" i="45" s="1"/>
  <c r="AE42" i="45" s="1"/>
  <c r="AC41" i="45"/>
  <c r="AD41" i="45" s="1"/>
  <c r="AE41" i="45" s="1"/>
  <c r="AC40" i="45"/>
  <c r="AD40" i="45" s="1"/>
  <c r="AE40" i="45" s="1"/>
  <c r="AC36" i="45"/>
  <c r="AD36" i="45" s="1"/>
  <c r="AE36" i="45" s="1"/>
  <c r="AC35" i="45"/>
  <c r="AD35" i="45" s="1"/>
  <c r="AE35" i="45" s="1"/>
  <c r="AC34" i="45"/>
  <c r="AD34" i="45" s="1"/>
  <c r="AE34" i="45" s="1"/>
  <c r="AC30" i="45"/>
  <c r="AD30" i="45" s="1"/>
  <c r="AE30" i="45" s="1"/>
  <c r="AC29" i="45"/>
  <c r="AD29" i="45" s="1"/>
  <c r="AE29" i="45" s="1"/>
  <c r="AC28" i="45"/>
  <c r="AD28" i="45" s="1"/>
  <c r="AE28" i="45" s="1"/>
  <c r="AC27" i="45"/>
  <c r="AD27" i="45" s="1"/>
  <c r="AE27" i="45" s="1"/>
  <c r="AC26" i="45"/>
  <c r="AD26" i="45" s="1"/>
  <c r="AE26" i="45" s="1"/>
  <c r="AC25" i="45"/>
  <c r="AD25" i="45" s="1"/>
  <c r="AE25" i="45" s="1"/>
  <c r="D5" i="45" l="1"/>
  <c r="D5" i="46"/>
  <c r="AC42" i="43"/>
  <c r="AD42" i="43" s="1"/>
  <c r="AE42" i="43" s="1"/>
  <c r="AC41" i="43"/>
  <c r="AD41" i="43" s="1"/>
  <c r="AE41" i="43" s="1"/>
  <c r="AC37" i="43"/>
  <c r="AD37" i="43" s="1"/>
  <c r="AE37" i="43" s="1"/>
  <c r="AC36" i="43"/>
  <c r="AD36" i="43" s="1"/>
  <c r="AE36" i="43" s="1"/>
  <c r="AD35" i="43"/>
  <c r="AE35" i="43" s="1"/>
  <c r="AC35" i="43"/>
  <c r="AC34" i="43"/>
  <c r="AD34" i="43" s="1"/>
  <c r="AE34" i="43" s="1"/>
  <c r="AC30" i="43"/>
  <c r="AD30" i="43" s="1"/>
  <c r="AE30" i="43" s="1"/>
  <c r="AC29" i="43"/>
  <c r="AD29" i="43" s="1"/>
  <c r="AE29" i="43" s="1"/>
  <c r="AC28" i="43"/>
  <c r="AD28" i="43" s="1"/>
  <c r="AE28" i="43" s="1"/>
  <c r="AC24" i="43"/>
  <c r="AD24" i="43" s="1"/>
  <c r="AE24" i="43" s="1"/>
  <c r="AC23" i="43"/>
  <c r="AD23" i="43" s="1"/>
  <c r="AE23" i="43" s="1"/>
  <c r="D5" i="43"/>
  <c r="AC36" i="47"/>
  <c r="AD36" i="47" s="1"/>
  <c r="AE36" i="47" s="1"/>
  <c r="AC32" i="47"/>
  <c r="AD32" i="47" s="1"/>
  <c r="AE32" i="47" s="1"/>
  <c r="AC31" i="47"/>
  <c r="AD31" i="47" s="1"/>
  <c r="AE31" i="47" s="1"/>
  <c r="AD30" i="47"/>
  <c r="AE30" i="47" s="1"/>
  <c r="AC30" i="47"/>
  <c r="AC29" i="47"/>
  <c r="AD29" i="47" s="1"/>
  <c r="AE29" i="47" s="1"/>
  <c r="AC25" i="47"/>
  <c r="AD25" i="47" s="1"/>
  <c r="AE25" i="47" s="1"/>
  <c r="AC24" i="47"/>
  <c r="AD24" i="47" s="1"/>
  <c r="AE24" i="47" s="1"/>
  <c r="AC23" i="47"/>
  <c r="AD23" i="47" s="1"/>
  <c r="AE23" i="47" s="1"/>
  <c r="AC22" i="47"/>
  <c r="AD22" i="47" s="1"/>
  <c r="AE22" i="47" s="1"/>
  <c r="D5" i="47"/>
  <c r="AD28" i="35"/>
  <c r="AE28" i="35" s="1"/>
  <c r="AC28" i="35"/>
  <c r="AC27" i="35"/>
  <c r="AD27" i="35" s="1"/>
  <c r="AE27" i="35" s="1"/>
  <c r="AD26" i="35"/>
  <c r="AE26" i="35" s="1"/>
  <c r="AC26" i="35"/>
  <c r="AC25" i="35"/>
  <c r="AD25" i="35" s="1"/>
  <c r="AE25" i="35" s="1"/>
  <c r="D5" i="35"/>
  <c r="AC78" i="26"/>
  <c r="AD78" i="26" s="1"/>
  <c r="AE78" i="26" s="1"/>
  <c r="AC77" i="26"/>
  <c r="AD77" i="26" s="1"/>
  <c r="AE77" i="26" s="1"/>
  <c r="AD76" i="26"/>
  <c r="AE76" i="26" s="1"/>
  <c r="AC76" i="26"/>
  <c r="AE75" i="26"/>
  <c r="AD75" i="26"/>
  <c r="AC75" i="26"/>
  <c r="AC68" i="26"/>
  <c r="AD68" i="26" s="1"/>
  <c r="AE68" i="26" s="1"/>
  <c r="AC67" i="26"/>
  <c r="AD67" i="26" s="1"/>
  <c r="AE67" i="26" s="1"/>
  <c r="AC66" i="26"/>
  <c r="AD66" i="26" s="1"/>
  <c r="AE66" i="26" s="1"/>
  <c r="AC62" i="26"/>
  <c r="AD62" i="26" s="1"/>
  <c r="AE62" i="26" s="1"/>
  <c r="AC61" i="26"/>
  <c r="AD61" i="26" s="1"/>
  <c r="AE61" i="26" s="1"/>
  <c r="AC60" i="26"/>
  <c r="AD60" i="26" s="1"/>
  <c r="AE60" i="26" s="1"/>
  <c r="AC59" i="26"/>
  <c r="AD59" i="26" s="1"/>
  <c r="AE59" i="26" s="1"/>
  <c r="AC58" i="26"/>
  <c r="AD58" i="26" s="1"/>
  <c r="AE58" i="26" s="1"/>
  <c r="AC57" i="26"/>
  <c r="AD57" i="26" s="1"/>
  <c r="AE57" i="26" s="1"/>
  <c r="AD56" i="26"/>
  <c r="AE56" i="26" s="1"/>
  <c r="AC56" i="26"/>
  <c r="AC52" i="26"/>
  <c r="AD52" i="26" s="1"/>
  <c r="AE52" i="26" s="1"/>
  <c r="AC51" i="26"/>
  <c r="AD51" i="26" s="1"/>
  <c r="AE51" i="26" s="1"/>
  <c r="AC50" i="26"/>
  <c r="AD50" i="26" s="1"/>
  <c r="AE50" i="26" s="1"/>
  <c r="AC49" i="26"/>
  <c r="AD49" i="26" s="1"/>
  <c r="AE49" i="26" s="1"/>
  <c r="AC45" i="26"/>
  <c r="AD45" i="26" s="1"/>
  <c r="AE45" i="26" s="1"/>
  <c r="AC44" i="26"/>
  <c r="AD44" i="26" s="1"/>
  <c r="AE44" i="26" s="1"/>
  <c r="AC40" i="26"/>
  <c r="AD40" i="26" s="1"/>
  <c r="AE40" i="26" s="1"/>
  <c r="AC39" i="26"/>
  <c r="AD39" i="26" s="1"/>
  <c r="AE39" i="26" s="1"/>
  <c r="AC38" i="26"/>
  <c r="AD38" i="26" s="1"/>
  <c r="AE38" i="26" s="1"/>
  <c r="AC37" i="26"/>
  <c r="AD37" i="26" s="1"/>
  <c r="AE37" i="26" s="1"/>
  <c r="AC36" i="26"/>
  <c r="AD36" i="26" s="1"/>
  <c r="AE36" i="26" s="1"/>
  <c r="AC35" i="26"/>
  <c r="AD35" i="26" s="1"/>
  <c r="AE35" i="26" s="1"/>
  <c r="AC34" i="26"/>
  <c r="AD34" i="26" s="1"/>
  <c r="AE34" i="26" s="1"/>
  <c r="AC33" i="26"/>
  <c r="AD33" i="26" s="1"/>
  <c r="AE33" i="26" s="1"/>
  <c r="AC32" i="26"/>
  <c r="AD32" i="26" s="1"/>
  <c r="AE32" i="26" s="1"/>
  <c r="AC28" i="26"/>
  <c r="AD28" i="26" s="1"/>
  <c r="AE28" i="26" s="1"/>
  <c r="D5" i="26"/>
  <c r="M75" i="48"/>
  <c r="M72" i="48"/>
  <c r="M69" i="48"/>
  <c r="M66" i="48"/>
  <c r="M63" i="48"/>
  <c r="M60" i="48"/>
  <c r="M57" i="48"/>
  <c r="M54" i="48"/>
  <c r="M51" i="48"/>
  <c r="M48" i="48"/>
  <c r="M45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58" i="9"/>
  <c r="M55" i="9"/>
  <c r="M52" i="9"/>
  <c r="M49" i="9"/>
  <c r="M46" i="9"/>
  <c r="M43" i="9"/>
  <c r="M40" i="9"/>
  <c r="M37" i="9"/>
  <c r="M34" i="9"/>
  <c r="M31" i="9"/>
  <c r="M28" i="9"/>
  <c r="M25" i="9"/>
  <c r="AD103" i="25"/>
  <c r="AE103" i="25" s="1"/>
  <c r="AC103" i="25"/>
  <c r="AC102" i="25"/>
  <c r="AD102" i="25" s="1"/>
  <c r="AE102" i="25" s="1"/>
  <c r="AD101" i="25"/>
  <c r="AE101" i="25" s="1"/>
  <c r="AC101" i="25"/>
  <c r="AC100" i="25"/>
  <c r="AD100" i="25" s="1"/>
  <c r="AE100" i="25" s="1"/>
  <c r="AD99" i="25"/>
  <c r="AE99" i="25" s="1"/>
  <c r="AC99" i="25"/>
  <c r="AC98" i="25"/>
  <c r="AD98" i="25" s="1"/>
  <c r="AE98" i="25" s="1"/>
  <c r="AC94" i="25"/>
  <c r="AD94" i="25" s="1"/>
  <c r="AE94" i="25" s="1"/>
  <c r="AC93" i="25"/>
  <c r="AD93" i="25" s="1"/>
  <c r="AE93" i="25" s="1"/>
  <c r="AC92" i="25"/>
  <c r="AD92" i="25" s="1"/>
  <c r="AE92" i="25" s="1"/>
  <c r="AC91" i="25"/>
  <c r="AD91" i="25" s="1"/>
  <c r="AE91" i="25" s="1"/>
  <c r="AC90" i="25"/>
  <c r="AD90" i="25" s="1"/>
  <c r="AE90" i="25" s="1"/>
  <c r="AC89" i="25"/>
  <c r="AD89" i="25" s="1"/>
  <c r="AE89" i="25" s="1"/>
  <c r="AC85" i="25"/>
  <c r="AD85" i="25" s="1"/>
  <c r="AE85" i="25" s="1"/>
  <c r="AC84" i="25"/>
  <c r="AD84" i="25" s="1"/>
  <c r="AE84" i="25" s="1"/>
  <c r="AC83" i="25"/>
  <c r="AD83" i="25" s="1"/>
  <c r="AE83" i="25" s="1"/>
  <c r="AC82" i="25"/>
  <c r="AD82" i="25" s="1"/>
  <c r="AE82" i="25" s="1"/>
  <c r="AC81" i="25"/>
  <c r="AD81" i="25" s="1"/>
  <c r="AE81" i="25" s="1"/>
  <c r="AC80" i="25"/>
  <c r="AD80" i="25" s="1"/>
  <c r="AE80" i="25" s="1"/>
  <c r="AC76" i="25"/>
  <c r="AD76" i="25" s="1"/>
  <c r="AE76" i="25" s="1"/>
  <c r="AC75" i="25"/>
  <c r="AD75" i="25" s="1"/>
  <c r="AE75" i="25" s="1"/>
  <c r="AC74" i="25"/>
  <c r="AD74" i="25" s="1"/>
  <c r="AE74" i="25" s="1"/>
  <c r="AC73" i="25"/>
  <c r="AD73" i="25" s="1"/>
  <c r="AE73" i="25" s="1"/>
  <c r="AC72" i="25"/>
  <c r="AD72" i="25" s="1"/>
  <c r="AE72" i="25" s="1"/>
  <c r="AC71" i="25"/>
  <c r="AD71" i="25" s="1"/>
  <c r="AE71" i="25" s="1"/>
  <c r="AC67" i="25"/>
  <c r="AD67" i="25" s="1"/>
  <c r="AE67" i="25" s="1"/>
  <c r="AC66" i="25"/>
  <c r="AD66" i="25" s="1"/>
  <c r="AE66" i="25" s="1"/>
  <c r="AC65" i="25"/>
  <c r="AD65" i="25" s="1"/>
  <c r="AE65" i="25" s="1"/>
  <c r="AC64" i="25"/>
  <c r="AD64" i="25" s="1"/>
  <c r="AE64" i="25" s="1"/>
  <c r="AC63" i="25"/>
  <c r="AD63" i="25" s="1"/>
  <c r="AE63" i="25" s="1"/>
  <c r="AC62" i="25"/>
  <c r="AD62" i="25" s="1"/>
  <c r="AE62" i="25" s="1"/>
  <c r="AC58" i="25"/>
  <c r="AD58" i="25" s="1"/>
  <c r="AE58" i="25" s="1"/>
  <c r="AC57" i="25"/>
  <c r="AD57" i="25" s="1"/>
  <c r="AE57" i="25" s="1"/>
  <c r="AC56" i="25"/>
  <c r="AD56" i="25" s="1"/>
  <c r="AE56" i="25" s="1"/>
  <c r="AC55" i="25"/>
  <c r="AD55" i="25" s="1"/>
  <c r="AE55" i="25" s="1"/>
  <c r="AC54" i="25"/>
  <c r="AD54" i="25" s="1"/>
  <c r="AE54" i="25" s="1"/>
  <c r="AC53" i="25"/>
  <c r="AD53" i="25" s="1"/>
  <c r="AE53" i="25" s="1"/>
  <c r="AC49" i="25"/>
  <c r="AD49" i="25" s="1"/>
  <c r="AE49" i="25" s="1"/>
  <c r="AC48" i="25"/>
  <c r="AD48" i="25" s="1"/>
  <c r="AE48" i="25" s="1"/>
  <c r="AC47" i="25"/>
  <c r="AD47" i="25" s="1"/>
  <c r="AE47" i="25" s="1"/>
  <c r="AC46" i="25"/>
  <c r="AD46" i="25" s="1"/>
  <c r="AE46" i="25" s="1"/>
  <c r="AC45" i="25"/>
  <c r="AD45" i="25" s="1"/>
  <c r="AE45" i="25" s="1"/>
  <c r="AC44" i="25"/>
  <c r="AD44" i="25" s="1"/>
  <c r="AE44" i="25" s="1"/>
  <c r="AC40" i="25"/>
  <c r="AD40" i="25" s="1"/>
  <c r="AE40" i="25" s="1"/>
  <c r="AC39" i="25"/>
  <c r="AD39" i="25" s="1"/>
  <c r="AE39" i="25" s="1"/>
  <c r="AC38" i="25"/>
  <c r="AD38" i="25" s="1"/>
  <c r="AE38" i="25" s="1"/>
  <c r="AC37" i="25"/>
  <c r="AD37" i="25" s="1"/>
  <c r="AE37" i="25" s="1"/>
  <c r="AC36" i="25"/>
  <c r="AD36" i="25" s="1"/>
  <c r="AE36" i="25" s="1"/>
  <c r="AC35" i="25"/>
  <c r="AD35" i="25" s="1"/>
  <c r="AE35" i="25" s="1"/>
  <c r="AC34" i="25"/>
  <c r="AD34" i="25" s="1"/>
  <c r="AE34" i="25" s="1"/>
  <c r="AC30" i="25"/>
  <c r="AD30" i="25" s="1"/>
  <c r="AE30" i="25" s="1"/>
  <c r="AC29" i="25"/>
  <c r="AD29" i="25" s="1"/>
  <c r="AE29" i="25" s="1"/>
  <c r="AC28" i="25"/>
  <c r="AD28" i="25" s="1"/>
  <c r="AE28" i="25" s="1"/>
  <c r="AC27" i="25"/>
  <c r="AD27" i="25" s="1"/>
  <c r="AE27" i="25" s="1"/>
  <c r="AC26" i="25"/>
  <c r="AD26" i="25" s="1"/>
  <c r="AE26" i="25" s="1"/>
  <c r="AC25" i="25"/>
  <c r="AD25" i="25" s="1"/>
  <c r="AE25" i="25" s="1"/>
  <c r="AC24" i="25"/>
  <c r="AD24" i="25" s="1"/>
  <c r="AE24" i="25" s="1"/>
  <c r="AC23" i="25"/>
  <c r="AD23" i="25" s="1"/>
  <c r="AE23" i="25" s="1"/>
  <c r="D5" i="25"/>
  <c r="AD39" i="24"/>
  <c r="AE39" i="24" s="1"/>
  <c r="AC39" i="24"/>
  <c r="AC35" i="24"/>
  <c r="AD35" i="24" s="1"/>
  <c r="AE35" i="24" s="1"/>
  <c r="AC34" i="24"/>
  <c r="AD34" i="24" s="1"/>
  <c r="AE34" i="24" s="1"/>
  <c r="AC30" i="24"/>
  <c r="AD30" i="24" s="1"/>
  <c r="AE30" i="24" s="1"/>
  <c r="AC29" i="24"/>
  <c r="AD29" i="24" s="1"/>
  <c r="AE29" i="24" s="1"/>
  <c r="AC28" i="24"/>
  <c r="AD28" i="24" s="1"/>
  <c r="AE28" i="24" s="1"/>
  <c r="AC27" i="24"/>
  <c r="AD27" i="24" s="1"/>
  <c r="AE27" i="24" s="1"/>
  <c r="AC26" i="24"/>
  <c r="AD26" i="24" s="1"/>
  <c r="AE26" i="24" s="1"/>
  <c r="D5" i="24"/>
  <c r="AC30" i="33"/>
  <c r="AD30" i="33" s="1"/>
  <c r="AE30" i="33" s="1"/>
  <c r="AC29" i="33"/>
  <c r="AD29" i="33" s="1"/>
  <c r="AE29" i="33" s="1"/>
  <c r="AD28" i="33"/>
  <c r="AE28" i="33" s="1"/>
  <c r="AC28" i="33"/>
  <c r="AC24" i="33"/>
  <c r="AD24" i="33" s="1"/>
  <c r="AE24" i="33" s="1"/>
  <c r="AC23" i="33"/>
  <c r="AD23" i="33" s="1"/>
  <c r="AE23" i="33" s="1"/>
  <c r="AC22" i="33"/>
  <c r="AD22" i="33" s="1"/>
  <c r="AE22" i="33" s="1"/>
  <c r="AC21" i="33"/>
  <c r="AD21" i="33" s="1"/>
  <c r="AE21" i="33" s="1"/>
  <c r="AC20" i="33"/>
  <c r="AD20" i="33" s="1"/>
  <c r="AE20" i="33" s="1"/>
  <c r="AC19" i="33"/>
  <c r="AD19" i="33" s="1"/>
  <c r="AE19" i="33" s="1"/>
  <c r="D5" i="33"/>
  <c r="AC72" i="23"/>
  <c r="AD72" i="23" s="1"/>
  <c r="AE72" i="23" s="1"/>
  <c r="AC73" i="23"/>
  <c r="AD73" i="23" s="1"/>
  <c r="AE73" i="23" s="1"/>
  <c r="AC74" i="23"/>
  <c r="AD74" i="23" s="1"/>
  <c r="AE74" i="23" s="1"/>
  <c r="AC75" i="23"/>
  <c r="AD75" i="23" s="1"/>
  <c r="AE75" i="23" s="1"/>
  <c r="AC55" i="23"/>
  <c r="AD55" i="23" s="1"/>
  <c r="AE55" i="23" s="1"/>
  <c r="AC56" i="23"/>
  <c r="AD56" i="23" s="1"/>
  <c r="AE56" i="23" s="1"/>
  <c r="AC57" i="23"/>
  <c r="AD57" i="23" s="1"/>
  <c r="AE57" i="23" s="1"/>
  <c r="AC58" i="23"/>
  <c r="AD58" i="23" s="1"/>
  <c r="AE58" i="23" s="1"/>
  <c r="AC59" i="23"/>
  <c r="AD59" i="23" s="1"/>
  <c r="AE59" i="23" s="1"/>
  <c r="AC60" i="23"/>
  <c r="AD60" i="23" s="1"/>
  <c r="AE60" i="23" s="1"/>
  <c r="AC61" i="23"/>
  <c r="AD61" i="23" s="1"/>
  <c r="AE61" i="23" s="1"/>
  <c r="AC62" i="23"/>
  <c r="AD62" i="23" s="1"/>
  <c r="AE62" i="23" s="1"/>
  <c r="AC63" i="23"/>
  <c r="AD63" i="23" s="1"/>
  <c r="AE63" i="23" s="1"/>
  <c r="AC64" i="23"/>
  <c r="AD64" i="23" s="1"/>
  <c r="AE64" i="23" s="1"/>
  <c r="AC67" i="23"/>
  <c r="AD67" i="23" s="1"/>
  <c r="AE67" i="23" s="1"/>
  <c r="AC68" i="23"/>
  <c r="AD68" i="23" s="1"/>
  <c r="AE68" i="23" s="1"/>
  <c r="AC48" i="23"/>
  <c r="AD48" i="23" s="1"/>
  <c r="AE48" i="23" s="1"/>
  <c r="AC49" i="23"/>
  <c r="AD49" i="23" s="1"/>
  <c r="AE49" i="23" s="1"/>
  <c r="AC50" i="23"/>
  <c r="AD50" i="23" s="1"/>
  <c r="AE50" i="23" s="1"/>
  <c r="AC51" i="23"/>
  <c r="AD51" i="23" s="1"/>
  <c r="AE51" i="23" s="1"/>
  <c r="AC28" i="23"/>
  <c r="AD28" i="23" s="1"/>
  <c r="AE28" i="23" s="1"/>
  <c r="AC29" i="23"/>
  <c r="AD29" i="23" s="1"/>
  <c r="AE29" i="23" s="1"/>
  <c r="AC30" i="23"/>
  <c r="AD30" i="23" s="1"/>
  <c r="AE30" i="23" s="1"/>
  <c r="AC31" i="23"/>
  <c r="AD31" i="23" s="1"/>
  <c r="AE31" i="23" s="1"/>
  <c r="AC32" i="23"/>
  <c r="AD32" i="23" s="1"/>
  <c r="AE32" i="23" s="1"/>
  <c r="AC33" i="23"/>
  <c r="AD33" i="23" s="1"/>
  <c r="AE33" i="23" s="1"/>
  <c r="AC34" i="23"/>
  <c r="AD34" i="23" s="1"/>
  <c r="AE34" i="23" s="1"/>
  <c r="AC35" i="23"/>
  <c r="AD35" i="23" s="1"/>
  <c r="AE35" i="23" s="1"/>
  <c r="AC36" i="23"/>
  <c r="AD36" i="23" s="1"/>
  <c r="AE36" i="23" s="1"/>
  <c r="AC37" i="23"/>
  <c r="AD37" i="23" s="1"/>
  <c r="AE37" i="23" s="1"/>
  <c r="AC38" i="23"/>
  <c r="AD38" i="23" s="1"/>
  <c r="AE38" i="23" s="1"/>
  <c r="AC44" i="23"/>
  <c r="AD44" i="23" s="1"/>
  <c r="AE44" i="23" s="1"/>
  <c r="AC43" i="23"/>
  <c r="AD43" i="23" s="1"/>
  <c r="AE43" i="23" s="1"/>
  <c r="AC42" i="23"/>
  <c r="AD42" i="23" s="1"/>
  <c r="AE42" i="23" s="1"/>
  <c r="AC57" i="22"/>
  <c r="AD57" i="22" s="1"/>
  <c r="AE57" i="22" s="1"/>
  <c r="AC39" i="22"/>
  <c r="AD39" i="22" s="1"/>
  <c r="AE39" i="22" s="1"/>
  <c r="AC38" i="22"/>
  <c r="AD38" i="22" s="1"/>
  <c r="AE38" i="22" s="1"/>
  <c r="AD34" i="22"/>
  <c r="AE34" i="22" s="1"/>
  <c r="AC34" i="22"/>
  <c r="AC33" i="22"/>
  <c r="AD33" i="22" s="1"/>
  <c r="AE33" i="22" s="1"/>
  <c r="AC61" i="22"/>
  <c r="AD53" i="22"/>
  <c r="AE53" i="22" s="1"/>
  <c r="AC53" i="22"/>
  <c r="AC49" i="22"/>
  <c r="AD49" i="22" s="1"/>
  <c r="AE49" i="22" s="1"/>
  <c r="AC48" i="22"/>
  <c r="AD48" i="22" s="1"/>
  <c r="AE48" i="22" s="1"/>
  <c r="AC47" i="22"/>
  <c r="AD47" i="22" s="1"/>
  <c r="AE47" i="22" s="1"/>
  <c r="AC44" i="22"/>
  <c r="AD44" i="22" s="1"/>
  <c r="AE44" i="22" s="1"/>
  <c r="AC43" i="22"/>
  <c r="AD43" i="22" s="1"/>
  <c r="AE43" i="22" s="1"/>
  <c r="D5" i="23"/>
  <c r="AD61" i="22" l="1"/>
  <c r="AE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I24" i="8"/>
  <c r="H24" i="8"/>
  <c r="D24" i="8"/>
  <c r="G79" i="48"/>
  <c r="AC78" i="48"/>
  <c r="AD78" i="48" s="1"/>
  <c r="AE78" i="48" s="1"/>
  <c r="AC77" i="48"/>
  <c r="AD77" i="48" s="1"/>
  <c r="AE77" i="48" s="1"/>
  <c r="AC76" i="48"/>
  <c r="AD76" i="48" s="1"/>
  <c r="AE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G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K45" i="48"/>
  <c r="J45" i="48"/>
  <c r="H45" i="48"/>
  <c r="G45" i="48"/>
  <c r="F45" i="48"/>
  <c r="D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D8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G8" i="48"/>
  <c r="F8" i="48"/>
  <c r="D8" i="48"/>
  <c r="D79" i="48" s="1"/>
  <c r="AD65" i="49"/>
  <c r="AE65" i="49" s="1"/>
  <c r="AC65" i="49"/>
  <c r="AC64" i="49"/>
  <c r="AD64" i="49" s="1"/>
  <c r="AE64" i="49" s="1"/>
  <c r="I64" i="49"/>
  <c r="AC63" i="49"/>
  <c r="AD63" i="49" s="1"/>
  <c r="AE63" i="49" s="1"/>
  <c r="I63" i="49"/>
  <c r="I62" i="49" s="1"/>
  <c r="AB62" i="49"/>
  <c r="AA62" i="49"/>
  <c r="Z62" i="49"/>
  <c r="Y62" i="49"/>
  <c r="X62" i="49"/>
  <c r="W62" i="49"/>
  <c r="V62" i="49"/>
  <c r="U62" i="49"/>
  <c r="T62" i="49"/>
  <c r="S62" i="49"/>
  <c r="R62" i="49"/>
  <c r="Q62" i="49"/>
  <c r="P62" i="49"/>
  <c r="O62" i="49"/>
  <c r="N62" i="49"/>
  <c r="K62" i="49"/>
  <c r="J62" i="49"/>
  <c r="H62" i="49"/>
  <c r="G62" i="49"/>
  <c r="F62" i="49"/>
  <c r="D62" i="49"/>
  <c r="AC61" i="49"/>
  <c r="AD61" i="49" s="1"/>
  <c r="AE61" i="49" s="1"/>
  <c r="I61" i="49"/>
  <c r="AC60" i="49"/>
  <c r="AD60" i="49" s="1"/>
  <c r="AE60" i="49" s="1"/>
  <c r="I60" i="49"/>
  <c r="I59" i="49" s="1"/>
  <c r="AB59" i="49"/>
  <c r="AA59" i="49"/>
  <c r="Z59" i="49"/>
  <c r="Y59" i="49"/>
  <c r="X59" i="49"/>
  <c r="W59" i="49"/>
  <c r="V59" i="49"/>
  <c r="U59" i="49"/>
  <c r="T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C58" i="49"/>
  <c r="AD58" i="49" s="1"/>
  <c r="AE58" i="49" s="1"/>
  <c r="I58" i="49"/>
  <c r="AC57" i="49"/>
  <c r="AD57" i="49" s="1"/>
  <c r="AE57" i="49" s="1"/>
  <c r="I57" i="49"/>
  <c r="I56" i="49" s="1"/>
  <c r="AB56" i="49"/>
  <c r="AA56" i="49"/>
  <c r="Z56" i="49"/>
  <c r="Y56" i="49"/>
  <c r="X56" i="49"/>
  <c r="W56" i="49"/>
  <c r="V56" i="49"/>
  <c r="U56" i="49"/>
  <c r="T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C55" i="49"/>
  <c r="AD55" i="49" s="1"/>
  <c r="AE55" i="49" s="1"/>
  <c r="I55" i="49"/>
  <c r="AC54" i="49"/>
  <c r="AD54" i="49" s="1"/>
  <c r="AE54" i="49" s="1"/>
  <c r="I54" i="49"/>
  <c r="I53" i="49" s="1"/>
  <c r="AB53" i="49"/>
  <c r="AA53" i="49"/>
  <c r="Z53" i="49"/>
  <c r="Y53" i="49"/>
  <c r="X53" i="49"/>
  <c r="W53" i="49"/>
  <c r="V53" i="49"/>
  <c r="U53" i="49"/>
  <c r="T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C52" i="49"/>
  <c r="AD52" i="49" s="1"/>
  <c r="AE52" i="49" s="1"/>
  <c r="I52" i="49"/>
  <c r="AC51" i="49"/>
  <c r="AD51" i="49" s="1"/>
  <c r="AE51" i="49" s="1"/>
  <c r="I51" i="49"/>
  <c r="AB50" i="49"/>
  <c r="AA50" i="49"/>
  <c r="Z50" i="49"/>
  <c r="Y50" i="49"/>
  <c r="X50" i="49"/>
  <c r="W50" i="49"/>
  <c r="V50" i="49"/>
  <c r="U50" i="49"/>
  <c r="T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C49" i="49"/>
  <c r="AD49" i="49" s="1"/>
  <c r="AE49" i="49" s="1"/>
  <c r="I49" i="49"/>
  <c r="AC48" i="49"/>
  <c r="AD48" i="49" s="1"/>
  <c r="AE48" i="49" s="1"/>
  <c r="I48" i="49"/>
  <c r="I47" i="49" s="1"/>
  <c r="AB47" i="49"/>
  <c r="AA47" i="49"/>
  <c r="Z47" i="49"/>
  <c r="Y47" i="49"/>
  <c r="X47" i="49"/>
  <c r="W47" i="49"/>
  <c r="V47" i="49"/>
  <c r="U47" i="49"/>
  <c r="T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C46" i="49"/>
  <c r="AD46" i="49" s="1"/>
  <c r="AE46" i="49" s="1"/>
  <c r="I46" i="49"/>
  <c r="AC45" i="49"/>
  <c r="AD45" i="49" s="1"/>
  <c r="AE45" i="49" s="1"/>
  <c r="I45" i="49"/>
  <c r="AB44" i="49"/>
  <c r="AA44" i="49"/>
  <c r="Z44" i="49"/>
  <c r="Y44" i="49"/>
  <c r="X44" i="49"/>
  <c r="W44" i="49"/>
  <c r="V44" i="49"/>
  <c r="U44" i="49"/>
  <c r="T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C43" i="49"/>
  <c r="AD43" i="49" s="1"/>
  <c r="AE43" i="49" s="1"/>
  <c r="I43" i="49"/>
  <c r="AC42" i="49"/>
  <c r="AD42" i="49" s="1"/>
  <c r="AE42" i="49" s="1"/>
  <c r="I42" i="49"/>
  <c r="AB41" i="49"/>
  <c r="AA41" i="49"/>
  <c r="Z41" i="49"/>
  <c r="Y41" i="49"/>
  <c r="X41" i="49"/>
  <c r="W41" i="49"/>
  <c r="V41" i="49"/>
  <c r="U41" i="49"/>
  <c r="T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C40" i="49"/>
  <c r="AD40" i="49" s="1"/>
  <c r="AE40" i="49" s="1"/>
  <c r="I40" i="49"/>
  <c r="AC39" i="49"/>
  <c r="AD39" i="49" s="1"/>
  <c r="AE39" i="49" s="1"/>
  <c r="I39" i="49"/>
  <c r="AB38" i="49"/>
  <c r="AA38" i="49"/>
  <c r="Z38" i="49"/>
  <c r="Y38" i="49"/>
  <c r="X38" i="49"/>
  <c r="W38" i="49"/>
  <c r="V38" i="49"/>
  <c r="U38" i="49"/>
  <c r="T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C37" i="49"/>
  <c r="AD37" i="49" s="1"/>
  <c r="AE37" i="49" s="1"/>
  <c r="I37" i="49"/>
  <c r="AC36" i="49"/>
  <c r="AD36" i="49" s="1"/>
  <c r="AE36" i="49" s="1"/>
  <c r="I36" i="49"/>
  <c r="AB35" i="49"/>
  <c r="AA35" i="49"/>
  <c r="Z35" i="49"/>
  <c r="Y35" i="49"/>
  <c r="X35" i="49"/>
  <c r="W35" i="49"/>
  <c r="V35" i="49"/>
  <c r="U35" i="49"/>
  <c r="T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C34" i="49"/>
  <c r="AD34" i="49" s="1"/>
  <c r="AE34" i="49" s="1"/>
  <c r="I34" i="49"/>
  <c r="AC33" i="49"/>
  <c r="AD33" i="49" s="1"/>
  <c r="AE33" i="49" s="1"/>
  <c r="I33" i="49"/>
  <c r="I32" i="49" s="1"/>
  <c r="AB32" i="49"/>
  <c r="AA32" i="49"/>
  <c r="Z32" i="49"/>
  <c r="Y32" i="49"/>
  <c r="X32" i="49"/>
  <c r="W32" i="49"/>
  <c r="V32" i="49"/>
  <c r="U32" i="49"/>
  <c r="T32" i="49"/>
  <c r="S32" i="49"/>
  <c r="R32" i="49"/>
  <c r="Q32" i="49"/>
  <c r="P32" i="49"/>
  <c r="O32" i="49"/>
  <c r="AC32" i="49" s="1"/>
  <c r="AD32" i="49" s="1"/>
  <c r="AE32" i="49" s="1"/>
  <c r="N32" i="49"/>
  <c r="K32" i="49"/>
  <c r="J32" i="49"/>
  <c r="H32" i="49"/>
  <c r="G32" i="49"/>
  <c r="F32" i="49"/>
  <c r="E32" i="49"/>
  <c r="D32" i="49"/>
  <c r="AC31" i="49"/>
  <c r="AD31" i="49" s="1"/>
  <c r="AE31" i="49" s="1"/>
  <c r="I31" i="49"/>
  <c r="AC27" i="49"/>
  <c r="AD27" i="49" s="1"/>
  <c r="AE27" i="49" s="1"/>
  <c r="I27" i="49"/>
  <c r="I26" i="49" s="1"/>
  <c r="E26" i="49"/>
  <c r="AB26" i="49"/>
  <c r="AA26" i="49"/>
  <c r="Z26" i="49"/>
  <c r="Y26" i="49"/>
  <c r="X26" i="49"/>
  <c r="W26" i="49"/>
  <c r="V26" i="49"/>
  <c r="U26" i="49"/>
  <c r="T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C25" i="49"/>
  <c r="AD25" i="49" s="1"/>
  <c r="AE25" i="49" s="1"/>
  <c r="I25" i="49"/>
  <c r="AC24" i="49"/>
  <c r="AD24" i="49" s="1"/>
  <c r="AE24" i="49" s="1"/>
  <c r="I24" i="49"/>
  <c r="G24" i="49"/>
  <c r="AC23" i="49"/>
  <c r="AD23" i="49" s="1"/>
  <c r="AE23" i="49" s="1"/>
  <c r="I23" i="49"/>
  <c r="G23" i="49"/>
  <c r="AC22" i="49"/>
  <c r="AD22" i="49" s="1"/>
  <c r="AE22" i="49" s="1"/>
  <c r="I22" i="49"/>
  <c r="G22" i="49"/>
  <c r="AC21" i="49"/>
  <c r="AD21" i="49" s="1"/>
  <c r="AE21" i="49" s="1"/>
  <c r="I21" i="49"/>
  <c r="G21" i="49"/>
  <c r="AC20" i="49"/>
  <c r="AD20" i="49" s="1"/>
  <c r="AE20" i="49" s="1"/>
  <c r="I20" i="49"/>
  <c r="G20" i="49"/>
  <c r="AC19" i="49"/>
  <c r="AD19" i="49" s="1"/>
  <c r="AE19" i="49" s="1"/>
  <c r="I19" i="49"/>
  <c r="G19" i="49"/>
  <c r="AC18" i="49"/>
  <c r="AD18" i="49" s="1"/>
  <c r="AE18" i="49" s="1"/>
  <c r="I18" i="49"/>
  <c r="G18" i="49"/>
  <c r="AC17" i="49"/>
  <c r="AD17" i="49" s="1"/>
  <c r="AE17" i="49" s="1"/>
  <c r="I17" i="49"/>
  <c r="G17" i="49"/>
  <c r="AC16" i="49"/>
  <c r="AD16" i="49" s="1"/>
  <c r="AE16" i="49" s="1"/>
  <c r="I16" i="49"/>
  <c r="G16" i="49"/>
  <c r="AC15" i="49"/>
  <c r="AD15" i="49" s="1"/>
  <c r="AE15" i="49" s="1"/>
  <c r="I15" i="49"/>
  <c r="G15" i="49"/>
  <c r="AC14" i="49"/>
  <c r="AD14" i="49" s="1"/>
  <c r="AE14" i="49" s="1"/>
  <c r="I14" i="49"/>
  <c r="G14" i="49"/>
  <c r="AC13" i="49"/>
  <c r="AD13" i="49" s="1"/>
  <c r="AE13" i="49" s="1"/>
  <c r="I13" i="49"/>
  <c r="G13" i="49"/>
  <c r="AC12" i="49"/>
  <c r="AD12" i="49" s="1"/>
  <c r="AE12" i="49" s="1"/>
  <c r="I12" i="49"/>
  <c r="G12" i="49"/>
  <c r="AC11" i="49"/>
  <c r="AD11" i="49" s="1"/>
  <c r="AE11" i="49" s="1"/>
  <c r="I11" i="49"/>
  <c r="G11" i="49"/>
  <c r="AC10" i="49"/>
  <c r="AD10" i="49" s="1"/>
  <c r="AE10" i="49" s="1"/>
  <c r="I10" i="49"/>
  <c r="G10" i="49"/>
  <c r="AD9" i="49"/>
  <c r="AE9" i="49" s="1"/>
  <c r="AC9" i="49"/>
  <c r="I9" i="49"/>
  <c r="G9" i="49"/>
  <c r="AB8" i="49"/>
  <c r="AA8" i="49"/>
  <c r="Z8" i="49"/>
  <c r="Y8" i="49"/>
  <c r="X8" i="49"/>
  <c r="W8" i="49"/>
  <c r="V8" i="49"/>
  <c r="U8" i="49"/>
  <c r="T8" i="49"/>
  <c r="S8" i="49"/>
  <c r="R8" i="49"/>
  <c r="Q8" i="49"/>
  <c r="P8" i="49"/>
  <c r="O8" i="49"/>
  <c r="N8" i="49"/>
  <c r="M8" i="49"/>
  <c r="M66" i="49" s="1"/>
  <c r="K8" i="49"/>
  <c r="J8" i="49"/>
  <c r="H8" i="49"/>
  <c r="H66" i="49" s="1"/>
  <c r="I23" i="8" s="1"/>
  <c r="F8" i="49"/>
  <c r="D8" i="49"/>
  <c r="AC83" i="44"/>
  <c r="AD83" i="44" s="1"/>
  <c r="AE83" i="44" s="1"/>
  <c r="AC82" i="44"/>
  <c r="AD82" i="44" s="1"/>
  <c r="AE82" i="44" s="1"/>
  <c r="E82" i="44"/>
  <c r="AC81" i="44"/>
  <c r="AD81" i="44" s="1"/>
  <c r="AE81" i="44" s="1"/>
  <c r="E81" i="44"/>
  <c r="AB80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D79" i="44"/>
  <c r="AE79" i="44" s="1"/>
  <c r="AC79" i="44"/>
  <c r="E79" i="44"/>
  <c r="AC78" i="44"/>
  <c r="AD78" i="44" s="1"/>
  <c r="AE78" i="44" s="1"/>
  <c r="E78" i="44"/>
  <c r="AB77" i="44"/>
  <c r="AA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C76" i="44"/>
  <c r="AD76" i="44" s="1"/>
  <c r="AE76" i="44" s="1"/>
  <c r="E76" i="44"/>
  <c r="AC75" i="44"/>
  <c r="AD75" i="44" s="1"/>
  <c r="AE75" i="44" s="1"/>
  <c r="E75" i="44"/>
  <c r="AB74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C73" i="44"/>
  <c r="AD73" i="44" s="1"/>
  <c r="AE73" i="44" s="1"/>
  <c r="E73" i="44"/>
  <c r="AC72" i="44"/>
  <c r="AD72" i="44" s="1"/>
  <c r="AE72" i="44" s="1"/>
  <c r="E72" i="44"/>
  <c r="AB71" i="44"/>
  <c r="AA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C70" i="44"/>
  <c r="AD70" i="44" s="1"/>
  <c r="AE70" i="44" s="1"/>
  <c r="E70" i="44"/>
  <c r="AC69" i="44"/>
  <c r="AD69" i="44" s="1"/>
  <c r="AE69" i="44" s="1"/>
  <c r="E69" i="44"/>
  <c r="AB68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C67" i="44"/>
  <c r="AD67" i="44" s="1"/>
  <c r="AE67" i="44" s="1"/>
  <c r="E67" i="44"/>
  <c r="AC66" i="44"/>
  <c r="AD66" i="44" s="1"/>
  <c r="AE66" i="44" s="1"/>
  <c r="E66" i="44"/>
  <c r="AB65" i="44"/>
  <c r="AA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C64" i="44"/>
  <c r="AD64" i="44" s="1"/>
  <c r="AE64" i="44" s="1"/>
  <c r="E64" i="44"/>
  <c r="AC63" i="44"/>
  <c r="AD63" i="44" s="1"/>
  <c r="AE63" i="44" s="1"/>
  <c r="E63" i="44"/>
  <c r="AB62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C61" i="44"/>
  <c r="AD61" i="44" s="1"/>
  <c r="AE61" i="44" s="1"/>
  <c r="E61" i="44"/>
  <c r="AC60" i="44"/>
  <c r="AD60" i="44" s="1"/>
  <c r="AE60" i="44" s="1"/>
  <c r="E60" i="44"/>
  <c r="AB59" i="44"/>
  <c r="AA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C58" i="44"/>
  <c r="AD58" i="44" s="1"/>
  <c r="AE58" i="44" s="1"/>
  <c r="E58" i="44"/>
  <c r="AC57" i="44"/>
  <c r="AD57" i="44" s="1"/>
  <c r="AE57" i="44" s="1"/>
  <c r="E57" i="44"/>
  <c r="AB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C55" i="44"/>
  <c r="AD55" i="44" s="1"/>
  <c r="AE55" i="44" s="1"/>
  <c r="AC54" i="44"/>
  <c r="AD54" i="44" s="1"/>
  <c r="AE54" i="44" s="1"/>
  <c r="AB53" i="44"/>
  <c r="AA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C52" i="44"/>
  <c r="AD52" i="44" s="1"/>
  <c r="AE52" i="44" s="1"/>
  <c r="AC42" i="44"/>
  <c r="AD42" i="44" s="1"/>
  <c r="AE42" i="44" s="1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C40" i="44"/>
  <c r="AD40" i="44" s="1"/>
  <c r="AE40" i="44" s="1"/>
  <c r="AC25" i="44"/>
  <c r="AD25" i="44" s="1"/>
  <c r="AE25" i="44" s="1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C23" i="44"/>
  <c r="AD23" i="44" s="1"/>
  <c r="AE23" i="44" s="1"/>
  <c r="G23" i="44"/>
  <c r="AC22" i="44"/>
  <c r="AD22" i="44" s="1"/>
  <c r="AE22" i="44" s="1"/>
  <c r="G22" i="44"/>
  <c r="AC21" i="44"/>
  <c r="AD21" i="44" s="1"/>
  <c r="AE21" i="44" s="1"/>
  <c r="G21" i="44"/>
  <c r="AC20" i="44"/>
  <c r="AD20" i="44" s="1"/>
  <c r="AE20" i="44" s="1"/>
  <c r="G20" i="44"/>
  <c r="AC19" i="44"/>
  <c r="AD19" i="44" s="1"/>
  <c r="AE19" i="44" s="1"/>
  <c r="G19" i="44"/>
  <c r="AC18" i="44"/>
  <c r="AD18" i="44" s="1"/>
  <c r="AE18" i="44" s="1"/>
  <c r="G18" i="44"/>
  <c r="AC17" i="44"/>
  <c r="AD17" i="44" s="1"/>
  <c r="AE17" i="44" s="1"/>
  <c r="G17" i="44"/>
  <c r="AC16" i="44"/>
  <c r="AD16" i="44" s="1"/>
  <c r="AE16" i="44" s="1"/>
  <c r="G16" i="44"/>
  <c r="AC15" i="44"/>
  <c r="AD15" i="44" s="1"/>
  <c r="AE15" i="44" s="1"/>
  <c r="G15" i="44"/>
  <c r="AC14" i="44"/>
  <c r="AD14" i="44" s="1"/>
  <c r="AE14" i="44" s="1"/>
  <c r="G14" i="44"/>
  <c r="AC13" i="44"/>
  <c r="AD13" i="44" s="1"/>
  <c r="AE13" i="44" s="1"/>
  <c r="G13" i="44"/>
  <c r="AC12" i="44"/>
  <c r="AD12" i="44" s="1"/>
  <c r="AE12" i="44" s="1"/>
  <c r="G12" i="44"/>
  <c r="AC11" i="44"/>
  <c r="AD11" i="44" s="1"/>
  <c r="AE11" i="44" s="1"/>
  <c r="G11" i="44"/>
  <c r="AC10" i="44"/>
  <c r="AD10" i="44" s="1"/>
  <c r="AE10" i="44" s="1"/>
  <c r="G10" i="44"/>
  <c r="AC9" i="44"/>
  <c r="AD9" i="44" s="1"/>
  <c r="AE9" i="44" s="1"/>
  <c r="G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D84" i="44" s="1"/>
  <c r="AC73" i="45"/>
  <c r="AD73" i="45" s="1"/>
  <c r="AE73" i="45" s="1"/>
  <c r="AC72" i="45"/>
  <c r="AD72" i="45" s="1"/>
  <c r="AE72" i="45" s="1"/>
  <c r="AC71" i="45"/>
  <c r="AD71" i="45" s="1"/>
  <c r="AE71" i="45" s="1"/>
  <c r="AB70" i="45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C69" i="45"/>
  <c r="AD69" i="45" s="1"/>
  <c r="AE69" i="45" s="1"/>
  <c r="AC68" i="45"/>
  <c r="AD68" i="45" s="1"/>
  <c r="AE68" i="45" s="1"/>
  <c r="AB67" i="45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C66" i="45"/>
  <c r="AD66" i="45" s="1"/>
  <c r="AE66" i="45" s="1"/>
  <c r="AC65" i="45"/>
  <c r="AD65" i="45" s="1"/>
  <c r="AE65" i="45" s="1"/>
  <c r="AB64" i="45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C63" i="45"/>
  <c r="AD63" i="45" s="1"/>
  <c r="AE63" i="45" s="1"/>
  <c r="AC62" i="45"/>
  <c r="AD62" i="45" s="1"/>
  <c r="AE62" i="45" s="1"/>
  <c r="AB61" i="45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C60" i="45"/>
  <c r="AD60" i="45" s="1"/>
  <c r="AE60" i="45" s="1"/>
  <c r="AC59" i="45"/>
  <c r="AD59" i="45" s="1"/>
  <c r="AE59" i="45" s="1"/>
  <c r="AB58" i="45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C57" i="45"/>
  <c r="AD57" i="45" s="1"/>
  <c r="AE57" i="45" s="1"/>
  <c r="AC56" i="45"/>
  <c r="AD56" i="45" s="1"/>
  <c r="AE56" i="45" s="1"/>
  <c r="AB55" i="45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C54" i="45"/>
  <c r="AD54" i="45" s="1"/>
  <c r="AE54" i="45" s="1"/>
  <c r="AC53" i="45"/>
  <c r="AD53" i="45" s="1"/>
  <c r="AE53" i="45" s="1"/>
  <c r="AB52" i="45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C51" i="45"/>
  <c r="AD51" i="45" s="1"/>
  <c r="AE51" i="45" s="1"/>
  <c r="AC50" i="45"/>
  <c r="AD50" i="45" s="1"/>
  <c r="AE50" i="45" s="1"/>
  <c r="AB49" i="45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C48" i="45"/>
  <c r="AD48" i="45" s="1"/>
  <c r="AE48" i="45" s="1"/>
  <c r="AC45" i="45"/>
  <c r="AD45" i="45" s="1"/>
  <c r="AE45" i="45" s="1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C43" i="45"/>
  <c r="AD43" i="45" s="1"/>
  <c r="AE43" i="45" s="1"/>
  <c r="AC39" i="45"/>
  <c r="AD39" i="45" s="1"/>
  <c r="AE39" i="45" s="1"/>
  <c r="AB38" i="45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C37" i="45"/>
  <c r="AD37" i="45" s="1"/>
  <c r="AE37" i="45" s="1"/>
  <c r="AC33" i="45"/>
  <c r="AD33" i="45" s="1"/>
  <c r="AE33" i="45" s="1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C31" i="45"/>
  <c r="AD31" i="45" s="1"/>
  <c r="AE31" i="45" s="1"/>
  <c r="AC24" i="45"/>
  <c r="AD24" i="45" s="1"/>
  <c r="AE24" i="45" s="1"/>
  <c r="AB23" i="45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C22" i="45"/>
  <c r="AD22" i="45" s="1"/>
  <c r="AE22" i="45" s="1"/>
  <c r="G22" i="45"/>
  <c r="AC21" i="45"/>
  <c r="AD21" i="45" s="1"/>
  <c r="AE21" i="45" s="1"/>
  <c r="G21" i="45"/>
  <c r="AC20" i="45"/>
  <c r="AD20" i="45" s="1"/>
  <c r="AE20" i="45" s="1"/>
  <c r="G20" i="45"/>
  <c r="AC19" i="45"/>
  <c r="AD19" i="45" s="1"/>
  <c r="AE19" i="45" s="1"/>
  <c r="G19" i="45"/>
  <c r="AC18" i="45"/>
  <c r="AD18" i="45" s="1"/>
  <c r="AE18" i="45" s="1"/>
  <c r="G18" i="45"/>
  <c r="AC17" i="45"/>
  <c r="AD17" i="45" s="1"/>
  <c r="AE17" i="45" s="1"/>
  <c r="G17" i="45"/>
  <c r="AC16" i="45"/>
  <c r="AD16" i="45" s="1"/>
  <c r="AE16" i="45" s="1"/>
  <c r="G16" i="45"/>
  <c r="AC15" i="45"/>
  <c r="AD15" i="45" s="1"/>
  <c r="AE15" i="45" s="1"/>
  <c r="G15" i="45"/>
  <c r="AC14" i="45"/>
  <c r="AD14" i="45" s="1"/>
  <c r="AE14" i="45" s="1"/>
  <c r="G14" i="45"/>
  <c r="AC13" i="45"/>
  <c r="AD13" i="45" s="1"/>
  <c r="AE13" i="45" s="1"/>
  <c r="G13" i="45"/>
  <c r="AC12" i="45"/>
  <c r="AD12" i="45" s="1"/>
  <c r="AE12" i="45" s="1"/>
  <c r="G12" i="45"/>
  <c r="AC11" i="45"/>
  <c r="AD11" i="45" s="1"/>
  <c r="AE11" i="45" s="1"/>
  <c r="G11" i="45"/>
  <c r="AC10" i="45"/>
  <c r="AD10" i="45" s="1"/>
  <c r="AE10" i="45" s="1"/>
  <c r="G10" i="45"/>
  <c r="AC9" i="45"/>
  <c r="AD9" i="45" s="1"/>
  <c r="AE9" i="45" s="1"/>
  <c r="G9" i="45"/>
  <c r="AB8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8" i="45"/>
  <c r="M74" i="45" s="1"/>
  <c r="M78" i="45" s="1"/>
  <c r="K8" i="45"/>
  <c r="J8" i="45"/>
  <c r="H8" i="45"/>
  <c r="F8" i="45"/>
  <c r="D8" i="45"/>
  <c r="AC56" i="46"/>
  <c r="AD56" i="46" s="1"/>
  <c r="AE56" i="46" s="1"/>
  <c r="AC55" i="46"/>
  <c r="AD55" i="46" s="1"/>
  <c r="AE55" i="46" s="1"/>
  <c r="AC54" i="46"/>
  <c r="AD54" i="46" s="1"/>
  <c r="AE54" i="46" s="1"/>
  <c r="AB53" i="46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AC53" i="46" s="1"/>
  <c r="AD53" i="46" s="1"/>
  <c r="K53" i="46"/>
  <c r="J53" i="46"/>
  <c r="H53" i="46"/>
  <c r="G53" i="46"/>
  <c r="F53" i="46"/>
  <c r="D53" i="46"/>
  <c r="AC52" i="46"/>
  <c r="AD52" i="46" s="1"/>
  <c r="AE52" i="46" s="1"/>
  <c r="AC51" i="46"/>
  <c r="AD51" i="46" s="1"/>
  <c r="AE51" i="46" s="1"/>
  <c r="AB50" i="46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C49" i="46"/>
  <c r="AD49" i="46" s="1"/>
  <c r="AE49" i="46" s="1"/>
  <c r="AC48" i="46"/>
  <c r="AD48" i="46" s="1"/>
  <c r="AE48" i="46" s="1"/>
  <c r="AB47" i="46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D46" i="46"/>
  <c r="AE46" i="46" s="1"/>
  <c r="AC46" i="46"/>
  <c r="AC45" i="46"/>
  <c r="AD45" i="46" s="1"/>
  <c r="AE45" i="46" s="1"/>
  <c r="AB44" i="46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C43" i="46"/>
  <c r="AD43" i="46" s="1"/>
  <c r="AE43" i="46" s="1"/>
  <c r="AC42" i="46"/>
  <c r="AD42" i="46" s="1"/>
  <c r="AE42" i="46" s="1"/>
  <c r="AB41" i="46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C40" i="46"/>
  <c r="AD40" i="46" s="1"/>
  <c r="AE40" i="46" s="1"/>
  <c r="AC39" i="46"/>
  <c r="AD39" i="46" s="1"/>
  <c r="AE39" i="46" s="1"/>
  <c r="AB38" i="46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C37" i="46"/>
  <c r="AD37" i="46" s="1"/>
  <c r="AE37" i="46" s="1"/>
  <c r="AC36" i="46"/>
  <c r="AD36" i="46" s="1"/>
  <c r="AE36" i="46" s="1"/>
  <c r="AB35" i="46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C34" i="46"/>
  <c r="AD34" i="46" s="1"/>
  <c r="AE34" i="46" s="1"/>
  <c r="AC33" i="46"/>
  <c r="AD33" i="46" s="1"/>
  <c r="AE33" i="46" s="1"/>
  <c r="AB32" i="46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D31" i="46"/>
  <c r="AE31" i="46" s="1"/>
  <c r="AC31" i="46"/>
  <c r="AC30" i="46"/>
  <c r="AD30" i="46" s="1"/>
  <c r="AE30" i="46" s="1"/>
  <c r="AB29" i="46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D28" i="46"/>
  <c r="AE28" i="46" s="1"/>
  <c r="AC28" i="46"/>
  <c r="AC27" i="46"/>
  <c r="AD27" i="46" s="1"/>
  <c r="AE27" i="46" s="1"/>
  <c r="AB26" i="46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D25" i="46"/>
  <c r="AE25" i="46" s="1"/>
  <c r="AC25" i="46"/>
  <c r="AE24" i="46"/>
  <c r="AC24" i="46"/>
  <c r="AD24" i="46" s="1"/>
  <c r="AB23" i="46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C22" i="46"/>
  <c r="AD22" i="46" s="1"/>
  <c r="AE22" i="46" s="1"/>
  <c r="AC21" i="46"/>
  <c r="AD21" i="46" s="1"/>
  <c r="AE21" i="46" s="1"/>
  <c r="AB20" i="46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AC20" i="46" s="1"/>
  <c r="AD20" i="46" s="1"/>
  <c r="K20" i="46"/>
  <c r="J20" i="46"/>
  <c r="H20" i="46"/>
  <c r="G20" i="46"/>
  <c r="F20" i="46"/>
  <c r="D20" i="46"/>
  <c r="AC19" i="46"/>
  <c r="AD19" i="46" s="1"/>
  <c r="AE19" i="46" s="1"/>
  <c r="G19" i="46"/>
  <c r="AD18" i="46"/>
  <c r="AE18" i="46" s="1"/>
  <c r="AC18" i="46"/>
  <c r="G18" i="46"/>
  <c r="AC17" i="46"/>
  <c r="AD17" i="46" s="1"/>
  <c r="AE17" i="46" s="1"/>
  <c r="G17" i="46"/>
  <c r="AD16" i="46"/>
  <c r="AE16" i="46" s="1"/>
  <c r="AC16" i="46"/>
  <c r="G16" i="46"/>
  <c r="AC15" i="46"/>
  <c r="AD15" i="46" s="1"/>
  <c r="AE15" i="46" s="1"/>
  <c r="G15" i="46"/>
  <c r="AD14" i="46"/>
  <c r="AE14" i="46" s="1"/>
  <c r="AC14" i="46"/>
  <c r="G14" i="46"/>
  <c r="AC13" i="46"/>
  <c r="AD13" i="46" s="1"/>
  <c r="AE13" i="46" s="1"/>
  <c r="G13" i="46"/>
  <c r="AD12" i="46"/>
  <c r="AE12" i="46" s="1"/>
  <c r="AC12" i="46"/>
  <c r="G12" i="46"/>
  <c r="AC11" i="46"/>
  <c r="AD11" i="46" s="1"/>
  <c r="AE11" i="46" s="1"/>
  <c r="G11" i="46"/>
  <c r="AD10" i="46"/>
  <c r="AE10" i="46" s="1"/>
  <c r="AC10" i="46"/>
  <c r="G10" i="46"/>
  <c r="AC9" i="46"/>
  <c r="AD9" i="46" s="1"/>
  <c r="AE9" i="46" s="1"/>
  <c r="G9" i="46"/>
  <c r="AB8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G8" i="46"/>
  <c r="F8" i="46"/>
  <c r="D8" i="46"/>
  <c r="D57" i="46" s="1"/>
  <c r="D20" i="8" s="1"/>
  <c r="AC68" i="43"/>
  <c r="AD68" i="43" s="1"/>
  <c r="AE68" i="43" s="1"/>
  <c r="AC67" i="43"/>
  <c r="AD67" i="43" s="1"/>
  <c r="AE67" i="43" s="1"/>
  <c r="AC66" i="43"/>
  <c r="AD66" i="43" s="1"/>
  <c r="AE66" i="43" s="1"/>
  <c r="AB65" i="43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C64" i="43"/>
  <c r="AD64" i="43" s="1"/>
  <c r="AE64" i="43" s="1"/>
  <c r="AC63" i="43"/>
  <c r="AD63" i="43" s="1"/>
  <c r="AE63" i="43" s="1"/>
  <c r="AB62" i="43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C61" i="43"/>
  <c r="AD61" i="43" s="1"/>
  <c r="AE61" i="43" s="1"/>
  <c r="AC60" i="43"/>
  <c r="AD60" i="43" s="1"/>
  <c r="AE60" i="43" s="1"/>
  <c r="AB59" i="43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C58" i="43"/>
  <c r="AD58" i="43" s="1"/>
  <c r="AE58" i="43" s="1"/>
  <c r="AC57" i="43"/>
  <c r="AD57" i="43" s="1"/>
  <c r="AE57" i="43" s="1"/>
  <c r="AB56" i="43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C55" i="43"/>
  <c r="AD55" i="43" s="1"/>
  <c r="AE55" i="43" s="1"/>
  <c r="AC54" i="43"/>
  <c r="AD54" i="43" s="1"/>
  <c r="AE54" i="43" s="1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C52" i="43"/>
  <c r="AD52" i="43" s="1"/>
  <c r="AE52" i="43" s="1"/>
  <c r="AC51" i="43"/>
  <c r="AD51" i="43" s="1"/>
  <c r="AE51" i="43" s="1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C49" i="43"/>
  <c r="AD49" i="43" s="1"/>
  <c r="AE49" i="43" s="1"/>
  <c r="AC48" i="43"/>
  <c r="AD48" i="43" s="1"/>
  <c r="AE48" i="43" s="1"/>
  <c r="AB47" i="43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C46" i="43"/>
  <c r="AD46" i="43" s="1"/>
  <c r="AE46" i="43" s="1"/>
  <c r="AC45" i="43"/>
  <c r="AD45" i="43" s="1"/>
  <c r="AE45" i="43" s="1"/>
  <c r="E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C43" i="43"/>
  <c r="AD43" i="43" s="1"/>
  <c r="AE43" i="43" s="1"/>
  <c r="AC40" i="43"/>
  <c r="AD40" i="43" s="1"/>
  <c r="AE40" i="43" s="1"/>
  <c r="E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C38" i="43"/>
  <c r="AD38" i="43" s="1"/>
  <c r="AE38" i="43" s="1"/>
  <c r="AC33" i="43"/>
  <c r="AD33" i="43" s="1"/>
  <c r="AE33" i="43" s="1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C31" i="43"/>
  <c r="AD31" i="43" s="1"/>
  <c r="AE31" i="43" s="1"/>
  <c r="AC27" i="43"/>
  <c r="AD27" i="43" s="1"/>
  <c r="AE27" i="43" s="1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D26" i="43"/>
  <c r="AC25" i="43"/>
  <c r="AD25" i="43" s="1"/>
  <c r="AE25" i="43" s="1"/>
  <c r="AC22" i="43"/>
  <c r="AD22" i="43" s="1"/>
  <c r="AE22" i="43" s="1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D21" i="43"/>
  <c r="AC20" i="43"/>
  <c r="AD20" i="43" s="1"/>
  <c r="AE20" i="43" s="1"/>
  <c r="G20" i="43"/>
  <c r="AC19" i="43"/>
  <c r="AD19" i="43" s="1"/>
  <c r="AE19" i="43" s="1"/>
  <c r="G19" i="43"/>
  <c r="AC18" i="43"/>
  <c r="AD18" i="43" s="1"/>
  <c r="AE18" i="43" s="1"/>
  <c r="G18" i="43"/>
  <c r="AC17" i="43"/>
  <c r="AD17" i="43" s="1"/>
  <c r="AE17" i="43" s="1"/>
  <c r="G17" i="43"/>
  <c r="AC16" i="43"/>
  <c r="AD16" i="43" s="1"/>
  <c r="AE16" i="43" s="1"/>
  <c r="G16" i="43"/>
  <c r="AC15" i="43"/>
  <c r="AD15" i="43" s="1"/>
  <c r="AE15" i="43" s="1"/>
  <c r="G15" i="43"/>
  <c r="AC14" i="43"/>
  <c r="AD14" i="43" s="1"/>
  <c r="AE14" i="43" s="1"/>
  <c r="G14" i="43"/>
  <c r="AC13" i="43"/>
  <c r="AD13" i="43" s="1"/>
  <c r="AE13" i="43" s="1"/>
  <c r="G13" i="43"/>
  <c r="AC12" i="43"/>
  <c r="AD12" i="43" s="1"/>
  <c r="AE12" i="43" s="1"/>
  <c r="G12" i="43"/>
  <c r="AC11" i="43"/>
  <c r="AD11" i="43" s="1"/>
  <c r="AE11" i="43" s="1"/>
  <c r="G11" i="43"/>
  <c r="AC10" i="43"/>
  <c r="AD10" i="43" s="1"/>
  <c r="AE10" i="43" s="1"/>
  <c r="G10" i="43"/>
  <c r="AC9" i="43"/>
  <c r="AD9" i="43" s="1"/>
  <c r="AE9" i="43" s="1"/>
  <c r="G9" i="43"/>
  <c r="E8" i="43"/>
  <c r="AB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D8" i="43"/>
  <c r="AC65" i="47"/>
  <c r="AD65" i="47" s="1"/>
  <c r="AE65" i="47" s="1"/>
  <c r="AC64" i="47"/>
  <c r="AD64" i="47" s="1"/>
  <c r="AE64" i="47" s="1"/>
  <c r="AC63" i="47"/>
  <c r="AD63" i="47" s="1"/>
  <c r="AE63" i="47" s="1"/>
  <c r="AB62" i="47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D61" i="47"/>
  <c r="AE61" i="47" s="1"/>
  <c r="AC61" i="47"/>
  <c r="AC60" i="47"/>
  <c r="AD60" i="47" s="1"/>
  <c r="AE60" i="47" s="1"/>
  <c r="AB59" i="47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C58" i="47"/>
  <c r="AD58" i="47" s="1"/>
  <c r="AE58" i="47" s="1"/>
  <c r="AC57" i="47"/>
  <c r="AD57" i="47" s="1"/>
  <c r="AE57" i="47" s="1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C55" i="47"/>
  <c r="AD55" i="47" s="1"/>
  <c r="AE55" i="47" s="1"/>
  <c r="AC54" i="47"/>
  <c r="AD54" i="47" s="1"/>
  <c r="AE54" i="47" s="1"/>
  <c r="AB53" i="47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C52" i="47"/>
  <c r="AD52" i="47" s="1"/>
  <c r="AE52" i="47" s="1"/>
  <c r="AC51" i="47"/>
  <c r="AD51" i="47" s="1"/>
  <c r="AE51" i="47" s="1"/>
  <c r="AB50" i="47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C49" i="47"/>
  <c r="AD49" i="47" s="1"/>
  <c r="AE49" i="47" s="1"/>
  <c r="AC48" i="47"/>
  <c r="AD48" i="47" s="1"/>
  <c r="AE48" i="47" s="1"/>
  <c r="AB47" i="47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C46" i="47"/>
  <c r="AD46" i="47" s="1"/>
  <c r="AE46" i="47" s="1"/>
  <c r="AC45" i="47"/>
  <c r="AD45" i="47" s="1"/>
  <c r="AE45" i="47" s="1"/>
  <c r="AB44" i="47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C43" i="47"/>
  <c r="AD43" i="47" s="1"/>
  <c r="AE43" i="47" s="1"/>
  <c r="AC42" i="47"/>
  <c r="AD42" i="47" s="1"/>
  <c r="AE42" i="47" s="1"/>
  <c r="AB41" i="47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C40" i="47"/>
  <c r="AD40" i="47" s="1"/>
  <c r="AE40" i="47" s="1"/>
  <c r="AC39" i="47"/>
  <c r="AD39" i="47" s="1"/>
  <c r="AE39" i="47" s="1"/>
  <c r="E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C37" i="47"/>
  <c r="AD37" i="47" s="1"/>
  <c r="AE37" i="47" s="1"/>
  <c r="AC35" i="47"/>
  <c r="AD35" i="47" s="1"/>
  <c r="AE35" i="47" s="1"/>
  <c r="AB34" i="47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C33" i="47"/>
  <c r="AD33" i="47" s="1"/>
  <c r="AE33" i="47" s="1"/>
  <c r="AC28" i="47"/>
  <c r="AD28" i="47" s="1"/>
  <c r="AE28" i="47" s="1"/>
  <c r="AB27" i="47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C26" i="47"/>
  <c r="AD26" i="47" s="1"/>
  <c r="AE26" i="47" s="1"/>
  <c r="AC21" i="47"/>
  <c r="AD21" i="47" s="1"/>
  <c r="AE21" i="47" s="1"/>
  <c r="AB20" i="47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C19" i="47"/>
  <c r="AD19" i="47" s="1"/>
  <c r="AE19" i="47" s="1"/>
  <c r="G19" i="47"/>
  <c r="AC18" i="47"/>
  <c r="AD18" i="47" s="1"/>
  <c r="AE18" i="47" s="1"/>
  <c r="G18" i="47"/>
  <c r="AC17" i="47"/>
  <c r="AD17" i="47" s="1"/>
  <c r="AE17" i="47" s="1"/>
  <c r="G17" i="47"/>
  <c r="AC16" i="47"/>
  <c r="AD16" i="47" s="1"/>
  <c r="AE16" i="47" s="1"/>
  <c r="G16" i="47"/>
  <c r="AC15" i="47"/>
  <c r="AD15" i="47" s="1"/>
  <c r="AE15" i="47" s="1"/>
  <c r="G15" i="47"/>
  <c r="AC14" i="47"/>
  <c r="AD14" i="47" s="1"/>
  <c r="AE14" i="47" s="1"/>
  <c r="G14" i="47"/>
  <c r="AC13" i="47"/>
  <c r="AD13" i="47" s="1"/>
  <c r="AE13" i="47" s="1"/>
  <c r="G13" i="47"/>
  <c r="AC12" i="47"/>
  <c r="AD12" i="47" s="1"/>
  <c r="AE12" i="47" s="1"/>
  <c r="G12" i="47"/>
  <c r="AC11" i="47"/>
  <c r="AD11" i="47" s="1"/>
  <c r="AE11" i="47" s="1"/>
  <c r="G11" i="47"/>
  <c r="AC10" i="47"/>
  <c r="AD10" i="47" s="1"/>
  <c r="AE10" i="47" s="1"/>
  <c r="G10" i="47"/>
  <c r="AC9" i="47"/>
  <c r="AD9" i="47" s="1"/>
  <c r="AE9" i="47" s="1"/>
  <c r="G9" i="47"/>
  <c r="G8" i="47" s="1"/>
  <c r="AB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G57" i="46" l="1"/>
  <c r="H20" i="8" s="1"/>
  <c r="E79" i="48"/>
  <c r="AC72" i="48"/>
  <c r="AD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N23" i="34" s="1"/>
  <c r="AA79" i="48"/>
  <c r="AA83" i="48" s="1"/>
  <c r="AA84" i="48" s="1"/>
  <c r="R23" i="34" s="1"/>
  <c r="AC54" i="48"/>
  <c r="AD54" i="48" s="1"/>
  <c r="P79" i="48"/>
  <c r="P83" i="48" s="1"/>
  <c r="P84" i="48" s="1"/>
  <c r="G23" i="34" s="1"/>
  <c r="X79" i="48"/>
  <c r="X83" i="48" s="1"/>
  <c r="X84" i="48" s="1"/>
  <c r="O23" i="34" s="1"/>
  <c r="V79" i="48"/>
  <c r="V83" i="48" s="1"/>
  <c r="V84" i="48" s="1"/>
  <c r="M23" i="34" s="1"/>
  <c r="Q79" i="48"/>
  <c r="Q83" i="48" s="1"/>
  <c r="Q84" i="48" s="1"/>
  <c r="H23" i="34" s="1"/>
  <c r="U79" i="48"/>
  <c r="U83" i="48" s="1"/>
  <c r="U84" i="48" s="1"/>
  <c r="L23" i="34" s="1"/>
  <c r="Y79" i="48"/>
  <c r="Y83" i="48" s="1"/>
  <c r="Y84" i="48" s="1"/>
  <c r="P23" i="34" s="1"/>
  <c r="AC48" i="48"/>
  <c r="AD48" i="48" s="1"/>
  <c r="AE48" i="48" s="1"/>
  <c r="O84" i="48"/>
  <c r="F23" i="34" s="1"/>
  <c r="T79" i="48"/>
  <c r="T83" i="48" s="1"/>
  <c r="T84" i="48" s="1"/>
  <c r="K23" i="34" s="1"/>
  <c r="N66" i="49"/>
  <c r="R66" i="49"/>
  <c r="V66" i="49"/>
  <c r="Z66" i="49"/>
  <c r="Z70" i="49" s="1"/>
  <c r="Z71" i="49" s="1"/>
  <c r="Q22" i="34" s="1"/>
  <c r="O84" i="44"/>
  <c r="O88" i="44" s="1"/>
  <c r="S84" i="44"/>
  <c r="S88" i="44" s="1"/>
  <c r="W84" i="44"/>
  <c r="W88" i="44" s="1"/>
  <c r="W89" i="44" s="1"/>
  <c r="N21" i="34" s="1"/>
  <c r="AA84" i="44"/>
  <c r="AA88" i="44" s="1"/>
  <c r="AA89" i="44" s="1"/>
  <c r="R21" i="34" s="1"/>
  <c r="Q57" i="46"/>
  <c r="Q61" i="46" s="1"/>
  <c r="Q62" i="46" s="1"/>
  <c r="H19" i="34" s="1"/>
  <c r="U57" i="46"/>
  <c r="U61" i="46" s="1"/>
  <c r="U62" i="46" s="1"/>
  <c r="L19" i="34" s="1"/>
  <c r="Y57" i="46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N19" i="34" s="1"/>
  <c r="AA57" i="46"/>
  <c r="AA61" i="46" s="1"/>
  <c r="AA62" i="46" s="1"/>
  <c r="R19" i="34" s="1"/>
  <c r="AC53" i="47"/>
  <c r="AD53" i="47" s="1"/>
  <c r="AC50" i="47"/>
  <c r="AD50" i="47" s="1"/>
  <c r="AC44" i="47"/>
  <c r="AD44" i="47" s="1"/>
  <c r="W66" i="49"/>
  <c r="I35" i="49"/>
  <c r="I38" i="49"/>
  <c r="I41" i="49"/>
  <c r="I50" i="49"/>
  <c r="I44" i="49"/>
  <c r="J66" i="49"/>
  <c r="S66" i="49"/>
  <c r="S70" i="49" s="1"/>
  <c r="S71" i="49" s="1"/>
  <c r="J22" i="34" s="1"/>
  <c r="AC38" i="49"/>
  <c r="AD38" i="49" s="1"/>
  <c r="AE38" i="49" s="1"/>
  <c r="AC50" i="49"/>
  <c r="AD50" i="49" s="1"/>
  <c r="AE50" i="49" s="1"/>
  <c r="AC56" i="49"/>
  <c r="AD56" i="49" s="1"/>
  <c r="AE56" i="49" s="1"/>
  <c r="D66" i="49"/>
  <c r="D23" i="8" s="1"/>
  <c r="K66" i="49"/>
  <c r="P66" i="49"/>
  <c r="P70" i="49" s="1"/>
  <c r="T66" i="49"/>
  <c r="T70" i="49" s="1"/>
  <c r="X66" i="49"/>
  <c r="AB66" i="49"/>
  <c r="AB70" i="49" s="1"/>
  <c r="AC26" i="49"/>
  <c r="AD26" i="49" s="1"/>
  <c r="AE26" i="49" s="1"/>
  <c r="AC35" i="49"/>
  <c r="AD35" i="49" s="1"/>
  <c r="AE35" i="49" s="1"/>
  <c r="AC62" i="49"/>
  <c r="AD62" i="49" s="1"/>
  <c r="AE62" i="49" s="1"/>
  <c r="AA66" i="49"/>
  <c r="AA70" i="49" s="1"/>
  <c r="AA71" i="49" s="1"/>
  <c r="R22" i="34" s="1"/>
  <c r="G8" i="49"/>
  <c r="G66" i="49" s="1"/>
  <c r="H23" i="8" s="1"/>
  <c r="AC44" i="49"/>
  <c r="AD44" i="49" s="1"/>
  <c r="AE44" i="49" s="1"/>
  <c r="Q66" i="49"/>
  <c r="Q70" i="49" s="1"/>
  <c r="Q71" i="49" s="1"/>
  <c r="H22" i="34" s="1"/>
  <c r="U66" i="49"/>
  <c r="Y66" i="49"/>
  <c r="Y70" i="49" s="1"/>
  <c r="Y71" i="49" s="1"/>
  <c r="P22" i="34" s="1"/>
  <c r="AC41" i="49"/>
  <c r="AD41" i="49" s="1"/>
  <c r="AE41" i="49" s="1"/>
  <c r="AC47" i="49"/>
  <c r="AD47" i="49" s="1"/>
  <c r="AE47" i="49" s="1"/>
  <c r="AC53" i="49"/>
  <c r="AD53" i="49" s="1"/>
  <c r="AE53" i="49" s="1"/>
  <c r="AC59" i="49"/>
  <c r="AD59" i="49" s="1"/>
  <c r="AE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X84" i="44"/>
  <c r="X88" i="44" s="1"/>
  <c r="X89" i="44" s="1"/>
  <c r="O21" i="34" s="1"/>
  <c r="E56" i="44"/>
  <c r="E59" i="44"/>
  <c r="E65" i="44"/>
  <c r="E68" i="44"/>
  <c r="Q84" i="44"/>
  <c r="Q88" i="44" s="1"/>
  <c r="U84" i="44"/>
  <c r="U88" i="44" s="1"/>
  <c r="Y84" i="44"/>
  <c r="Y88" i="44" s="1"/>
  <c r="AC24" i="44"/>
  <c r="AD24" i="44" s="1"/>
  <c r="AE24" i="44" s="1"/>
  <c r="R84" i="44"/>
  <c r="R88" i="44" s="1"/>
  <c r="R89" i="44" s="1"/>
  <c r="I21" i="34" s="1"/>
  <c r="V84" i="44"/>
  <c r="V88" i="44" s="1"/>
  <c r="V89" i="44" s="1"/>
  <c r="M21" i="34" s="1"/>
  <c r="Z84" i="44"/>
  <c r="Z88" i="44" s="1"/>
  <c r="Z89" i="44" s="1"/>
  <c r="Q21" i="34" s="1"/>
  <c r="AC53" i="44"/>
  <c r="AD53" i="44" s="1"/>
  <c r="AE53" i="44" s="1"/>
  <c r="AC59" i="44"/>
  <c r="AD59" i="44" s="1"/>
  <c r="AE59" i="44" s="1"/>
  <c r="AC65" i="44"/>
  <c r="AD65" i="44" s="1"/>
  <c r="AE65" i="44" s="1"/>
  <c r="AC71" i="44"/>
  <c r="AD71" i="44" s="1"/>
  <c r="AE71" i="44" s="1"/>
  <c r="AC77" i="44"/>
  <c r="AD77" i="44" s="1"/>
  <c r="AE77" i="44" s="1"/>
  <c r="P84" i="44"/>
  <c r="P88" i="44" s="1"/>
  <c r="P89" i="44" s="1"/>
  <c r="G21" i="34" s="1"/>
  <c r="AB84" i="44"/>
  <c r="AB88" i="44" s="1"/>
  <c r="AB89" i="44" s="1"/>
  <c r="S21" i="34" s="1"/>
  <c r="E24" i="44"/>
  <c r="E41" i="44"/>
  <c r="E53" i="44"/>
  <c r="E62" i="44"/>
  <c r="E71" i="44"/>
  <c r="E74" i="44"/>
  <c r="E77" i="44"/>
  <c r="E80" i="44"/>
  <c r="AC8" i="44"/>
  <c r="AD8" i="44" s="1"/>
  <c r="AE8" i="44" s="1"/>
  <c r="E44" i="45"/>
  <c r="R74" i="45"/>
  <c r="Z74" i="45"/>
  <c r="Z78" i="45" s="1"/>
  <c r="Z79" i="45" s="1"/>
  <c r="Q20" i="34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K20" i="34" s="1"/>
  <c r="X74" i="45"/>
  <c r="X78" i="45" s="1"/>
  <c r="X79" i="45" s="1"/>
  <c r="O20" i="34" s="1"/>
  <c r="AB74" i="45"/>
  <c r="AB78" i="45" s="1"/>
  <c r="AB79" i="45" s="1"/>
  <c r="S20" i="34" s="1"/>
  <c r="E23" i="45"/>
  <c r="G8" i="45"/>
  <c r="G74" i="45" s="1"/>
  <c r="H21" i="8" s="1"/>
  <c r="Q74" i="45"/>
  <c r="Q78" i="45" s="1"/>
  <c r="U74" i="45"/>
  <c r="Y74" i="45"/>
  <c r="Y78" i="45" s="1"/>
  <c r="AC23" i="45"/>
  <c r="AD23" i="45" s="1"/>
  <c r="AE23" i="45" s="1"/>
  <c r="V74" i="45"/>
  <c r="V78" i="45" s="1"/>
  <c r="V79" i="45" s="1"/>
  <c r="M20" i="34" s="1"/>
  <c r="AC49" i="45"/>
  <c r="AD49" i="45" s="1"/>
  <c r="AE49" i="45" s="1"/>
  <c r="AC61" i="45"/>
  <c r="AD61" i="45" s="1"/>
  <c r="AE61" i="45" s="1"/>
  <c r="O74" i="45"/>
  <c r="S74" i="45"/>
  <c r="S78" i="45" s="1"/>
  <c r="W74" i="45"/>
  <c r="AA74" i="45"/>
  <c r="AA78" i="45" s="1"/>
  <c r="AA79" i="45" s="1"/>
  <c r="R20" i="34" s="1"/>
  <c r="E8" i="45"/>
  <c r="AC38" i="45"/>
  <c r="AD38" i="45" s="1"/>
  <c r="AE38" i="45" s="1"/>
  <c r="AC55" i="45"/>
  <c r="AD55" i="45" s="1"/>
  <c r="AE55" i="45" s="1"/>
  <c r="AC67" i="45"/>
  <c r="AD67" i="45" s="1"/>
  <c r="AE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Q19" i="34" s="1"/>
  <c r="E20" i="46"/>
  <c r="AC41" i="46"/>
  <c r="AD41" i="46" s="1"/>
  <c r="AC44" i="46"/>
  <c r="AD44" i="46" s="1"/>
  <c r="AE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O19" i="34" s="1"/>
  <c r="AB57" i="46"/>
  <c r="AB61" i="46" s="1"/>
  <c r="AB62" i="46" s="1"/>
  <c r="S19" i="34" s="1"/>
  <c r="AC29" i="46"/>
  <c r="AD29" i="46" s="1"/>
  <c r="AE29" i="46" s="1"/>
  <c r="AC32" i="46"/>
  <c r="AD32" i="46" s="1"/>
  <c r="E21" i="43"/>
  <c r="E26" i="43"/>
  <c r="E69" i="43" s="1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C21" i="43"/>
  <c r="AD21" i="43" s="1"/>
  <c r="AE21" i="43" s="1"/>
  <c r="AC32" i="43"/>
  <c r="AD32" i="43" s="1"/>
  <c r="AE32" i="43" s="1"/>
  <c r="AC59" i="43"/>
  <c r="AD59" i="43" s="1"/>
  <c r="AE59" i="43" s="1"/>
  <c r="N69" i="43"/>
  <c r="N73" i="43" s="1"/>
  <c r="N74" i="43" s="1"/>
  <c r="E18" i="34" s="1"/>
  <c r="V69" i="43"/>
  <c r="V73" i="43" s="1"/>
  <c r="V74" i="43" s="1"/>
  <c r="M18" i="34" s="1"/>
  <c r="AC65" i="43"/>
  <c r="AD65" i="43" s="1"/>
  <c r="AE65" i="43" s="1"/>
  <c r="J69" i="43"/>
  <c r="S69" i="43"/>
  <c r="S73" i="43" s="1"/>
  <c r="S74" i="43" s="1"/>
  <c r="J18" i="34" s="1"/>
  <c r="AA69" i="43"/>
  <c r="AA73" i="43" s="1"/>
  <c r="AA74" i="43" s="1"/>
  <c r="R18" i="34" s="1"/>
  <c r="G8" i="43"/>
  <c r="G69" i="43" s="1"/>
  <c r="H19" i="8" s="1"/>
  <c r="AC26" i="43"/>
  <c r="AD26" i="43" s="1"/>
  <c r="AE26" i="43" s="1"/>
  <c r="W69" i="43"/>
  <c r="W73" i="43" s="1"/>
  <c r="W74" i="43" s="1"/>
  <c r="N18" i="34" s="1"/>
  <c r="AC56" i="43"/>
  <c r="AD56" i="43" s="1"/>
  <c r="AE56" i="43" s="1"/>
  <c r="AC62" i="43"/>
  <c r="AD62" i="43" s="1"/>
  <c r="AE62" i="43" s="1"/>
  <c r="H69" i="43"/>
  <c r="I19" i="8" s="1"/>
  <c r="R69" i="43"/>
  <c r="R73" i="43" s="1"/>
  <c r="R74" i="43" s="1"/>
  <c r="I18" i="34" s="1"/>
  <c r="Z69" i="43"/>
  <c r="AC44" i="43"/>
  <c r="AD44" i="43" s="1"/>
  <c r="AE44" i="43" s="1"/>
  <c r="AC50" i="43"/>
  <c r="AD50" i="43" s="1"/>
  <c r="AE50" i="43" s="1"/>
  <c r="D69" i="43"/>
  <c r="D19" i="8" s="1"/>
  <c r="K69" i="43"/>
  <c r="P69" i="43"/>
  <c r="P73" i="43" s="1"/>
  <c r="T69" i="43"/>
  <c r="T73" i="43" s="1"/>
  <c r="X69" i="43"/>
  <c r="X73" i="43" s="1"/>
  <c r="AB69" i="43"/>
  <c r="AB73" i="43" s="1"/>
  <c r="AC39" i="43"/>
  <c r="AD39" i="43" s="1"/>
  <c r="AE39" i="43" s="1"/>
  <c r="AC47" i="43"/>
  <c r="AD47" i="43" s="1"/>
  <c r="AE47" i="43" s="1"/>
  <c r="AC53" i="43"/>
  <c r="AD53" i="43" s="1"/>
  <c r="AE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M17" i="34" s="1"/>
  <c r="Z66" i="47"/>
  <c r="Z70" i="47" s="1"/>
  <c r="Z71" i="47" s="1"/>
  <c r="Q17" i="34" s="1"/>
  <c r="G66" i="47"/>
  <c r="H18" i="8" s="1"/>
  <c r="AC20" i="47"/>
  <c r="AD20" i="47" s="1"/>
  <c r="AE20" i="47" s="1"/>
  <c r="O66" i="47"/>
  <c r="W66" i="47"/>
  <c r="W70" i="47" s="1"/>
  <c r="W71" i="47" s="1"/>
  <c r="N17" i="34" s="1"/>
  <c r="AC34" i="47"/>
  <c r="AD34" i="47" s="1"/>
  <c r="AE34" i="47" s="1"/>
  <c r="K66" i="47"/>
  <c r="T66" i="47"/>
  <c r="T70" i="47" s="1"/>
  <c r="T71" i="47" s="1"/>
  <c r="K17" i="34" s="1"/>
  <c r="X66" i="47"/>
  <c r="X70" i="47" s="1"/>
  <c r="X71" i="47" s="1"/>
  <c r="O17" i="34" s="1"/>
  <c r="AB66" i="47"/>
  <c r="AC38" i="47"/>
  <c r="AD38" i="47" s="1"/>
  <c r="AE38" i="47" s="1"/>
  <c r="AC41" i="47"/>
  <c r="AD41" i="47" s="1"/>
  <c r="AE41" i="47" s="1"/>
  <c r="AC56" i="47"/>
  <c r="AD56" i="47" s="1"/>
  <c r="AE56" i="47" s="1"/>
  <c r="AC62" i="47"/>
  <c r="AD62" i="47" s="1"/>
  <c r="AE62" i="47" s="1"/>
  <c r="J66" i="47"/>
  <c r="S66" i="47"/>
  <c r="S70" i="47" s="1"/>
  <c r="AA66" i="47"/>
  <c r="AA70" i="47" s="1"/>
  <c r="AA71" i="47" s="1"/>
  <c r="R17" i="34" s="1"/>
  <c r="AC59" i="47"/>
  <c r="AD59" i="47" s="1"/>
  <c r="AE59" i="47" s="1"/>
  <c r="D66" i="47"/>
  <c r="D18" i="8" s="1"/>
  <c r="Q66" i="47"/>
  <c r="Q70" i="47" s="1"/>
  <c r="U66" i="47"/>
  <c r="U70" i="47" s="1"/>
  <c r="Y66" i="47"/>
  <c r="Y70" i="47" s="1"/>
  <c r="AC27" i="47"/>
  <c r="AD27" i="47" s="1"/>
  <c r="AE27" i="47" s="1"/>
  <c r="AC47" i="47"/>
  <c r="AD47" i="47" s="1"/>
  <c r="AE47" i="47" s="1"/>
  <c r="M79" i="45"/>
  <c r="D20" i="34" s="1"/>
  <c r="R83" i="48"/>
  <c r="R84" i="48" s="1"/>
  <c r="I23" i="34" s="1"/>
  <c r="Z83" i="48"/>
  <c r="Z84" i="48" s="1"/>
  <c r="Q23" i="34" s="1"/>
  <c r="M83" i="48"/>
  <c r="M84" i="48" s="1"/>
  <c r="D23" i="34" s="1"/>
  <c r="N79" i="48"/>
  <c r="AB79" i="48"/>
  <c r="AE42" i="48"/>
  <c r="AE54" i="48"/>
  <c r="AE60" i="48"/>
  <c r="AE66" i="48"/>
  <c r="AE72" i="48"/>
  <c r="G83" i="48"/>
  <c r="G84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W70" i="49"/>
  <c r="W71" i="49" s="1"/>
  <c r="N22" i="34" s="1"/>
  <c r="F66" i="49"/>
  <c r="F23" i="8" s="1"/>
  <c r="M70" i="49"/>
  <c r="M71" i="49" s="1"/>
  <c r="D22" i="34" s="1"/>
  <c r="U70" i="49"/>
  <c r="I8" i="49"/>
  <c r="T71" i="49"/>
  <c r="K22" i="34" s="1"/>
  <c r="N70" i="49"/>
  <c r="N71" i="49" s="1"/>
  <c r="E22" i="34" s="1"/>
  <c r="R70" i="49"/>
  <c r="R71" i="49" s="1"/>
  <c r="I22" i="34" s="1"/>
  <c r="V70" i="49"/>
  <c r="V71" i="49" s="1"/>
  <c r="M22" i="34" s="1"/>
  <c r="E8" i="49"/>
  <c r="E66" i="49" s="1"/>
  <c r="O66" i="49"/>
  <c r="AC8" i="49"/>
  <c r="AD8" i="49" s="1"/>
  <c r="AE8" i="49" s="1"/>
  <c r="T88" i="44"/>
  <c r="T89" i="44" s="1"/>
  <c r="K21" i="34" s="1"/>
  <c r="J84" i="44"/>
  <c r="AC41" i="44"/>
  <c r="AD41" i="44" s="1"/>
  <c r="AE41" i="44" s="1"/>
  <c r="AC56" i="44"/>
  <c r="AD56" i="44" s="1"/>
  <c r="AE56" i="44" s="1"/>
  <c r="AC62" i="44"/>
  <c r="AD62" i="44" s="1"/>
  <c r="AE62" i="44" s="1"/>
  <c r="AC68" i="44"/>
  <c r="AD68" i="44" s="1"/>
  <c r="AE68" i="44" s="1"/>
  <c r="AC74" i="44"/>
  <c r="AD74" i="44" s="1"/>
  <c r="AE74" i="44" s="1"/>
  <c r="AC80" i="44"/>
  <c r="AD80" i="44" s="1"/>
  <c r="AE80" i="44" s="1"/>
  <c r="S89" i="44"/>
  <c r="J21" i="34" s="1"/>
  <c r="M89" i="44"/>
  <c r="D21" i="34" s="1"/>
  <c r="N84" i="44"/>
  <c r="R78" i="45"/>
  <c r="R79" i="45" s="1"/>
  <c r="I20" i="34" s="1"/>
  <c r="H74" i="45"/>
  <c r="I21" i="8" s="1"/>
  <c r="F74" i="45"/>
  <c r="F21" i="8" s="1"/>
  <c r="J74" i="45"/>
  <c r="AC32" i="45"/>
  <c r="AD32" i="45" s="1"/>
  <c r="AE32" i="45" s="1"/>
  <c r="AC44" i="45"/>
  <c r="AD44" i="45" s="1"/>
  <c r="AE44" i="45" s="1"/>
  <c r="AC52" i="45"/>
  <c r="AD52" i="45" s="1"/>
  <c r="AE52" i="45" s="1"/>
  <c r="AC58" i="45"/>
  <c r="AD58" i="45" s="1"/>
  <c r="AE58" i="45" s="1"/>
  <c r="AC64" i="45"/>
  <c r="AD64" i="45" s="1"/>
  <c r="AE64" i="45" s="1"/>
  <c r="AC70" i="45"/>
  <c r="AD70" i="45" s="1"/>
  <c r="AE70" i="45" s="1"/>
  <c r="N74" i="45"/>
  <c r="AC8" i="45"/>
  <c r="AD8" i="45" s="1"/>
  <c r="AE8" i="45" s="1"/>
  <c r="M61" i="46"/>
  <c r="M62" i="46" s="1"/>
  <c r="D19" i="34" s="1"/>
  <c r="Y61" i="46"/>
  <c r="Y62" i="46" s="1"/>
  <c r="P19" i="34" s="1"/>
  <c r="E8" i="46"/>
  <c r="AC23" i="46"/>
  <c r="AD23" i="46" s="1"/>
  <c r="AE23" i="46" s="1"/>
  <c r="AC35" i="46"/>
  <c r="AD35" i="46" s="1"/>
  <c r="AE35" i="46" s="1"/>
  <c r="AC47" i="46"/>
  <c r="AD47" i="46" s="1"/>
  <c r="AE47" i="46" s="1"/>
  <c r="AC8" i="46"/>
  <c r="AD8" i="46" s="1"/>
  <c r="AE8" i="46" s="1"/>
  <c r="AC26" i="46"/>
  <c r="AD26" i="46" s="1"/>
  <c r="AE26" i="46" s="1"/>
  <c r="AC38" i="46"/>
  <c r="AD38" i="46" s="1"/>
  <c r="AE38" i="46" s="1"/>
  <c r="AE41" i="46"/>
  <c r="AC50" i="46"/>
  <c r="AD50" i="46" s="1"/>
  <c r="AE50" i="46" s="1"/>
  <c r="AE53" i="46"/>
  <c r="J57" i="46"/>
  <c r="AE20" i="46"/>
  <c r="AE32" i="46"/>
  <c r="N57" i="46"/>
  <c r="F69" i="43"/>
  <c r="F19" i="8" s="1"/>
  <c r="M73" i="43"/>
  <c r="M74" i="43" s="1"/>
  <c r="D18" i="34" s="1"/>
  <c r="O69" i="43"/>
  <c r="AC8" i="43"/>
  <c r="AD8" i="43" s="1"/>
  <c r="AE8" i="43" s="1"/>
  <c r="AB70" i="47"/>
  <c r="AB71" i="47" s="1"/>
  <c r="S17" i="34" s="1"/>
  <c r="AC8" i="47"/>
  <c r="AD8" i="47" s="1"/>
  <c r="AE8" i="47" s="1"/>
  <c r="AE50" i="47"/>
  <c r="E8" i="47"/>
  <c r="E20" i="47"/>
  <c r="E27" i="47"/>
  <c r="E34" i="47"/>
  <c r="AE44" i="47"/>
  <c r="P66" i="47"/>
  <c r="F66" i="47"/>
  <c r="F18" i="8" s="1"/>
  <c r="AE53" i="47"/>
  <c r="M71" i="47"/>
  <c r="D17" i="34" s="1"/>
  <c r="G70" i="49" l="1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K19" i="34" s="1"/>
  <c r="Q71" i="47"/>
  <c r="H17" i="34" s="1"/>
  <c r="U71" i="49"/>
  <c r="L22" i="34" s="1"/>
  <c r="I66" i="49"/>
  <c r="AB71" i="49"/>
  <c r="S22" i="34" s="1"/>
  <c r="X70" i="49"/>
  <c r="X71" i="49" s="1"/>
  <c r="O22" i="34" s="1"/>
  <c r="K23" i="8"/>
  <c r="M23" i="8"/>
  <c r="Y89" i="44"/>
  <c r="P21" i="34" s="1"/>
  <c r="G3" i="44"/>
  <c r="Q89" i="44"/>
  <c r="H21" i="34" s="1"/>
  <c r="U89" i="44"/>
  <c r="L21" i="34" s="1"/>
  <c r="E84" i="44"/>
  <c r="K22" i="8"/>
  <c r="M22" i="8"/>
  <c r="W78" i="45"/>
  <c r="W79" i="45" s="1"/>
  <c r="N20" i="34" s="1"/>
  <c r="Y79" i="45"/>
  <c r="P20" i="34" s="1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L20" i="34" s="1"/>
  <c r="M20" i="8"/>
  <c r="K20" i="8"/>
  <c r="V61" i="46"/>
  <c r="V62" i="46" s="1"/>
  <c r="M19" i="34" s="1"/>
  <c r="E57" i="46"/>
  <c r="G3" i="46"/>
  <c r="X74" i="43"/>
  <c r="O18" i="34" s="1"/>
  <c r="P74" i="43"/>
  <c r="G18" i="34" s="1"/>
  <c r="G73" i="43"/>
  <c r="G74" i="43" s="1"/>
  <c r="T74" i="43"/>
  <c r="K18" i="34" s="1"/>
  <c r="Z73" i="43"/>
  <c r="Z74" i="43" s="1"/>
  <c r="Q18" i="34" s="1"/>
  <c r="AB74" i="43"/>
  <c r="S18" i="34" s="1"/>
  <c r="M19" i="8"/>
  <c r="K19" i="8"/>
  <c r="R70" i="47"/>
  <c r="R71" i="47" s="1"/>
  <c r="I17" i="34" s="1"/>
  <c r="Y71" i="47"/>
  <c r="P17" i="34" s="1"/>
  <c r="G70" i="47"/>
  <c r="G71" i="47" s="1"/>
  <c r="AC66" i="47"/>
  <c r="AD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S23" i="34" s="1"/>
  <c r="G3" i="49"/>
  <c r="O70" i="49"/>
  <c r="O71" i="49" s="1"/>
  <c r="F22" i="34" s="1"/>
  <c r="AC66" i="49"/>
  <c r="AC84" i="44"/>
  <c r="N88" i="44"/>
  <c r="N89" i="44" s="1"/>
  <c r="E21" i="34" s="1"/>
  <c r="AC74" i="45"/>
  <c r="N78" i="45"/>
  <c r="N79" i="45" s="1"/>
  <c r="E20" i="34" s="1"/>
  <c r="G3" i="45"/>
  <c r="AC57" i="46"/>
  <c r="N61" i="46"/>
  <c r="N62" i="46" s="1"/>
  <c r="E19" i="34" s="1"/>
  <c r="O73" i="43"/>
  <c r="O74" i="43" s="1"/>
  <c r="F18" i="34" s="1"/>
  <c r="AC69" i="43"/>
  <c r="G3" i="43"/>
  <c r="G3" i="47"/>
  <c r="E66" i="47"/>
  <c r="P70" i="47"/>
  <c r="P71" i="47" s="1"/>
  <c r="G17" i="34" s="1"/>
  <c r="AC70" i="47" l="1"/>
  <c r="AC71" i="47" s="1"/>
  <c r="AC83" i="48"/>
  <c r="AC84" i="48" s="1"/>
  <c r="AD79" i="48"/>
  <c r="AC70" i="49"/>
  <c r="AC71" i="49" s="1"/>
  <c r="AD66" i="49"/>
  <c r="AC88" i="44"/>
  <c r="AC89" i="44" s="1"/>
  <c r="AD84" i="44"/>
  <c r="AC78" i="45"/>
  <c r="AC79" i="45" s="1"/>
  <c r="AD74" i="45"/>
  <c r="AC61" i="46"/>
  <c r="AC62" i="46" s="1"/>
  <c r="AD57" i="46"/>
  <c r="AC73" i="43"/>
  <c r="AC74" i="43" s="1"/>
  <c r="AD69" i="43"/>
  <c r="AD70" i="47"/>
  <c r="AD71" i="47" s="1"/>
  <c r="AE66" i="47"/>
  <c r="G4" i="47" s="1"/>
  <c r="AD83" i="48" l="1"/>
  <c r="AD84" i="48" s="1"/>
  <c r="AE79" i="48"/>
  <c r="G4" i="48" s="1"/>
  <c r="AD70" i="49"/>
  <c r="AD71" i="49" s="1"/>
  <c r="AE66" i="49"/>
  <c r="G4" i="49" s="1"/>
  <c r="AD88" i="44"/>
  <c r="AD89" i="44" s="1"/>
  <c r="AE84" i="44"/>
  <c r="G4" i="44" s="1"/>
  <c r="AD78" i="45"/>
  <c r="AD79" i="45" s="1"/>
  <c r="AE74" i="45"/>
  <c r="G4" i="45" s="1"/>
  <c r="AD61" i="46"/>
  <c r="AD62" i="46" s="1"/>
  <c r="AE57" i="46"/>
  <c r="G4" i="46" s="1"/>
  <c r="AD73" i="43"/>
  <c r="AD74" i="43" s="1"/>
  <c r="AE69" i="43"/>
  <c r="G4" i="43" s="1"/>
  <c r="AC92" i="26" l="1"/>
  <c r="AD92" i="26" s="1"/>
  <c r="AE92" i="26" s="1"/>
  <c r="AC91" i="26"/>
  <c r="AD91" i="26" s="1"/>
  <c r="AE91" i="26" s="1"/>
  <c r="AC90" i="26"/>
  <c r="AD90" i="26" s="1"/>
  <c r="AE90" i="26" s="1"/>
  <c r="AB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C88" i="26"/>
  <c r="AD88" i="26" s="1"/>
  <c r="AE88" i="26" s="1"/>
  <c r="AC87" i="26"/>
  <c r="AD87" i="26" s="1"/>
  <c r="AE87" i="26" s="1"/>
  <c r="AB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C85" i="26"/>
  <c r="AD85" i="26" s="1"/>
  <c r="AE85" i="26" s="1"/>
  <c r="AC84" i="26"/>
  <c r="AD84" i="26" s="1"/>
  <c r="AE84" i="26" s="1"/>
  <c r="AB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C82" i="26"/>
  <c r="AD82" i="26" s="1"/>
  <c r="AE82" i="26" s="1"/>
  <c r="AC81" i="26"/>
  <c r="AD81" i="26" s="1"/>
  <c r="AE81" i="26" s="1"/>
  <c r="E80" i="26"/>
  <c r="AB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C79" i="26"/>
  <c r="AD79" i="26" s="1"/>
  <c r="AE79" i="26" s="1"/>
  <c r="AC74" i="26"/>
  <c r="AD74" i="26" s="1"/>
  <c r="AE74" i="26" s="1"/>
  <c r="AB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C72" i="26"/>
  <c r="AD72" i="26" s="1"/>
  <c r="AE72" i="26" s="1"/>
  <c r="AC71" i="26"/>
  <c r="AD71" i="26" s="1"/>
  <c r="AE71" i="26" s="1"/>
  <c r="AB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C69" i="26"/>
  <c r="AD69" i="26" s="1"/>
  <c r="AE69" i="26" s="1"/>
  <c r="AC65" i="26"/>
  <c r="AD65" i="26" s="1"/>
  <c r="AE65" i="26" s="1"/>
  <c r="AB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C63" i="26"/>
  <c r="AD63" i="26" s="1"/>
  <c r="AE63" i="26" s="1"/>
  <c r="AC55" i="26"/>
  <c r="AD55" i="26" s="1"/>
  <c r="AE55" i="26" s="1"/>
  <c r="E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C53" i="26"/>
  <c r="AD53" i="26" s="1"/>
  <c r="AE53" i="26" s="1"/>
  <c r="AC48" i="26"/>
  <c r="AD48" i="26" s="1"/>
  <c r="AE48" i="26" s="1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C46" i="26"/>
  <c r="AD46" i="26" s="1"/>
  <c r="AE46" i="26" s="1"/>
  <c r="AC43" i="26"/>
  <c r="AD43" i="26" s="1"/>
  <c r="AE43" i="26" s="1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C41" i="26"/>
  <c r="AD41" i="26" s="1"/>
  <c r="AE41" i="26" s="1"/>
  <c r="AC31" i="26"/>
  <c r="AD31" i="26" s="1"/>
  <c r="AE31" i="26" s="1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C29" i="26"/>
  <c r="AD29" i="26" s="1"/>
  <c r="AE29" i="26" s="1"/>
  <c r="AC27" i="26"/>
  <c r="AD27" i="26" s="1"/>
  <c r="AE27" i="26" s="1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C25" i="26"/>
  <c r="AD25" i="26" s="1"/>
  <c r="AE25" i="26" s="1"/>
  <c r="G25" i="26"/>
  <c r="AC24" i="26"/>
  <c r="AD24" i="26" s="1"/>
  <c r="AE24" i="26" s="1"/>
  <c r="G24" i="26"/>
  <c r="AC23" i="26"/>
  <c r="AD23" i="26" s="1"/>
  <c r="AE23" i="26" s="1"/>
  <c r="G23" i="26"/>
  <c r="AC22" i="26"/>
  <c r="AD22" i="26" s="1"/>
  <c r="AE22" i="26" s="1"/>
  <c r="G22" i="26"/>
  <c r="AC21" i="26"/>
  <c r="AD21" i="26" s="1"/>
  <c r="AE21" i="26" s="1"/>
  <c r="G21" i="26"/>
  <c r="AC20" i="26"/>
  <c r="AD20" i="26" s="1"/>
  <c r="AE20" i="26" s="1"/>
  <c r="G20" i="26"/>
  <c r="AC19" i="26"/>
  <c r="AD19" i="26" s="1"/>
  <c r="AE19" i="26" s="1"/>
  <c r="G19" i="26"/>
  <c r="AC18" i="26"/>
  <c r="AD18" i="26" s="1"/>
  <c r="AE18" i="26" s="1"/>
  <c r="G18" i="26"/>
  <c r="AC17" i="26"/>
  <c r="AD17" i="26" s="1"/>
  <c r="AE17" i="26" s="1"/>
  <c r="G17" i="26"/>
  <c r="AC16" i="26"/>
  <c r="AD16" i="26" s="1"/>
  <c r="AE16" i="26" s="1"/>
  <c r="G16" i="26"/>
  <c r="AC15" i="26"/>
  <c r="AD15" i="26" s="1"/>
  <c r="AE15" i="26" s="1"/>
  <c r="G15" i="26"/>
  <c r="AC14" i="26"/>
  <c r="AD14" i="26" s="1"/>
  <c r="AE14" i="26" s="1"/>
  <c r="G14" i="26"/>
  <c r="AC13" i="26"/>
  <c r="AD13" i="26" s="1"/>
  <c r="AE13" i="26" s="1"/>
  <c r="G13" i="26"/>
  <c r="AC12" i="26"/>
  <c r="AD12" i="26" s="1"/>
  <c r="AE12" i="26" s="1"/>
  <c r="G12" i="26"/>
  <c r="AC11" i="26"/>
  <c r="AD11" i="26" s="1"/>
  <c r="AE11" i="26" s="1"/>
  <c r="G11" i="26"/>
  <c r="AC10" i="26"/>
  <c r="AD10" i="26" s="1"/>
  <c r="AE10" i="26" s="1"/>
  <c r="G10" i="26"/>
  <c r="AC9" i="26"/>
  <c r="AD9" i="26" s="1"/>
  <c r="AE9" i="26" s="1"/>
  <c r="G9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C114" i="25"/>
  <c r="AD114" i="25" s="1"/>
  <c r="AE114" i="25" s="1"/>
  <c r="AC113" i="25"/>
  <c r="AD113" i="25" s="1"/>
  <c r="AE113" i="25" s="1"/>
  <c r="AC112" i="25"/>
  <c r="AD112" i="25" s="1"/>
  <c r="AE112" i="25" s="1"/>
  <c r="AB111" i="25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C110" i="25"/>
  <c r="AD110" i="25" s="1"/>
  <c r="AE110" i="25" s="1"/>
  <c r="AC109" i="25"/>
  <c r="AD109" i="25" s="1"/>
  <c r="AE109" i="25" s="1"/>
  <c r="AB108" i="25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AC108" i="25" s="1"/>
  <c r="AD108" i="25" s="1"/>
  <c r="K108" i="25"/>
  <c r="J108" i="25"/>
  <c r="H108" i="25"/>
  <c r="G108" i="25"/>
  <c r="F108" i="25"/>
  <c r="D108" i="25"/>
  <c r="AC107" i="25"/>
  <c r="AD107" i="25" s="1"/>
  <c r="AE107" i="25" s="1"/>
  <c r="AC106" i="25"/>
  <c r="AD106" i="25" s="1"/>
  <c r="AE106" i="25" s="1"/>
  <c r="AB105" i="25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C104" i="25"/>
  <c r="AD104" i="25" s="1"/>
  <c r="AE104" i="25" s="1"/>
  <c r="AC97" i="25"/>
  <c r="AD97" i="25" s="1"/>
  <c r="AE97" i="25" s="1"/>
  <c r="AB96" i="25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AC96" i="25" s="1"/>
  <c r="AD96" i="25" s="1"/>
  <c r="K96" i="25"/>
  <c r="J96" i="25"/>
  <c r="H96" i="25"/>
  <c r="G96" i="25"/>
  <c r="F96" i="25"/>
  <c r="D96" i="25"/>
  <c r="AC95" i="25"/>
  <c r="AD95" i="25" s="1"/>
  <c r="AE95" i="25" s="1"/>
  <c r="AC88" i="25"/>
  <c r="AD88" i="25" s="1"/>
  <c r="AE88" i="25" s="1"/>
  <c r="AB87" i="25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C86" i="25"/>
  <c r="AD86" i="25" s="1"/>
  <c r="AE86" i="25" s="1"/>
  <c r="AC79" i="25"/>
  <c r="AD79" i="25" s="1"/>
  <c r="AE79" i="25" s="1"/>
  <c r="AB78" i="25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C77" i="25"/>
  <c r="AD77" i="25" s="1"/>
  <c r="AE77" i="25" s="1"/>
  <c r="AC70" i="25"/>
  <c r="AD70" i="25" s="1"/>
  <c r="AE70" i="25" s="1"/>
  <c r="AB69" i="25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C68" i="25"/>
  <c r="AD68" i="25" s="1"/>
  <c r="AE68" i="25" s="1"/>
  <c r="AC61" i="25"/>
  <c r="AD61" i="25" s="1"/>
  <c r="AE61" i="25" s="1"/>
  <c r="AB60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AC60" i="25" s="1"/>
  <c r="AD60" i="25" s="1"/>
  <c r="K60" i="25"/>
  <c r="J60" i="25"/>
  <c r="H60" i="25"/>
  <c r="G60" i="25"/>
  <c r="F60" i="25"/>
  <c r="D60" i="25"/>
  <c r="AC59" i="25"/>
  <c r="AD59" i="25" s="1"/>
  <c r="AE59" i="25" s="1"/>
  <c r="AC52" i="25"/>
  <c r="AD52" i="25" s="1"/>
  <c r="AE52" i="25" s="1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C50" i="25"/>
  <c r="AD50" i="25" s="1"/>
  <c r="AE50" i="25" s="1"/>
  <c r="AC43" i="25"/>
  <c r="AD43" i="25" s="1"/>
  <c r="AE43" i="25" s="1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C41" i="25"/>
  <c r="AD41" i="25" s="1"/>
  <c r="AE41" i="25" s="1"/>
  <c r="AC33" i="25"/>
  <c r="AD33" i="25" s="1"/>
  <c r="AE33" i="25" s="1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C31" i="25"/>
  <c r="AD31" i="25" s="1"/>
  <c r="AE31" i="25" s="1"/>
  <c r="AC22" i="25"/>
  <c r="AD22" i="25" s="1"/>
  <c r="AE22" i="25" s="1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AC21" i="25" s="1"/>
  <c r="AD21" i="25" s="1"/>
  <c r="K21" i="25"/>
  <c r="J21" i="25"/>
  <c r="H21" i="25"/>
  <c r="G21" i="25"/>
  <c r="F21" i="25"/>
  <c r="D21" i="25"/>
  <c r="AC20" i="25"/>
  <c r="AD20" i="25" s="1"/>
  <c r="AE20" i="25" s="1"/>
  <c r="G20" i="25"/>
  <c r="AC19" i="25"/>
  <c r="AD19" i="25" s="1"/>
  <c r="AE19" i="25" s="1"/>
  <c r="G19" i="25"/>
  <c r="AC18" i="25"/>
  <c r="AD18" i="25" s="1"/>
  <c r="AE18" i="25" s="1"/>
  <c r="G18" i="25"/>
  <c r="AC17" i="25"/>
  <c r="AD17" i="25" s="1"/>
  <c r="AE17" i="25" s="1"/>
  <c r="G17" i="25"/>
  <c r="AC16" i="25"/>
  <c r="AD16" i="25" s="1"/>
  <c r="AE16" i="25" s="1"/>
  <c r="G16" i="25"/>
  <c r="AC15" i="25"/>
  <c r="AD15" i="25" s="1"/>
  <c r="AE15" i="25" s="1"/>
  <c r="G15" i="25"/>
  <c r="AC14" i="25"/>
  <c r="AD14" i="25" s="1"/>
  <c r="AE14" i="25" s="1"/>
  <c r="G14" i="25"/>
  <c r="AC13" i="25"/>
  <c r="AD13" i="25" s="1"/>
  <c r="AE13" i="25" s="1"/>
  <c r="G13" i="25"/>
  <c r="AC12" i="25"/>
  <c r="AD12" i="25" s="1"/>
  <c r="AE12" i="25" s="1"/>
  <c r="G12" i="25"/>
  <c r="AC11" i="25"/>
  <c r="AD11" i="25" s="1"/>
  <c r="AE11" i="25" s="1"/>
  <c r="G11" i="25"/>
  <c r="AC10" i="25"/>
  <c r="AD10" i="25" s="1"/>
  <c r="AE10" i="25" s="1"/>
  <c r="G10" i="25"/>
  <c r="AC9" i="25"/>
  <c r="AD9" i="25" s="1"/>
  <c r="AE9" i="25" s="1"/>
  <c r="G9" i="25"/>
  <c r="AB8" i="25"/>
  <c r="AA8" i="25"/>
  <c r="Z8" i="25"/>
  <c r="Y8" i="25"/>
  <c r="Y115" i="25" s="1"/>
  <c r="X8" i="25"/>
  <c r="W8" i="25"/>
  <c r="V8" i="25"/>
  <c r="U8" i="25"/>
  <c r="U115" i="25" s="1"/>
  <c r="T8" i="25"/>
  <c r="S8" i="25"/>
  <c r="R8" i="25"/>
  <c r="Q8" i="25"/>
  <c r="Q115" i="25" s="1"/>
  <c r="P8" i="25"/>
  <c r="O8" i="25"/>
  <c r="N8" i="25"/>
  <c r="M8" i="25"/>
  <c r="M115" i="25" s="1"/>
  <c r="K8" i="25"/>
  <c r="J8" i="25"/>
  <c r="H8" i="25"/>
  <c r="F8" i="25"/>
  <c r="D8" i="25"/>
  <c r="AC68" i="24"/>
  <c r="AD68" i="24" s="1"/>
  <c r="AE68" i="24" s="1"/>
  <c r="AC67" i="24"/>
  <c r="AD67" i="24" s="1"/>
  <c r="AE67" i="24" s="1"/>
  <c r="AC66" i="24"/>
  <c r="AD66" i="24" s="1"/>
  <c r="AE66" i="24" s="1"/>
  <c r="AB65" i="24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D64" i="24"/>
  <c r="AE64" i="24" s="1"/>
  <c r="AC64" i="24"/>
  <c r="AE63" i="24"/>
  <c r="AC63" i="24"/>
  <c r="AD63" i="24" s="1"/>
  <c r="AB62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C61" i="24"/>
  <c r="AD61" i="24" s="1"/>
  <c r="AE61" i="24" s="1"/>
  <c r="AC60" i="24"/>
  <c r="AD60" i="24" s="1"/>
  <c r="AE60" i="24" s="1"/>
  <c r="AB59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C58" i="24"/>
  <c r="AD58" i="24" s="1"/>
  <c r="AE58" i="24" s="1"/>
  <c r="AC57" i="24"/>
  <c r="AD57" i="24" s="1"/>
  <c r="AE57" i="24" s="1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C55" i="24"/>
  <c r="AD55" i="24" s="1"/>
  <c r="AE55" i="24" s="1"/>
  <c r="AC54" i="24"/>
  <c r="AD54" i="24" s="1"/>
  <c r="AE54" i="24" s="1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C52" i="24"/>
  <c r="AD52" i="24" s="1"/>
  <c r="AE52" i="24" s="1"/>
  <c r="AC51" i="24"/>
  <c r="AD51" i="24" s="1"/>
  <c r="AE51" i="24" s="1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C49" i="24"/>
  <c r="AD49" i="24" s="1"/>
  <c r="AE49" i="24" s="1"/>
  <c r="AC48" i="24"/>
  <c r="AD48" i="24" s="1"/>
  <c r="AE48" i="24" s="1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C46" i="24"/>
  <c r="AD46" i="24" s="1"/>
  <c r="AE46" i="24" s="1"/>
  <c r="AC45" i="24"/>
  <c r="AD45" i="24" s="1"/>
  <c r="AE45" i="24" s="1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C43" i="24"/>
  <c r="AD43" i="24" s="1"/>
  <c r="AE43" i="24" s="1"/>
  <c r="AC42" i="24"/>
  <c r="AD42" i="24" s="1"/>
  <c r="AE42" i="24" s="1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C40" i="24"/>
  <c r="AD40" i="24" s="1"/>
  <c r="AE40" i="24" s="1"/>
  <c r="AC38" i="24"/>
  <c r="AD38" i="24" s="1"/>
  <c r="AE38" i="24" s="1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C36" i="24"/>
  <c r="AD36" i="24" s="1"/>
  <c r="AE36" i="24" s="1"/>
  <c r="AC33" i="24"/>
  <c r="AD33" i="24" s="1"/>
  <c r="AE33" i="24" s="1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C31" i="24"/>
  <c r="AD31" i="24" s="1"/>
  <c r="AE31" i="24" s="1"/>
  <c r="AC25" i="24"/>
  <c r="AD25" i="24" s="1"/>
  <c r="AE25" i="24" s="1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C23" i="24"/>
  <c r="AD23" i="24" s="1"/>
  <c r="AE23" i="24" s="1"/>
  <c r="G23" i="24"/>
  <c r="AC22" i="24"/>
  <c r="AD22" i="24" s="1"/>
  <c r="AE22" i="24" s="1"/>
  <c r="G22" i="24"/>
  <c r="AC21" i="24"/>
  <c r="AD21" i="24" s="1"/>
  <c r="AE21" i="24" s="1"/>
  <c r="G21" i="24"/>
  <c r="AC20" i="24"/>
  <c r="AD20" i="24" s="1"/>
  <c r="AE20" i="24" s="1"/>
  <c r="G20" i="24"/>
  <c r="AC19" i="24"/>
  <c r="AD19" i="24" s="1"/>
  <c r="AE19" i="24" s="1"/>
  <c r="G19" i="24"/>
  <c r="AC18" i="24"/>
  <c r="AD18" i="24" s="1"/>
  <c r="AE18" i="24" s="1"/>
  <c r="G18" i="24"/>
  <c r="AC17" i="24"/>
  <c r="AD17" i="24" s="1"/>
  <c r="AE17" i="24" s="1"/>
  <c r="G17" i="24"/>
  <c r="AC16" i="24"/>
  <c r="AD16" i="24" s="1"/>
  <c r="AE16" i="24" s="1"/>
  <c r="G16" i="24"/>
  <c r="AC15" i="24"/>
  <c r="AD15" i="24" s="1"/>
  <c r="AE15" i="24" s="1"/>
  <c r="G15" i="24"/>
  <c r="AC14" i="24"/>
  <c r="AD14" i="24" s="1"/>
  <c r="AE14" i="24" s="1"/>
  <c r="G14" i="24"/>
  <c r="AC13" i="24"/>
  <c r="AD13" i="24" s="1"/>
  <c r="AE13" i="24" s="1"/>
  <c r="G13" i="24"/>
  <c r="AC12" i="24"/>
  <c r="AD12" i="24" s="1"/>
  <c r="AE12" i="24" s="1"/>
  <c r="G12" i="24"/>
  <c r="AC11" i="24"/>
  <c r="AD11" i="24" s="1"/>
  <c r="AE11" i="24" s="1"/>
  <c r="G11" i="24"/>
  <c r="AC10" i="24"/>
  <c r="AD10" i="24" s="1"/>
  <c r="AE10" i="24" s="1"/>
  <c r="G10" i="24"/>
  <c r="AC9" i="24"/>
  <c r="AD9" i="24" s="1"/>
  <c r="AE9" i="24" s="1"/>
  <c r="G9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C62" i="33"/>
  <c r="AD62" i="33" s="1"/>
  <c r="AE62" i="33" s="1"/>
  <c r="AC61" i="33"/>
  <c r="AD61" i="33" s="1"/>
  <c r="AE61" i="33" s="1"/>
  <c r="AC60" i="33"/>
  <c r="AD60" i="33" s="1"/>
  <c r="AE60" i="33" s="1"/>
  <c r="AB59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C58" i="33"/>
  <c r="AD58" i="33" s="1"/>
  <c r="AE58" i="33" s="1"/>
  <c r="AC57" i="33"/>
  <c r="AD57" i="33" s="1"/>
  <c r="AE57" i="33" s="1"/>
  <c r="AB56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AC56" i="33" s="1"/>
  <c r="AD56" i="33" s="1"/>
  <c r="K56" i="33"/>
  <c r="J56" i="33"/>
  <c r="H56" i="33"/>
  <c r="G56" i="33"/>
  <c r="F56" i="33"/>
  <c r="D56" i="33"/>
  <c r="AC55" i="33"/>
  <c r="AD55" i="33" s="1"/>
  <c r="AE55" i="33" s="1"/>
  <c r="AC54" i="33"/>
  <c r="AD54" i="33" s="1"/>
  <c r="AE54" i="33" s="1"/>
  <c r="AB53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C52" i="33"/>
  <c r="AD52" i="33" s="1"/>
  <c r="AE52" i="33" s="1"/>
  <c r="AC51" i="33"/>
  <c r="AD51" i="33" s="1"/>
  <c r="AE51" i="33" s="1"/>
  <c r="AB50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C49" i="33"/>
  <c r="AD49" i="33" s="1"/>
  <c r="AE49" i="33" s="1"/>
  <c r="AC48" i="33"/>
  <c r="AD48" i="33" s="1"/>
  <c r="AE48" i="33" s="1"/>
  <c r="AB47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C46" i="33"/>
  <c r="AD46" i="33" s="1"/>
  <c r="AE46" i="33" s="1"/>
  <c r="AC45" i="33"/>
  <c r="AD45" i="33" s="1"/>
  <c r="AE45" i="33" s="1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AC44" i="33" s="1"/>
  <c r="AD44" i="33" s="1"/>
  <c r="K44" i="33"/>
  <c r="J44" i="33"/>
  <c r="H44" i="33"/>
  <c r="G44" i="33"/>
  <c r="F44" i="33"/>
  <c r="D44" i="33"/>
  <c r="AC43" i="33"/>
  <c r="AD43" i="33" s="1"/>
  <c r="AE43" i="33" s="1"/>
  <c r="AC42" i="33"/>
  <c r="AD42" i="33" s="1"/>
  <c r="AE42" i="33" s="1"/>
  <c r="AB41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C40" i="33"/>
  <c r="AD40" i="33" s="1"/>
  <c r="AE40" i="33" s="1"/>
  <c r="AC39" i="33"/>
  <c r="AD39" i="33" s="1"/>
  <c r="AE39" i="33" s="1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C37" i="33"/>
  <c r="AD37" i="33" s="1"/>
  <c r="AE37" i="33" s="1"/>
  <c r="AC36" i="33"/>
  <c r="AD36" i="33" s="1"/>
  <c r="AE36" i="33" s="1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C34" i="33"/>
  <c r="AD34" i="33" s="1"/>
  <c r="AE34" i="33" s="1"/>
  <c r="AC33" i="33"/>
  <c r="AD33" i="33" s="1"/>
  <c r="AE33" i="33" s="1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AC32" i="33" s="1"/>
  <c r="AD32" i="33" s="1"/>
  <c r="K32" i="33"/>
  <c r="J32" i="33"/>
  <c r="H32" i="33"/>
  <c r="G32" i="33"/>
  <c r="F32" i="33"/>
  <c r="D32" i="33"/>
  <c r="AC31" i="33"/>
  <c r="AD31" i="33" s="1"/>
  <c r="AE31" i="33" s="1"/>
  <c r="AC27" i="33"/>
  <c r="AD27" i="33" s="1"/>
  <c r="AE27" i="33" s="1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C25" i="33"/>
  <c r="AD25" i="33" s="1"/>
  <c r="AE25" i="33" s="1"/>
  <c r="AC18" i="33"/>
  <c r="AD18" i="33" s="1"/>
  <c r="AE18" i="33" s="1"/>
  <c r="AB17" i="33"/>
  <c r="AA17" i="33"/>
  <c r="Z17" i="33"/>
  <c r="Y17" i="33"/>
  <c r="X17" i="33"/>
  <c r="W17" i="33"/>
  <c r="V17" i="33"/>
  <c r="V63" i="33" s="1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C16" i="33"/>
  <c r="AD16" i="33" s="1"/>
  <c r="AE16" i="33" s="1"/>
  <c r="G16" i="33"/>
  <c r="AC15" i="33"/>
  <c r="AD15" i="33" s="1"/>
  <c r="AE15" i="33" s="1"/>
  <c r="G15" i="33"/>
  <c r="AC14" i="33"/>
  <c r="AD14" i="33" s="1"/>
  <c r="AE14" i="33" s="1"/>
  <c r="G14" i="33"/>
  <c r="AC13" i="33"/>
  <c r="AD13" i="33" s="1"/>
  <c r="AE13" i="33" s="1"/>
  <c r="G13" i="33"/>
  <c r="AC12" i="33"/>
  <c r="AD12" i="33" s="1"/>
  <c r="AE12" i="33" s="1"/>
  <c r="G12" i="33"/>
  <c r="AC11" i="33"/>
  <c r="AD11" i="33" s="1"/>
  <c r="AE11" i="33" s="1"/>
  <c r="G11" i="33"/>
  <c r="AC10" i="33"/>
  <c r="AD10" i="33" s="1"/>
  <c r="AE10" i="33" s="1"/>
  <c r="G10" i="33"/>
  <c r="AC9" i="33"/>
  <c r="AD9" i="33" s="1"/>
  <c r="AE9" i="33" s="1"/>
  <c r="G9" i="33"/>
  <c r="AB8" i="33"/>
  <c r="AA8" i="33"/>
  <c r="AA63" i="33" s="1"/>
  <c r="Z8" i="33"/>
  <c r="Y8" i="33"/>
  <c r="Y63" i="33" s="1"/>
  <c r="X8" i="33"/>
  <c r="W8" i="33"/>
  <c r="W63" i="33" s="1"/>
  <c r="V8" i="33"/>
  <c r="U8" i="33"/>
  <c r="U63" i="33" s="1"/>
  <c r="T8" i="33"/>
  <c r="S8" i="33"/>
  <c r="S63" i="33" s="1"/>
  <c r="S67" i="33" s="1"/>
  <c r="R8" i="33"/>
  <c r="Q8" i="33"/>
  <c r="Q63" i="33" s="1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C101" i="23"/>
  <c r="AD101" i="23" s="1"/>
  <c r="AE101" i="23" s="1"/>
  <c r="AC100" i="23"/>
  <c r="AD100" i="23" s="1"/>
  <c r="AE100" i="23" s="1"/>
  <c r="AC99" i="23"/>
  <c r="AD99" i="23" s="1"/>
  <c r="AE99" i="23" s="1"/>
  <c r="AB98" i="23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C97" i="23"/>
  <c r="AD97" i="23" s="1"/>
  <c r="AE97" i="23" s="1"/>
  <c r="AC96" i="23"/>
  <c r="AD96" i="23" s="1"/>
  <c r="AE96" i="23" s="1"/>
  <c r="AB95" i="23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C94" i="23"/>
  <c r="AD94" i="23" s="1"/>
  <c r="AE94" i="23" s="1"/>
  <c r="AC93" i="23"/>
  <c r="AD93" i="23" s="1"/>
  <c r="AE93" i="23" s="1"/>
  <c r="AB92" i="23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C91" i="23"/>
  <c r="AD91" i="23" s="1"/>
  <c r="AE91" i="23" s="1"/>
  <c r="AC90" i="23"/>
  <c r="AD90" i="23" s="1"/>
  <c r="AE90" i="23" s="1"/>
  <c r="AB89" i="23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C88" i="23"/>
  <c r="AD88" i="23" s="1"/>
  <c r="AE88" i="23" s="1"/>
  <c r="AC87" i="23"/>
  <c r="AD87" i="23" s="1"/>
  <c r="AE87" i="23" s="1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C85" i="23"/>
  <c r="AD85" i="23" s="1"/>
  <c r="AE85" i="23" s="1"/>
  <c r="AC84" i="23"/>
  <c r="AD84" i="23" s="1"/>
  <c r="AE84" i="23" s="1"/>
  <c r="AB83" i="23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C82" i="23"/>
  <c r="AD82" i="23" s="1"/>
  <c r="AE82" i="23" s="1"/>
  <c r="AC78" i="23"/>
  <c r="AD78" i="23" s="1"/>
  <c r="AE78" i="23" s="1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C76" i="23"/>
  <c r="AD76" i="23" s="1"/>
  <c r="AE76" i="23" s="1"/>
  <c r="AC71" i="23"/>
  <c r="AD71" i="23" s="1"/>
  <c r="AE71" i="23" s="1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C69" i="23"/>
  <c r="AD69" i="23" s="1"/>
  <c r="AE69" i="23" s="1"/>
  <c r="AC54" i="23"/>
  <c r="AD54" i="23" s="1"/>
  <c r="AE54" i="23" s="1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C52" i="23"/>
  <c r="AD52" i="23" s="1"/>
  <c r="AE52" i="23" s="1"/>
  <c r="AC47" i="23"/>
  <c r="AD47" i="23" s="1"/>
  <c r="AE47" i="23" s="1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C45" i="23"/>
  <c r="AD45" i="23" s="1"/>
  <c r="AE45" i="23" s="1"/>
  <c r="AC41" i="23"/>
  <c r="AD41" i="23" s="1"/>
  <c r="AE41" i="23" s="1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C39" i="23"/>
  <c r="AD39" i="23" s="1"/>
  <c r="AE39" i="23" s="1"/>
  <c r="AC27" i="23"/>
  <c r="AD27" i="23" s="1"/>
  <c r="AE27" i="23" s="1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C25" i="23"/>
  <c r="AD25" i="23" s="1"/>
  <c r="AE25" i="23" s="1"/>
  <c r="G25" i="23"/>
  <c r="AC24" i="23"/>
  <c r="AD24" i="23" s="1"/>
  <c r="AE24" i="23" s="1"/>
  <c r="G24" i="23"/>
  <c r="AC23" i="23"/>
  <c r="AD23" i="23" s="1"/>
  <c r="AE23" i="23" s="1"/>
  <c r="G23" i="23"/>
  <c r="AC22" i="23"/>
  <c r="AD22" i="23" s="1"/>
  <c r="AE22" i="23" s="1"/>
  <c r="G22" i="23"/>
  <c r="AC21" i="23"/>
  <c r="AD21" i="23" s="1"/>
  <c r="AE21" i="23" s="1"/>
  <c r="G21" i="23"/>
  <c r="AC20" i="23"/>
  <c r="AD20" i="23" s="1"/>
  <c r="AE20" i="23" s="1"/>
  <c r="G20" i="23"/>
  <c r="AC19" i="23"/>
  <c r="AD19" i="23" s="1"/>
  <c r="AE19" i="23" s="1"/>
  <c r="G19" i="23"/>
  <c r="AC18" i="23"/>
  <c r="AD18" i="23" s="1"/>
  <c r="AE18" i="23" s="1"/>
  <c r="G18" i="23"/>
  <c r="AC17" i="23"/>
  <c r="AD17" i="23" s="1"/>
  <c r="AE17" i="23" s="1"/>
  <c r="G17" i="23"/>
  <c r="AC16" i="23"/>
  <c r="AD16" i="23" s="1"/>
  <c r="AE16" i="23" s="1"/>
  <c r="G16" i="23"/>
  <c r="AC15" i="23"/>
  <c r="AD15" i="23" s="1"/>
  <c r="AE15" i="23" s="1"/>
  <c r="G15" i="23"/>
  <c r="AC14" i="23"/>
  <c r="AD14" i="23" s="1"/>
  <c r="AE14" i="23" s="1"/>
  <c r="G14" i="23"/>
  <c r="AC13" i="23"/>
  <c r="AD13" i="23" s="1"/>
  <c r="AE13" i="23" s="1"/>
  <c r="G13" i="23"/>
  <c r="AC12" i="23"/>
  <c r="AD12" i="23" s="1"/>
  <c r="AE12" i="23" s="1"/>
  <c r="G12" i="23"/>
  <c r="AC11" i="23"/>
  <c r="AD11" i="23" s="1"/>
  <c r="AE11" i="23" s="1"/>
  <c r="G11" i="23"/>
  <c r="AC10" i="23"/>
  <c r="AD10" i="23" s="1"/>
  <c r="AE10" i="23" s="1"/>
  <c r="G10" i="23"/>
  <c r="AC9" i="23"/>
  <c r="AD9" i="23" s="1"/>
  <c r="AE9" i="23" s="1"/>
  <c r="G9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C78" i="22"/>
  <c r="AD78" i="22" s="1"/>
  <c r="AE78" i="22" s="1"/>
  <c r="AC77" i="22"/>
  <c r="AD77" i="22" s="1"/>
  <c r="AE77" i="22" s="1"/>
  <c r="AC76" i="22"/>
  <c r="AD76" i="22" s="1"/>
  <c r="AE76" i="22" s="1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C74" i="22"/>
  <c r="AD74" i="22" s="1"/>
  <c r="AE74" i="22" s="1"/>
  <c r="AC73" i="22"/>
  <c r="AD73" i="22" s="1"/>
  <c r="AE73" i="22" s="1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C71" i="22"/>
  <c r="AD71" i="22" s="1"/>
  <c r="AE71" i="22" s="1"/>
  <c r="AC70" i="22"/>
  <c r="AD70" i="22" s="1"/>
  <c r="AE70" i="22" s="1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C68" i="22"/>
  <c r="AD68" i="22" s="1"/>
  <c r="AE68" i="22" s="1"/>
  <c r="AC67" i="22"/>
  <c r="AD67" i="22" s="1"/>
  <c r="AE67" i="22" s="1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C65" i="22"/>
  <c r="AD65" i="22" s="1"/>
  <c r="AE65" i="22" s="1"/>
  <c r="AC64" i="22"/>
  <c r="AD64" i="22" s="1"/>
  <c r="AE64" i="22" s="1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C62" i="22"/>
  <c r="AD62" i="22" s="1"/>
  <c r="AE62" i="22" s="1"/>
  <c r="AC60" i="22"/>
  <c r="AD60" i="22" s="1"/>
  <c r="AE60" i="22" s="1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C58" i="22"/>
  <c r="AD58" i="22" s="1"/>
  <c r="AE58" i="22" s="1"/>
  <c r="AC56" i="22"/>
  <c r="AD56" i="22" s="1"/>
  <c r="AE56" i="22" s="1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C54" i="22"/>
  <c r="AD54" i="22" s="1"/>
  <c r="AE54" i="22" s="1"/>
  <c r="AC52" i="22"/>
  <c r="AD52" i="22" s="1"/>
  <c r="AE52" i="22" s="1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C50" i="22"/>
  <c r="AD50" i="22" s="1"/>
  <c r="AE50" i="22" s="1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C45" i="22"/>
  <c r="AD45" i="22" s="1"/>
  <c r="AE45" i="22" s="1"/>
  <c r="AC42" i="22"/>
  <c r="AD42" i="22" s="1"/>
  <c r="AE42" i="22" s="1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C40" i="22"/>
  <c r="AD40" i="22" s="1"/>
  <c r="AE40" i="22" s="1"/>
  <c r="AC37" i="22"/>
  <c r="AD37" i="22" s="1"/>
  <c r="AE37" i="22" s="1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C35" i="22"/>
  <c r="AD35" i="22" s="1"/>
  <c r="AE35" i="22" s="1"/>
  <c r="AC32" i="22"/>
  <c r="AD32" i="22" s="1"/>
  <c r="AE32" i="22" s="1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C30" i="22"/>
  <c r="AD30" i="22" s="1"/>
  <c r="AE30" i="22" s="1"/>
  <c r="G30" i="22"/>
  <c r="AC29" i="22"/>
  <c r="AD29" i="22" s="1"/>
  <c r="AE29" i="22" s="1"/>
  <c r="G29" i="22"/>
  <c r="AC28" i="22"/>
  <c r="AD28" i="22" s="1"/>
  <c r="AE28" i="22" s="1"/>
  <c r="G28" i="22"/>
  <c r="AC27" i="22"/>
  <c r="AD27" i="22" s="1"/>
  <c r="AE27" i="22" s="1"/>
  <c r="G27" i="22"/>
  <c r="AC26" i="22"/>
  <c r="AD26" i="22" s="1"/>
  <c r="AE26" i="22" s="1"/>
  <c r="G26" i="22"/>
  <c r="AC25" i="22"/>
  <c r="AD25" i="22" s="1"/>
  <c r="AE25" i="22" s="1"/>
  <c r="G25" i="22"/>
  <c r="AC24" i="22"/>
  <c r="AD24" i="22" s="1"/>
  <c r="AE24" i="22" s="1"/>
  <c r="G24" i="22"/>
  <c r="AC23" i="22"/>
  <c r="AD23" i="22" s="1"/>
  <c r="AE23" i="22" s="1"/>
  <c r="G23" i="22"/>
  <c r="AC22" i="22"/>
  <c r="AD22" i="22" s="1"/>
  <c r="AE22" i="22" s="1"/>
  <c r="G22" i="22"/>
  <c r="AC21" i="22"/>
  <c r="AD21" i="22" s="1"/>
  <c r="AE21" i="22" s="1"/>
  <c r="G21" i="22"/>
  <c r="AC20" i="22"/>
  <c r="AD20" i="22" s="1"/>
  <c r="AE20" i="22" s="1"/>
  <c r="G20" i="22"/>
  <c r="AC19" i="22"/>
  <c r="AD19" i="22" s="1"/>
  <c r="AE19" i="22" s="1"/>
  <c r="G19" i="22"/>
  <c r="AC18" i="22"/>
  <c r="AD18" i="22" s="1"/>
  <c r="AE18" i="22" s="1"/>
  <c r="G18" i="22"/>
  <c r="AC17" i="22"/>
  <c r="AD17" i="22" s="1"/>
  <c r="AE17" i="22" s="1"/>
  <c r="G17" i="22"/>
  <c r="AC12" i="22"/>
  <c r="AD12" i="22" s="1"/>
  <c r="AE12" i="22" s="1"/>
  <c r="G12" i="22"/>
  <c r="AC11" i="22"/>
  <c r="AD11" i="22" s="1"/>
  <c r="AE11" i="22" s="1"/>
  <c r="G11" i="22"/>
  <c r="AC10" i="22"/>
  <c r="AD10" i="22" s="1"/>
  <c r="AE10" i="22" s="1"/>
  <c r="G10" i="22"/>
  <c r="AC9" i="22"/>
  <c r="AD9" i="22" s="1"/>
  <c r="AE9" i="22" s="1"/>
  <c r="G9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F8" i="22"/>
  <c r="D8" i="22"/>
  <c r="AC63" i="35"/>
  <c r="AD63" i="35" s="1"/>
  <c r="AE63" i="35" s="1"/>
  <c r="AC62" i="35"/>
  <c r="AD62" i="35" s="1"/>
  <c r="AE62" i="35" s="1"/>
  <c r="AC61" i="35"/>
  <c r="AD61" i="35" s="1"/>
  <c r="AE61" i="35" s="1"/>
  <c r="AB60" i="35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C59" i="35"/>
  <c r="AD59" i="35" s="1"/>
  <c r="AE59" i="35" s="1"/>
  <c r="AC58" i="35"/>
  <c r="AD58" i="35" s="1"/>
  <c r="AE58" i="35" s="1"/>
  <c r="AB57" i="35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C56" i="35"/>
  <c r="AD56" i="35" s="1"/>
  <c r="AE56" i="35" s="1"/>
  <c r="AC55" i="35"/>
  <c r="AD55" i="35" s="1"/>
  <c r="AE55" i="35" s="1"/>
  <c r="AB54" i="35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C53" i="35"/>
  <c r="AD53" i="35" s="1"/>
  <c r="AE53" i="35" s="1"/>
  <c r="AC52" i="35"/>
  <c r="AD52" i="35" s="1"/>
  <c r="AE52" i="35" s="1"/>
  <c r="AB51" i="35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C50" i="35"/>
  <c r="AD50" i="35" s="1"/>
  <c r="AE50" i="35" s="1"/>
  <c r="AC49" i="35"/>
  <c r="AD49" i="35" s="1"/>
  <c r="AE49" i="35" s="1"/>
  <c r="AB48" i="35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C47" i="35"/>
  <c r="AD47" i="35" s="1"/>
  <c r="AE47" i="35" s="1"/>
  <c r="AC46" i="35"/>
  <c r="AD46" i="35" s="1"/>
  <c r="AE46" i="35" s="1"/>
  <c r="AB45" i="35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C44" i="35"/>
  <c r="AD44" i="35" s="1"/>
  <c r="AE44" i="35" s="1"/>
  <c r="AC43" i="35"/>
  <c r="AD43" i="35" s="1"/>
  <c r="AE43" i="35" s="1"/>
  <c r="AB42" i="35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C41" i="35"/>
  <c r="AD41" i="35" s="1"/>
  <c r="AE41" i="35" s="1"/>
  <c r="AC40" i="35"/>
  <c r="AD40" i="35" s="1"/>
  <c r="AE40" i="35" s="1"/>
  <c r="AB39" i="35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C38" i="35"/>
  <c r="AD38" i="35" s="1"/>
  <c r="AE38" i="35" s="1"/>
  <c r="AC37" i="35"/>
  <c r="AD37" i="35" s="1"/>
  <c r="AE37" i="35" s="1"/>
  <c r="AB36" i="35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C35" i="35"/>
  <c r="AD35" i="35" s="1"/>
  <c r="AE35" i="35" s="1"/>
  <c r="AC34" i="35"/>
  <c r="AD34" i="35" s="1"/>
  <c r="AE34" i="35" s="1"/>
  <c r="AB33" i="35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C32" i="35"/>
  <c r="AD32" i="35" s="1"/>
  <c r="AE32" i="35" s="1"/>
  <c r="AC31" i="35"/>
  <c r="AD31" i="35" s="1"/>
  <c r="AE31" i="35" s="1"/>
  <c r="AB30" i="35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C29" i="35"/>
  <c r="AD29" i="35" s="1"/>
  <c r="AE29" i="35" s="1"/>
  <c r="AC24" i="35"/>
  <c r="AD24" i="35" s="1"/>
  <c r="AE24" i="35" s="1"/>
  <c r="AB23" i="35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C22" i="35"/>
  <c r="AD22" i="35" s="1"/>
  <c r="AE22" i="35" s="1"/>
  <c r="G22" i="35"/>
  <c r="AC21" i="35"/>
  <c r="AD21" i="35" s="1"/>
  <c r="AE21" i="35" s="1"/>
  <c r="G21" i="35"/>
  <c r="AC20" i="35"/>
  <c r="AD20" i="35" s="1"/>
  <c r="AE20" i="35" s="1"/>
  <c r="G20" i="35"/>
  <c r="AC19" i="35"/>
  <c r="AD19" i="35" s="1"/>
  <c r="AE19" i="35" s="1"/>
  <c r="G19" i="35"/>
  <c r="AC18" i="35"/>
  <c r="AD18" i="35" s="1"/>
  <c r="AE18" i="35" s="1"/>
  <c r="G18" i="35"/>
  <c r="AC17" i="35"/>
  <c r="AD17" i="35" s="1"/>
  <c r="AE17" i="35" s="1"/>
  <c r="G17" i="35"/>
  <c r="AC16" i="35"/>
  <c r="AD16" i="35" s="1"/>
  <c r="AE16" i="35" s="1"/>
  <c r="G16" i="35"/>
  <c r="AC15" i="35"/>
  <c r="AD15" i="35" s="1"/>
  <c r="AE15" i="35" s="1"/>
  <c r="G15" i="35"/>
  <c r="AC14" i="35"/>
  <c r="AD14" i="35" s="1"/>
  <c r="AE14" i="35" s="1"/>
  <c r="G14" i="35"/>
  <c r="AC13" i="35"/>
  <c r="AD13" i="35" s="1"/>
  <c r="AE13" i="35" s="1"/>
  <c r="G13" i="35"/>
  <c r="AC12" i="35"/>
  <c r="AD12" i="35" s="1"/>
  <c r="AE12" i="35" s="1"/>
  <c r="G12" i="35"/>
  <c r="AC11" i="35"/>
  <c r="AD11" i="35" s="1"/>
  <c r="AE11" i="35" s="1"/>
  <c r="G11" i="35"/>
  <c r="AC10" i="35"/>
  <c r="AD10" i="35" s="1"/>
  <c r="AE10" i="35" s="1"/>
  <c r="G10" i="35"/>
  <c r="G8" i="35" s="1"/>
  <c r="AD9" i="35"/>
  <c r="AE9" i="35" s="1"/>
  <c r="AC9" i="35"/>
  <c r="G9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G64" i="35" l="1"/>
  <c r="H17" i="8" s="1"/>
  <c r="Q102" i="23"/>
  <c r="Q106" i="23" s="1"/>
  <c r="Q107" i="23" s="1"/>
  <c r="H11" i="34" s="1"/>
  <c r="U102" i="23"/>
  <c r="Y102" i="23"/>
  <c r="Y106" i="23" s="1"/>
  <c r="Y107" i="23" s="1"/>
  <c r="P11" i="34" s="1"/>
  <c r="Q64" i="35"/>
  <c r="U64" i="35"/>
  <c r="Y64" i="35"/>
  <c r="E23" i="35"/>
  <c r="E8" i="35"/>
  <c r="AC42" i="35"/>
  <c r="AD42" i="35" s="1"/>
  <c r="AE42" i="35" s="1"/>
  <c r="J64" i="35"/>
  <c r="O64" i="35"/>
  <c r="O68" i="35" s="1"/>
  <c r="O69" i="35" s="1"/>
  <c r="F16" i="34" s="1"/>
  <c r="S64" i="35"/>
  <c r="W64" i="35"/>
  <c r="W68" i="35" s="1"/>
  <c r="W69" i="35" s="1"/>
  <c r="N16" i="34" s="1"/>
  <c r="AA64" i="35"/>
  <c r="AA68" i="35" s="1"/>
  <c r="AA69" i="35" s="1"/>
  <c r="R16" i="34" s="1"/>
  <c r="H64" i="35"/>
  <c r="I17" i="8" s="1"/>
  <c r="AC30" i="35"/>
  <c r="AD30" i="35" s="1"/>
  <c r="AE30" i="35" s="1"/>
  <c r="AC36" i="35"/>
  <c r="AD36" i="35" s="1"/>
  <c r="AC48" i="35"/>
  <c r="AD48" i="35" s="1"/>
  <c r="AE48" i="35" s="1"/>
  <c r="F64" i="35"/>
  <c r="F17" i="8" s="1"/>
  <c r="K64" i="35"/>
  <c r="T64" i="35"/>
  <c r="T68" i="35" s="1"/>
  <c r="T69" i="35" s="1"/>
  <c r="K16" i="34" s="1"/>
  <c r="X64" i="35"/>
  <c r="AB64" i="35"/>
  <c r="AB68" i="35" s="1"/>
  <c r="P64" i="35"/>
  <c r="P68" i="35" s="1"/>
  <c r="P69" i="35" s="1"/>
  <c r="G16" i="34" s="1"/>
  <c r="AC54" i="35"/>
  <c r="AD54" i="35" s="1"/>
  <c r="AE54" i="35" s="1"/>
  <c r="AC57" i="35"/>
  <c r="AD57" i="35" s="1"/>
  <c r="H93" i="26"/>
  <c r="I16" i="8" s="1"/>
  <c r="E64" i="26"/>
  <c r="S93" i="26"/>
  <c r="S97" i="26" s="1"/>
  <c r="AA93" i="26"/>
  <c r="AA97" i="26" s="1"/>
  <c r="AA98" i="26" s="1"/>
  <c r="R15" i="34" s="1"/>
  <c r="R93" i="26"/>
  <c r="R97" i="26" s="1"/>
  <c r="R98" i="26" s="1"/>
  <c r="I15" i="34" s="1"/>
  <c r="V93" i="26"/>
  <c r="V97" i="26" s="1"/>
  <c r="V98" i="26" s="1"/>
  <c r="M15" i="34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O15" i="34" s="1"/>
  <c r="AB93" i="26"/>
  <c r="AB97" i="26" s="1"/>
  <c r="AB98" i="26" s="1"/>
  <c r="S15" i="34" s="1"/>
  <c r="E42" i="26"/>
  <c r="E70" i="26"/>
  <c r="O93" i="26"/>
  <c r="O97" i="26" s="1"/>
  <c r="W93" i="26"/>
  <c r="W97" i="26" s="1"/>
  <c r="W98" i="26" s="1"/>
  <c r="N15" i="34" s="1"/>
  <c r="Z93" i="26"/>
  <c r="Z97" i="26" s="1"/>
  <c r="Z98" i="26" s="1"/>
  <c r="Q15" i="34" s="1"/>
  <c r="F93" i="26"/>
  <c r="F16" i="8" s="1"/>
  <c r="G8" i="26"/>
  <c r="G93" i="26" s="1"/>
  <c r="H16" i="8" s="1"/>
  <c r="Y93" i="26"/>
  <c r="Y97" i="26" s="1"/>
  <c r="Y98" i="26" s="1"/>
  <c r="P15" i="34" s="1"/>
  <c r="AC26" i="26"/>
  <c r="AD26" i="26" s="1"/>
  <c r="AE26" i="26" s="1"/>
  <c r="AC70" i="26"/>
  <c r="AD70" i="26" s="1"/>
  <c r="AE70" i="26" s="1"/>
  <c r="AC80" i="26"/>
  <c r="AD80" i="26" s="1"/>
  <c r="AE80" i="26" s="1"/>
  <c r="AC86" i="26"/>
  <c r="AD86" i="26" s="1"/>
  <c r="AE86" i="26" s="1"/>
  <c r="AC8" i="26"/>
  <c r="AD8" i="26" s="1"/>
  <c r="Q93" i="26"/>
  <c r="U93" i="26"/>
  <c r="U97" i="26" s="1"/>
  <c r="AC42" i="26"/>
  <c r="AD42" i="26" s="1"/>
  <c r="AE42" i="26" s="1"/>
  <c r="AC54" i="26"/>
  <c r="AD54" i="26" s="1"/>
  <c r="AE54" i="26" s="1"/>
  <c r="E8" i="26"/>
  <c r="AC78" i="25"/>
  <c r="AD78" i="25" s="1"/>
  <c r="AE78" i="25" s="1"/>
  <c r="O115" i="25"/>
  <c r="O119" i="25" s="1"/>
  <c r="S115" i="25"/>
  <c r="S119" i="25" s="1"/>
  <c r="W115" i="25"/>
  <c r="W119" i="25" s="1"/>
  <c r="W120" i="25" s="1"/>
  <c r="N14" i="34" s="1"/>
  <c r="AA115" i="25"/>
  <c r="AA119" i="25" s="1"/>
  <c r="AA120" i="25" s="1"/>
  <c r="R14" i="34" s="1"/>
  <c r="AC42" i="25"/>
  <c r="AD42" i="25" s="1"/>
  <c r="AE42" i="25" s="1"/>
  <c r="D115" i="25"/>
  <c r="D15" i="8" s="1"/>
  <c r="K115" i="25"/>
  <c r="M15" i="8" s="1"/>
  <c r="V115" i="25"/>
  <c r="V119" i="25" s="1"/>
  <c r="V120" i="25" s="1"/>
  <c r="M14" i="34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C8" i="25"/>
  <c r="AD8" i="25" s="1"/>
  <c r="R115" i="25"/>
  <c r="Z115" i="25"/>
  <c r="Z119" i="25" s="1"/>
  <c r="Z120" i="25" s="1"/>
  <c r="Q14" i="34" s="1"/>
  <c r="K69" i="24"/>
  <c r="M14" i="8" s="1"/>
  <c r="P69" i="24"/>
  <c r="P73" i="24" s="1"/>
  <c r="P74" i="24" s="1"/>
  <c r="G13" i="34" s="1"/>
  <c r="X69" i="24"/>
  <c r="X73" i="24" s="1"/>
  <c r="X74" i="24" s="1"/>
  <c r="O13" i="34" s="1"/>
  <c r="E32" i="24"/>
  <c r="T69" i="24"/>
  <c r="AB69" i="24"/>
  <c r="E37" i="24"/>
  <c r="R69" i="24"/>
  <c r="R73" i="24" s="1"/>
  <c r="R74" i="24" s="1"/>
  <c r="I13" i="34" s="1"/>
  <c r="V69" i="24"/>
  <c r="V73" i="24" s="1"/>
  <c r="V74" i="24" s="1"/>
  <c r="M13" i="34" s="1"/>
  <c r="Z69" i="24"/>
  <c r="AC32" i="24"/>
  <c r="AD32" i="24" s="1"/>
  <c r="AE32" i="24" s="1"/>
  <c r="AC59" i="24"/>
  <c r="AD59" i="24" s="1"/>
  <c r="AE59" i="24" s="1"/>
  <c r="E8" i="24"/>
  <c r="G8" i="24"/>
  <c r="G69" i="24" s="1"/>
  <c r="H14" i="8" s="1"/>
  <c r="E24" i="24"/>
  <c r="AC8" i="24"/>
  <c r="AD8" i="24" s="1"/>
  <c r="AE8" i="24" s="1"/>
  <c r="AC47" i="24"/>
  <c r="AD47" i="24" s="1"/>
  <c r="AE47" i="24" s="1"/>
  <c r="J69" i="24"/>
  <c r="K14" i="8" s="1"/>
  <c r="O69" i="24"/>
  <c r="S69" i="24"/>
  <c r="S73" i="24" s="1"/>
  <c r="W69" i="24"/>
  <c r="AA69" i="24"/>
  <c r="AA73" i="24" s="1"/>
  <c r="AA74" i="24" s="1"/>
  <c r="R13" i="34" s="1"/>
  <c r="AC41" i="24"/>
  <c r="AD41" i="24" s="1"/>
  <c r="AE41" i="24" s="1"/>
  <c r="AC65" i="24"/>
  <c r="AD65" i="24" s="1"/>
  <c r="AE65" i="24" s="1"/>
  <c r="Q69" i="24"/>
  <c r="Q73" i="24" s="1"/>
  <c r="Q74" i="24" s="1"/>
  <c r="H13" i="34" s="1"/>
  <c r="U69" i="24"/>
  <c r="U73" i="24" s="1"/>
  <c r="U74" i="24" s="1"/>
  <c r="L13" i="34" s="1"/>
  <c r="Y69" i="24"/>
  <c r="Y73" i="24" s="1"/>
  <c r="Y74" i="24" s="1"/>
  <c r="P13" i="34" s="1"/>
  <c r="AC53" i="24"/>
  <c r="AD53" i="24" s="1"/>
  <c r="AE53" i="24" s="1"/>
  <c r="G8" i="33"/>
  <c r="G63" i="33" s="1"/>
  <c r="H13" i="8" s="1"/>
  <c r="AC17" i="33"/>
  <c r="AD17" i="33" s="1"/>
  <c r="AC38" i="33"/>
  <c r="AD38" i="33" s="1"/>
  <c r="AC50" i="33"/>
  <c r="AD50" i="33" s="1"/>
  <c r="AE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O12" i="34" s="1"/>
  <c r="T63" i="33"/>
  <c r="T67" i="33" s="1"/>
  <c r="T68" i="33" s="1"/>
  <c r="K12" i="34" s="1"/>
  <c r="E17" i="33"/>
  <c r="E26" i="33"/>
  <c r="E32" i="33"/>
  <c r="O68" i="33"/>
  <c r="F12" i="34" s="1"/>
  <c r="AC8" i="33"/>
  <c r="AD8" i="33" s="1"/>
  <c r="R63" i="33"/>
  <c r="R67" i="33" s="1"/>
  <c r="R68" i="33" s="1"/>
  <c r="I12" i="34" s="1"/>
  <c r="Z63" i="33"/>
  <c r="J79" i="22"/>
  <c r="K11" i="8" s="1"/>
  <c r="AC8" i="22"/>
  <c r="AD8" i="22" s="1"/>
  <c r="AE8" i="22" s="1"/>
  <c r="R79" i="22"/>
  <c r="R83" i="22" s="1"/>
  <c r="R84" i="22" s="1"/>
  <c r="I10" i="34" s="1"/>
  <c r="V79" i="22"/>
  <c r="V83" i="22" s="1"/>
  <c r="V84" i="22" s="1"/>
  <c r="M10" i="34" s="1"/>
  <c r="Z79" i="22"/>
  <c r="Z83" i="22" s="1"/>
  <c r="Z84" i="22" s="1"/>
  <c r="Q10" i="34" s="1"/>
  <c r="K79" i="22"/>
  <c r="M11" i="8" s="1"/>
  <c r="R102" i="23"/>
  <c r="R106" i="23" s="1"/>
  <c r="R107" i="23" s="1"/>
  <c r="I11" i="34" s="1"/>
  <c r="AC8" i="23"/>
  <c r="AD8" i="23" s="1"/>
  <c r="AE8" i="23" s="1"/>
  <c r="Z102" i="23"/>
  <c r="Z106" i="23" s="1"/>
  <c r="Z107" i="23" s="1"/>
  <c r="Q11" i="34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R11" i="34" s="1"/>
  <c r="P102" i="23"/>
  <c r="P106" i="23" s="1"/>
  <c r="P107" i="23" s="1"/>
  <c r="G11" i="34" s="1"/>
  <c r="T102" i="23"/>
  <c r="T106" i="23" s="1"/>
  <c r="T107" i="23" s="1"/>
  <c r="K11" i="34" s="1"/>
  <c r="E26" i="23"/>
  <c r="E40" i="23"/>
  <c r="E46" i="23"/>
  <c r="E53" i="23"/>
  <c r="E70" i="23"/>
  <c r="E77" i="23"/>
  <c r="O102" i="23"/>
  <c r="W102" i="23"/>
  <c r="W106" i="23" s="1"/>
  <c r="W107" i="23" s="1"/>
  <c r="N11" i="34" s="1"/>
  <c r="X102" i="23"/>
  <c r="X106" i="23" s="1"/>
  <c r="E8" i="23"/>
  <c r="AC26" i="23"/>
  <c r="AD26" i="23" s="1"/>
  <c r="AE26" i="23" s="1"/>
  <c r="V102" i="23"/>
  <c r="V106" i="23" s="1"/>
  <c r="V107" i="23" s="1"/>
  <c r="M11" i="34" s="1"/>
  <c r="AC46" i="23"/>
  <c r="AD46" i="23" s="1"/>
  <c r="AE46" i="23" s="1"/>
  <c r="AC70" i="23"/>
  <c r="AD70" i="23" s="1"/>
  <c r="AE70" i="23" s="1"/>
  <c r="AC83" i="23"/>
  <c r="AD83" i="23" s="1"/>
  <c r="AE83" i="23" s="1"/>
  <c r="AC89" i="23"/>
  <c r="AD89" i="23" s="1"/>
  <c r="AE89" i="23" s="1"/>
  <c r="AC95" i="23"/>
  <c r="AD95" i="23" s="1"/>
  <c r="AE95" i="23" s="1"/>
  <c r="E63" i="22"/>
  <c r="E51" i="22"/>
  <c r="G8" i="22"/>
  <c r="G79" i="22" s="1"/>
  <c r="H11" i="8" s="1"/>
  <c r="E8" i="22"/>
  <c r="E31" i="22"/>
  <c r="Q79" i="22"/>
  <c r="Q83" i="22" s="1"/>
  <c r="U79" i="22"/>
  <c r="U83" i="22" s="1"/>
  <c r="U84" i="22" s="1"/>
  <c r="L10" i="34" s="1"/>
  <c r="Y79" i="22"/>
  <c r="Y83" i="22" s="1"/>
  <c r="Y84" i="22" s="1"/>
  <c r="P10" i="34" s="1"/>
  <c r="AC36" i="22"/>
  <c r="AD36" i="22" s="1"/>
  <c r="AE36" i="22" s="1"/>
  <c r="AC55" i="22"/>
  <c r="AD55" i="22" s="1"/>
  <c r="AE55" i="22" s="1"/>
  <c r="AC69" i="22"/>
  <c r="AD69" i="22" s="1"/>
  <c r="AE69" i="22" s="1"/>
  <c r="O79" i="22"/>
  <c r="O83" i="22" s="1"/>
  <c r="S79" i="22"/>
  <c r="S83" i="22" s="1"/>
  <c r="W79" i="22"/>
  <c r="W83" i="22" s="1"/>
  <c r="W84" i="22" s="1"/>
  <c r="N10" i="34" s="1"/>
  <c r="AA79" i="22"/>
  <c r="AC46" i="22"/>
  <c r="AD46" i="22" s="1"/>
  <c r="AE46" i="22" s="1"/>
  <c r="AC63" i="22"/>
  <c r="AD63" i="22" s="1"/>
  <c r="AE63" i="22" s="1"/>
  <c r="AC75" i="22"/>
  <c r="AD75" i="22" s="1"/>
  <c r="AE75" i="22" s="1"/>
  <c r="T97" i="26"/>
  <c r="T98" i="26" s="1"/>
  <c r="K15" i="34" s="1"/>
  <c r="J93" i="26"/>
  <c r="AC30" i="26"/>
  <c r="AD30" i="26" s="1"/>
  <c r="AE30" i="26" s="1"/>
  <c r="AC47" i="26"/>
  <c r="AD47" i="26" s="1"/>
  <c r="AE47" i="26" s="1"/>
  <c r="AC64" i="26"/>
  <c r="AD64" i="26" s="1"/>
  <c r="AE64" i="26" s="1"/>
  <c r="AC73" i="26"/>
  <c r="AD73" i="26" s="1"/>
  <c r="AE73" i="26" s="1"/>
  <c r="AC83" i="26"/>
  <c r="AD83" i="26" s="1"/>
  <c r="AE83" i="26" s="1"/>
  <c r="AC89" i="26"/>
  <c r="AD89" i="26" s="1"/>
  <c r="AE89" i="26" s="1"/>
  <c r="M97" i="26"/>
  <c r="M98" i="26" s="1"/>
  <c r="D15" i="34" s="1"/>
  <c r="N93" i="26"/>
  <c r="AE8" i="26"/>
  <c r="Q119" i="25"/>
  <c r="Q120" i="25" s="1"/>
  <c r="H14" i="34" s="1"/>
  <c r="Y119" i="25"/>
  <c r="Y120" i="25" s="1"/>
  <c r="P14" i="34" s="1"/>
  <c r="N115" i="25"/>
  <c r="AB115" i="25"/>
  <c r="AE21" i="25"/>
  <c r="AE60" i="25"/>
  <c r="AE96" i="25"/>
  <c r="AE108" i="25"/>
  <c r="M119" i="25"/>
  <c r="M120" i="25" s="1"/>
  <c r="D14" i="34" s="1"/>
  <c r="U119" i="25"/>
  <c r="U120" i="25" s="1"/>
  <c r="L14" i="34" s="1"/>
  <c r="F115" i="25"/>
  <c r="F15" i="8" s="1"/>
  <c r="J115" i="25"/>
  <c r="K15" i="8" s="1"/>
  <c r="AC32" i="25"/>
  <c r="AD32" i="25" s="1"/>
  <c r="AE32" i="25" s="1"/>
  <c r="AC51" i="25"/>
  <c r="AD51" i="25" s="1"/>
  <c r="AE51" i="25" s="1"/>
  <c r="AC69" i="25"/>
  <c r="AD69" i="25" s="1"/>
  <c r="AE69" i="25" s="1"/>
  <c r="AC87" i="25"/>
  <c r="AD87" i="25" s="1"/>
  <c r="AE87" i="25" s="1"/>
  <c r="AC105" i="25"/>
  <c r="AD105" i="25" s="1"/>
  <c r="AE105" i="25" s="1"/>
  <c r="AC111" i="25"/>
  <c r="AD111" i="25" s="1"/>
  <c r="AE111" i="25" s="1"/>
  <c r="S120" i="25"/>
  <c r="J14" i="34" s="1"/>
  <c r="AE8" i="25"/>
  <c r="T73" i="24"/>
  <c r="T74" i="24" s="1"/>
  <c r="K13" i="34" s="1"/>
  <c r="Z73" i="24"/>
  <c r="Z74" i="24" s="1"/>
  <c r="Q13" i="34" s="1"/>
  <c r="AB73" i="24"/>
  <c r="AB74" i="24" s="1"/>
  <c r="S13" i="34" s="1"/>
  <c r="D69" i="24"/>
  <c r="D14" i="8" s="1"/>
  <c r="H69" i="24"/>
  <c r="I14" i="8" s="1"/>
  <c r="M73" i="24"/>
  <c r="M74" i="24"/>
  <c r="D13" i="34" s="1"/>
  <c r="AC24" i="24"/>
  <c r="AD24" i="24" s="1"/>
  <c r="AE24" i="24" s="1"/>
  <c r="AC37" i="24"/>
  <c r="AD37" i="24" s="1"/>
  <c r="AE37" i="24" s="1"/>
  <c r="AC44" i="24"/>
  <c r="AD44" i="24" s="1"/>
  <c r="AE44" i="24" s="1"/>
  <c r="AC50" i="24"/>
  <c r="AD50" i="24" s="1"/>
  <c r="AE50" i="24" s="1"/>
  <c r="AC56" i="24"/>
  <c r="AD56" i="24" s="1"/>
  <c r="AE56" i="24" s="1"/>
  <c r="AC62" i="24"/>
  <c r="AD62" i="24" s="1"/>
  <c r="AE62" i="24" s="1"/>
  <c r="N69" i="24"/>
  <c r="F69" i="24"/>
  <c r="F14" i="8" s="1"/>
  <c r="W73" i="24"/>
  <c r="V67" i="33"/>
  <c r="V68" i="33" s="1"/>
  <c r="M12" i="34" s="1"/>
  <c r="Q67" i="33"/>
  <c r="Q68" i="33"/>
  <c r="H12" i="34" s="1"/>
  <c r="U67" i="33"/>
  <c r="U68" i="33" s="1"/>
  <c r="L12" i="34" s="1"/>
  <c r="AB63" i="33"/>
  <c r="AE17" i="33"/>
  <c r="AE32" i="33"/>
  <c r="AE38" i="33"/>
  <c r="AE44" i="33"/>
  <c r="AE56" i="33"/>
  <c r="M67" i="33"/>
  <c r="M68" i="33" s="1"/>
  <c r="D12" i="34" s="1"/>
  <c r="Y67" i="33"/>
  <c r="Y68" i="33" s="1"/>
  <c r="P12" i="34" s="1"/>
  <c r="N63" i="33"/>
  <c r="G67" i="33"/>
  <c r="G68" i="33" s="1"/>
  <c r="F63" i="33"/>
  <c r="F13" i="8" s="1"/>
  <c r="J63" i="33"/>
  <c r="K13" i="8" s="1"/>
  <c r="W67" i="33"/>
  <c r="W68" i="33" s="1"/>
  <c r="N12" i="34" s="1"/>
  <c r="AA67" i="33"/>
  <c r="AA68" i="33" s="1"/>
  <c r="R12" i="34" s="1"/>
  <c r="AC26" i="33"/>
  <c r="AD26" i="33" s="1"/>
  <c r="AE26" i="33" s="1"/>
  <c r="AC35" i="33"/>
  <c r="AD35" i="33" s="1"/>
  <c r="AE35" i="33" s="1"/>
  <c r="AC41" i="33"/>
  <c r="AD41" i="33" s="1"/>
  <c r="AE41" i="33" s="1"/>
  <c r="AC47" i="33"/>
  <c r="AD47" i="33" s="1"/>
  <c r="AE47" i="33" s="1"/>
  <c r="AC53" i="33"/>
  <c r="AD53" i="33" s="1"/>
  <c r="AE53" i="33" s="1"/>
  <c r="AC59" i="33"/>
  <c r="AD59" i="33" s="1"/>
  <c r="AE59" i="33" s="1"/>
  <c r="S68" i="33"/>
  <c r="J12" i="34" s="1"/>
  <c r="AE8" i="33"/>
  <c r="N102" i="23"/>
  <c r="AB102" i="23"/>
  <c r="M106" i="23"/>
  <c r="M107" i="23" s="1"/>
  <c r="D11" i="34" s="1"/>
  <c r="U106" i="23"/>
  <c r="U107" i="23" s="1"/>
  <c r="L11" i="34" s="1"/>
  <c r="F102" i="23"/>
  <c r="F12" i="8" s="1"/>
  <c r="J102" i="23"/>
  <c r="K12" i="8" s="1"/>
  <c r="AC40" i="23"/>
  <c r="AD40" i="23" s="1"/>
  <c r="AE40" i="23" s="1"/>
  <c r="AC53" i="23"/>
  <c r="AD53" i="23" s="1"/>
  <c r="AE53" i="23" s="1"/>
  <c r="AC77" i="23"/>
  <c r="AD77" i="23" s="1"/>
  <c r="AE77" i="23" s="1"/>
  <c r="AC86" i="23"/>
  <c r="AD86" i="23" s="1"/>
  <c r="AE86" i="23" s="1"/>
  <c r="AC92" i="23"/>
  <c r="AD92" i="23" s="1"/>
  <c r="AE92" i="23" s="1"/>
  <c r="AC98" i="23"/>
  <c r="AD98" i="23" s="1"/>
  <c r="AE98" i="23" s="1"/>
  <c r="T79" i="22"/>
  <c r="AB79" i="22"/>
  <c r="D79" i="22"/>
  <c r="D11" i="8" s="1"/>
  <c r="H79" i="22"/>
  <c r="I11" i="8" s="1"/>
  <c r="M83" i="22"/>
  <c r="M84" i="22" s="1"/>
  <c r="D10" i="34" s="1"/>
  <c r="AC31" i="22"/>
  <c r="AD31" i="22" s="1"/>
  <c r="AE31" i="22" s="1"/>
  <c r="AC41" i="22"/>
  <c r="AD41" i="22" s="1"/>
  <c r="AE41" i="22" s="1"/>
  <c r="AC51" i="22"/>
  <c r="AD51" i="22" s="1"/>
  <c r="AE51" i="22" s="1"/>
  <c r="AC59" i="22"/>
  <c r="AD59" i="22" s="1"/>
  <c r="AE59" i="22" s="1"/>
  <c r="AC66" i="22"/>
  <c r="AD66" i="22" s="1"/>
  <c r="AE66" i="22" s="1"/>
  <c r="AC72" i="22"/>
  <c r="AD72" i="22" s="1"/>
  <c r="AE72" i="22" s="1"/>
  <c r="N79" i="22"/>
  <c r="F79" i="22"/>
  <c r="F11" i="8" s="1"/>
  <c r="P79" i="22"/>
  <c r="X79" i="22"/>
  <c r="G68" i="35"/>
  <c r="G69" i="35" s="1"/>
  <c r="X68" i="35"/>
  <c r="S68" i="35"/>
  <c r="S69" i="35" s="1"/>
  <c r="J16" i="34" s="1"/>
  <c r="D64" i="35"/>
  <c r="M68" i="35"/>
  <c r="M69" i="35"/>
  <c r="D16" i="34" s="1"/>
  <c r="U68" i="35"/>
  <c r="U69" i="35" s="1"/>
  <c r="L16" i="34" s="1"/>
  <c r="Y68" i="35"/>
  <c r="Y69" i="35" s="1"/>
  <c r="P16" i="34" s="1"/>
  <c r="AC23" i="35"/>
  <c r="AD23" i="35" s="1"/>
  <c r="AE23" i="35" s="1"/>
  <c r="AC33" i="35"/>
  <c r="AD33" i="35" s="1"/>
  <c r="AE33" i="35" s="1"/>
  <c r="AC39" i="35"/>
  <c r="AD39" i="35" s="1"/>
  <c r="AE39" i="35" s="1"/>
  <c r="AC45" i="35"/>
  <c r="AD45" i="35" s="1"/>
  <c r="AE45" i="35" s="1"/>
  <c r="AC51" i="35"/>
  <c r="AD51" i="35" s="1"/>
  <c r="AE51" i="35" s="1"/>
  <c r="Q68" i="35"/>
  <c r="Q69" i="35" s="1"/>
  <c r="H16" i="34" s="1"/>
  <c r="AC8" i="35"/>
  <c r="AD8" i="35" s="1"/>
  <c r="AE8" i="35" s="1"/>
  <c r="N64" i="35"/>
  <c r="R64" i="35"/>
  <c r="V64" i="35"/>
  <c r="Z64" i="35"/>
  <c r="AE36" i="35"/>
  <c r="AE57" i="35"/>
  <c r="AC60" i="35"/>
  <c r="AD60" i="35" s="1"/>
  <c r="AE60" i="35" s="1"/>
  <c r="X69" i="35" l="1"/>
  <c r="O16" i="34" s="1"/>
  <c r="K17" i="8"/>
  <c r="M17" i="8"/>
  <c r="AB69" i="35"/>
  <c r="S16" i="34" s="1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L15" i="34" s="1"/>
  <c r="M16" i="8"/>
  <c r="K16" i="8"/>
  <c r="I93" i="26"/>
  <c r="O120" i="25"/>
  <c r="F14" i="34" s="1"/>
  <c r="G119" i="25"/>
  <c r="G120" i="25" s="1"/>
  <c r="T120" i="25"/>
  <c r="K14" i="34" s="1"/>
  <c r="X120" i="25"/>
  <c r="O14" i="34" s="1"/>
  <c r="E115" i="25"/>
  <c r="R119" i="25"/>
  <c r="R120" i="25" s="1"/>
  <c r="I14" i="34" s="1"/>
  <c r="W74" i="24"/>
  <c r="N13" i="34" s="1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Q12" i="34" s="1"/>
  <c r="O84" i="22"/>
  <c r="F10" i="34" s="1"/>
  <c r="G83" i="22"/>
  <c r="G84" i="22" s="1"/>
  <c r="Q84" i="22"/>
  <c r="H10" i="34" s="1"/>
  <c r="AA83" i="22"/>
  <c r="AA84" i="22" s="1"/>
  <c r="R10" i="34" s="1"/>
  <c r="S107" i="23"/>
  <c r="J11" i="34" s="1"/>
  <c r="G106" i="23"/>
  <c r="G107" i="23" s="1"/>
  <c r="X107" i="23"/>
  <c r="O11" i="34" s="1"/>
  <c r="E102" i="23"/>
  <c r="O106" i="23"/>
  <c r="O107" i="23" s="1"/>
  <c r="F11" i="34" s="1"/>
  <c r="E79" i="22"/>
  <c r="S84" i="22"/>
  <c r="J10" i="34" s="1"/>
  <c r="AC93" i="26"/>
  <c r="N97" i="26"/>
  <c r="N98" i="26" s="1"/>
  <c r="E15" i="34" s="1"/>
  <c r="AB119" i="25"/>
  <c r="AB120" i="25" s="1"/>
  <c r="S14" i="34" s="1"/>
  <c r="G3" i="25"/>
  <c r="AC115" i="25"/>
  <c r="N119" i="25"/>
  <c r="N120" i="25" s="1"/>
  <c r="E14" i="34" s="1"/>
  <c r="G3" i="24"/>
  <c r="AC69" i="24"/>
  <c r="N73" i="24"/>
  <c r="N74" i="24" s="1"/>
  <c r="E13" i="34" s="1"/>
  <c r="G3" i="33"/>
  <c r="AB67" i="33"/>
  <c r="AB68" i="33" s="1"/>
  <c r="S12" i="34" s="1"/>
  <c r="AC63" i="33"/>
  <c r="N67" i="33"/>
  <c r="N68" i="33" s="1"/>
  <c r="E12" i="34" s="1"/>
  <c r="G3" i="23"/>
  <c r="AB106" i="23"/>
  <c r="AB107" i="23" s="1"/>
  <c r="S11" i="34" s="1"/>
  <c r="AC102" i="23"/>
  <c r="N106" i="23"/>
  <c r="N107" i="23" s="1"/>
  <c r="E11" i="34" s="1"/>
  <c r="T83" i="22"/>
  <c r="T84" i="22" s="1"/>
  <c r="K10" i="34" s="1"/>
  <c r="X83" i="22"/>
  <c r="X84" i="22" s="1"/>
  <c r="O10" i="34" s="1"/>
  <c r="AC79" i="22"/>
  <c r="N83" i="22"/>
  <c r="N84" i="22" s="1"/>
  <c r="E10" i="34" s="1"/>
  <c r="P83" i="22"/>
  <c r="P84" i="22" s="1"/>
  <c r="G10" i="34" s="1"/>
  <c r="AB83" i="22"/>
  <c r="AB84" i="22" s="1"/>
  <c r="S10" i="34" s="1"/>
  <c r="G3" i="22"/>
  <c r="AC64" i="35"/>
  <c r="N68" i="35"/>
  <c r="N69" i="35" s="1"/>
  <c r="E16" i="34" s="1"/>
  <c r="Z68" i="35"/>
  <c r="Z69" i="35" s="1"/>
  <c r="Q16" i="34" s="1"/>
  <c r="V68" i="35"/>
  <c r="V69" i="35" s="1"/>
  <c r="M16" i="34" s="1"/>
  <c r="R68" i="35"/>
  <c r="R69" i="35" s="1"/>
  <c r="I16" i="34" s="1"/>
  <c r="F58" i="9"/>
  <c r="F55" i="9"/>
  <c r="F52" i="9"/>
  <c r="F49" i="9"/>
  <c r="F46" i="9"/>
  <c r="F43" i="9"/>
  <c r="F40" i="9"/>
  <c r="F37" i="9"/>
  <c r="F34" i="9"/>
  <c r="F31" i="9"/>
  <c r="F28" i="9"/>
  <c r="AC97" i="26" l="1"/>
  <c r="AC98" i="26" s="1"/>
  <c r="AD93" i="26"/>
  <c r="AC119" i="25"/>
  <c r="AC120" i="25" s="1"/>
  <c r="AD115" i="25"/>
  <c r="AC73" i="24"/>
  <c r="AC74" i="24" s="1"/>
  <c r="AD69" i="24"/>
  <c r="AC67" i="33"/>
  <c r="AC68" i="33" s="1"/>
  <c r="AD63" i="33"/>
  <c r="AC106" i="23"/>
  <c r="AC107" i="23" s="1"/>
  <c r="AD102" i="23"/>
  <c r="AC83" i="22"/>
  <c r="AC84" i="22" s="1"/>
  <c r="AD79" i="22"/>
  <c r="AC68" i="35"/>
  <c r="AC69" i="35" s="1"/>
  <c r="AD64" i="35"/>
  <c r="AD97" i="26" l="1"/>
  <c r="AD98" i="26" s="1"/>
  <c r="AE93" i="26"/>
  <c r="G4" i="26" s="1"/>
  <c r="AD119" i="25"/>
  <c r="AD120" i="25" s="1"/>
  <c r="AE115" i="25"/>
  <c r="G4" i="25" s="1"/>
  <c r="AD73" i="24"/>
  <c r="AD74" i="24" s="1"/>
  <c r="AE69" i="24"/>
  <c r="G4" i="24" s="1"/>
  <c r="AD67" i="33"/>
  <c r="AD68" i="33" s="1"/>
  <c r="AE63" i="33"/>
  <c r="G4" i="33" s="1"/>
  <c r="AD106" i="23"/>
  <c r="AD107" i="23" s="1"/>
  <c r="AE102" i="23"/>
  <c r="G4" i="23" s="1"/>
  <c r="AD83" i="22"/>
  <c r="AD84" i="22" s="1"/>
  <c r="AE79" i="22"/>
  <c r="G4" i="22" s="1"/>
  <c r="AD68" i="35"/>
  <c r="AD69" i="35" s="1"/>
  <c r="AE64" i="35"/>
  <c r="G4" i="35" s="1"/>
  <c r="E25" i="9"/>
  <c r="E8" i="9" l="1"/>
  <c r="E62" i="9" s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J58" i="9"/>
  <c r="J55" i="9"/>
  <c r="J52" i="9"/>
  <c r="J49" i="9"/>
  <c r="J46" i="9"/>
  <c r="J43" i="9"/>
  <c r="J40" i="9"/>
  <c r="J37" i="9"/>
  <c r="J34" i="9"/>
  <c r="J31" i="9"/>
  <c r="J28" i="9"/>
  <c r="J25" i="9"/>
  <c r="G9" i="9" l="1"/>
  <c r="M8" i="9"/>
  <c r="M62" i="9" s="1"/>
  <c r="M66" i="9" l="1"/>
  <c r="M67" i="9" s="1"/>
  <c r="D9" i="34" s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B58" i="9"/>
  <c r="AB55" i="9"/>
  <c r="AB52" i="9"/>
  <c r="AB49" i="9"/>
  <c r="AB46" i="9"/>
  <c r="AB43" i="9"/>
  <c r="AB40" i="9"/>
  <c r="AB37" i="9"/>
  <c r="AB34" i="9"/>
  <c r="AB31" i="9"/>
  <c r="AB28" i="9"/>
  <c r="AB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D25" i="9"/>
  <c r="AC26" i="9"/>
  <c r="AC27" i="9"/>
  <c r="AC29" i="9"/>
  <c r="AC30" i="9"/>
  <c r="AC32" i="9"/>
  <c r="AC33" i="9"/>
  <c r="AC35" i="9"/>
  <c r="AC36" i="9"/>
  <c r="AC38" i="9"/>
  <c r="AC39" i="9"/>
  <c r="AC41" i="9"/>
  <c r="AC42" i="9"/>
  <c r="AC44" i="9"/>
  <c r="AC45" i="9"/>
  <c r="AC47" i="9"/>
  <c r="AC48" i="9"/>
  <c r="AC50" i="9"/>
  <c r="AC51" i="9"/>
  <c r="AC53" i="9"/>
  <c r="AC54" i="9"/>
  <c r="AC56" i="9"/>
  <c r="AC57" i="9"/>
  <c r="AC59" i="9"/>
  <c r="AC60" i="9"/>
  <c r="AC61" i="9"/>
  <c r="AC16" i="9"/>
  <c r="AC17" i="9"/>
  <c r="AD17" i="9" s="1"/>
  <c r="AE17" i="9" s="1"/>
  <c r="AC18" i="9"/>
  <c r="AD18" i="9" s="1"/>
  <c r="AE18" i="9" s="1"/>
  <c r="AC19" i="9"/>
  <c r="AD19" i="9" s="1"/>
  <c r="AE19" i="9" s="1"/>
  <c r="AC20" i="9"/>
  <c r="AC21" i="9"/>
  <c r="AD21" i="9" s="1"/>
  <c r="AE21" i="9" s="1"/>
  <c r="AC22" i="9"/>
  <c r="AD22" i="9" s="1"/>
  <c r="AE22" i="9" s="1"/>
  <c r="AD47" i="9" l="1"/>
  <c r="AD35" i="9"/>
  <c r="AD16" i="9"/>
  <c r="AE16" i="9" s="1"/>
  <c r="AD51" i="9"/>
  <c r="AD39" i="9"/>
  <c r="AD27" i="9"/>
  <c r="AD56" i="9"/>
  <c r="AD44" i="9"/>
  <c r="AD38" i="9"/>
  <c r="AD32" i="9"/>
  <c r="AD26" i="9"/>
  <c r="AD53" i="9"/>
  <c r="AD41" i="9"/>
  <c r="AD29" i="9"/>
  <c r="AD57" i="9"/>
  <c r="AD45" i="9"/>
  <c r="AD33" i="9"/>
  <c r="AD20" i="9"/>
  <c r="AE20" i="9" s="1"/>
  <c r="AD61" i="9"/>
  <c r="AE61" i="9" s="1"/>
  <c r="AD50" i="9"/>
  <c r="AD60" i="9"/>
  <c r="AD54" i="9"/>
  <c r="AD48" i="9"/>
  <c r="AD42" i="9"/>
  <c r="AD36" i="9"/>
  <c r="AD30" i="9"/>
  <c r="AD59" i="9"/>
  <c r="AC31" i="9"/>
  <c r="AC43" i="9"/>
  <c r="AD43" i="9" s="1"/>
  <c r="AC58" i="9"/>
  <c r="AD58" i="9" s="1"/>
  <c r="AC25" i="9"/>
  <c r="AC46" i="9"/>
  <c r="AD46" i="9" s="1"/>
  <c r="AC34" i="9"/>
  <c r="AC52" i="9"/>
  <c r="AD52" i="9" s="1"/>
  <c r="AC40" i="9"/>
  <c r="AD40" i="9" s="1"/>
  <c r="AC37" i="9"/>
  <c r="AC49" i="9"/>
  <c r="AD49" i="9" s="1"/>
  <c r="AC28" i="9"/>
  <c r="AD28" i="9" s="1"/>
  <c r="AC55" i="9"/>
  <c r="AD55" i="9" s="1"/>
  <c r="AD34" i="9" l="1"/>
  <c r="AD37" i="9"/>
  <c r="AD31" i="9"/>
  <c r="AD25" i="9"/>
  <c r="AE60" i="9" l="1"/>
  <c r="AE57" i="9"/>
  <c r="AE54" i="9"/>
  <c r="AE51" i="9"/>
  <c r="AE48" i="9"/>
  <c r="AE45" i="9"/>
  <c r="AE44" i="9"/>
  <c r="AE42" i="9"/>
  <c r="AE41" i="9"/>
  <c r="AE39" i="9"/>
  <c r="AE36" i="9"/>
  <c r="AE33" i="9"/>
  <c r="AE30" i="9"/>
  <c r="AE26" i="9"/>
  <c r="AE27" i="9"/>
  <c r="AE29" i="9" l="1"/>
  <c r="AE34" i="9"/>
  <c r="AE35" i="9"/>
  <c r="AE50" i="9"/>
  <c r="AE56" i="9"/>
  <c r="AE31" i="9"/>
  <c r="AE32" i="9"/>
  <c r="AE37" i="9"/>
  <c r="AE38" i="9"/>
  <c r="AE47" i="9"/>
  <c r="AE53" i="9"/>
  <c r="AE59" i="9"/>
  <c r="AC10" i="9"/>
  <c r="AD10" i="9" s="1"/>
  <c r="AC11" i="9"/>
  <c r="AD11" i="9" s="1"/>
  <c r="AC12" i="9"/>
  <c r="AD12" i="9" s="1"/>
  <c r="AC13" i="9"/>
  <c r="AD13" i="9" s="1"/>
  <c r="AC14" i="9"/>
  <c r="AD14" i="9" s="1"/>
  <c r="AC15" i="9"/>
  <c r="AD15" i="9" s="1"/>
  <c r="AC23" i="9"/>
  <c r="AD23" i="9" s="1"/>
  <c r="AC24" i="9"/>
  <c r="AD24" i="9" s="1"/>
  <c r="AC9" i="9"/>
  <c r="AD9" i="9" s="1"/>
  <c r="AB8" i="9"/>
  <c r="AB62" i="9" s="1"/>
  <c r="AB66" i="9" s="1"/>
  <c r="AB67" i="9" s="1"/>
  <c r="S9" i="34" s="1"/>
  <c r="AA8" i="9"/>
  <c r="AA62" i="9" s="1"/>
  <c r="AA66" i="9" s="1"/>
  <c r="AA67" i="9" s="1"/>
  <c r="R9" i="34" s="1"/>
  <c r="Z8" i="9"/>
  <c r="Z62" i="9" s="1"/>
  <c r="Z66" i="9" s="1"/>
  <c r="Z67" i="9" s="1"/>
  <c r="Q9" i="34" s="1"/>
  <c r="Y8" i="9"/>
  <c r="Y62" i="9" s="1"/>
  <c r="Y66" i="9" s="1"/>
  <c r="Y67" i="9" s="1"/>
  <c r="P9" i="34" s="1"/>
  <c r="X8" i="9"/>
  <c r="X62" i="9" s="1"/>
  <c r="X66" i="9" s="1"/>
  <c r="X67" i="9" s="1"/>
  <c r="O9" i="34" s="1"/>
  <c r="W8" i="9"/>
  <c r="W62" i="9" s="1"/>
  <c r="W66" i="9" s="1"/>
  <c r="W67" i="9" s="1"/>
  <c r="N9" i="34" s="1"/>
  <c r="G43" i="9"/>
  <c r="AE43" i="9" s="1"/>
  <c r="P8" i="9"/>
  <c r="P62" i="9" s="1"/>
  <c r="P66" i="9" s="1"/>
  <c r="P67" i="9" s="1"/>
  <c r="G9" i="34" s="1"/>
  <c r="G26" i="34" s="1"/>
  <c r="Q8" i="9"/>
  <c r="Q62" i="9" s="1"/>
  <c r="Q66" i="9" s="1"/>
  <c r="Q67" i="9" s="1"/>
  <c r="H9" i="34" s="1"/>
  <c r="H26" i="34" s="1"/>
  <c r="R8" i="9"/>
  <c r="S8" i="9"/>
  <c r="S62" i="9" s="1"/>
  <c r="S66" i="9" s="1"/>
  <c r="S67" i="9" s="1"/>
  <c r="J9" i="34" s="1"/>
  <c r="J26" i="34" s="1"/>
  <c r="T8" i="9"/>
  <c r="T62" i="9" s="1"/>
  <c r="T66" i="9" s="1"/>
  <c r="T67" i="9" s="1"/>
  <c r="K9" i="34" s="1"/>
  <c r="U8" i="9"/>
  <c r="U62" i="9" s="1"/>
  <c r="U66" i="9" s="1"/>
  <c r="U67" i="9" s="1"/>
  <c r="L9" i="34" s="1"/>
  <c r="V8" i="9"/>
  <c r="V62" i="9" s="1"/>
  <c r="V66" i="9" s="1"/>
  <c r="V67" i="9" s="1"/>
  <c r="M9" i="34" s="1"/>
  <c r="O8" i="9"/>
  <c r="O62" i="9" s="1"/>
  <c r="N8" i="9"/>
  <c r="N62" i="9" s="1"/>
  <c r="R62" i="9" l="1"/>
  <c r="R66" i="9" s="1"/>
  <c r="R67" i="9" s="1"/>
  <c r="I9" i="34" s="1"/>
  <c r="I26" i="34" s="1"/>
  <c r="N66" i="9"/>
  <c r="N67" i="9" s="1"/>
  <c r="E9" i="34" s="1"/>
  <c r="AE23" i="9"/>
  <c r="AE12" i="9"/>
  <c r="AE14" i="9"/>
  <c r="AE9" i="9"/>
  <c r="AE24" i="9"/>
  <c r="AE11" i="9"/>
  <c r="AE15" i="9"/>
  <c r="AE13" i="9"/>
  <c r="AE10" i="9"/>
  <c r="AC8" i="9"/>
  <c r="AD8" i="9" s="1"/>
  <c r="AC62" i="9" l="1"/>
  <c r="AD62" i="9" s="1"/>
  <c r="O66" i="9"/>
  <c r="O67" i="9" s="1"/>
  <c r="F9" i="34" s="1"/>
  <c r="F26" i="34" s="1"/>
  <c r="AC66" i="9" l="1"/>
  <c r="AC67" i="9" s="1"/>
  <c r="A9" i="34" l="1"/>
  <c r="K58" i="9"/>
  <c r="K55" i="9"/>
  <c r="K52" i="9"/>
  <c r="K49" i="9"/>
  <c r="K46" i="9"/>
  <c r="K43" i="9"/>
  <c r="K40" i="9"/>
  <c r="K37" i="9"/>
  <c r="K34" i="9"/>
  <c r="K31" i="9"/>
  <c r="K28" i="9"/>
  <c r="K25" i="9"/>
  <c r="K8" i="9"/>
  <c r="D31" i="9"/>
  <c r="K62" i="9" l="1"/>
  <c r="M10" i="8" s="1"/>
  <c r="A11" i="34" l="1"/>
  <c r="A12" i="34"/>
  <c r="A13" i="34"/>
  <c r="A14" i="34"/>
  <c r="B3" i="34"/>
  <c r="B1" i="34"/>
  <c r="G58" i="9"/>
  <c r="AE58" i="9" s="1"/>
  <c r="H58" i="9"/>
  <c r="D58" i="9"/>
  <c r="G55" i="9" l="1"/>
  <c r="AE55" i="9" s="1"/>
  <c r="H55" i="9"/>
  <c r="D55" i="9"/>
  <c r="G52" i="9"/>
  <c r="AE52" i="9" s="1"/>
  <c r="H52" i="9"/>
  <c r="D52" i="9"/>
  <c r="G49" i="9"/>
  <c r="AE49" i="9" s="1"/>
  <c r="H49" i="9"/>
  <c r="G46" i="9"/>
  <c r="AE46" i="9" s="1"/>
  <c r="H46" i="9"/>
  <c r="D46" i="9"/>
  <c r="H43" i="9"/>
  <c r="D43" i="9"/>
  <c r="G40" i="9"/>
  <c r="AE40" i="9" s="1"/>
  <c r="H40" i="9"/>
  <c r="D40" i="9"/>
  <c r="G37" i="9"/>
  <c r="H37" i="9"/>
  <c r="D37" i="9"/>
  <c r="G34" i="9"/>
  <c r="H34" i="9"/>
  <c r="D34" i="9"/>
  <c r="G31" i="9"/>
  <c r="H31" i="9"/>
  <c r="G28" i="9"/>
  <c r="H28" i="9"/>
  <c r="D28" i="9"/>
  <c r="H25" i="9"/>
  <c r="H8" i="9"/>
  <c r="J8" i="9"/>
  <c r="AE28" i="9" l="1"/>
  <c r="H62" i="9"/>
  <c r="I10" i="8" s="1"/>
  <c r="J62" i="9"/>
  <c r="G25" i="9"/>
  <c r="F25" i="9"/>
  <c r="AE25" i="9" s="1"/>
  <c r="G8" i="9"/>
  <c r="F8" i="9"/>
  <c r="D8" i="9"/>
  <c r="D62" i="9" s="1"/>
  <c r="L26" i="34" l="1"/>
  <c r="N26" i="34"/>
  <c r="R26" i="34"/>
  <c r="F62" i="9"/>
  <c r="G3" i="9" s="1"/>
  <c r="G62" i="9"/>
  <c r="G66" i="9" s="1"/>
  <c r="G67" i="9" s="1"/>
  <c r="D26" i="34" s="1"/>
  <c r="AD66" i="9"/>
  <c r="AD67" i="9" s="1"/>
  <c r="E26" i="34"/>
  <c r="K26" i="34"/>
  <c r="O26" i="34"/>
  <c r="S26" i="34"/>
  <c r="P26" i="34"/>
  <c r="M26" i="34"/>
  <c r="Q26" i="34"/>
  <c r="AE8" i="9"/>
  <c r="AE62" i="9" l="1"/>
  <c r="G4" i="9" s="1"/>
  <c r="T11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28" i="8"/>
  <c r="D30" i="8" s="1"/>
  <c r="M28" i="8"/>
  <c r="H30" i="8" s="1"/>
  <c r="K10" i="8"/>
  <c r="K28" i="8" s="1"/>
  <c r="F30" i="8" s="1"/>
  <c r="H10" i="8"/>
  <c r="H28" i="8" s="1"/>
  <c r="F10" i="8"/>
  <c r="F28" i="8" s="1"/>
  <c r="D10" i="8"/>
  <c r="D28" i="8" s="1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H32" i="8"/>
  <c r="H36" i="8" s="1"/>
  <c r="D32" i="8"/>
  <c r="D36" i="8" s="1"/>
  <c r="AB38" i="19" l="1"/>
  <c r="V10" i="8" s="1"/>
  <c r="V28" i="8" s="1"/>
  <c r="T38" i="19"/>
  <c r="T10" i="8" s="1"/>
  <c r="T28" i="8" s="1"/>
  <c r="L38" i="19"/>
  <c r="R10" i="8" s="1"/>
  <c r="F32" i="8"/>
  <c r="F36" i="8" s="1"/>
  <c r="R28" i="8" l="1"/>
  <c r="A10" i="34"/>
</calcChain>
</file>

<file path=xl/sharedStrings.xml><?xml version="1.0" encoding="utf-8"?>
<sst xmlns="http://schemas.openxmlformats.org/spreadsheetml/2006/main" count="1242" uniqueCount="450">
  <si>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</si>
  <si>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</si>
  <si>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</si>
  <si>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</si>
  <si>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</si>
  <si>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</si>
  <si>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</si>
  <si>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</si>
  <si>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</si>
  <si>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</si>
  <si>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</si>
  <si>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</si>
  <si>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</si>
  <si>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</si>
  <si>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</si>
  <si>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</si>
  <si>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</si>
  <si>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</si>
  <si>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</si>
  <si>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</si>
  <si>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</si>
  <si>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</si>
  <si>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</si>
  <si>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</si>
  <si>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</si>
  <si>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</si>
  <si>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</si>
  <si>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</si>
  <si>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</si>
  <si>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</si>
  <si>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</si>
  <si>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</si>
  <si>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</si>
  <si>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</si>
  <si>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</si>
  <si>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</si>
  <si>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</si>
  <si>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</si>
  <si>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</si>
  <si>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</si>
  <si>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</si>
  <si>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</si>
  <si>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</si>
  <si>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</si>
  <si>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</si>
  <si>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</si>
  <si>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</si>
  <si>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</si>
  <si>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</si>
  <si>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</si>
  <si>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</si>
  <si>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</si>
  <si>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</si>
  <si>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</si>
  <si>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</si>
  <si>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</si>
  <si>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</si>
  <si>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</si>
  <si>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</si>
  <si>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</si>
  <si>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</si>
  <si>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</si>
  <si>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</si>
  <si>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</si>
  <si>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</si>
  <si>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</si>
  <si>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</si>
  <si>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</si>
  <si>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</si>
  <si>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</si>
  <si>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</si>
  <si>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</si>
  <si>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</si>
  <si>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</si>
  <si>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</si>
  <si>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</si>
  <si>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</si>
  <si>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</si>
  <si>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</si>
  <si>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</si>
  <si>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</si>
  <si>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</si>
  <si>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</si>
  <si>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</si>
  <si>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</si>
  <si>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</si>
  <si>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</si>
  <si>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</si>
  <si>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</si>
  <si>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</si>
  <si>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</si>
  <si>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</si>
  <si>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</si>
  <si>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</si>
  <si>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</si>
  <si>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</si>
  <si>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</si>
  <si>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</si>
  <si>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</si>
  <si>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</si>
  <si>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</si>
  <si>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</si>
  <si>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</si>
  <si>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</si>
  <si>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</si>
  <si>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</si>
  <si>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</si>
  <si>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</si>
  <si>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</si>
  <si>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</si>
  <si>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</si>
  <si>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</si>
  <si>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</si>
  <si>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</si>
  <si>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</si>
  <si>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</si>
  <si>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</si>
  <si>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</si>
  <si>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</si>
  <si>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</si>
  <si>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</si>
  <si>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</si>
  <si>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</si>
  <si>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</si>
  <si>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</si>
  <si>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</si>
  <si>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</si>
  <si>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</si>
  <si>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</si>
  <si>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</si>
  <si>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</si>
  <si>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</si>
  <si>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</si>
  <si>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</si>
  <si>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</si>
  <si>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</si>
  <si>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</si>
  <si>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</si>
  <si>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</si>
  <si>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</si>
  <si>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</si>
  <si>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</si>
  <si>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</si>
  <si>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</si>
  <si>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</si>
  <si>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</si>
  <si>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</si>
  <si>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</si>
  <si>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</si>
  <si>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</si>
  <si>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</si>
  <si>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</si>
  <si>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</si>
  <si>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</si>
  <si>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</si>
  <si>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</si>
  <si>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</si>
  <si>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</si>
  <si>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</si>
  <si>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</si>
  <si>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</si>
  <si>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</si>
  <si>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</si>
  <si>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</si>
  <si>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</si>
  <si>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</si>
  <si>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</si>
  <si>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</si>
  <si>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</si>
  <si>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</si>
  <si>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</si>
  <si>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</si>
  <si>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</si>
  <si>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</si>
  <si>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</si>
  <si>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</si>
  <si>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</si>
  <si>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</si>
  <si>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</si>
  <si>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</si>
  <si>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</si>
  <si>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</si>
  <si>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</si>
  <si>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</si>
  <si>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</si>
  <si>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</si>
  <si>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</si>
  <si>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</si>
  <si>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</si>
  <si>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</si>
  <si>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</si>
  <si>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</si>
  <si>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</si>
  <si>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</si>
  <si>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</si>
  <si>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</si>
  <si>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</si>
  <si>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</si>
  <si>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</si>
  <si>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</si>
  <si>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</si>
  <si>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</si>
  <si>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</si>
  <si>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</si>
  <si>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</si>
  <si>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</si>
  <si>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</si>
  <si>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</si>
  <si>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</si>
  <si>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</si>
  <si>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</si>
  <si>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</si>
  <si>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</si>
  <si>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</si>
  <si>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</si>
  <si>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</si>
  <si>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</si>
  <si>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</si>
  <si>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</si>
  <si>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</si>
  <si>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</si>
  <si>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</si>
  <si>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</si>
  <si>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</si>
  <si>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</si>
  <si>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</si>
  <si>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</si>
  <si>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</si>
  <si>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</si>
  <si>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</si>
  <si>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</si>
  <si>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</si>
  <si>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</si>
  <si>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</si>
  <si>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</si>
  <si>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</si>
  <si>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</si>
  <si>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</si>
  <si>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</si>
  <si>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</si>
  <si>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</si>
  <si>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</si>
  <si>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</si>
  <si>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</si>
  <si>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</si>
  <si>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</si>
  <si>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</si>
  <si>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</si>
  <si>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</si>
  <si>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</si>
  <si>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</si>
  <si>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</si>
  <si>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</si>
  <si>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</si>
  <si>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</si>
  <si>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</si>
  <si>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</si>
  <si>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</si>
  <si>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</si>
  <si>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</si>
  <si>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</si>
  <si>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</si>
  <si>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</si>
  <si>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</si>
  <si>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</si>
  <si>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</si>
  <si>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</si>
  <si>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</si>
  <si>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</si>
  <si>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</si>
  <si>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</si>
  <si>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</si>
  <si>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</si>
  <si>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</si>
  <si>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</si>
  <si>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</si>
  <si>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</si>
  <si>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</si>
  <si>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</si>
  <si>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</si>
  <si>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</si>
  <si>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</si>
  <si>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</si>
  <si>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</si>
  <si>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</si>
  <si>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</si>
  <si>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</si>
  <si>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</si>
  <si>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</si>
  <si>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</si>
  <si>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</si>
  <si>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</si>
  <si>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</si>
  <si>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</si>
  <si>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</si>
  <si>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</si>
  <si>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</si>
  <si>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</si>
  <si>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</si>
  <si>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</si>
  <si>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</si>
  <si>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</si>
  <si>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</si>
  <si>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</si>
  <si>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</si>
  <si>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</si>
  <si>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</si>
  <si>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</si>
  <si>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</si>
  <si>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</si>
  <si>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</si>
  <si>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</si>
  <si>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</si>
  <si>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</si>
  <si>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</si>
  <si>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</si>
  <si>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</si>
  <si>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</si>
  <si>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</si>
  <si>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</si>
  <si>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</si>
  <si>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</si>
  <si>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</si>
  <si>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</si>
  <si>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</si>
  <si>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</si>
  <si>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</si>
  <si>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</si>
  <si>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</si>
  <si>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</si>
  <si>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</si>
  <si>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</si>
  <si>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</si>
  <si>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</si>
  <si>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</si>
  <si>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</si>
  <si>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</si>
  <si>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</si>
  <si>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</si>
  <si>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</si>
  <si>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</si>
  <si>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</si>
  <si>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</si>
  <si>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</si>
  <si>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</si>
  <si>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</si>
  <si>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</si>
  <si>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</si>
  <si>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</si>
  <si>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</si>
  <si>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</si>
  <si>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</si>
  <si>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</si>
  <si>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</si>
  <si>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</si>
  <si>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</si>
  <si>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</si>
  <si>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</si>
  <si>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</si>
  <si>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</si>
  <si>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</si>
  <si>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</si>
  <si>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</si>
  <si>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</si>
  <si>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</si>
  <si>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</si>
  <si>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</si>
  <si>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</si>
  <si>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</si>
  <si>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</si>
  <si>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</si>
  <si>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</si>
  <si>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</si>
  <si>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</si>
  <si>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</si>
  <si>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</si>
  <si>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</si>
  <si>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</si>
  <si>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</si>
  <si>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</si>
  <si>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</si>
  <si>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</si>
  <si>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</si>
  <si>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</si>
  <si>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</si>
  <si>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</si>
  <si>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</si>
  <si>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</si>
  <si>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</si>
  <si>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</si>
  <si>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</si>
  <si>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</si>
  <si>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</si>
  <si>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</si>
  <si>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</si>
  <si>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</si>
  <si>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</si>
  <si>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</si>
  <si>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</si>
  <si>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</si>
  <si>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</si>
  <si>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</si>
  <si>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</si>
  <si>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</si>
  <si>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</si>
  <si>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</si>
  <si>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</si>
  <si>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</si>
  <si>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</si>
  <si>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</si>
  <si>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</si>
  <si>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</si>
  <si>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</si>
  <si>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</si>
  <si>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</si>
  <si>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</si>
  <si>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</si>
  <si>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</si>
  <si>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</si>
  <si>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</si>
  <si>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</si>
  <si>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</si>
  <si>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</si>
  <si>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</si>
  <si>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</si>
  <si>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</si>
  <si>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</si>
  <si>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</si>
  <si>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</si>
  <si>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</si>
  <si>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</si>
  <si>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</si>
  <si>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</si>
  <si>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</si>
  <si>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</si>
  <si>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</si>
  <si>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</si>
  <si>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</si>
  <si>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</si>
  <si>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</si>
  <si>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</si>
  <si>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</si>
  <si>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</si>
  <si>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Blast Theory Project Fees</t>
  </si>
  <si>
    <t xml:space="preserve">We Made Ourselves Over </t>
  </si>
  <si>
    <t xml:space="preserve">Sam Hunt </t>
  </si>
  <si>
    <t xml:space="preserve">Lindsey Alvis / Hannah Willaims Walton  </t>
  </si>
  <si>
    <t>08_04_16</t>
  </si>
  <si>
    <t xml:space="preserve">Project Budghet V1 </t>
  </si>
  <si>
    <t xml:space="preserve">Marketing and PR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</si>
</sst>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0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164" fontId="5" fillId="4" borderId="2" xfId="0" applyNumberFormat="1" applyFont="1" applyFill="1" applyBorder="1" applyAlignment="1" applyProtection="1">
      <alignment horizontal="center" vertical="center"/>
    </xf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7" fontId="4" fillId="4" borderId="63" xfId="1" applyNumberFormat="1" applyFont="1" applyFill="1" applyBorder="1" applyProtection="1">
      <protection locked="0"/>
    </xf>
    <xf numFmtId="167" fontId="4" fillId="4" borderId="64" xfId="1" applyNumberFormat="1" applyFont="1" applyFill="1" applyBorder="1" applyProtection="1">
      <protection locked="0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7" fontId="5" fillId="4" borderId="27" xfId="1" applyNumberFormat="1" applyFont="1" applyFill="1" applyBorder="1" applyProtection="1"/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1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topLeftCell="A4" zoomScaleNormal="100" workbookViewId="0">
      <selection activeCell="D17" sqref="D17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9" ht="8.4499999999999993" customHeight="1" x14ac:dyDescent="0.25">
      <c r="A2" s="156"/>
      <c r="B2" s="26"/>
      <c r="C2" s="26"/>
    </row>
    <row r="3" spans="1:9" s="3" customFormat="1" ht="21.2" customHeight="1" x14ac:dyDescent="0.25">
      <c r="A3" s="157" t="s">
        <v>11</v>
      </c>
      <c r="B3" s="31"/>
      <c r="C3" s="154" t="s">
        <v>444</v>
      </c>
      <c r="D3" s="161"/>
      <c r="E3" s="161"/>
      <c r="F3" s="148"/>
    </row>
    <row r="4" spans="1:9" ht="8.4499999999999993" customHeight="1" x14ac:dyDescent="0.25">
      <c r="A4" s="156"/>
      <c r="B4" s="26"/>
      <c r="C4" s="26"/>
      <c r="D4" s="162"/>
      <c r="E4" s="162"/>
    </row>
    <row r="5" spans="1:9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9" ht="8.4499999999999993" customHeight="1" x14ac:dyDescent="0.25">
      <c r="A6" s="156"/>
      <c r="B6" s="26"/>
      <c r="C6" s="26"/>
      <c r="D6" s="162"/>
      <c r="E6" s="162"/>
    </row>
    <row r="7" spans="1:9" s="3" customFormat="1" ht="21.2" customHeight="1" x14ac:dyDescent="0.25">
      <c r="A7" s="157" t="s">
        <v>12</v>
      </c>
      <c r="B7" s="31"/>
      <c r="C7" s="155" t="s">
        <v>445</v>
      </c>
      <c r="D7" s="163"/>
      <c r="E7" s="163"/>
      <c r="F7" s="148"/>
    </row>
    <row r="8" spans="1:9" ht="8.4499999999999993" customHeight="1" x14ac:dyDescent="0.25">
      <c r="A8" s="156"/>
      <c r="B8" s="26"/>
      <c r="C8" s="26"/>
      <c r="D8" s="162"/>
      <c r="E8" s="162"/>
    </row>
    <row r="9" spans="1:9" s="2" customFormat="1" ht="21.2" customHeight="1" x14ac:dyDescent="0.25">
      <c r="A9" s="157" t="s">
        <v>13</v>
      </c>
      <c r="B9" s="37"/>
      <c r="C9" s="155" t="s">
        <v>446</v>
      </c>
      <c r="D9" s="163"/>
      <c r="E9" s="163"/>
      <c r="F9" s="147"/>
    </row>
    <row r="10" spans="1:9" ht="8.1" customHeight="1" x14ac:dyDescent="0.25">
      <c r="A10" s="156"/>
      <c r="B10" s="26"/>
      <c r="C10" s="26"/>
      <c r="D10" s="162"/>
      <c r="E10" s="162"/>
    </row>
    <row r="11" spans="1:9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9" s="2" customFormat="1" ht="8.1" customHeight="1" x14ac:dyDescent="0.25">
      <c r="A12" s="157"/>
      <c r="B12" s="37"/>
      <c r="C12" s="163"/>
      <c r="D12" s="163"/>
      <c r="E12" s="163"/>
      <c r="F12" s="147"/>
    </row>
    <row r="13" spans="1:9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9" ht="22.5" customHeight="1" x14ac:dyDescent="0.25">
      <c r="E14" s="162"/>
      <c r="F14" s="162"/>
    </row>
    <row r="15" spans="1:9" ht="22.5" customHeight="1" x14ac:dyDescent="0.25">
      <c r="A15" s="166"/>
      <c r="B15" s="167"/>
      <c r="C15" s="167" t="s">
        <v>37</v>
      </c>
      <c r="D15" s="167"/>
      <c r="E15" s="164"/>
      <c r="F15" s="164"/>
      <c r="G15" s="1"/>
      <c r="H15" s="1"/>
      <c r="I15" s="1"/>
    </row>
    <row r="16" spans="1:9" ht="15" customHeight="1" x14ac:dyDescent="0.25">
      <c r="A16" s="159" t="s">
        <v>38</v>
      </c>
      <c r="B16" s="160" t="s">
        <v>39</v>
      </c>
      <c r="C16" s="160" t="s">
        <v>35</v>
      </c>
      <c r="D16" s="160" t="s">
        <v>40</v>
      </c>
      <c r="E16" s="165"/>
      <c r="F16" s="165"/>
      <c r="G16" s="1"/>
      <c r="H16" s="1"/>
      <c r="I16" s="1"/>
    </row>
    <row r="17" spans="1:9" ht="15" customHeight="1" x14ac:dyDescent="0.25">
      <c r="A17" s="156" t="s">
        <v>447</v>
      </c>
      <c r="B17" s="26" t="s">
        <v>445</v>
      </c>
      <c r="C17" s="26" t="s">
        <v>448</v>
      </c>
      <c r="D17" s="26"/>
      <c r="E17" s="26"/>
      <c r="F17" s="26"/>
      <c r="G17" s="1"/>
      <c r="H17" s="1"/>
      <c r="I17" s="1"/>
    </row>
    <row r="18" spans="1:9" ht="15" customHeight="1" x14ac:dyDescent="0.25">
      <c r="A18" s="156"/>
      <c r="B18" s="26"/>
      <c r="C18" s="26"/>
      <c r="D18" s="26"/>
      <c r="E18" s="26"/>
      <c r="F18" s="26"/>
      <c r="G18" s="1"/>
      <c r="H18" s="1"/>
      <c r="I18" s="1"/>
    </row>
    <row r="19" spans="1:9" ht="15" customHeight="1" x14ac:dyDescent="0.25">
      <c r="A19" s="156"/>
      <c r="B19" s="26"/>
      <c r="C19" s="26"/>
      <c r="D19" s="26"/>
      <c r="E19" s="26"/>
      <c r="F19" s="26"/>
      <c r="G19" s="1"/>
      <c r="H19" s="1"/>
      <c r="I19" s="1"/>
    </row>
    <row r="20" spans="1:9" ht="15" customHeight="1" x14ac:dyDescent="0.25">
      <c r="A20" s="156"/>
      <c r="B20" s="26"/>
      <c r="C20" s="26"/>
      <c r="D20" s="26"/>
      <c r="E20" s="26"/>
      <c r="F20" s="26"/>
      <c r="G20" s="1"/>
      <c r="H20" s="1"/>
      <c r="I20" s="1"/>
    </row>
    <row r="21" spans="1:9" ht="15" customHeight="1" x14ac:dyDescent="0.25">
      <c r="A21" s="156"/>
      <c r="B21" s="26"/>
      <c r="C21" s="26"/>
      <c r="D21" s="26"/>
      <c r="E21" s="26"/>
      <c r="F21" s="26"/>
      <c r="G21" s="1"/>
      <c r="H21" s="1"/>
      <c r="I21" s="1"/>
    </row>
    <row r="22" spans="1:9" ht="15" customHeight="1" x14ac:dyDescent="0.25">
      <c r="A22" s="156"/>
      <c r="B22" s="26"/>
      <c r="C22" s="26"/>
      <c r="D22" s="26"/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98"/>
  <sheetViews>
    <sheetView zoomScaleNormal="100" workbookViewId="0">
      <pane xSplit="2" ySplit="7" topLeftCell="O8" activePane="bottomRight" state="frozen"/>
      <selection pane="topRight" activeCell="C1" sqref="C1"/>
      <selection pane="bottomLeft" activeCell="A8" sqref="A8"/>
      <selection pane="bottomRight" activeCell="AE23" sqref="AE23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IF(F93&gt;D93,"Budget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IF(AE93&lt;0,"Actual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+SUMMARY!A16</f>
        <v>ZK107 - Venue &amp; Logistics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216</v>
      </c>
      <c r="B8" s="169" t="s">
        <v>217</v>
      </c>
      <c r="C8" s="170"/>
      <c r="D8" s="327">
        <f t="shared" ref="D8:K8" si="0">SUM(D9:D25)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85" si="3">+F8-AD8</f>
        <v>0</v>
      </c>
    </row>
    <row r="9" spans="1:32" s="4" customFormat="1" ht="15" customHeight="1" x14ac:dyDescent="0.2">
      <c r="A9" s="348"/>
      <c r="B9" s="349" t="s">
        <v>218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219</v>
      </c>
      <c r="C10" s="361"/>
      <c r="D10" s="207"/>
      <c r="E10" s="380">
        <f t="shared" ref="E10:E74" si="4">-D10+F10</f>
        <v>0</v>
      </c>
      <c r="F10" s="259">
        <v>0</v>
      </c>
      <c r="G10" s="223">
        <f t="shared" ref="G10:G74" si="5">SUM(M10:AB10)</f>
        <v>0</v>
      </c>
      <c r="H10" s="227"/>
      <c r="I10" s="380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87" si="7">SUM(N10:AB10)</f>
        <v>0</v>
      </c>
      <c r="AD10" s="247">
        <f t="shared" ref="AD10:AD87" si="8">+AC10+M10</f>
        <v>0</v>
      </c>
      <c r="AE10" s="248">
        <f t="shared" si="3"/>
        <v>0</v>
      </c>
    </row>
    <row r="11" spans="1:32" s="4" customFormat="1" ht="15" customHeight="1" x14ac:dyDescent="0.2">
      <c r="A11" s="355"/>
      <c r="B11" s="356" t="s">
        <v>220</v>
      </c>
      <c r="C11" s="361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55"/>
      <c r="B12" s="356" t="s">
        <v>221</v>
      </c>
      <c r="C12" s="361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355"/>
      <c r="B13" s="356" t="s">
        <v>222</v>
      </c>
      <c r="C13" s="361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 x14ac:dyDescent="0.2">
      <c r="A14" s="355"/>
      <c r="B14" s="356" t="s">
        <v>223</v>
      </c>
      <c r="C14" s="361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83"/>
      <c r="C16" s="2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thickBot="1" x14ac:dyDescent="0.25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hidden="1" customHeight="1" thickBot="1" x14ac:dyDescent="0.25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152"/>
      <c r="B23" s="265"/>
      <c r="C23" s="383"/>
      <c r="D23" s="207"/>
      <c r="E23" s="380">
        <f t="shared" si="4"/>
        <v>0</v>
      </c>
      <c r="F23" s="259"/>
      <c r="G23" s="223">
        <f t="shared" si="5"/>
        <v>0</v>
      </c>
      <c r="H23" s="227"/>
      <c r="I23" s="380">
        <f t="shared" si="6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 x14ac:dyDescent="0.2">
      <c r="A24" s="152"/>
      <c r="B24" s="265"/>
      <c r="C24" s="383"/>
      <c r="D24" s="207"/>
      <c r="E24" s="380">
        <f t="shared" si="4"/>
        <v>0</v>
      </c>
      <c r="F24" s="259"/>
      <c r="G24" s="223">
        <f t="shared" si="5"/>
        <v>0</v>
      </c>
      <c r="H24" s="227"/>
      <c r="I24" s="380">
        <f t="shared" si="6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thickBot="1" x14ac:dyDescent="0.3">
      <c r="A25" s="172"/>
      <c r="B25" s="284"/>
      <c r="C25" s="284"/>
      <c r="D25" s="264"/>
      <c r="E25" s="380">
        <f t="shared" si="4"/>
        <v>0</v>
      </c>
      <c r="F25" s="281"/>
      <c r="G25" s="229">
        <f t="shared" si="5"/>
        <v>0</v>
      </c>
      <c r="H25" s="230"/>
      <c r="I25" s="380">
        <f t="shared" si="6"/>
        <v>0</v>
      </c>
      <c r="J25" s="281">
        <v>0</v>
      </c>
      <c r="K25" s="231"/>
      <c r="L25" s="281"/>
      <c r="M25" s="229"/>
      <c r="N25" s="267"/>
      <c r="O25" s="253"/>
      <c r="P25" s="253"/>
      <c r="Q25" s="253"/>
      <c r="R25" s="253"/>
      <c r="S25" s="253"/>
      <c r="T25" s="253"/>
      <c r="U25" s="253"/>
      <c r="V25" s="257"/>
      <c r="W25" s="258"/>
      <c r="X25" s="253"/>
      <c r="Y25" s="253"/>
      <c r="Z25" s="257"/>
      <c r="AA25" s="258"/>
      <c r="AB25" s="257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 x14ac:dyDescent="0.2">
      <c r="A26" s="358" t="s">
        <v>224</v>
      </c>
      <c r="B26" s="357" t="s">
        <v>225</v>
      </c>
      <c r="C26" s="357"/>
      <c r="D26" s="209">
        <f>SUM(D27:D29)</f>
        <v>0</v>
      </c>
      <c r="E26" s="327">
        <f>SUM(E27:E29)</f>
        <v>0</v>
      </c>
      <c r="F26" s="209">
        <f>SUM(F27:F29)</f>
        <v>0</v>
      </c>
      <c r="G26" s="232">
        <f>SUM(G27:G29)</f>
        <v>0</v>
      </c>
      <c r="H26" s="232">
        <f t="shared" ref="H26" si="9">SUM(H27:H29)</f>
        <v>0</v>
      </c>
      <c r="I26" s="327">
        <f>SUM(I27:I29)</f>
        <v>0</v>
      </c>
      <c r="J26" s="209">
        <f>SUM(J27:J29)</f>
        <v>0</v>
      </c>
      <c r="K26" s="232">
        <f t="shared" ref="K26" si="10">SUM(K27:K29)</f>
        <v>0</v>
      </c>
      <c r="L26" s="209"/>
      <c r="M26" s="268">
        <f>SUM(M27:M29)</f>
        <v>0</v>
      </c>
      <c r="N26" s="268">
        <f>SUM(N27:N29)</f>
        <v>0</v>
      </c>
      <c r="O26" s="272">
        <f>SUM(O27:O29)</f>
        <v>0</v>
      </c>
      <c r="P26" s="272">
        <f t="shared" ref="P26:V26" si="11">SUM(P27:P29)</f>
        <v>0</v>
      </c>
      <c r="Q26" s="272">
        <f t="shared" si="11"/>
        <v>0</v>
      </c>
      <c r="R26" s="272">
        <f t="shared" si="11"/>
        <v>0</v>
      </c>
      <c r="S26" s="272">
        <f t="shared" si="11"/>
        <v>0</v>
      </c>
      <c r="T26" s="272">
        <f t="shared" si="11"/>
        <v>0</v>
      </c>
      <c r="U26" s="272">
        <f t="shared" si="11"/>
        <v>0</v>
      </c>
      <c r="V26" s="272">
        <f t="shared" si="11"/>
        <v>0</v>
      </c>
      <c r="W26" s="268">
        <f>SUM(W27:W29)</f>
        <v>0</v>
      </c>
      <c r="X26" s="272">
        <f t="shared" ref="X26:Z26" si="12">SUM(X27:X29)</f>
        <v>0</v>
      </c>
      <c r="Y26" s="272">
        <f t="shared" si="12"/>
        <v>0</v>
      </c>
      <c r="Z26" s="272">
        <f t="shared" si="12"/>
        <v>0</v>
      </c>
      <c r="AA26" s="268">
        <f>SUM(AA27:AA29)</f>
        <v>0</v>
      </c>
      <c r="AB26" s="272">
        <f t="shared" ref="AB26" si="13">SUM(AB27:AB29)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 x14ac:dyDescent="0.2">
      <c r="A27" s="355"/>
      <c r="B27" s="356" t="s">
        <v>226</v>
      </c>
      <c r="C27" s="356"/>
      <c r="D27" s="210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 x14ac:dyDescent="0.2">
      <c r="A28" s="355"/>
      <c r="B28" s="356" t="s">
        <v>190</v>
      </c>
      <c r="C28" s="356"/>
      <c r="D28" s="352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" si="14">SUM(N28:AB28)</f>
        <v>0</v>
      </c>
      <c r="AD28" s="247">
        <f t="shared" ref="AD28" si="15">+AC28+M28</f>
        <v>0</v>
      </c>
      <c r="AE28" s="248">
        <f t="shared" ref="AE28" si="16">+F28-AD28</f>
        <v>0</v>
      </c>
    </row>
    <row r="29" spans="1:31" s="4" customFormat="1" ht="15" customHeight="1" thickBot="1" x14ac:dyDescent="0.25">
      <c r="A29" s="172"/>
      <c r="B29" s="278"/>
      <c r="C29" s="278"/>
      <c r="D29" s="208"/>
      <c r="E29" s="380">
        <f t="shared" si="4"/>
        <v>0</v>
      </c>
      <c r="F29" s="281">
        <v>0</v>
      </c>
      <c r="G29" s="229">
        <f t="shared" si="5"/>
        <v>0</v>
      </c>
      <c r="H29" s="230"/>
      <c r="I29" s="380">
        <f t="shared" si="6"/>
        <v>0</v>
      </c>
      <c r="J29" s="281">
        <v>0</v>
      </c>
      <c r="K29" s="231"/>
      <c r="L29" s="281"/>
      <c r="M29" s="270"/>
      <c r="N29" s="374"/>
      <c r="O29" s="375"/>
      <c r="P29" s="375"/>
      <c r="Q29" s="375"/>
      <c r="R29" s="375"/>
      <c r="S29" s="375"/>
      <c r="T29" s="375"/>
      <c r="U29" s="375"/>
      <c r="V29" s="375"/>
      <c r="W29" s="374"/>
      <c r="X29" s="375"/>
      <c r="Y29" s="375"/>
      <c r="Z29" s="375"/>
      <c r="AA29" s="374"/>
      <c r="AB29" s="375"/>
      <c r="AC29" s="251">
        <f t="shared" si="7"/>
        <v>0</v>
      </c>
      <c r="AD29" s="247">
        <f t="shared" si="8"/>
        <v>0</v>
      </c>
      <c r="AE29" s="248">
        <f t="shared" si="3"/>
        <v>0</v>
      </c>
    </row>
    <row r="30" spans="1:31" s="26" customFormat="1" ht="15" customHeight="1" x14ac:dyDescent="0.2">
      <c r="A30" s="198" t="s">
        <v>227</v>
      </c>
      <c r="B30" s="353" t="s">
        <v>228</v>
      </c>
      <c r="C30" s="353"/>
      <c r="D30" s="209">
        <f>SUM(D31:D41)</f>
        <v>0</v>
      </c>
      <c r="E30" s="327">
        <f>SUM(E31:E41)</f>
        <v>0</v>
      </c>
      <c r="F30" s="209">
        <f>SUM(F31:F41)</f>
        <v>0</v>
      </c>
      <c r="G30" s="209">
        <f t="shared" ref="G30:H30" si="17">SUM(G31:G41)</f>
        <v>0</v>
      </c>
      <c r="H30" s="209">
        <f t="shared" si="17"/>
        <v>0</v>
      </c>
      <c r="I30" s="327">
        <f>SUM(I31:I41)</f>
        <v>0</v>
      </c>
      <c r="J30" s="209">
        <f>SUM(J31:J41)</f>
        <v>0</v>
      </c>
      <c r="K30" s="209">
        <f t="shared" ref="K30" si="18">SUM(K31:K41)</f>
        <v>0</v>
      </c>
      <c r="L30" s="209"/>
      <c r="M30" s="268">
        <f>SUM(M31:M41)</f>
        <v>0</v>
      </c>
      <c r="N30" s="268">
        <f>SUM(N31:N41)</f>
        <v>0</v>
      </c>
      <c r="O30" s="272">
        <f>SUM(O31:O41)</f>
        <v>0</v>
      </c>
      <c r="P30" s="272">
        <f t="shared" ref="P30:V30" si="19">SUM(P31:P41)</f>
        <v>0</v>
      </c>
      <c r="Q30" s="272">
        <f t="shared" si="19"/>
        <v>0</v>
      </c>
      <c r="R30" s="272">
        <f t="shared" si="19"/>
        <v>0</v>
      </c>
      <c r="S30" s="272">
        <f t="shared" si="19"/>
        <v>0</v>
      </c>
      <c r="T30" s="272">
        <f t="shared" si="19"/>
        <v>0</v>
      </c>
      <c r="U30" s="272">
        <f t="shared" si="19"/>
        <v>0</v>
      </c>
      <c r="V30" s="272">
        <f t="shared" si="19"/>
        <v>0</v>
      </c>
      <c r="W30" s="268">
        <f>SUM(W31:W41)</f>
        <v>0</v>
      </c>
      <c r="X30" s="272">
        <f t="shared" ref="X30:Z30" si="20">SUM(X31:X41)</f>
        <v>0</v>
      </c>
      <c r="Y30" s="272">
        <f t="shared" si="20"/>
        <v>0</v>
      </c>
      <c r="Z30" s="272">
        <f t="shared" si="20"/>
        <v>0</v>
      </c>
      <c r="AA30" s="268">
        <f>SUM(AA31:AA41)</f>
        <v>0</v>
      </c>
      <c r="AB30" s="272">
        <f t="shared" ref="AB30" si="21">SUM(AB31:AB41)</f>
        <v>0</v>
      </c>
      <c r="AC30" s="251">
        <f t="shared" si="7"/>
        <v>0</v>
      </c>
      <c r="AD30" s="247">
        <f t="shared" si="8"/>
        <v>0</v>
      </c>
      <c r="AE30" s="248">
        <f t="shared" si="3"/>
        <v>0</v>
      </c>
    </row>
    <row r="31" spans="1:31" s="4" customFormat="1" ht="15" customHeight="1" x14ac:dyDescent="0.2">
      <c r="A31" s="348"/>
      <c r="B31" s="349" t="s">
        <v>229</v>
      </c>
      <c r="C31" s="349"/>
      <c r="D31" s="210"/>
      <c r="E31" s="380">
        <f t="shared" si="4"/>
        <v>0</v>
      </c>
      <c r="F31" s="252">
        <v>0</v>
      </c>
      <c r="G31" s="223">
        <f t="shared" si="5"/>
        <v>0</v>
      </c>
      <c r="H31" s="234"/>
      <c r="I31" s="380">
        <f t="shared" si="6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4" customFormat="1" ht="15" customHeight="1" x14ac:dyDescent="0.2">
      <c r="A32" s="348"/>
      <c r="B32" s="349" t="s">
        <v>230</v>
      </c>
      <c r="C32" s="356"/>
      <c r="D32" s="352"/>
      <c r="E32" s="380">
        <f t="shared" si="4"/>
        <v>0</v>
      </c>
      <c r="F32" s="252">
        <v>0</v>
      </c>
      <c r="G32" s="223">
        <f t="shared" si="5"/>
        <v>0</v>
      </c>
      <c r="H32" s="234"/>
      <c r="I32" s="380">
        <f t="shared" si="6"/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ref="AC32:AC40" si="22">SUM(N32:AB32)</f>
        <v>0</v>
      </c>
      <c r="AD32" s="247">
        <f t="shared" ref="AD32:AD40" si="23">+AC32+M32</f>
        <v>0</v>
      </c>
      <c r="AE32" s="248">
        <f t="shared" ref="AE32:AE40" si="24">+F32-AD32</f>
        <v>0</v>
      </c>
    </row>
    <row r="33" spans="1:31" s="4" customFormat="1" ht="15" customHeight="1" x14ac:dyDescent="0.2">
      <c r="A33" s="348"/>
      <c r="B33" s="349" t="s">
        <v>231</v>
      </c>
      <c r="C33" s="356"/>
      <c r="D33" s="352"/>
      <c r="E33" s="380">
        <f t="shared" si="4"/>
        <v>0</v>
      </c>
      <c r="F33" s="252">
        <v>0</v>
      </c>
      <c r="G33" s="223">
        <f t="shared" si="5"/>
        <v>0</v>
      </c>
      <c r="H33" s="234"/>
      <c r="I33" s="380">
        <f t="shared" si="6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22"/>
        <v>0</v>
      </c>
      <c r="AD33" s="247">
        <f t="shared" si="23"/>
        <v>0</v>
      </c>
      <c r="AE33" s="248">
        <f t="shared" si="24"/>
        <v>0</v>
      </c>
    </row>
    <row r="34" spans="1:31" s="4" customFormat="1" ht="15" customHeight="1" x14ac:dyDescent="0.2">
      <c r="A34" s="348"/>
      <c r="B34" s="349" t="s">
        <v>171</v>
      </c>
      <c r="C34" s="356"/>
      <c r="D34" s="352"/>
      <c r="E34" s="380">
        <f t="shared" si="4"/>
        <v>0</v>
      </c>
      <c r="F34" s="252">
        <v>0</v>
      </c>
      <c r="G34" s="223">
        <f t="shared" si="5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22"/>
        <v>0</v>
      </c>
      <c r="AD34" s="247">
        <f t="shared" si="23"/>
        <v>0</v>
      </c>
      <c r="AE34" s="248">
        <f t="shared" si="24"/>
        <v>0</v>
      </c>
    </row>
    <row r="35" spans="1:31" s="4" customFormat="1" ht="15" customHeight="1" x14ac:dyDescent="0.2">
      <c r="A35" s="348"/>
      <c r="B35" s="349" t="s">
        <v>232</v>
      </c>
      <c r="C35" s="356"/>
      <c r="D35" s="352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2"/>
        <v>0</v>
      </c>
      <c r="AD35" s="247">
        <f t="shared" si="23"/>
        <v>0</v>
      </c>
      <c r="AE35" s="248">
        <f t="shared" si="24"/>
        <v>0</v>
      </c>
    </row>
    <row r="36" spans="1:31" s="4" customFormat="1" ht="15" customHeight="1" x14ac:dyDescent="0.2">
      <c r="A36" s="348"/>
      <c r="B36" s="349" t="s">
        <v>233</v>
      </c>
      <c r="C36" s="356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2"/>
        <v>0</v>
      </c>
      <c r="AD36" s="247">
        <f t="shared" si="23"/>
        <v>0</v>
      </c>
      <c r="AE36" s="248">
        <f t="shared" si="24"/>
        <v>0</v>
      </c>
    </row>
    <row r="37" spans="1:31" s="4" customFormat="1" ht="15" customHeight="1" x14ac:dyDescent="0.2">
      <c r="A37" s="348"/>
      <c r="B37" s="349" t="s">
        <v>234</v>
      </c>
      <c r="C37" s="356"/>
      <c r="D37" s="352"/>
      <c r="E37" s="380">
        <f t="shared" si="4"/>
        <v>0</v>
      </c>
      <c r="F37" s="252">
        <v>0</v>
      </c>
      <c r="G37" s="223">
        <f t="shared" si="5"/>
        <v>0</v>
      </c>
      <c r="H37" s="234"/>
      <c r="I37" s="380">
        <f t="shared" si="6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22"/>
        <v>0</v>
      </c>
      <c r="AD37" s="247">
        <f t="shared" si="23"/>
        <v>0</v>
      </c>
      <c r="AE37" s="248">
        <f t="shared" si="24"/>
        <v>0</v>
      </c>
    </row>
    <row r="38" spans="1:31" s="4" customFormat="1" ht="15" customHeight="1" x14ac:dyDescent="0.2">
      <c r="A38" s="348"/>
      <c r="B38" s="349" t="s">
        <v>235</v>
      </c>
      <c r="C38" s="356"/>
      <c r="D38" s="352"/>
      <c r="E38" s="380">
        <f t="shared" si="4"/>
        <v>0</v>
      </c>
      <c r="F38" s="252">
        <v>0</v>
      </c>
      <c r="G38" s="223">
        <f t="shared" si="5"/>
        <v>0</v>
      </c>
      <c r="H38" s="234"/>
      <c r="I38" s="380">
        <f t="shared" si="6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22"/>
        <v>0</v>
      </c>
      <c r="AD38" s="247">
        <f t="shared" si="23"/>
        <v>0</v>
      </c>
      <c r="AE38" s="248">
        <f t="shared" si="24"/>
        <v>0</v>
      </c>
    </row>
    <row r="39" spans="1:31" s="4" customFormat="1" ht="15" customHeight="1" x14ac:dyDescent="0.2">
      <c r="A39" s="348"/>
      <c r="B39" s="349" t="s">
        <v>236</v>
      </c>
      <c r="C39" s="356"/>
      <c r="D39" s="352"/>
      <c r="E39" s="380">
        <f t="shared" si="4"/>
        <v>0</v>
      </c>
      <c r="F39" s="252">
        <v>0</v>
      </c>
      <c r="G39" s="223">
        <f t="shared" si="5"/>
        <v>0</v>
      </c>
      <c r="H39" s="234"/>
      <c r="I39" s="380">
        <f t="shared" si="6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22"/>
        <v>0</v>
      </c>
      <c r="AD39" s="247">
        <f t="shared" si="23"/>
        <v>0</v>
      </c>
      <c r="AE39" s="248">
        <f t="shared" si="24"/>
        <v>0</v>
      </c>
    </row>
    <row r="40" spans="1:31" s="4" customFormat="1" ht="15" customHeight="1" x14ac:dyDescent="0.2">
      <c r="A40" s="355"/>
      <c r="B40" s="356" t="s">
        <v>237</v>
      </c>
      <c r="C40" s="356"/>
      <c r="D40" s="352"/>
      <c r="E40" s="380">
        <f t="shared" si="4"/>
        <v>0</v>
      </c>
      <c r="F40" s="252">
        <v>0</v>
      </c>
      <c r="G40" s="223">
        <f t="shared" si="5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22"/>
        <v>0</v>
      </c>
      <c r="AD40" s="247">
        <f t="shared" si="23"/>
        <v>0</v>
      </c>
      <c r="AE40" s="248">
        <f t="shared" si="24"/>
        <v>0</v>
      </c>
    </row>
    <row r="41" spans="1:31" s="4" customFormat="1" ht="15" customHeight="1" thickBot="1" x14ac:dyDescent="0.25">
      <c r="A41" s="172"/>
      <c r="B41" s="278"/>
      <c r="C41" s="278"/>
      <c r="D41" s="208"/>
      <c r="E41" s="380">
        <f t="shared" si="4"/>
        <v>0</v>
      </c>
      <c r="F41" s="281">
        <v>0</v>
      </c>
      <c r="G41" s="229">
        <f t="shared" si="5"/>
        <v>0</v>
      </c>
      <c r="H41" s="230"/>
      <c r="I41" s="380">
        <f t="shared" si="6"/>
        <v>0</v>
      </c>
      <c r="J41" s="281">
        <v>0</v>
      </c>
      <c r="K41" s="231"/>
      <c r="L41" s="281"/>
      <c r="M41" s="270"/>
      <c r="N41" s="374"/>
      <c r="O41" s="375"/>
      <c r="P41" s="375"/>
      <c r="Q41" s="375"/>
      <c r="R41" s="375"/>
      <c r="S41" s="375"/>
      <c r="T41" s="375"/>
      <c r="U41" s="375"/>
      <c r="V41" s="375"/>
      <c r="W41" s="374"/>
      <c r="X41" s="375"/>
      <c r="Y41" s="375"/>
      <c r="Z41" s="375"/>
      <c r="AA41" s="374"/>
      <c r="AB41" s="375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26" customFormat="1" ht="15" customHeight="1" x14ac:dyDescent="0.2">
      <c r="A42" s="198" t="s">
        <v>238</v>
      </c>
      <c r="B42" s="353" t="s">
        <v>239</v>
      </c>
      <c r="C42" s="353"/>
      <c r="D42" s="209">
        <f t="shared" ref="D42:K42" si="25">SUM(D43:D46)</f>
        <v>0</v>
      </c>
      <c r="E42" s="327">
        <f>SUM(E43:E46)</f>
        <v>0</v>
      </c>
      <c r="F42" s="209">
        <f>SUM(F43:F46)</f>
        <v>0</v>
      </c>
      <c r="G42" s="209">
        <f t="shared" si="25"/>
        <v>0</v>
      </c>
      <c r="H42" s="209">
        <f t="shared" si="25"/>
        <v>0</v>
      </c>
      <c r="I42" s="327">
        <f>SUM(I43:I46)</f>
        <v>0</v>
      </c>
      <c r="J42" s="209">
        <f t="shared" si="25"/>
        <v>0</v>
      </c>
      <c r="K42" s="209">
        <f t="shared" si="25"/>
        <v>0</v>
      </c>
      <c r="L42" s="209"/>
      <c r="M42" s="268">
        <f>SUM(M43:M46)</f>
        <v>0</v>
      </c>
      <c r="N42" s="268">
        <f>SUM(N43:N46)</f>
        <v>0</v>
      </c>
      <c r="O42" s="272">
        <f>SUM(O43:O46)</f>
        <v>0</v>
      </c>
      <c r="P42" s="272">
        <f t="shared" ref="P42:V42" si="26">SUM(P43:P46)</f>
        <v>0</v>
      </c>
      <c r="Q42" s="272">
        <f t="shared" si="26"/>
        <v>0</v>
      </c>
      <c r="R42" s="272">
        <f t="shared" si="26"/>
        <v>0</v>
      </c>
      <c r="S42" s="272">
        <f t="shared" si="26"/>
        <v>0</v>
      </c>
      <c r="T42" s="272">
        <f t="shared" si="26"/>
        <v>0</v>
      </c>
      <c r="U42" s="272">
        <f t="shared" si="26"/>
        <v>0</v>
      </c>
      <c r="V42" s="272">
        <f t="shared" si="26"/>
        <v>0</v>
      </c>
      <c r="W42" s="268">
        <f>SUM(W43:W46)</f>
        <v>0</v>
      </c>
      <c r="X42" s="272">
        <f t="shared" ref="X42:Z42" si="27">SUM(X43:X46)</f>
        <v>0</v>
      </c>
      <c r="Y42" s="272">
        <f t="shared" si="27"/>
        <v>0</v>
      </c>
      <c r="Z42" s="272">
        <f t="shared" si="27"/>
        <v>0</v>
      </c>
      <c r="AA42" s="268">
        <f>SUM(AA43:AA46)</f>
        <v>0</v>
      </c>
      <c r="AB42" s="272">
        <f t="shared" ref="AB42" si="28">SUM(AB43:AB46)</f>
        <v>0</v>
      </c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x14ac:dyDescent="0.2">
      <c r="A43" s="354"/>
      <c r="B43" s="349" t="s">
        <v>240</v>
      </c>
      <c r="C43" s="349"/>
      <c r="D43" s="210"/>
      <c r="E43" s="380">
        <f t="shared" si="4"/>
        <v>0</v>
      </c>
      <c r="F43" s="252">
        <v>0</v>
      </c>
      <c r="G43" s="223">
        <f t="shared" si="5"/>
        <v>0</v>
      </c>
      <c r="H43" s="234"/>
      <c r="I43" s="380">
        <f t="shared" si="6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4" customFormat="1" ht="15" customHeight="1" x14ac:dyDescent="0.2">
      <c r="A44" s="348"/>
      <c r="B44" s="349" t="s">
        <v>241</v>
      </c>
      <c r="C44" s="356"/>
      <c r="D44" s="352"/>
      <c r="E44" s="380">
        <f t="shared" si="4"/>
        <v>0</v>
      </c>
      <c r="F44" s="252">
        <v>0</v>
      </c>
      <c r="G44" s="223">
        <f t="shared" si="5"/>
        <v>0</v>
      </c>
      <c r="H44" s="234"/>
      <c r="I44" s="380">
        <f t="shared" si="6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ref="AC44:AC45" si="29">SUM(N44:AB44)</f>
        <v>0</v>
      </c>
      <c r="AD44" s="247">
        <f t="shared" ref="AD44:AD45" si="30">+AC44+M44</f>
        <v>0</v>
      </c>
      <c r="AE44" s="248">
        <f t="shared" ref="AE44:AE45" si="31">+F44-AD44</f>
        <v>0</v>
      </c>
    </row>
    <row r="45" spans="1:31" s="4" customFormat="1" ht="15" customHeight="1" x14ac:dyDescent="0.2">
      <c r="A45" s="354"/>
      <c r="B45" s="349" t="s">
        <v>242</v>
      </c>
      <c r="C45" s="356"/>
      <c r="D45" s="352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29"/>
        <v>0</v>
      </c>
      <c r="AD45" s="247">
        <f t="shared" si="30"/>
        <v>0</v>
      </c>
      <c r="AE45" s="248">
        <f t="shared" si="31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 t="shared" si="4"/>
        <v>0</v>
      </c>
      <c r="F46" s="281">
        <v>0</v>
      </c>
      <c r="G46" s="229">
        <f t="shared" si="5"/>
        <v>0</v>
      </c>
      <c r="H46" s="230"/>
      <c r="I46" s="380">
        <f t="shared" si="6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 x14ac:dyDescent="0.2">
      <c r="A47" s="198" t="s">
        <v>243</v>
      </c>
      <c r="B47" s="353" t="s">
        <v>244</v>
      </c>
      <c r="C47" s="353"/>
      <c r="D47" s="209">
        <f t="shared" ref="D47:K47" si="32">SUM(D48:D53)</f>
        <v>0</v>
      </c>
      <c r="E47" s="327">
        <f>SUM(E48:E53)</f>
        <v>0</v>
      </c>
      <c r="F47" s="209">
        <f>SUM(F48:F53)</f>
        <v>0</v>
      </c>
      <c r="G47" s="209">
        <f t="shared" si="32"/>
        <v>0</v>
      </c>
      <c r="H47" s="209">
        <f t="shared" si="32"/>
        <v>0</v>
      </c>
      <c r="I47" s="327">
        <f>SUM(I48:I53)</f>
        <v>0</v>
      </c>
      <c r="J47" s="209">
        <f t="shared" si="32"/>
        <v>0</v>
      </c>
      <c r="K47" s="209">
        <f t="shared" si="32"/>
        <v>0</v>
      </c>
      <c r="L47" s="209"/>
      <c r="M47" s="268">
        <f>SUM(M48:M53)</f>
        <v>0</v>
      </c>
      <c r="N47" s="268">
        <f>SUM(N48:N53)</f>
        <v>0</v>
      </c>
      <c r="O47" s="272">
        <f>SUM(O48:O53)</f>
        <v>0</v>
      </c>
      <c r="P47" s="272">
        <f t="shared" ref="P47:V47" si="33">SUM(P48:P53)</f>
        <v>0</v>
      </c>
      <c r="Q47" s="272">
        <f t="shared" si="33"/>
        <v>0</v>
      </c>
      <c r="R47" s="272">
        <f t="shared" si="33"/>
        <v>0</v>
      </c>
      <c r="S47" s="272">
        <f t="shared" si="33"/>
        <v>0</v>
      </c>
      <c r="T47" s="272">
        <f t="shared" si="33"/>
        <v>0</v>
      </c>
      <c r="U47" s="272">
        <f t="shared" si="33"/>
        <v>0</v>
      </c>
      <c r="V47" s="272">
        <f t="shared" si="33"/>
        <v>0</v>
      </c>
      <c r="W47" s="268">
        <f>SUM(W48:W53)</f>
        <v>0</v>
      </c>
      <c r="X47" s="272">
        <f t="shared" ref="X47:Z47" si="34">SUM(X48:X53)</f>
        <v>0</v>
      </c>
      <c r="Y47" s="272">
        <f t="shared" si="34"/>
        <v>0</v>
      </c>
      <c r="Z47" s="272">
        <f t="shared" si="34"/>
        <v>0</v>
      </c>
      <c r="AA47" s="268">
        <f>SUM(AA48:AA53)</f>
        <v>0</v>
      </c>
      <c r="AB47" s="272">
        <f t="shared" ref="AB47" si="35">SUM(AB48:AB53)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354"/>
      <c r="B48" s="349" t="s">
        <v>245</v>
      </c>
      <c r="C48" s="349"/>
      <c r="D48" s="210"/>
      <c r="E48" s="380">
        <f t="shared" si="4"/>
        <v>0</v>
      </c>
      <c r="F48" s="252">
        <v>0</v>
      </c>
      <c r="G48" s="223">
        <f t="shared" si="5"/>
        <v>0</v>
      </c>
      <c r="H48" s="234"/>
      <c r="I48" s="380">
        <f t="shared" si="6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x14ac:dyDescent="0.2">
      <c r="A49" s="354"/>
      <c r="B49" s="349" t="s">
        <v>246</v>
      </c>
      <c r="C49" s="356"/>
      <c r="D49" s="352"/>
      <c r="E49" s="380">
        <f t="shared" si="4"/>
        <v>0</v>
      </c>
      <c r="F49" s="252">
        <v>0</v>
      </c>
      <c r="G49" s="223">
        <f t="shared" si="5"/>
        <v>0</v>
      </c>
      <c r="H49" s="234"/>
      <c r="I49" s="380">
        <f t="shared" si="6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ref="AC49:AC52" si="36">SUM(N49:AB49)</f>
        <v>0</v>
      </c>
      <c r="AD49" s="247">
        <f t="shared" ref="AD49:AD52" si="37">+AC49+M49</f>
        <v>0</v>
      </c>
      <c r="AE49" s="248">
        <f t="shared" ref="AE49:AE52" si="38">+F49-AD49</f>
        <v>0</v>
      </c>
    </row>
    <row r="50" spans="1:31" s="4" customFormat="1" ht="15" customHeight="1" x14ac:dyDescent="0.2">
      <c r="A50" s="354"/>
      <c r="B50" s="349" t="s">
        <v>247</v>
      </c>
      <c r="C50" s="356"/>
      <c r="D50" s="352"/>
      <c r="E50" s="380">
        <f t="shared" si="4"/>
        <v>0</v>
      </c>
      <c r="F50" s="252">
        <v>0</v>
      </c>
      <c r="G50" s="223">
        <f t="shared" si="5"/>
        <v>0</v>
      </c>
      <c r="H50" s="234"/>
      <c r="I50" s="380">
        <f t="shared" si="6"/>
        <v>0</v>
      </c>
      <c r="J50" s="252">
        <v>0</v>
      </c>
      <c r="K50" s="235"/>
      <c r="L50" s="252"/>
      <c r="M50" s="269"/>
      <c r="N50" s="372"/>
      <c r="O50" s="373"/>
      <c r="P50" s="373"/>
      <c r="Q50" s="373"/>
      <c r="R50" s="373"/>
      <c r="S50" s="373"/>
      <c r="T50" s="373"/>
      <c r="U50" s="373"/>
      <c r="V50" s="373"/>
      <c r="W50" s="372"/>
      <c r="X50" s="373"/>
      <c r="Y50" s="373"/>
      <c r="Z50" s="373"/>
      <c r="AA50" s="372"/>
      <c r="AB50" s="373"/>
      <c r="AC50" s="251">
        <f t="shared" si="36"/>
        <v>0</v>
      </c>
      <c r="AD50" s="247">
        <f t="shared" si="37"/>
        <v>0</v>
      </c>
      <c r="AE50" s="248">
        <f t="shared" si="38"/>
        <v>0</v>
      </c>
    </row>
    <row r="51" spans="1:31" s="4" customFormat="1" ht="15" customHeight="1" x14ac:dyDescent="0.2">
      <c r="A51" s="348"/>
      <c r="B51" s="349" t="s">
        <v>248</v>
      </c>
      <c r="C51" s="356"/>
      <c r="D51" s="352"/>
      <c r="E51" s="380">
        <f t="shared" si="4"/>
        <v>0</v>
      </c>
      <c r="F51" s="252">
        <v>0</v>
      </c>
      <c r="G51" s="223">
        <f t="shared" si="5"/>
        <v>0</v>
      </c>
      <c r="H51" s="234"/>
      <c r="I51" s="380">
        <f t="shared" si="6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36"/>
        <v>0</v>
      </c>
      <c r="AD51" s="247">
        <f t="shared" si="37"/>
        <v>0</v>
      </c>
      <c r="AE51" s="248">
        <f t="shared" si="38"/>
        <v>0</v>
      </c>
    </row>
    <row r="52" spans="1:31" s="4" customFormat="1" ht="15" customHeight="1" x14ac:dyDescent="0.2">
      <c r="A52" s="354"/>
      <c r="B52" s="349" t="s">
        <v>249</v>
      </c>
      <c r="C52" s="356"/>
      <c r="D52" s="352"/>
      <c r="E52" s="380">
        <f t="shared" si="4"/>
        <v>0</v>
      </c>
      <c r="F52" s="252">
        <v>0</v>
      </c>
      <c r="G52" s="223">
        <f t="shared" si="5"/>
        <v>0</v>
      </c>
      <c r="H52" s="234"/>
      <c r="I52" s="380">
        <f t="shared" si="6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36"/>
        <v>0</v>
      </c>
      <c r="AD52" s="247">
        <f t="shared" si="37"/>
        <v>0</v>
      </c>
      <c r="AE52" s="248">
        <f t="shared" si="38"/>
        <v>0</v>
      </c>
    </row>
    <row r="53" spans="1:31" s="4" customFormat="1" ht="15" customHeight="1" thickBot="1" x14ac:dyDescent="0.25">
      <c r="A53" s="354"/>
      <c r="B53" s="349" t="s">
        <v>242</v>
      </c>
      <c r="C53" s="356"/>
      <c r="D53" s="208"/>
      <c r="E53" s="380">
        <f t="shared" si="4"/>
        <v>0</v>
      </c>
      <c r="F53" s="281">
        <v>0</v>
      </c>
      <c r="G53" s="229">
        <f t="shared" si="5"/>
        <v>0</v>
      </c>
      <c r="H53" s="230"/>
      <c r="I53" s="380">
        <f t="shared" si="6"/>
        <v>0</v>
      </c>
      <c r="J53" s="281">
        <v>0</v>
      </c>
      <c r="K53" s="231"/>
      <c r="L53" s="281"/>
      <c r="M53" s="270"/>
      <c r="N53" s="374"/>
      <c r="O53" s="375"/>
      <c r="P53" s="375"/>
      <c r="Q53" s="375"/>
      <c r="R53" s="375"/>
      <c r="S53" s="375"/>
      <c r="T53" s="375"/>
      <c r="U53" s="375"/>
      <c r="V53" s="375"/>
      <c r="W53" s="374"/>
      <c r="X53" s="375"/>
      <c r="Y53" s="375"/>
      <c r="Z53" s="375"/>
      <c r="AA53" s="374"/>
      <c r="AB53" s="375"/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26" customFormat="1" ht="15" customHeight="1" x14ac:dyDescent="0.2">
      <c r="A54" s="198" t="s">
        <v>250</v>
      </c>
      <c r="B54" s="353" t="s">
        <v>251</v>
      </c>
      <c r="C54" s="353"/>
      <c r="D54" s="209">
        <f t="shared" ref="D54:K54" si="39">SUM(D55:D63)</f>
        <v>0</v>
      </c>
      <c r="E54" s="327">
        <f>SUM(E55:E63)</f>
        <v>0</v>
      </c>
      <c r="F54" s="209">
        <f>SUM(F55:F63)</f>
        <v>0</v>
      </c>
      <c r="G54" s="209">
        <f t="shared" si="39"/>
        <v>0</v>
      </c>
      <c r="H54" s="209">
        <f t="shared" si="39"/>
        <v>0</v>
      </c>
      <c r="I54" s="327">
        <f>SUM(I55:I63)</f>
        <v>0</v>
      </c>
      <c r="J54" s="209">
        <f t="shared" si="39"/>
        <v>0</v>
      </c>
      <c r="K54" s="209">
        <f t="shared" si="39"/>
        <v>0</v>
      </c>
      <c r="L54" s="209"/>
      <c r="M54" s="268">
        <f>SUM(M55:M63)</f>
        <v>0</v>
      </c>
      <c r="N54" s="268">
        <f>SUM(N55:N63)</f>
        <v>0</v>
      </c>
      <c r="O54" s="272">
        <f>SUM(O55:O63)</f>
        <v>0</v>
      </c>
      <c r="P54" s="272">
        <f t="shared" ref="P54:V54" si="40">SUM(P55:P63)</f>
        <v>0</v>
      </c>
      <c r="Q54" s="272">
        <f t="shared" si="40"/>
        <v>0</v>
      </c>
      <c r="R54" s="272">
        <f t="shared" si="40"/>
        <v>0</v>
      </c>
      <c r="S54" s="272">
        <f t="shared" si="40"/>
        <v>0</v>
      </c>
      <c r="T54" s="272">
        <f t="shared" si="40"/>
        <v>0</v>
      </c>
      <c r="U54" s="272">
        <f t="shared" si="40"/>
        <v>0</v>
      </c>
      <c r="V54" s="272">
        <f t="shared" si="40"/>
        <v>0</v>
      </c>
      <c r="W54" s="268">
        <f>SUM(W55:W63)</f>
        <v>0</v>
      </c>
      <c r="X54" s="272">
        <f t="shared" ref="X54:Z54" si="41">SUM(X55:X63)</f>
        <v>0</v>
      </c>
      <c r="Y54" s="272">
        <f t="shared" si="41"/>
        <v>0</v>
      </c>
      <c r="Z54" s="272">
        <f t="shared" si="41"/>
        <v>0</v>
      </c>
      <c r="AA54" s="268">
        <f>SUM(AA55:AA63)</f>
        <v>0</v>
      </c>
      <c r="AB54" s="272">
        <f t="shared" ref="AB54" si="42">SUM(AB55:AB63)</f>
        <v>0</v>
      </c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3.5" customHeight="1" x14ac:dyDescent="0.2">
      <c r="A55" s="346"/>
      <c r="B55" s="347" t="s">
        <v>252</v>
      </c>
      <c r="C55" s="347"/>
      <c r="D55" s="210"/>
      <c r="E55" s="380">
        <f t="shared" si="4"/>
        <v>0</v>
      </c>
      <c r="F55" s="252">
        <v>0</v>
      </c>
      <c r="G55" s="223">
        <f t="shared" si="5"/>
        <v>0</v>
      </c>
      <c r="H55" s="234"/>
      <c r="I55" s="380">
        <f t="shared" si="6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3.5" customHeight="1" x14ac:dyDescent="0.2">
      <c r="A56" s="346"/>
      <c r="B56" s="347" t="s">
        <v>253</v>
      </c>
      <c r="C56" s="361"/>
      <c r="D56" s="352"/>
      <c r="E56" s="380">
        <f t="shared" si="4"/>
        <v>0</v>
      </c>
      <c r="F56" s="252">
        <v>0</v>
      </c>
      <c r="G56" s="223">
        <f t="shared" si="5"/>
        <v>0</v>
      </c>
      <c r="H56" s="234"/>
      <c r="I56" s="380">
        <f t="shared" si="6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ref="AC56:AC62" si="43">SUM(N56:AB56)</f>
        <v>0</v>
      </c>
      <c r="AD56" s="247">
        <f t="shared" ref="AD56:AD62" si="44">+AC56+M56</f>
        <v>0</v>
      </c>
      <c r="AE56" s="248">
        <f t="shared" ref="AE56:AE62" si="45">+F56-AD56</f>
        <v>0</v>
      </c>
    </row>
    <row r="57" spans="1:31" s="4" customFormat="1" ht="13.5" customHeight="1" x14ac:dyDescent="0.2">
      <c r="A57" s="346"/>
      <c r="B57" s="347" t="s">
        <v>254</v>
      </c>
      <c r="C57" s="361"/>
      <c r="D57" s="352"/>
      <c r="E57" s="380">
        <f t="shared" si="4"/>
        <v>0</v>
      </c>
      <c r="F57" s="252">
        <v>0</v>
      </c>
      <c r="G57" s="223">
        <f t="shared" si="5"/>
        <v>0</v>
      </c>
      <c r="H57" s="234"/>
      <c r="I57" s="380">
        <f t="shared" si="6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43"/>
        <v>0</v>
      </c>
      <c r="AD57" s="247">
        <f t="shared" si="44"/>
        <v>0</v>
      </c>
      <c r="AE57" s="248">
        <f t="shared" si="45"/>
        <v>0</v>
      </c>
    </row>
    <row r="58" spans="1:31" s="4" customFormat="1" ht="13.5" customHeight="1" x14ac:dyDescent="0.2">
      <c r="A58" s="346"/>
      <c r="B58" s="347" t="s">
        <v>255</v>
      </c>
      <c r="C58" s="361"/>
      <c r="D58" s="352"/>
      <c r="E58" s="380">
        <f t="shared" si="4"/>
        <v>0</v>
      </c>
      <c r="F58" s="252">
        <v>0</v>
      </c>
      <c r="G58" s="223">
        <f t="shared" si="5"/>
        <v>0</v>
      </c>
      <c r="H58" s="234"/>
      <c r="I58" s="380">
        <f t="shared" si="6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43"/>
        <v>0</v>
      </c>
      <c r="AD58" s="247">
        <f t="shared" si="44"/>
        <v>0</v>
      </c>
      <c r="AE58" s="248">
        <f t="shared" si="45"/>
        <v>0</v>
      </c>
    </row>
    <row r="59" spans="1:31" s="4" customFormat="1" ht="13.5" customHeight="1" x14ac:dyDescent="0.2">
      <c r="A59" s="346"/>
      <c r="B59" s="347" t="s">
        <v>256</v>
      </c>
      <c r="C59" s="361"/>
      <c r="D59" s="352"/>
      <c r="E59" s="380">
        <f t="shared" si="4"/>
        <v>0</v>
      </c>
      <c r="F59" s="252">
        <v>0</v>
      </c>
      <c r="G59" s="223">
        <f t="shared" si="5"/>
        <v>0</v>
      </c>
      <c r="H59" s="234"/>
      <c r="I59" s="380">
        <f t="shared" si="6"/>
        <v>0</v>
      </c>
      <c r="J59" s="252">
        <v>0</v>
      </c>
      <c r="K59" s="235"/>
      <c r="L59" s="252"/>
      <c r="M59" s="269"/>
      <c r="N59" s="372"/>
      <c r="O59" s="373"/>
      <c r="P59" s="373"/>
      <c r="Q59" s="373"/>
      <c r="R59" s="373"/>
      <c r="S59" s="373"/>
      <c r="T59" s="373"/>
      <c r="U59" s="373"/>
      <c r="V59" s="373"/>
      <c r="W59" s="372"/>
      <c r="X59" s="373"/>
      <c r="Y59" s="373"/>
      <c r="Z59" s="373"/>
      <c r="AA59" s="372"/>
      <c r="AB59" s="373"/>
      <c r="AC59" s="251">
        <f t="shared" si="43"/>
        <v>0</v>
      </c>
      <c r="AD59" s="247">
        <f t="shared" si="44"/>
        <v>0</v>
      </c>
      <c r="AE59" s="248">
        <f t="shared" si="45"/>
        <v>0</v>
      </c>
    </row>
    <row r="60" spans="1:31" s="4" customFormat="1" ht="13.5" customHeight="1" x14ac:dyDescent="0.2">
      <c r="A60" s="346"/>
      <c r="B60" s="347" t="s">
        <v>257</v>
      </c>
      <c r="C60" s="361"/>
      <c r="D60" s="352"/>
      <c r="E60" s="380">
        <f t="shared" si="4"/>
        <v>0</v>
      </c>
      <c r="F60" s="252">
        <v>0</v>
      </c>
      <c r="G60" s="223">
        <f t="shared" si="5"/>
        <v>0</v>
      </c>
      <c r="H60" s="234"/>
      <c r="I60" s="380">
        <f t="shared" si="6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43"/>
        <v>0</v>
      </c>
      <c r="AD60" s="247">
        <f t="shared" si="44"/>
        <v>0</v>
      </c>
      <c r="AE60" s="248">
        <f t="shared" si="45"/>
        <v>0</v>
      </c>
    </row>
    <row r="61" spans="1:31" s="4" customFormat="1" ht="13.5" customHeight="1" x14ac:dyDescent="0.2">
      <c r="A61" s="346"/>
      <c r="B61" s="347" t="s">
        <v>258</v>
      </c>
      <c r="C61" s="361"/>
      <c r="D61" s="352"/>
      <c r="E61" s="380">
        <f t="shared" si="4"/>
        <v>0</v>
      </c>
      <c r="F61" s="252">
        <v>0</v>
      </c>
      <c r="G61" s="223">
        <f t="shared" si="5"/>
        <v>0</v>
      </c>
      <c r="H61" s="234"/>
      <c r="I61" s="380">
        <f t="shared" si="6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43"/>
        <v>0</v>
      </c>
      <c r="AD61" s="247">
        <f t="shared" si="44"/>
        <v>0</v>
      </c>
      <c r="AE61" s="248">
        <f t="shared" si="45"/>
        <v>0</v>
      </c>
    </row>
    <row r="62" spans="1:31" s="4" customFormat="1" ht="13.5" customHeight="1" x14ac:dyDescent="0.2">
      <c r="A62" s="152"/>
      <c r="B62" s="361" t="s">
        <v>259</v>
      </c>
      <c r="C62" s="361"/>
      <c r="D62" s="352"/>
      <c r="E62" s="380">
        <f t="shared" si="4"/>
        <v>0</v>
      </c>
      <c r="F62" s="252">
        <v>0</v>
      </c>
      <c r="G62" s="223">
        <f t="shared" si="5"/>
        <v>0</v>
      </c>
      <c r="H62" s="234"/>
      <c r="I62" s="380">
        <f t="shared" si="6"/>
        <v>0</v>
      </c>
      <c r="J62" s="252">
        <v>0</v>
      </c>
      <c r="K62" s="235"/>
      <c r="L62" s="252"/>
      <c r="M62" s="269"/>
      <c r="N62" s="372"/>
      <c r="O62" s="373"/>
      <c r="P62" s="373"/>
      <c r="Q62" s="373"/>
      <c r="R62" s="373"/>
      <c r="S62" s="373"/>
      <c r="T62" s="373"/>
      <c r="U62" s="373"/>
      <c r="V62" s="373"/>
      <c r="W62" s="372"/>
      <c r="X62" s="373"/>
      <c r="Y62" s="373"/>
      <c r="Z62" s="373"/>
      <c r="AA62" s="372"/>
      <c r="AB62" s="373"/>
      <c r="AC62" s="251">
        <f t="shared" si="43"/>
        <v>0</v>
      </c>
      <c r="AD62" s="247">
        <f t="shared" si="44"/>
        <v>0</v>
      </c>
      <c r="AE62" s="248">
        <f t="shared" si="45"/>
        <v>0</v>
      </c>
    </row>
    <row r="63" spans="1:31" s="4" customFormat="1" ht="15" customHeight="1" thickBot="1" x14ac:dyDescent="0.25">
      <c r="A63" s="171"/>
      <c r="B63" s="278"/>
      <c r="C63" s="278"/>
      <c r="D63" s="208"/>
      <c r="E63" s="380">
        <f t="shared" si="4"/>
        <v>0</v>
      </c>
      <c r="F63" s="281">
        <v>0</v>
      </c>
      <c r="G63" s="229">
        <f t="shared" si="5"/>
        <v>0</v>
      </c>
      <c r="H63" s="230"/>
      <c r="I63" s="380">
        <f t="shared" si="6"/>
        <v>0</v>
      </c>
      <c r="J63" s="281">
        <v>0</v>
      </c>
      <c r="K63" s="231"/>
      <c r="L63" s="281"/>
      <c r="M63" s="270"/>
      <c r="N63" s="374"/>
      <c r="O63" s="375"/>
      <c r="P63" s="375"/>
      <c r="Q63" s="375"/>
      <c r="R63" s="375"/>
      <c r="S63" s="375"/>
      <c r="T63" s="375"/>
      <c r="U63" s="375"/>
      <c r="V63" s="375"/>
      <c r="W63" s="374"/>
      <c r="X63" s="375"/>
      <c r="Y63" s="375"/>
      <c r="Z63" s="375"/>
      <c r="AA63" s="374"/>
      <c r="AB63" s="375"/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26" customFormat="1" ht="15" customHeight="1" x14ac:dyDescent="0.2">
      <c r="A64" s="198" t="s">
        <v>260</v>
      </c>
      <c r="B64" s="353" t="s">
        <v>261</v>
      </c>
      <c r="C64" s="353"/>
      <c r="D64" s="209">
        <f>SUM(D65:D69)</f>
        <v>0</v>
      </c>
      <c r="E64" s="327">
        <f>SUM(E65:E69)</f>
        <v>0</v>
      </c>
      <c r="F64" s="209">
        <f>SUM(F65:F69)</f>
        <v>0</v>
      </c>
      <c r="G64" s="209">
        <f t="shared" ref="G64:H64" si="46">SUM(G65:G69)</f>
        <v>0</v>
      </c>
      <c r="H64" s="209">
        <f t="shared" si="46"/>
        <v>0</v>
      </c>
      <c r="I64" s="327">
        <f>SUM(I65:I69)</f>
        <v>0</v>
      </c>
      <c r="J64" s="209">
        <f>SUM(J65:J69)</f>
        <v>0</v>
      </c>
      <c r="K64" s="209">
        <f t="shared" ref="K64" si="47">SUM(K65:K69)</f>
        <v>0</v>
      </c>
      <c r="L64" s="209"/>
      <c r="M64" s="268">
        <f>SUM(M65:M69)</f>
        <v>0</v>
      </c>
      <c r="N64" s="268">
        <f>SUM(N65:N69)</f>
        <v>0</v>
      </c>
      <c r="O64" s="272">
        <f>SUM(O65:O69)</f>
        <v>0</v>
      </c>
      <c r="P64" s="272">
        <f t="shared" ref="P64:V64" si="48">SUM(P65:P69)</f>
        <v>0</v>
      </c>
      <c r="Q64" s="272">
        <f t="shared" si="48"/>
        <v>0</v>
      </c>
      <c r="R64" s="272">
        <f t="shared" si="48"/>
        <v>0</v>
      </c>
      <c r="S64" s="272">
        <f t="shared" si="48"/>
        <v>0</v>
      </c>
      <c r="T64" s="272">
        <f t="shared" si="48"/>
        <v>0</v>
      </c>
      <c r="U64" s="272">
        <f t="shared" si="48"/>
        <v>0</v>
      </c>
      <c r="V64" s="272">
        <f t="shared" si="48"/>
        <v>0</v>
      </c>
      <c r="W64" s="268">
        <f>SUM(W65:W69)</f>
        <v>0</v>
      </c>
      <c r="X64" s="272">
        <f t="shared" ref="X64:Z64" si="49">SUM(X65:X69)</f>
        <v>0</v>
      </c>
      <c r="Y64" s="272">
        <f t="shared" si="49"/>
        <v>0</v>
      </c>
      <c r="Z64" s="272">
        <f t="shared" si="49"/>
        <v>0</v>
      </c>
      <c r="AA64" s="268">
        <f>SUM(AA65:AA69)</f>
        <v>0</v>
      </c>
      <c r="AB64" s="272">
        <f t="shared" ref="AB64" si="50">SUM(AB65:AB69)</f>
        <v>0</v>
      </c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4" customFormat="1" ht="15" customHeight="1" x14ac:dyDescent="0.2">
      <c r="A65" s="348"/>
      <c r="B65" s="349" t="s">
        <v>262</v>
      </c>
      <c r="C65" s="349"/>
      <c r="D65" s="210"/>
      <c r="E65" s="380">
        <f t="shared" si="4"/>
        <v>0</v>
      </c>
      <c r="F65" s="252">
        <v>0</v>
      </c>
      <c r="G65" s="223">
        <f t="shared" si="5"/>
        <v>0</v>
      </c>
      <c r="H65" s="234"/>
      <c r="I65" s="380">
        <f t="shared" si="6"/>
        <v>0</v>
      </c>
      <c r="J65" s="252">
        <v>0</v>
      </c>
      <c r="K65" s="235"/>
      <c r="L65" s="252"/>
      <c r="M65" s="269"/>
      <c r="N65" s="372"/>
      <c r="O65" s="373"/>
      <c r="P65" s="373"/>
      <c r="Q65" s="373"/>
      <c r="R65" s="373"/>
      <c r="S65" s="373"/>
      <c r="T65" s="373"/>
      <c r="U65" s="373"/>
      <c r="V65" s="373"/>
      <c r="W65" s="372"/>
      <c r="X65" s="373"/>
      <c r="Y65" s="373"/>
      <c r="Z65" s="373"/>
      <c r="AA65" s="372"/>
      <c r="AB65" s="373"/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4" customFormat="1" ht="15" customHeight="1" x14ac:dyDescent="0.2">
      <c r="A66" s="348"/>
      <c r="B66" s="349" t="s">
        <v>263</v>
      </c>
      <c r="C66" s="356"/>
      <c r="D66" s="352"/>
      <c r="E66" s="380">
        <f t="shared" si="4"/>
        <v>0</v>
      </c>
      <c r="F66" s="252">
        <v>0</v>
      </c>
      <c r="G66" s="223">
        <f t="shared" si="5"/>
        <v>0</v>
      </c>
      <c r="H66" s="234"/>
      <c r="I66" s="380">
        <f t="shared" si="6"/>
        <v>0</v>
      </c>
      <c r="J66" s="252">
        <v>0</v>
      </c>
      <c r="K66" s="235"/>
      <c r="L66" s="252"/>
      <c r="M66" s="269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ref="AC66:AC68" si="51">SUM(N66:AB66)</f>
        <v>0</v>
      </c>
      <c r="AD66" s="247">
        <f t="shared" ref="AD66:AD68" si="52">+AC66+M66</f>
        <v>0</v>
      </c>
      <c r="AE66" s="248">
        <f t="shared" ref="AE66:AE68" si="53">+F66-AD66</f>
        <v>0</v>
      </c>
    </row>
    <row r="67" spans="1:31" s="4" customFormat="1" ht="15" customHeight="1" x14ac:dyDescent="0.2">
      <c r="A67" s="348"/>
      <c r="B67" s="349" t="s">
        <v>264</v>
      </c>
      <c r="C67" s="356"/>
      <c r="D67" s="352"/>
      <c r="E67" s="380">
        <f t="shared" si="4"/>
        <v>0</v>
      </c>
      <c r="F67" s="252">
        <v>0</v>
      </c>
      <c r="G67" s="223">
        <f t="shared" si="5"/>
        <v>0</v>
      </c>
      <c r="H67" s="234"/>
      <c r="I67" s="380">
        <f t="shared" si="6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51"/>
        <v>0</v>
      </c>
      <c r="AD67" s="247">
        <f t="shared" si="52"/>
        <v>0</v>
      </c>
      <c r="AE67" s="248">
        <f t="shared" si="53"/>
        <v>0</v>
      </c>
    </row>
    <row r="68" spans="1:31" s="4" customFormat="1" ht="15" customHeight="1" x14ac:dyDescent="0.2">
      <c r="A68" s="348"/>
      <c r="B68" s="349" t="s">
        <v>265</v>
      </c>
      <c r="C68" s="356"/>
      <c r="D68" s="352"/>
      <c r="E68" s="380">
        <f t="shared" si="4"/>
        <v>0</v>
      </c>
      <c r="F68" s="252">
        <v>0</v>
      </c>
      <c r="G68" s="223">
        <f t="shared" si="5"/>
        <v>0</v>
      </c>
      <c r="H68" s="234"/>
      <c r="I68" s="380">
        <f t="shared" si="6"/>
        <v>0</v>
      </c>
      <c r="J68" s="252">
        <v>0</v>
      </c>
      <c r="K68" s="235"/>
      <c r="L68" s="252"/>
      <c r="M68" s="269"/>
      <c r="N68" s="372"/>
      <c r="O68" s="373"/>
      <c r="P68" s="373"/>
      <c r="Q68" s="373"/>
      <c r="R68" s="373"/>
      <c r="S68" s="373"/>
      <c r="T68" s="373"/>
      <c r="U68" s="373"/>
      <c r="V68" s="373"/>
      <c r="W68" s="372"/>
      <c r="X68" s="373"/>
      <c r="Y68" s="373"/>
      <c r="Z68" s="373"/>
      <c r="AA68" s="372"/>
      <c r="AB68" s="373"/>
      <c r="AC68" s="251">
        <f t="shared" si="51"/>
        <v>0</v>
      </c>
      <c r="AD68" s="247">
        <f t="shared" si="52"/>
        <v>0</v>
      </c>
      <c r="AE68" s="248">
        <f t="shared" si="53"/>
        <v>0</v>
      </c>
    </row>
    <row r="69" spans="1:31" s="4" customFormat="1" ht="15" customHeight="1" thickBot="1" x14ac:dyDescent="0.25">
      <c r="A69" s="171"/>
      <c r="B69" s="278"/>
      <c r="C69" s="278"/>
      <c r="D69" s="208"/>
      <c r="E69" s="380">
        <f t="shared" si="4"/>
        <v>0</v>
      </c>
      <c r="F69" s="281">
        <v>0</v>
      </c>
      <c r="G69" s="229">
        <f t="shared" si="5"/>
        <v>0</v>
      </c>
      <c r="H69" s="230"/>
      <c r="I69" s="380">
        <f t="shared" si="6"/>
        <v>0</v>
      </c>
      <c r="J69" s="281">
        <v>0</v>
      </c>
      <c r="K69" s="231"/>
      <c r="L69" s="281"/>
      <c r="M69" s="270"/>
      <c r="N69" s="374"/>
      <c r="O69" s="375"/>
      <c r="P69" s="375"/>
      <c r="Q69" s="375"/>
      <c r="R69" s="375"/>
      <c r="S69" s="375"/>
      <c r="T69" s="375"/>
      <c r="U69" s="375"/>
      <c r="V69" s="375"/>
      <c r="W69" s="374"/>
      <c r="X69" s="375"/>
      <c r="Y69" s="375"/>
      <c r="Z69" s="375"/>
      <c r="AA69" s="374"/>
      <c r="AB69" s="375"/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26" customFormat="1" ht="15" customHeight="1" x14ac:dyDescent="0.2">
      <c r="A70" s="198" t="s">
        <v>266</v>
      </c>
      <c r="B70" s="353" t="s">
        <v>267</v>
      </c>
      <c r="C70" s="353"/>
      <c r="D70" s="209">
        <f>SUM(D71:D72)</f>
        <v>0</v>
      </c>
      <c r="E70" s="327">
        <f>SUM(E71:E72)</f>
        <v>0</v>
      </c>
      <c r="F70" s="209">
        <f>SUM(F71:F72)</f>
        <v>0</v>
      </c>
      <c r="G70" s="209">
        <f t="shared" ref="G70:H70" si="54">SUM(G71:G72)</f>
        <v>0</v>
      </c>
      <c r="H70" s="209">
        <f t="shared" si="54"/>
        <v>0</v>
      </c>
      <c r="I70" s="327">
        <f>SUM(I71:I72)</f>
        <v>0</v>
      </c>
      <c r="J70" s="209">
        <f>SUM(J71:J72)</f>
        <v>0</v>
      </c>
      <c r="K70" s="209">
        <f t="shared" ref="K70" si="55">SUM(K71:K72)</f>
        <v>0</v>
      </c>
      <c r="L70" s="209"/>
      <c r="M70" s="268">
        <f>SUM(M71:M72)</f>
        <v>0</v>
      </c>
      <c r="N70" s="268">
        <f>SUM(N71:N72)</f>
        <v>0</v>
      </c>
      <c r="O70" s="272">
        <f>SUM(O71:O72)</f>
        <v>0</v>
      </c>
      <c r="P70" s="272">
        <f t="shared" ref="P70:V70" si="56">SUM(P71:P72)</f>
        <v>0</v>
      </c>
      <c r="Q70" s="272">
        <f t="shared" si="56"/>
        <v>0</v>
      </c>
      <c r="R70" s="272">
        <f t="shared" si="56"/>
        <v>0</v>
      </c>
      <c r="S70" s="272">
        <f t="shared" si="56"/>
        <v>0</v>
      </c>
      <c r="T70" s="272">
        <f t="shared" si="56"/>
        <v>0</v>
      </c>
      <c r="U70" s="272">
        <f t="shared" si="56"/>
        <v>0</v>
      </c>
      <c r="V70" s="272">
        <f t="shared" si="56"/>
        <v>0</v>
      </c>
      <c r="W70" s="268">
        <f>SUM(W71:W72)</f>
        <v>0</v>
      </c>
      <c r="X70" s="272">
        <f t="shared" ref="X70:Z70" si="57">SUM(X71:X72)</f>
        <v>0</v>
      </c>
      <c r="Y70" s="272">
        <f t="shared" si="57"/>
        <v>0</v>
      </c>
      <c r="Z70" s="272">
        <f t="shared" si="57"/>
        <v>0</v>
      </c>
      <c r="AA70" s="268">
        <f>SUM(AA71:AA72)</f>
        <v>0</v>
      </c>
      <c r="AB70" s="272">
        <f t="shared" ref="AB70" si="58">SUM(AB71:AB72)</f>
        <v>0</v>
      </c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 x14ac:dyDescent="0.2">
      <c r="A71" s="346"/>
      <c r="B71" s="347" t="s">
        <v>268</v>
      </c>
      <c r="C71" s="347"/>
      <c r="D71" s="210"/>
      <c r="E71" s="380">
        <f t="shared" si="4"/>
        <v>0</v>
      </c>
      <c r="F71" s="252">
        <v>0</v>
      </c>
      <c r="G71" s="223">
        <f t="shared" si="5"/>
        <v>0</v>
      </c>
      <c r="H71" s="234"/>
      <c r="I71" s="380">
        <f t="shared" si="6"/>
        <v>0</v>
      </c>
      <c r="J71" s="252">
        <v>0</v>
      </c>
      <c r="K71" s="235"/>
      <c r="L71" s="252"/>
      <c r="M71" s="269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4" customFormat="1" ht="15" customHeight="1" thickBot="1" x14ac:dyDescent="0.25">
      <c r="A72" s="171"/>
      <c r="B72" s="278"/>
      <c r="C72" s="278"/>
      <c r="D72" s="208"/>
      <c r="E72" s="380">
        <f t="shared" si="4"/>
        <v>0</v>
      </c>
      <c r="F72" s="281">
        <v>0</v>
      </c>
      <c r="G72" s="229">
        <f t="shared" si="5"/>
        <v>0</v>
      </c>
      <c r="H72" s="230"/>
      <c r="I72" s="380">
        <f t="shared" si="6"/>
        <v>0</v>
      </c>
      <c r="J72" s="281">
        <v>0</v>
      </c>
      <c r="K72" s="231"/>
      <c r="L72" s="281"/>
      <c r="M72" s="270"/>
      <c r="N72" s="374"/>
      <c r="O72" s="375"/>
      <c r="P72" s="375"/>
      <c r="Q72" s="375"/>
      <c r="R72" s="375"/>
      <c r="S72" s="375"/>
      <c r="T72" s="375"/>
      <c r="U72" s="375"/>
      <c r="V72" s="375"/>
      <c r="W72" s="374"/>
      <c r="X72" s="375"/>
      <c r="Y72" s="375"/>
      <c r="Z72" s="375"/>
      <c r="AA72" s="374"/>
      <c r="AB72" s="375"/>
      <c r="AC72" s="251">
        <f t="shared" si="7"/>
        <v>0</v>
      </c>
      <c r="AD72" s="247">
        <f t="shared" si="8"/>
        <v>0</v>
      </c>
      <c r="AE72" s="248">
        <f t="shared" si="3"/>
        <v>0</v>
      </c>
    </row>
    <row r="73" spans="1:31" s="26" customFormat="1" ht="15" customHeight="1" x14ac:dyDescent="0.2">
      <c r="A73" s="198" t="s">
        <v>269</v>
      </c>
      <c r="B73" s="353" t="s">
        <v>270</v>
      </c>
      <c r="C73" s="353"/>
      <c r="D73" s="209">
        <f>SUM(D74:D79)</f>
        <v>0</v>
      </c>
      <c r="E73" s="327">
        <f>SUM(E74:E79)</f>
        <v>0</v>
      </c>
      <c r="F73" s="209">
        <f>SUM(F74:F79)</f>
        <v>0</v>
      </c>
      <c r="G73" s="209">
        <f t="shared" ref="G73:H73" si="59">SUM(G74:G79)</f>
        <v>0</v>
      </c>
      <c r="H73" s="209">
        <f t="shared" si="59"/>
        <v>0</v>
      </c>
      <c r="I73" s="327">
        <f>SUM(I74:I79)</f>
        <v>0</v>
      </c>
      <c r="J73" s="209">
        <f>SUM(J74:J79)</f>
        <v>0</v>
      </c>
      <c r="K73" s="209">
        <f t="shared" ref="K73" si="60">SUM(K74:K79)</f>
        <v>0</v>
      </c>
      <c r="L73" s="209"/>
      <c r="M73" s="268">
        <f>SUM(M74:M79)</f>
        <v>0</v>
      </c>
      <c r="N73" s="268">
        <f>SUM(N74:N79)</f>
        <v>0</v>
      </c>
      <c r="O73" s="272">
        <f>SUM(O74:O79)</f>
        <v>0</v>
      </c>
      <c r="P73" s="272">
        <f t="shared" ref="P73:V73" si="61">SUM(P74:P79)</f>
        <v>0</v>
      </c>
      <c r="Q73" s="272">
        <f t="shared" si="61"/>
        <v>0</v>
      </c>
      <c r="R73" s="272">
        <f t="shared" si="61"/>
        <v>0</v>
      </c>
      <c r="S73" s="272">
        <f t="shared" si="61"/>
        <v>0</v>
      </c>
      <c r="T73" s="272">
        <f t="shared" si="61"/>
        <v>0</v>
      </c>
      <c r="U73" s="272">
        <f t="shared" si="61"/>
        <v>0</v>
      </c>
      <c r="V73" s="272">
        <f t="shared" si="61"/>
        <v>0</v>
      </c>
      <c r="W73" s="268">
        <f>SUM(W74:W79)</f>
        <v>0</v>
      </c>
      <c r="X73" s="272">
        <f t="shared" ref="X73:Z73" si="62">SUM(X74:X79)</f>
        <v>0</v>
      </c>
      <c r="Y73" s="272">
        <f t="shared" si="62"/>
        <v>0</v>
      </c>
      <c r="Z73" s="272">
        <f t="shared" si="62"/>
        <v>0</v>
      </c>
      <c r="AA73" s="268">
        <f>SUM(AA74:AA79)</f>
        <v>0</v>
      </c>
      <c r="AB73" s="272">
        <f t="shared" ref="AB73" si="63">SUM(AB74:AB79)</f>
        <v>0</v>
      </c>
      <c r="AC73" s="251">
        <f t="shared" si="7"/>
        <v>0</v>
      </c>
      <c r="AD73" s="247">
        <f t="shared" si="8"/>
        <v>0</v>
      </c>
      <c r="AE73" s="248">
        <f t="shared" si="3"/>
        <v>0</v>
      </c>
    </row>
    <row r="74" spans="1:31" s="4" customFormat="1" ht="15" customHeight="1" x14ac:dyDescent="0.2">
      <c r="A74" s="346"/>
      <c r="B74" s="347" t="s">
        <v>271</v>
      </c>
      <c r="C74" s="347"/>
      <c r="D74" s="210"/>
      <c r="E74" s="380">
        <f t="shared" si="4"/>
        <v>0</v>
      </c>
      <c r="F74" s="252">
        <v>0</v>
      </c>
      <c r="G74" s="223">
        <f t="shared" si="5"/>
        <v>0</v>
      </c>
      <c r="H74" s="234"/>
      <c r="I74" s="380">
        <f t="shared" ref="I74:I91" si="64">-H74+J74</f>
        <v>0</v>
      </c>
      <c r="J74" s="252">
        <v>0</v>
      </c>
      <c r="K74" s="235"/>
      <c r="L74" s="252"/>
      <c r="M74" s="269"/>
      <c r="N74" s="372"/>
      <c r="O74" s="373"/>
      <c r="P74" s="373"/>
      <c r="Q74" s="373"/>
      <c r="R74" s="373"/>
      <c r="S74" s="373"/>
      <c r="T74" s="373"/>
      <c r="U74" s="373"/>
      <c r="V74" s="373"/>
      <c r="W74" s="372"/>
      <c r="X74" s="373"/>
      <c r="Y74" s="373"/>
      <c r="Z74" s="373"/>
      <c r="AA74" s="372"/>
      <c r="AB74" s="373"/>
      <c r="AC74" s="251">
        <f t="shared" si="7"/>
        <v>0</v>
      </c>
      <c r="AD74" s="247">
        <f t="shared" si="8"/>
        <v>0</v>
      </c>
      <c r="AE74" s="248">
        <f t="shared" si="3"/>
        <v>0</v>
      </c>
    </row>
    <row r="75" spans="1:31" s="4" customFormat="1" ht="15" customHeight="1" x14ac:dyDescent="0.2">
      <c r="A75" s="346"/>
      <c r="B75" s="347" t="s">
        <v>272</v>
      </c>
      <c r="C75" s="361"/>
      <c r="D75" s="352"/>
      <c r="E75" s="380">
        <f t="shared" ref="E75:E91" si="65">-D75+F75</f>
        <v>0</v>
      </c>
      <c r="F75" s="252">
        <v>0</v>
      </c>
      <c r="G75" s="223">
        <f t="shared" ref="G75:G91" si="66">SUM(M75:AB75)</f>
        <v>0</v>
      </c>
      <c r="H75" s="234"/>
      <c r="I75" s="380">
        <f t="shared" si="64"/>
        <v>0</v>
      </c>
      <c r="J75" s="252">
        <v>0</v>
      </c>
      <c r="K75" s="235"/>
      <c r="L75" s="252"/>
      <c r="M75" s="269"/>
      <c r="N75" s="372"/>
      <c r="O75" s="373"/>
      <c r="P75" s="373"/>
      <c r="Q75" s="373"/>
      <c r="R75" s="373"/>
      <c r="S75" s="373"/>
      <c r="T75" s="373"/>
      <c r="U75" s="373"/>
      <c r="V75" s="373"/>
      <c r="W75" s="372"/>
      <c r="X75" s="373"/>
      <c r="Y75" s="373"/>
      <c r="Z75" s="373"/>
      <c r="AA75" s="372"/>
      <c r="AB75" s="373"/>
      <c r="AC75" s="251">
        <f t="shared" ref="AC75:AC78" si="67">SUM(N75:AB75)</f>
        <v>0</v>
      </c>
      <c r="AD75" s="247">
        <f t="shared" ref="AD75:AD78" si="68">+AC75+M75</f>
        <v>0</v>
      </c>
      <c r="AE75" s="248">
        <f t="shared" ref="AE75:AE78" si="69">+F75-AD75</f>
        <v>0</v>
      </c>
    </row>
    <row r="76" spans="1:31" s="4" customFormat="1" ht="15" customHeight="1" x14ac:dyDescent="0.2">
      <c r="A76" s="346"/>
      <c r="B76" s="347" t="s">
        <v>273</v>
      </c>
      <c r="C76" s="361"/>
      <c r="D76" s="352"/>
      <c r="E76" s="380">
        <f t="shared" si="65"/>
        <v>0</v>
      </c>
      <c r="F76" s="252">
        <v>0</v>
      </c>
      <c r="G76" s="223">
        <f t="shared" si="66"/>
        <v>0</v>
      </c>
      <c r="H76" s="234"/>
      <c r="I76" s="380">
        <f t="shared" si="64"/>
        <v>0</v>
      </c>
      <c r="J76" s="252">
        <v>0</v>
      </c>
      <c r="K76" s="235"/>
      <c r="L76" s="252"/>
      <c r="M76" s="269"/>
      <c r="N76" s="372"/>
      <c r="O76" s="373"/>
      <c r="P76" s="373"/>
      <c r="Q76" s="373"/>
      <c r="R76" s="373"/>
      <c r="S76" s="373"/>
      <c r="T76" s="373"/>
      <c r="U76" s="373"/>
      <c r="V76" s="373"/>
      <c r="W76" s="372"/>
      <c r="X76" s="373"/>
      <c r="Y76" s="373"/>
      <c r="Z76" s="373"/>
      <c r="AA76" s="372"/>
      <c r="AB76" s="373"/>
      <c r="AC76" s="251">
        <f t="shared" si="67"/>
        <v>0</v>
      </c>
      <c r="AD76" s="247">
        <f t="shared" si="68"/>
        <v>0</v>
      </c>
      <c r="AE76" s="248">
        <f t="shared" si="69"/>
        <v>0</v>
      </c>
    </row>
    <row r="77" spans="1:31" s="4" customFormat="1" ht="15" customHeight="1" x14ac:dyDescent="0.2">
      <c r="A77" s="346"/>
      <c r="B77" s="347" t="s">
        <v>274</v>
      </c>
      <c r="C77" s="361"/>
      <c r="D77" s="352"/>
      <c r="E77" s="380">
        <f t="shared" si="65"/>
        <v>0</v>
      </c>
      <c r="F77" s="252">
        <v>0</v>
      </c>
      <c r="G77" s="223">
        <f t="shared" si="66"/>
        <v>0</v>
      </c>
      <c r="H77" s="234"/>
      <c r="I77" s="380">
        <f t="shared" si="64"/>
        <v>0</v>
      </c>
      <c r="J77" s="252">
        <v>0</v>
      </c>
      <c r="K77" s="235"/>
      <c r="L77" s="252"/>
      <c r="M77" s="269"/>
      <c r="N77" s="372"/>
      <c r="O77" s="373"/>
      <c r="P77" s="373"/>
      <c r="Q77" s="373"/>
      <c r="R77" s="373"/>
      <c r="S77" s="373"/>
      <c r="T77" s="373"/>
      <c r="U77" s="373"/>
      <c r="V77" s="373"/>
      <c r="W77" s="372"/>
      <c r="X77" s="373"/>
      <c r="Y77" s="373"/>
      <c r="Z77" s="373"/>
      <c r="AA77" s="372"/>
      <c r="AB77" s="373"/>
      <c r="AC77" s="251">
        <f t="shared" si="67"/>
        <v>0</v>
      </c>
      <c r="AD77" s="247">
        <f t="shared" si="68"/>
        <v>0</v>
      </c>
      <c r="AE77" s="248">
        <f t="shared" si="69"/>
        <v>0</v>
      </c>
    </row>
    <row r="78" spans="1:31" s="4" customFormat="1" ht="15" customHeight="1" x14ac:dyDescent="0.2">
      <c r="A78" s="346"/>
      <c r="B78" s="347" t="s">
        <v>275</v>
      </c>
      <c r="C78" s="361"/>
      <c r="D78" s="352"/>
      <c r="E78" s="380">
        <f t="shared" si="65"/>
        <v>0</v>
      </c>
      <c r="F78" s="252">
        <v>0</v>
      </c>
      <c r="G78" s="223">
        <f t="shared" si="66"/>
        <v>0</v>
      </c>
      <c r="H78" s="234"/>
      <c r="I78" s="380">
        <f t="shared" si="64"/>
        <v>0</v>
      </c>
      <c r="J78" s="252">
        <v>0</v>
      </c>
      <c r="K78" s="235"/>
      <c r="L78" s="252"/>
      <c r="M78" s="269"/>
      <c r="N78" s="372"/>
      <c r="O78" s="373"/>
      <c r="P78" s="373"/>
      <c r="Q78" s="373"/>
      <c r="R78" s="373"/>
      <c r="S78" s="373"/>
      <c r="T78" s="373"/>
      <c r="U78" s="373"/>
      <c r="V78" s="373"/>
      <c r="W78" s="372"/>
      <c r="X78" s="373"/>
      <c r="Y78" s="373"/>
      <c r="Z78" s="373"/>
      <c r="AA78" s="372"/>
      <c r="AB78" s="373"/>
      <c r="AC78" s="251">
        <f t="shared" si="67"/>
        <v>0</v>
      </c>
      <c r="AD78" s="247">
        <f t="shared" si="68"/>
        <v>0</v>
      </c>
      <c r="AE78" s="248">
        <f t="shared" si="69"/>
        <v>0</v>
      </c>
    </row>
    <row r="79" spans="1:31" s="4" customFormat="1" ht="15" customHeight="1" thickBot="1" x14ac:dyDescent="0.25">
      <c r="A79" s="346"/>
      <c r="B79" s="347" t="s">
        <v>276</v>
      </c>
      <c r="C79" s="361"/>
      <c r="D79" s="208"/>
      <c r="E79" s="380">
        <f t="shared" si="65"/>
        <v>0</v>
      </c>
      <c r="F79" s="281">
        <v>0</v>
      </c>
      <c r="G79" s="229">
        <f t="shared" si="66"/>
        <v>0</v>
      </c>
      <c r="H79" s="230"/>
      <c r="I79" s="380">
        <f t="shared" si="64"/>
        <v>0</v>
      </c>
      <c r="J79" s="281">
        <v>0</v>
      </c>
      <c r="K79" s="231"/>
      <c r="L79" s="281"/>
      <c r="M79" s="270"/>
      <c r="N79" s="374"/>
      <c r="O79" s="375"/>
      <c r="P79" s="375"/>
      <c r="Q79" s="375"/>
      <c r="R79" s="375"/>
      <c r="S79" s="375"/>
      <c r="T79" s="375"/>
      <c r="U79" s="375"/>
      <c r="V79" s="375"/>
      <c r="W79" s="374"/>
      <c r="X79" s="375"/>
      <c r="Y79" s="375"/>
      <c r="Z79" s="375"/>
      <c r="AA79" s="374"/>
      <c r="AB79" s="375"/>
      <c r="AC79" s="251">
        <f t="shared" si="7"/>
        <v>0</v>
      </c>
      <c r="AD79" s="247">
        <f t="shared" si="8"/>
        <v>0</v>
      </c>
      <c r="AE79" s="248">
        <f t="shared" si="3"/>
        <v>0</v>
      </c>
    </row>
    <row r="80" spans="1:31" s="26" customFormat="1" ht="15" customHeight="1" x14ac:dyDescent="0.2">
      <c r="A80" s="198"/>
      <c r="B80" s="170"/>
      <c r="C80" s="170"/>
      <c r="D80" s="209">
        <f>SUM(D81:D82)</f>
        <v>0</v>
      </c>
      <c r="E80" s="327">
        <f>SUM(E81:E82)</f>
        <v>0</v>
      </c>
      <c r="F80" s="209">
        <f>SUM(F81:F82)</f>
        <v>0</v>
      </c>
      <c r="G80" s="209">
        <f t="shared" ref="G80:H80" si="70">SUM(G81:G82)</f>
        <v>0</v>
      </c>
      <c r="H80" s="209">
        <f t="shared" si="70"/>
        <v>0</v>
      </c>
      <c r="I80" s="327">
        <f>SUM(I81:I82)</f>
        <v>0</v>
      </c>
      <c r="J80" s="209">
        <f>SUM(J81:J82)</f>
        <v>0</v>
      </c>
      <c r="K80" s="209">
        <f t="shared" ref="K80" si="71">SUM(K81:K82)</f>
        <v>0</v>
      </c>
      <c r="L80" s="209"/>
      <c r="M80" s="268">
        <f>SUM(M81:M82)</f>
        <v>0</v>
      </c>
      <c r="N80" s="268">
        <f>SUM(N81:N82)</f>
        <v>0</v>
      </c>
      <c r="O80" s="272">
        <f>SUM(O81:O82)</f>
        <v>0</v>
      </c>
      <c r="P80" s="272">
        <f t="shared" ref="P80:V80" si="72">SUM(P81:P82)</f>
        <v>0</v>
      </c>
      <c r="Q80" s="272">
        <f t="shared" si="72"/>
        <v>0</v>
      </c>
      <c r="R80" s="272">
        <f t="shared" si="72"/>
        <v>0</v>
      </c>
      <c r="S80" s="272">
        <f t="shared" si="72"/>
        <v>0</v>
      </c>
      <c r="T80" s="272">
        <f t="shared" si="72"/>
        <v>0</v>
      </c>
      <c r="U80" s="272">
        <f t="shared" si="72"/>
        <v>0</v>
      </c>
      <c r="V80" s="272">
        <f t="shared" si="72"/>
        <v>0</v>
      </c>
      <c r="W80" s="268">
        <f>SUM(W81:W82)</f>
        <v>0</v>
      </c>
      <c r="X80" s="272">
        <f t="shared" ref="X80:Z80" si="73">SUM(X81:X82)</f>
        <v>0</v>
      </c>
      <c r="Y80" s="272">
        <f t="shared" si="73"/>
        <v>0</v>
      </c>
      <c r="Z80" s="272">
        <f t="shared" si="73"/>
        <v>0</v>
      </c>
      <c r="AA80" s="268">
        <f>SUM(AA81:AA82)</f>
        <v>0</v>
      </c>
      <c r="AB80" s="272">
        <f t="shared" ref="AB80" si="74">SUM(AB81:AB82)</f>
        <v>0</v>
      </c>
      <c r="AC80" s="251">
        <f t="shared" si="7"/>
        <v>0</v>
      </c>
      <c r="AD80" s="247">
        <f t="shared" si="8"/>
        <v>0</v>
      </c>
      <c r="AE80" s="248">
        <f t="shared" si="3"/>
        <v>0</v>
      </c>
    </row>
    <row r="81" spans="1:31" s="4" customFormat="1" ht="15" customHeight="1" x14ac:dyDescent="0.2">
      <c r="A81" s="152"/>
      <c r="B81" s="277"/>
      <c r="C81" s="277"/>
      <c r="D81" s="210"/>
      <c r="E81" s="380">
        <f t="shared" si="65"/>
        <v>0</v>
      </c>
      <c r="F81" s="252">
        <v>0</v>
      </c>
      <c r="G81" s="223">
        <f t="shared" si="66"/>
        <v>0</v>
      </c>
      <c r="H81" s="234"/>
      <c r="I81" s="380">
        <f t="shared" si="64"/>
        <v>0</v>
      </c>
      <c r="J81" s="252">
        <v>0</v>
      </c>
      <c r="K81" s="235"/>
      <c r="L81" s="252"/>
      <c r="M81" s="269"/>
      <c r="N81" s="372"/>
      <c r="O81" s="373"/>
      <c r="P81" s="373"/>
      <c r="Q81" s="373"/>
      <c r="R81" s="373"/>
      <c r="S81" s="373"/>
      <c r="T81" s="373"/>
      <c r="U81" s="373"/>
      <c r="V81" s="373"/>
      <c r="W81" s="372"/>
      <c r="X81" s="373"/>
      <c r="Y81" s="373"/>
      <c r="Z81" s="373"/>
      <c r="AA81" s="372"/>
      <c r="AB81" s="373"/>
      <c r="AC81" s="251">
        <f t="shared" si="7"/>
        <v>0</v>
      </c>
      <c r="AD81" s="247">
        <f t="shared" si="8"/>
        <v>0</v>
      </c>
      <c r="AE81" s="248">
        <f t="shared" si="3"/>
        <v>0</v>
      </c>
    </row>
    <row r="82" spans="1:31" s="4" customFormat="1" ht="15" customHeight="1" thickBot="1" x14ac:dyDescent="0.25">
      <c r="A82" s="171"/>
      <c r="B82" s="278"/>
      <c r="C82" s="278"/>
      <c r="D82" s="208"/>
      <c r="E82" s="380">
        <f t="shared" si="65"/>
        <v>0</v>
      </c>
      <c r="F82" s="281">
        <v>0</v>
      </c>
      <c r="G82" s="229">
        <f t="shared" si="66"/>
        <v>0</v>
      </c>
      <c r="H82" s="230"/>
      <c r="I82" s="380">
        <f t="shared" si="64"/>
        <v>0</v>
      </c>
      <c r="J82" s="281">
        <v>0</v>
      </c>
      <c r="K82" s="231"/>
      <c r="L82" s="281"/>
      <c r="M82" s="270"/>
      <c r="N82" s="374"/>
      <c r="O82" s="375"/>
      <c r="P82" s="375"/>
      <c r="Q82" s="375"/>
      <c r="R82" s="375"/>
      <c r="S82" s="375"/>
      <c r="T82" s="375"/>
      <c r="U82" s="375"/>
      <c r="V82" s="375"/>
      <c r="W82" s="374"/>
      <c r="X82" s="375"/>
      <c r="Y82" s="375"/>
      <c r="Z82" s="375"/>
      <c r="AA82" s="374"/>
      <c r="AB82" s="375"/>
      <c r="AC82" s="251">
        <f t="shared" si="7"/>
        <v>0</v>
      </c>
      <c r="AD82" s="247">
        <f t="shared" si="8"/>
        <v>0</v>
      </c>
      <c r="AE82" s="248">
        <f t="shared" si="3"/>
        <v>0</v>
      </c>
    </row>
    <row r="83" spans="1:31" s="26" customFormat="1" ht="15" customHeight="1" x14ac:dyDescent="0.2">
      <c r="A83" s="198"/>
      <c r="B83" s="170"/>
      <c r="C83" s="170"/>
      <c r="D83" s="209">
        <f>SUM(D84:D85)</f>
        <v>0</v>
      </c>
      <c r="E83" s="327">
        <f>SUM(E84:E85)</f>
        <v>0</v>
      </c>
      <c r="F83" s="209">
        <f>SUM(F84:F85)</f>
        <v>0</v>
      </c>
      <c r="G83" s="209">
        <f t="shared" ref="G83:H83" si="75">SUM(G84:G85)</f>
        <v>0</v>
      </c>
      <c r="H83" s="209">
        <f t="shared" si="75"/>
        <v>0</v>
      </c>
      <c r="I83" s="327">
        <f>SUM(I84:I85)</f>
        <v>0</v>
      </c>
      <c r="J83" s="209">
        <f>SUM(J84:J85)</f>
        <v>0</v>
      </c>
      <c r="K83" s="209">
        <f t="shared" ref="K83" si="76">SUM(K84:K85)</f>
        <v>0</v>
      </c>
      <c r="L83" s="209"/>
      <c r="M83" s="268">
        <f>SUM(M84:M85)</f>
        <v>0</v>
      </c>
      <c r="N83" s="268">
        <f>SUM(N84:N85)</f>
        <v>0</v>
      </c>
      <c r="O83" s="272">
        <f>SUM(O84:O85)</f>
        <v>0</v>
      </c>
      <c r="P83" s="272">
        <f t="shared" ref="P83:V83" si="77">SUM(P84:P85)</f>
        <v>0</v>
      </c>
      <c r="Q83" s="272">
        <f t="shared" si="77"/>
        <v>0</v>
      </c>
      <c r="R83" s="272">
        <f t="shared" si="77"/>
        <v>0</v>
      </c>
      <c r="S83" s="272">
        <f t="shared" si="77"/>
        <v>0</v>
      </c>
      <c r="T83" s="272">
        <f t="shared" si="77"/>
        <v>0</v>
      </c>
      <c r="U83" s="272">
        <f t="shared" si="77"/>
        <v>0</v>
      </c>
      <c r="V83" s="272">
        <f t="shared" si="77"/>
        <v>0</v>
      </c>
      <c r="W83" s="268">
        <f>SUM(W84:W85)</f>
        <v>0</v>
      </c>
      <c r="X83" s="272">
        <f t="shared" ref="X83:Z83" si="78">SUM(X84:X85)</f>
        <v>0</v>
      </c>
      <c r="Y83" s="272">
        <f t="shared" si="78"/>
        <v>0</v>
      </c>
      <c r="Z83" s="272">
        <f t="shared" si="78"/>
        <v>0</v>
      </c>
      <c r="AA83" s="268">
        <f>SUM(AA84:AA85)</f>
        <v>0</v>
      </c>
      <c r="AB83" s="272">
        <f t="shared" ref="AB83" si="79">SUM(AB84:AB85)</f>
        <v>0</v>
      </c>
      <c r="AC83" s="251">
        <f t="shared" si="7"/>
        <v>0</v>
      </c>
      <c r="AD83" s="247">
        <f t="shared" si="8"/>
        <v>0</v>
      </c>
      <c r="AE83" s="248">
        <f t="shared" si="3"/>
        <v>0</v>
      </c>
    </row>
    <row r="84" spans="1:31" s="4" customFormat="1" ht="15" customHeight="1" x14ac:dyDescent="0.2">
      <c r="A84" s="152"/>
      <c r="B84" s="277"/>
      <c r="C84" s="277"/>
      <c r="D84" s="210"/>
      <c r="E84" s="380">
        <f t="shared" si="65"/>
        <v>0</v>
      </c>
      <c r="F84" s="252">
        <v>0</v>
      </c>
      <c r="G84" s="223">
        <f t="shared" si="66"/>
        <v>0</v>
      </c>
      <c r="H84" s="234"/>
      <c r="I84" s="380">
        <f t="shared" si="64"/>
        <v>0</v>
      </c>
      <c r="J84" s="252">
        <v>0</v>
      </c>
      <c r="K84" s="235"/>
      <c r="L84" s="252"/>
      <c r="M84" s="269"/>
      <c r="N84" s="372"/>
      <c r="O84" s="373"/>
      <c r="P84" s="373"/>
      <c r="Q84" s="373"/>
      <c r="R84" s="373"/>
      <c r="S84" s="373"/>
      <c r="T84" s="373"/>
      <c r="U84" s="373"/>
      <c r="V84" s="373"/>
      <c r="W84" s="372"/>
      <c r="X84" s="373"/>
      <c r="Y84" s="373"/>
      <c r="Z84" s="373"/>
      <c r="AA84" s="372"/>
      <c r="AB84" s="373"/>
      <c r="AC84" s="251">
        <f t="shared" si="7"/>
        <v>0</v>
      </c>
      <c r="AD84" s="247">
        <f t="shared" si="8"/>
        <v>0</v>
      </c>
      <c r="AE84" s="248">
        <f t="shared" si="3"/>
        <v>0</v>
      </c>
    </row>
    <row r="85" spans="1:31" s="4" customFormat="1" ht="15" customHeight="1" thickBot="1" x14ac:dyDescent="0.25">
      <c r="A85" s="171"/>
      <c r="B85" s="278"/>
      <c r="C85" s="278"/>
      <c r="D85" s="208"/>
      <c r="E85" s="380">
        <f t="shared" si="65"/>
        <v>0</v>
      </c>
      <c r="F85" s="281">
        <v>0</v>
      </c>
      <c r="G85" s="229">
        <f t="shared" si="66"/>
        <v>0</v>
      </c>
      <c r="H85" s="230"/>
      <c r="I85" s="380">
        <f t="shared" si="64"/>
        <v>0</v>
      </c>
      <c r="J85" s="281">
        <v>0</v>
      </c>
      <c r="K85" s="231"/>
      <c r="L85" s="281"/>
      <c r="M85" s="270"/>
      <c r="N85" s="374"/>
      <c r="O85" s="375"/>
      <c r="P85" s="375"/>
      <c r="Q85" s="375"/>
      <c r="R85" s="375"/>
      <c r="S85" s="375"/>
      <c r="T85" s="375"/>
      <c r="U85" s="375"/>
      <c r="V85" s="375"/>
      <c r="W85" s="374"/>
      <c r="X85" s="375"/>
      <c r="Y85" s="375"/>
      <c r="Z85" s="375"/>
      <c r="AA85" s="374"/>
      <c r="AB85" s="375"/>
      <c r="AC85" s="251">
        <f t="shared" si="7"/>
        <v>0</v>
      </c>
      <c r="AD85" s="247">
        <f t="shared" si="8"/>
        <v>0</v>
      </c>
      <c r="AE85" s="248">
        <f t="shared" si="3"/>
        <v>0</v>
      </c>
    </row>
    <row r="86" spans="1:31" s="26" customFormat="1" ht="15" customHeight="1" x14ac:dyDescent="0.2">
      <c r="A86" s="198"/>
      <c r="B86" s="170"/>
      <c r="C86" s="170"/>
      <c r="D86" s="209">
        <f>SUM(D87:D88)</f>
        <v>0</v>
      </c>
      <c r="E86" s="327">
        <f>SUM(E87:E88)</f>
        <v>0</v>
      </c>
      <c r="F86" s="209">
        <f>SUM(F87:F88)</f>
        <v>0</v>
      </c>
      <c r="G86" s="209">
        <f t="shared" ref="G86:H86" si="80">SUM(G87:G88)</f>
        <v>0</v>
      </c>
      <c r="H86" s="209">
        <f t="shared" si="80"/>
        <v>0</v>
      </c>
      <c r="I86" s="327">
        <f>SUM(I87:I88)</f>
        <v>0</v>
      </c>
      <c r="J86" s="209">
        <f>SUM(J87:J88)</f>
        <v>0</v>
      </c>
      <c r="K86" s="209">
        <f t="shared" ref="K86" si="81">SUM(K87:K88)</f>
        <v>0</v>
      </c>
      <c r="L86" s="209"/>
      <c r="M86" s="268">
        <f>SUM(M87:M88)</f>
        <v>0</v>
      </c>
      <c r="N86" s="268">
        <f>SUM(N87:N88)</f>
        <v>0</v>
      </c>
      <c r="O86" s="272">
        <f>SUM(O87:O88)</f>
        <v>0</v>
      </c>
      <c r="P86" s="272">
        <f t="shared" ref="P86:V86" si="82">SUM(P87:P88)</f>
        <v>0</v>
      </c>
      <c r="Q86" s="272">
        <f t="shared" si="82"/>
        <v>0</v>
      </c>
      <c r="R86" s="272">
        <f t="shared" si="82"/>
        <v>0</v>
      </c>
      <c r="S86" s="272">
        <f t="shared" si="82"/>
        <v>0</v>
      </c>
      <c r="T86" s="272">
        <f t="shared" si="82"/>
        <v>0</v>
      </c>
      <c r="U86" s="272">
        <f t="shared" si="82"/>
        <v>0</v>
      </c>
      <c r="V86" s="272">
        <f t="shared" si="82"/>
        <v>0</v>
      </c>
      <c r="W86" s="268">
        <f>SUM(W87:W88)</f>
        <v>0</v>
      </c>
      <c r="X86" s="272">
        <f t="shared" ref="X86:Z86" si="83">SUM(X87:X88)</f>
        <v>0</v>
      </c>
      <c r="Y86" s="272">
        <f t="shared" si="83"/>
        <v>0</v>
      </c>
      <c r="Z86" s="272">
        <f t="shared" si="83"/>
        <v>0</v>
      </c>
      <c r="AA86" s="268">
        <f>SUM(AA87:AA88)</f>
        <v>0</v>
      </c>
      <c r="AB86" s="272">
        <f t="shared" ref="AB86" si="84">SUM(AB87:AB88)</f>
        <v>0</v>
      </c>
      <c r="AC86" s="251">
        <f t="shared" si="7"/>
        <v>0</v>
      </c>
      <c r="AD86" s="247">
        <f t="shared" si="8"/>
        <v>0</v>
      </c>
      <c r="AE86" s="248">
        <f t="shared" ref="AE86:AE93" si="85">+F86-AD86</f>
        <v>0</v>
      </c>
    </row>
    <row r="87" spans="1:31" s="4" customFormat="1" ht="15" customHeight="1" x14ac:dyDescent="0.2">
      <c r="A87" s="152"/>
      <c r="B87" s="277"/>
      <c r="C87" s="277"/>
      <c r="D87" s="210"/>
      <c r="E87" s="380">
        <f t="shared" si="65"/>
        <v>0</v>
      </c>
      <c r="F87" s="252">
        <v>0</v>
      </c>
      <c r="G87" s="223">
        <f t="shared" si="66"/>
        <v>0</v>
      </c>
      <c r="H87" s="234"/>
      <c r="I87" s="380">
        <f t="shared" si="64"/>
        <v>0</v>
      </c>
      <c r="J87" s="252">
        <v>0</v>
      </c>
      <c r="K87" s="235"/>
      <c r="L87" s="252"/>
      <c r="M87" s="269"/>
      <c r="N87" s="372"/>
      <c r="O87" s="373"/>
      <c r="P87" s="373"/>
      <c r="Q87" s="373"/>
      <c r="R87" s="373"/>
      <c r="S87" s="373"/>
      <c r="T87" s="373"/>
      <c r="U87" s="373"/>
      <c r="V87" s="373"/>
      <c r="W87" s="372"/>
      <c r="X87" s="373"/>
      <c r="Y87" s="373"/>
      <c r="Z87" s="373"/>
      <c r="AA87" s="372"/>
      <c r="AB87" s="373"/>
      <c r="AC87" s="251">
        <f t="shared" si="7"/>
        <v>0</v>
      </c>
      <c r="AD87" s="247">
        <f t="shared" si="8"/>
        <v>0</v>
      </c>
      <c r="AE87" s="248">
        <f t="shared" si="85"/>
        <v>0</v>
      </c>
    </row>
    <row r="88" spans="1:31" s="4" customFormat="1" ht="15" customHeight="1" thickBot="1" x14ac:dyDescent="0.25">
      <c r="A88" s="172"/>
      <c r="B88" s="278"/>
      <c r="C88" s="278"/>
      <c r="D88" s="208"/>
      <c r="E88" s="380">
        <f t="shared" si="65"/>
        <v>0</v>
      </c>
      <c r="F88" s="281">
        <v>0</v>
      </c>
      <c r="G88" s="229">
        <f t="shared" si="66"/>
        <v>0</v>
      </c>
      <c r="H88" s="230"/>
      <c r="I88" s="380">
        <f t="shared" si="64"/>
        <v>0</v>
      </c>
      <c r="J88" s="281">
        <v>0</v>
      </c>
      <c r="K88" s="231"/>
      <c r="L88" s="281"/>
      <c r="M88" s="270"/>
      <c r="N88" s="374"/>
      <c r="O88" s="375"/>
      <c r="P88" s="375"/>
      <c r="Q88" s="375"/>
      <c r="R88" s="375"/>
      <c r="S88" s="375"/>
      <c r="T88" s="375"/>
      <c r="U88" s="375"/>
      <c r="V88" s="375"/>
      <c r="W88" s="374"/>
      <c r="X88" s="375"/>
      <c r="Y88" s="375"/>
      <c r="Z88" s="375"/>
      <c r="AA88" s="374"/>
      <c r="AB88" s="375"/>
      <c r="AC88" s="251">
        <f t="shared" ref="AC88:AC93" si="86">SUM(N88:AB88)</f>
        <v>0</v>
      </c>
      <c r="AD88" s="247">
        <f t="shared" ref="AD88:AD93" si="87">+AC88+M88</f>
        <v>0</v>
      </c>
      <c r="AE88" s="248">
        <f t="shared" si="85"/>
        <v>0</v>
      </c>
    </row>
    <row r="89" spans="1:31" s="26" customFormat="1" ht="15" customHeight="1" x14ac:dyDescent="0.2">
      <c r="A89" s="199"/>
      <c r="B89" s="262"/>
      <c r="C89" s="384"/>
      <c r="D89" s="209">
        <f>SUM(D90:D91)</f>
        <v>0</v>
      </c>
      <c r="E89" s="327">
        <f>SUM(E90:E91)</f>
        <v>0</v>
      </c>
      <c r="F89" s="209">
        <f>SUM(F90:F91)</f>
        <v>0</v>
      </c>
      <c r="G89" s="211">
        <f t="shared" ref="G89:H89" si="88">SUM(G90:G91)</f>
        <v>0</v>
      </c>
      <c r="H89" s="211">
        <f t="shared" si="88"/>
        <v>0</v>
      </c>
      <c r="I89" s="327">
        <f>SUM(I90:I91)</f>
        <v>0</v>
      </c>
      <c r="J89" s="209">
        <f>SUM(J90:J91)</f>
        <v>0</v>
      </c>
      <c r="K89" s="211">
        <f t="shared" ref="K89" si="89">SUM(K90:K91)</f>
        <v>0</v>
      </c>
      <c r="L89" s="209"/>
      <c r="M89" s="268">
        <f>SUM(M90:M91)</f>
        <v>0</v>
      </c>
      <c r="N89" s="268">
        <f>SUM(N90:N91)</f>
        <v>0</v>
      </c>
      <c r="O89" s="272">
        <f>SUM(O90:O91)</f>
        <v>0</v>
      </c>
      <c r="P89" s="272">
        <f t="shared" ref="P89:V89" si="90">SUM(P90:P91)</f>
        <v>0</v>
      </c>
      <c r="Q89" s="272">
        <f t="shared" si="90"/>
        <v>0</v>
      </c>
      <c r="R89" s="272">
        <f t="shared" si="90"/>
        <v>0</v>
      </c>
      <c r="S89" s="272">
        <f t="shared" si="90"/>
        <v>0</v>
      </c>
      <c r="T89" s="272">
        <f t="shared" si="90"/>
        <v>0</v>
      </c>
      <c r="U89" s="272">
        <f t="shared" si="90"/>
        <v>0</v>
      </c>
      <c r="V89" s="272">
        <f t="shared" si="90"/>
        <v>0</v>
      </c>
      <c r="W89" s="268">
        <f>SUM(W90:W91)</f>
        <v>0</v>
      </c>
      <c r="X89" s="272">
        <f t="shared" ref="X89:Z89" si="91">SUM(X90:X91)</f>
        <v>0</v>
      </c>
      <c r="Y89" s="272">
        <f t="shared" si="91"/>
        <v>0</v>
      </c>
      <c r="Z89" s="272">
        <f t="shared" si="91"/>
        <v>0</v>
      </c>
      <c r="AA89" s="268">
        <f>SUM(AA90:AA91)</f>
        <v>0</v>
      </c>
      <c r="AB89" s="272">
        <f t="shared" ref="AB89" si="92">SUM(AB90:AB91)</f>
        <v>0</v>
      </c>
      <c r="AC89" s="251">
        <f t="shared" si="86"/>
        <v>0</v>
      </c>
      <c r="AD89" s="247">
        <f t="shared" si="87"/>
        <v>0</v>
      </c>
      <c r="AE89" s="248">
        <f t="shared" si="85"/>
        <v>0</v>
      </c>
    </row>
    <row r="90" spans="1:31" s="4" customFormat="1" ht="15" customHeight="1" x14ac:dyDescent="0.2">
      <c r="A90" s="176"/>
      <c r="B90" s="279"/>
      <c r="C90" s="279"/>
      <c r="D90" s="210"/>
      <c r="E90" s="380">
        <f t="shared" si="65"/>
        <v>0</v>
      </c>
      <c r="F90" s="252">
        <v>0</v>
      </c>
      <c r="G90" s="223">
        <f t="shared" si="66"/>
        <v>0</v>
      </c>
      <c r="H90" s="236"/>
      <c r="I90" s="380">
        <f t="shared" si="64"/>
        <v>0</v>
      </c>
      <c r="J90" s="252">
        <v>0</v>
      </c>
      <c r="K90" s="237"/>
      <c r="L90" s="252"/>
      <c r="M90" s="270"/>
      <c r="N90" s="374"/>
      <c r="O90" s="375"/>
      <c r="P90" s="375"/>
      <c r="Q90" s="375"/>
      <c r="R90" s="375"/>
      <c r="S90" s="375"/>
      <c r="T90" s="375"/>
      <c r="U90" s="375"/>
      <c r="V90" s="375"/>
      <c r="W90" s="374"/>
      <c r="X90" s="375"/>
      <c r="Y90" s="375"/>
      <c r="Z90" s="375"/>
      <c r="AA90" s="374"/>
      <c r="AB90" s="375"/>
      <c r="AC90" s="251">
        <f t="shared" si="86"/>
        <v>0</v>
      </c>
      <c r="AD90" s="247">
        <f t="shared" si="87"/>
        <v>0</v>
      </c>
      <c r="AE90" s="248">
        <f t="shared" si="85"/>
        <v>0</v>
      </c>
    </row>
    <row r="91" spans="1:31" s="4" customFormat="1" ht="15" customHeight="1" thickBot="1" x14ac:dyDescent="0.25">
      <c r="A91" s="181"/>
      <c r="B91" s="280"/>
      <c r="C91" s="280"/>
      <c r="D91" s="208"/>
      <c r="E91" s="381">
        <f t="shared" si="65"/>
        <v>0</v>
      </c>
      <c r="F91" s="281">
        <v>0</v>
      </c>
      <c r="G91" s="229">
        <f t="shared" si="66"/>
        <v>0</v>
      </c>
      <c r="H91" s="230"/>
      <c r="I91" s="382">
        <f t="shared" si="64"/>
        <v>0</v>
      </c>
      <c r="J91" s="281">
        <v>0</v>
      </c>
      <c r="K91" s="231"/>
      <c r="L91" s="281"/>
      <c r="M91" s="239"/>
      <c r="N91" s="374"/>
      <c r="O91" s="375"/>
      <c r="P91" s="375"/>
      <c r="Q91" s="375"/>
      <c r="R91" s="375"/>
      <c r="S91" s="375"/>
      <c r="T91" s="375"/>
      <c r="U91" s="375"/>
      <c r="V91" s="375"/>
      <c r="W91" s="374"/>
      <c r="X91" s="375"/>
      <c r="Y91" s="375"/>
      <c r="Z91" s="375"/>
      <c r="AA91" s="374"/>
      <c r="AB91" s="375"/>
      <c r="AC91" s="251">
        <f t="shared" si="86"/>
        <v>0</v>
      </c>
      <c r="AD91" s="247">
        <f t="shared" si="87"/>
        <v>0</v>
      </c>
      <c r="AE91" s="248">
        <f t="shared" si="85"/>
        <v>0</v>
      </c>
    </row>
    <row r="92" spans="1:31" s="142" customFormat="1" ht="15.75" thickBot="1" x14ac:dyDescent="0.3">
      <c r="A92" s="179"/>
      <c r="B92" s="180"/>
      <c r="C92" s="385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273"/>
      <c r="Q92" s="273"/>
      <c r="R92" s="273"/>
      <c r="S92" s="273"/>
      <c r="T92" s="273"/>
      <c r="U92" s="273"/>
      <c r="V92" s="273"/>
      <c r="W92" s="271"/>
      <c r="X92" s="273"/>
      <c r="Y92" s="273"/>
      <c r="Z92" s="273"/>
      <c r="AA92" s="271"/>
      <c r="AB92" s="273"/>
      <c r="AC92" s="251">
        <f t="shared" si="86"/>
        <v>0</v>
      </c>
      <c r="AD92" s="247">
        <f t="shared" si="87"/>
        <v>0</v>
      </c>
      <c r="AE92" s="248">
        <f t="shared" si="85"/>
        <v>0</v>
      </c>
    </row>
    <row r="93" spans="1:31" s="3" customFormat="1" ht="22.5" customHeight="1" thickBot="1" x14ac:dyDescent="0.3">
      <c r="A93" s="177"/>
      <c r="B93" s="178"/>
      <c r="C93" s="19"/>
      <c r="D93" s="243">
        <f t="shared" ref="D93:K93" si="93">SUM(D8,D26,D30,D42,D47,D54,D64,D70,D73,D80,D83,D86,D89)</f>
        <v>0</v>
      </c>
      <c r="E93" s="336">
        <f t="shared" si="93"/>
        <v>0</v>
      </c>
      <c r="F93" s="243">
        <f t="shared" si="93"/>
        <v>0</v>
      </c>
      <c r="G93" s="243">
        <f t="shared" si="93"/>
        <v>0</v>
      </c>
      <c r="H93" s="244">
        <f t="shared" si="93"/>
        <v>0</v>
      </c>
      <c r="I93" s="336">
        <f t="shared" si="93"/>
        <v>0</v>
      </c>
      <c r="J93" s="244">
        <f t="shared" si="93"/>
        <v>0</v>
      </c>
      <c r="K93" s="244">
        <f t="shared" si="93"/>
        <v>0</v>
      </c>
      <c r="L93" s="244"/>
      <c r="M93" s="243">
        <f t="shared" ref="M93:AB93" si="94">SUM(M8,M26,M30,M42,M47,M54,M64,M70,M73,M80,M83,M86,M89)</f>
        <v>0</v>
      </c>
      <c r="N93" s="243">
        <f t="shared" si="94"/>
        <v>0</v>
      </c>
      <c r="O93" s="243">
        <f t="shared" si="94"/>
        <v>0</v>
      </c>
      <c r="P93" s="243">
        <f t="shared" si="94"/>
        <v>0</v>
      </c>
      <c r="Q93" s="243">
        <f t="shared" si="94"/>
        <v>0</v>
      </c>
      <c r="R93" s="243">
        <f t="shared" si="94"/>
        <v>0</v>
      </c>
      <c r="S93" s="243">
        <f t="shared" si="94"/>
        <v>0</v>
      </c>
      <c r="T93" s="243">
        <f t="shared" si="94"/>
        <v>0</v>
      </c>
      <c r="U93" s="243">
        <f t="shared" si="94"/>
        <v>0</v>
      </c>
      <c r="V93" s="243">
        <f t="shared" si="94"/>
        <v>0</v>
      </c>
      <c r="W93" s="243">
        <f t="shared" si="94"/>
        <v>0</v>
      </c>
      <c r="X93" s="243">
        <f t="shared" si="94"/>
        <v>0</v>
      </c>
      <c r="Y93" s="243">
        <f t="shared" si="94"/>
        <v>0</v>
      </c>
      <c r="Z93" s="243">
        <f t="shared" si="94"/>
        <v>0</v>
      </c>
      <c r="AA93" s="243">
        <f t="shared" si="94"/>
        <v>0</v>
      </c>
      <c r="AB93" s="243">
        <f t="shared" si="94"/>
        <v>0</v>
      </c>
      <c r="AC93" s="243">
        <f t="shared" si="86"/>
        <v>0</v>
      </c>
      <c r="AD93" s="243">
        <f t="shared" si="87"/>
        <v>0</v>
      </c>
      <c r="AE93" s="282">
        <f t="shared" si="85"/>
        <v>0</v>
      </c>
    </row>
    <row r="94" spans="1:31" x14ac:dyDescent="0.25">
      <c r="A94" s="8"/>
      <c r="B94" s="8"/>
      <c r="C94" s="8"/>
      <c r="D94" s="448"/>
      <c r="E94" s="448"/>
      <c r="F94" s="448"/>
      <c r="G94" s="448"/>
      <c r="H94" s="449"/>
      <c r="I94" s="450"/>
      <c r="J94" s="450"/>
      <c r="K94" s="450"/>
      <c r="L94" s="45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31" x14ac:dyDescent="0.25">
      <c r="A95" s="8"/>
      <c r="B95" s="8"/>
      <c r="C95" s="8"/>
    </row>
    <row r="96" spans="1:31" ht="15.75" thickBot="1" x14ac:dyDescent="0.3"/>
    <row r="97" spans="1:30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95">+M93*0.2</f>
        <v>0</v>
      </c>
      <c r="N97" s="213">
        <f t="shared" si="95"/>
        <v>0</v>
      </c>
      <c r="O97" s="213">
        <f t="shared" si="95"/>
        <v>0</v>
      </c>
      <c r="P97" s="213">
        <f t="shared" si="95"/>
        <v>0</v>
      </c>
      <c r="Q97" s="213">
        <f t="shared" si="95"/>
        <v>0</v>
      </c>
      <c r="R97" s="213">
        <f t="shared" si="95"/>
        <v>0</v>
      </c>
      <c r="S97" s="213">
        <f t="shared" si="95"/>
        <v>0</v>
      </c>
      <c r="T97" s="213">
        <f t="shared" si="95"/>
        <v>0</v>
      </c>
      <c r="U97" s="213">
        <f t="shared" si="95"/>
        <v>0</v>
      </c>
      <c r="V97" s="213">
        <f t="shared" si="95"/>
        <v>0</v>
      </c>
      <c r="W97" s="213">
        <f t="shared" si="95"/>
        <v>0</v>
      </c>
      <c r="X97" s="213">
        <f t="shared" si="95"/>
        <v>0</v>
      </c>
      <c r="Y97" s="213">
        <f t="shared" si="95"/>
        <v>0</v>
      </c>
      <c r="Z97" s="213">
        <f t="shared" si="95"/>
        <v>0</v>
      </c>
      <c r="AA97" s="213">
        <f t="shared" si="95"/>
        <v>0</v>
      </c>
      <c r="AB97" s="213">
        <f>+AB93*0.2</f>
        <v>0</v>
      </c>
      <c r="AC97" s="213">
        <f>+AC93*0.2</f>
        <v>0</v>
      </c>
      <c r="AD97" s="213">
        <f>+AD93*0.2</f>
        <v>0</v>
      </c>
    </row>
    <row r="98" spans="1:30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96">SUM(M93:M97)</f>
        <v>0</v>
      </c>
      <c r="N98" s="213">
        <f t="shared" si="96"/>
        <v>0</v>
      </c>
      <c r="O98" s="213">
        <f t="shared" si="96"/>
        <v>0</v>
      </c>
      <c r="P98" s="213">
        <f t="shared" si="96"/>
        <v>0</v>
      </c>
      <c r="Q98" s="213">
        <f t="shared" si="96"/>
        <v>0</v>
      </c>
      <c r="R98" s="213">
        <f t="shared" si="96"/>
        <v>0</v>
      </c>
      <c r="S98" s="213">
        <f t="shared" si="96"/>
        <v>0</v>
      </c>
      <c r="T98" s="213">
        <f t="shared" si="96"/>
        <v>0</v>
      </c>
      <c r="U98" s="213">
        <f t="shared" si="96"/>
        <v>0</v>
      </c>
      <c r="V98" s="213">
        <f t="shared" si="96"/>
        <v>0</v>
      </c>
      <c r="W98" s="213">
        <f t="shared" si="96"/>
        <v>0</v>
      </c>
      <c r="X98" s="213">
        <f t="shared" si="96"/>
        <v>0</v>
      </c>
      <c r="Y98" s="213">
        <f t="shared" si="96"/>
        <v>0</v>
      </c>
      <c r="Z98" s="213">
        <f t="shared" si="96"/>
        <v>0</v>
      </c>
      <c r="AA98" s="213">
        <f t="shared" si="96"/>
        <v>0</v>
      </c>
      <c r="AB98" s="213">
        <f>SUM(AB93:AB97)</f>
        <v>0</v>
      </c>
      <c r="AC98" s="213">
        <f>SUM(AC93:AC97)</f>
        <v>0</v>
      </c>
      <c r="AD98" s="213">
        <f>SUM(AD93:AD97)</f>
        <v>0</v>
      </c>
    </row>
  </sheetData>
  <sheetProtection insertRows="0" deleteRows="0" selectLockedCells="1"/>
  <mergeCells count="11">
    <mergeCell ref="W6:Z6"/>
    <mergeCell ref="AA6:AB6"/>
    <mergeCell ref="D94:G94"/>
    <mergeCell ref="H94:L94"/>
    <mergeCell ref="G3:L3"/>
    <mergeCell ref="N3:AB3"/>
    <mergeCell ref="G4:L4"/>
    <mergeCell ref="N5:AB5"/>
    <mergeCell ref="D6:G6"/>
    <mergeCell ref="H6:L6"/>
    <mergeCell ref="N6:V6"/>
  </mergeCells>
  <conditionalFormatting sqref="AE9:AE27 AE29:AE31 AE41:AE43 AE46:AE48 AE53:AE55 AE63:AE65 AE69:AE74 AE79:AE93">
    <cfRule type="cellIs" dxfId="726" priority="149" operator="lessThan">
      <formula>0</formula>
    </cfRule>
  </conditionalFormatting>
  <conditionalFormatting sqref="AE8">
    <cfRule type="cellIs" dxfId="725" priority="148" operator="lessThan">
      <formula>0</formula>
    </cfRule>
  </conditionalFormatting>
  <conditionalFormatting sqref="G3">
    <cfRule type="containsText" dxfId="724" priority="147" operator="containsText" text="Budget">
      <formula>NOT(ISERROR(SEARCH("Budget",G3)))</formula>
    </cfRule>
  </conditionalFormatting>
  <conditionalFormatting sqref="G4">
    <cfRule type="containsText" dxfId="723" priority="146" operator="containsText" text="forecast">
      <formula>NOT(ISERROR(SEARCH("forecast",G4)))</formula>
    </cfRule>
  </conditionalFormatting>
  <conditionalFormatting sqref="G9:G25">
    <cfRule type="cellIs" dxfId="722" priority="144" operator="greaterThan">
      <formula>F9</formula>
    </cfRule>
  </conditionalFormatting>
  <conditionalFormatting sqref="E93">
    <cfRule type="cellIs" dxfId="721" priority="26" operator="greaterThan">
      <formula>0</formula>
    </cfRule>
    <cfRule type="cellIs" dxfId="720" priority="114" operator="lessThan">
      <formula>0</formula>
    </cfRule>
  </conditionalFormatting>
  <conditionalFormatting sqref="I93">
    <cfRule type="cellIs" dxfId="719" priority="25" operator="greaterThan">
      <formula>0</formula>
    </cfRule>
    <cfRule type="cellIs" dxfId="718" priority="100" operator="lessThan">
      <formula>0</formula>
    </cfRule>
  </conditionalFormatting>
  <conditionalFormatting sqref="AE28">
    <cfRule type="cellIs" dxfId="717" priority="99" operator="lessThan">
      <formula>0</formula>
    </cfRule>
  </conditionalFormatting>
  <conditionalFormatting sqref="AE32:AE40">
    <cfRule type="cellIs" dxfId="716" priority="96" operator="lessThan">
      <formula>0</formula>
    </cfRule>
  </conditionalFormatting>
  <conditionalFormatting sqref="AE44:AE45">
    <cfRule type="cellIs" dxfId="715" priority="93" operator="lessThan">
      <formula>0</formula>
    </cfRule>
  </conditionalFormatting>
  <conditionalFormatting sqref="AE49:AE52">
    <cfRule type="cellIs" dxfId="714" priority="90" operator="lessThan">
      <formula>0</formula>
    </cfRule>
  </conditionalFormatting>
  <conditionalFormatting sqref="AE56:AE62">
    <cfRule type="cellIs" dxfId="713" priority="87" operator="lessThan">
      <formula>0</formula>
    </cfRule>
  </conditionalFormatting>
  <conditionalFormatting sqref="AE66:AE68">
    <cfRule type="cellIs" dxfId="712" priority="84" operator="lessThan">
      <formula>0</formula>
    </cfRule>
  </conditionalFormatting>
  <conditionalFormatting sqref="AE75:AE78">
    <cfRule type="cellIs" dxfId="711" priority="81" operator="lessThan">
      <formula>0</formula>
    </cfRule>
  </conditionalFormatting>
  <conditionalFormatting sqref="E9:E25">
    <cfRule type="cellIs" dxfId="710" priority="78" operator="greaterThan">
      <formula>0</formula>
    </cfRule>
  </conditionalFormatting>
  <conditionalFormatting sqref="E8">
    <cfRule type="cellIs" dxfId="709" priority="77" operator="greaterThan">
      <formula>0</formula>
    </cfRule>
  </conditionalFormatting>
  <conditionalFormatting sqref="E26">
    <cfRule type="cellIs" dxfId="708" priority="76" operator="greaterThan">
      <formula>0</formula>
    </cfRule>
  </conditionalFormatting>
  <conditionalFormatting sqref="E27:E29">
    <cfRule type="cellIs" dxfId="707" priority="75" operator="greaterThan">
      <formula>0</formula>
    </cfRule>
  </conditionalFormatting>
  <conditionalFormatting sqref="E30">
    <cfRule type="cellIs" dxfId="706" priority="74" operator="greaterThan">
      <formula>0</formula>
    </cfRule>
  </conditionalFormatting>
  <conditionalFormatting sqref="E31:E41">
    <cfRule type="cellIs" dxfId="705" priority="73" operator="greaterThan">
      <formula>0</formula>
    </cfRule>
  </conditionalFormatting>
  <conditionalFormatting sqref="E42">
    <cfRule type="cellIs" dxfId="704" priority="72" operator="greaterThan">
      <formula>0</formula>
    </cfRule>
  </conditionalFormatting>
  <conditionalFormatting sqref="E43:E46">
    <cfRule type="cellIs" dxfId="703" priority="71" operator="greaterThan">
      <formula>0</formula>
    </cfRule>
  </conditionalFormatting>
  <conditionalFormatting sqref="E47">
    <cfRule type="cellIs" dxfId="702" priority="70" operator="greaterThan">
      <formula>0</formula>
    </cfRule>
  </conditionalFormatting>
  <conditionalFormatting sqref="E48:E53">
    <cfRule type="cellIs" dxfId="701" priority="69" operator="greaterThan">
      <formula>0</formula>
    </cfRule>
  </conditionalFormatting>
  <conditionalFormatting sqref="E54">
    <cfRule type="cellIs" dxfId="700" priority="68" operator="greaterThan">
      <formula>0</formula>
    </cfRule>
  </conditionalFormatting>
  <conditionalFormatting sqref="E55:E63">
    <cfRule type="cellIs" dxfId="699" priority="67" operator="greaterThan">
      <formula>0</formula>
    </cfRule>
  </conditionalFormatting>
  <conditionalFormatting sqref="E64">
    <cfRule type="cellIs" dxfId="698" priority="66" operator="greaterThan">
      <formula>0</formula>
    </cfRule>
  </conditionalFormatting>
  <conditionalFormatting sqref="E65:E69">
    <cfRule type="cellIs" dxfId="697" priority="65" operator="greaterThan">
      <formula>0</formula>
    </cfRule>
  </conditionalFormatting>
  <conditionalFormatting sqref="E70">
    <cfRule type="cellIs" dxfId="696" priority="64" operator="greaterThan">
      <formula>0</formula>
    </cfRule>
  </conditionalFormatting>
  <conditionalFormatting sqref="E71:E72">
    <cfRule type="cellIs" dxfId="695" priority="63" operator="greaterThan">
      <formula>0</formula>
    </cfRule>
  </conditionalFormatting>
  <conditionalFormatting sqref="E73">
    <cfRule type="cellIs" dxfId="694" priority="62" operator="greaterThan">
      <formula>0</formula>
    </cfRule>
  </conditionalFormatting>
  <conditionalFormatting sqref="E74:E79">
    <cfRule type="cellIs" dxfId="693" priority="61" operator="greaterThan">
      <formula>0</formula>
    </cfRule>
  </conditionalFormatting>
  <conditionalFormatting sqref="E80">
    <cfRule type="cellIs" dxfId="692" priority="60" operator="greaterThan">
      <formula>0</formula>
    </cfRule>
  </conditionalFormatting>
  <conditionalFormatting sqref="E81:E82">
    <cfRule type="cellIs" dxfId="691" priority="59" operator="greaterThan">
      <formula>0</formula>
    </cfRule>
  </conditionalFormatting>
  <conditionalFormatting sqref="E83">
    <cfRule type="cellIs" dxfId="690" priority="58" operator="greaterThan">
      <formula>0</formula>
    </cfRule>
  </conditionalFormatting>
  <conditionalFormatting sqref="E84:E85">
    <cfRule type="cellIs" dxfId="689" priority="57" operator="greaterThan">
      <formula>0</formula>
    </cfRule>
  </conditionalFormatting>
  <conditionalFormatting sqref="E86">
    <cfRule type="cellIs" dxfId="688" priority="56" operator="greaterThan">
      <formula>0</formula>
    </cfRule>
  </conditionalFormatting>
  <conditionalFormatting sqref="E87:E88">
    <cfRule type="cellIs" dxfId="687" priority="55" operator="greaterThan">
      <formula>0</formula>
    </cfRule>
  </conditionalFormatting>
  <conditionalFormatting sqref="E89">
    <cfRule type="cellIs" dxfId="686" priority="54" operator="greaterThan">
      <formula>0</formula>
    </cfRule>
  </conditionalFormatting>
  <conditionalFormatting sqref="E90">
    <cfRule type="cellIs" dxfId="685" priority="53" operator="greaterThan">
      <formula>0</formula>
    </cfRule>
  </conditionalFormatting>
  <conditionalFormatting sqref="I9:I25">
    <cfRule type="cellIs" dxfId="684" priority="52" operator="greaterThan">
      <formula>0</formula>
    </cfRule>
  </conditionalFormatting>
  <conditionalFormatting sqref="I8">
    <cfRule type="cellIs" dxfId="683" priority="51" operator="greaterThan">
      <formula>0</formula>
    </cfRule>
  </conditionalFormatting>
  <conditionalFormatting sqref="I26">
    <cfRule type="cellIs" dxfId="682" priority="50" operator="greaterThan">
      <formula>0</formula>
    </cfRule>
  </conditionalFormatting>
  <conditionalFormatting sqref="I27:I29">
    <cfRule type="cellIs" dxfId="681" priority="49" operator="greaterThan">
      <formula>0</formula>
    </cfRule>
  </conditionalFormatting>
  <conditionalFormatting sqref="I30">
    <cfRule type="cellIs" dxfId="680" priority="48" operator="greaterThan">
      <formula>0</formula>
    </cfRule>
  </conditionalFormatting>
  <conditionalFormatting sqref="I31:I41">
    <cfRule type="cellIs" dxfId="679" priority="47" operator="greaterThan">
      <formula>0</formula>
    </cfRule>
  </conditionalFormatting>
  <conditionalFormatting sqref="I42">
    <cfRule type="cellIs" dxfId="678" priority="46" operator="greaterThan">
      <formula>0</formula>
    </cfRule>
  </conditionalFormatting>
  <conditionalFormatting sqref="I43:I46">
    <cfRule type="cellIs" dxfId="677" priority="45" operator="greaterThan">
      <formula>0</formula>
    </cfRule>
  </conditionalFormatting>
  <conditionalFormatting sqref="I47">
    <cfRule type="cellIs" dxfId="676" priority="44" operator="greaterThan">
      <formula>0</formula>
    </cfRule>
  </conditionalFormatting>
  <conditionalFormatting sqref="I48:I53">
    <cfRule type="cellIs" dxfId="675" priority="43" operator="greaterThan">
      <formula>0</formula>
    </cfRule>
  </conditionalFormatting>
  <conditionalFormatting sqref="I54">
    <cfRule type="cellIs" dxfId="674" priority="42" operator="greaterThan">
      <formula>0</formula>
    </cfRule>
  </conditionalFormatting>
  <conditionalFormatting sqref="I55:I63">
    <cfRule type="cellIs" dxfId="673" priority="41" operator="greaterThan">
      <formula>0</formula>
    </cfRule>
  </conditionalFormatting>
  <conditionalFormatting sqref="I64">
    <cfRule type="cellIs" dxfId="672" priority="40" operator="greaterThan">
      <formula>0</formula>
    </cfRule>
  </conditionalFormatting>
  <conditionalFormatting sqref="I65:I69">
    <cfRule type="cellIs" dxfId="671" priority="39" operator="greaterThan">
      <formula>0</formula>
    </cfRule>
  </conditionalFormatting>
  <conditionalFormatting sqref="I70">
    <cfRule type="cellIs" dxfId="670" priority="38" operator="greaterThan">
      <formula>0</formula>
    </cfRule>
  </conditionalFormatting>
  <conditionalFormatting sqref="I71:I72">
    <cfRule type="cellIs" dxfId="669" priority="37" operator="greaterThan">
      <formula>0</formula>
    </cfRule>
  </conditionalFormatting>
  <conditionalFormatting sqref="I73">
    <cfRule type="cellIs" dxfId="668" priority="36" operator="greaterThan">
      <formula>0</formula>
    </cfRule>
  </conditionalFormatting>
  <conditionalFormatting sqref="I74:I79">
    <cfRule type="cellIs" dxfId="667" priority="35" operator="greaterThan">
      <formula>0</formula>
    </cfRule>
  </conditionalFormatting>
  <conditionalFormatting sqref="I80">
    <cfRule type="cellIs" dxfId="666" priority="34" operator="greaterThan">
      <formula>0</formula>
    </cfRule>
  </conditionalFormatting>
  <conditionalFormatting sqref="I81:I82">
    <cfRule type="cellIs" dxfId="665" priority="33" operator="greaterThan">
      <formula>0</formula>
    </cfRule>
  </conditionalFormatting>
  <conditionalFormatting sqref="I83">
    <cfRule type="cellIs" dxfId="664" priority="32" operator="greaterThan">
      <formula>0</formula>
    </cfRule>
  </conditionalFormatting>
  <conditionalFormatting sqref="I84:I85">
    <cfRule type="cellIs" dxfId="663" priority="31" operator="greaterThan">
      <formula>0</formula>
    </cfRule>
  </conditionalFormatting>
  <conditionalFormatting sqref="I86">
    <cfRule type="cellIs" dxfId="662" priority="30" operator="greaterThan">
      <formula>0</formula>
    </cfRule>
  </conditionalFormatting>
  <conditionalFormatting sqref="I87:I88">
    <cfRule type="cellIs" dxfId="661" priority="29" operator="greaterThan">
      <formula>0</formula>
    </cfRule>
  </conditionalFormatting>
  <conditionalFormatting sqref="I89">
    <cfRule type="cellIs" dxfId="660" priority="28" operator="greaterThan">
      <formula>0</formula>
    </cfRule>
  </conditionalFormatting>
  <conditionalFormatting sqref="I90:I91">
    <cfRule type="cellIs" dxfId="659" priority="27" operator="greaterThan">
      <formula>0</formula>
    </cfRule>
  </conditionalFormatting>
  <conditionalFormatting sqref="E91">
    <cfRule type="cellIs" dxfId="658" priority="24" operator="greaterThan">
      <formula>0</formula>
    </cfRule>
  </conditionalFormatting>
  <conditionalFormatting sqref="G27:G29">
    <cfRule type="cellIs" dxfId="657" priority="23" operator="greaterThan">
      <formula>F27</formula>
    </cfRule>
  </conditionalFormatting>
  <conditionalFormatting sqref="G31:G40">
    <cfRule type="cellIs" dxfId="656" priority="22" operator="greaterThan">
      <formula>F31</formula>
    </cfRule>
  </conditionalFormatting>
  <conditionalFormatting sqref="G41">
    <cfRule type="cellIs" dxfId="655" priority="21" operator="greaterThan">
      <formula>F41</formula>
    </cfRule>
  </conditionalFormatting>
  <conditionalFormatting sqref="G43:G45">
    <cfRule type="cellIs" dxfId="654" priority="20" operator="greaterThan">
      <formula>F43</formula>
    </cfRule>
  </conditionalFormatting>
  <conditionalFormatting sqref="G46">
    <cfRule type="cellIs" dxfId="653" priority="19" operator="greaterThan">
      <formula>F46</formula>
    </cfRule>
  </conditionalFormatting>
  <conditionalFormatting sqref="G48:G52">
    <cfRule type="cellIs" dxfId="652" priority="18" operator="greaterThan">
      <formula>F48</formula>
    </cfRule>
  </conditionalFormatting>
  <conditionalFormatting sqref="G53">
    <cfRule type="cellIs" dxfId="651" priority="17" operator="greaterThan">
      <formula>F53</formula>
    </cfRule>
  </conditionalFormatting>
  <conditionalFormatting sqref="G55:G62">
    <cfRule type="cellIs" dxfId="650" priority="16" operator="greaterThan">
      <formula>F55</formula>
    </cfRule>
  </conditionalFormatting>
  <conditionalFormatting sqref="G63">
    <cfRule type="cellIs" dxfId="649" priority="15" operator="greaterThan">
      <formula>F63</formula>
    </cfRule>
  </conditionalFormatting>
  <conditionalFormatting sqref="G65:G68">
    <cfRule type="cellIs" dxfId="648" priority="14" operator="greaterThan">
      <formula>F65</formula>
    </cfRule>
  </conditionalFormatting>
  <conditionalFormatting sqref="G69">
    <cfRule type="cellIs" dxfId="647" priority="13" operator="greaterThan">
      <formula>F69</formula>
    </cfRule>
  </conditionalFormatting>
  <conditionalFormatting sqref="G71">
    <cfRule type="cellIs" dxfId="646" priority="12" operator="greaterThan">
      <formula>F71</formula>
    </cfRule>
  </conditionalFormatting>
  <conditionalFormatting sqref="G72">
    <cfRule type="cellIs" dxfId="645" priority="11" operator="greaterThan">
      <formula>F72</formula>
    </cfRule>
  </conditionalFormatting>
  <conditionalFormatting sqref="G74:G78">
    <cfRule type="cellIs" dxfId="644" priority="10" operator="greaterThan">
      <formula>F74</formula>
    </cfRule>
  </conditionalFormatting>
  <conditionalFormatting sqref="G79">
    <cfRule type="cellIs" dxfId="643" priority="9" operator="greaterThan">
      <formula>F79</formula>
    </cfRule>
  </conditionalFormatting>
  <conditionalFormatting sqref="G81">
    <cfRule type="cellIs" dxfId="642" priority="8" operator="greaterThan">
      <formula>F81</formula>
    </cfRule>
  </conditionalFormatting>
  <conditionalFormatting sqref="G82">
    <cfRule type="cellIs" dxfId="641" priority="7" operator="greaterThan">
      <formula>F82</formula>
    </cfRule>
  </conditionalFormatting>
  <conditionalFormatting sqref="G84">
    <cfRule type="cellIs" dxfId="640" priority="6" operator="greaterThan">
      <formula>F84</formula>
    </cfRule>
  </conditionalFormatting>
  <conditionalFormatting sqref="G85">
    <cfRule type="cellIs" dxfId="639" priority="5" operator="greaterThan">
      <formula>F85</formula>
    </cfRule>
  </conditionalFormatting>
  <conditionalFormatting sqref="G87">
    <cfRule type="cellIs" dxfId="638" priority="4" operator="greaterThan">
      <formula>F87</formula>
    </cfRule>
  </conditionalFormatting>
  <conditionalFormatting sqref="G88">
    <cfRule type="cellIs" dxfId="637" priority="3" operator="greaterThan">
      <formula>F88</formula>
    </cfRule>
  </conditionalFormatting>
  <conditionalFormatting sqref="G90">
    <cfRule type="cellIs" dxfId="636" priority="2" operator="greaterThan">
      <formula>F90</formula>
    </cfRule>
  </conditionalFormatting>
  <conditionalFormatting sqref="G91">
    <cfRule type="cellIs" dxfId="635" priority="1" operator="greaterThan">
      <formula>F91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98"/>
  <sheetViews>
    <sheetView workbookViewId="0">
      <pane xSplit="2" ySplit="7" topLeftCell="O26" activePane="bottomRight" state="frozen"/>
      <selection pane="topRight" activeCell="C1" sqref="C1"/>
      <selection pane="bottomLeft" activeCell="A8" sqref="A8"/>
      <selection pane="bottomRight" activeCell="AE20" sqref="AE20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IF(F64&gt;D64,"Budget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IF(AE64&lt;0,"Actual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+SUMMARY!A17</f>
        <v xml:space="preserve">ZK108 - Programme Legal &amp; Documentation </v>
      </c>
      <c r="E5" s="343"/>
      <c r="F5" s="337"/>
      <c r="G5" s="337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277</v>
      </c>
      <c r="B8" s="362" t="s">
        <v>278</v>
      </c>
      <c r="C8" s="386"/>
      <c r="D8" s="327">
        <f t="shared" ref="D8:K8" si="0">SUM(D9:D22)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SUM(M9:M22)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56" si="3">+F8-AD8</f>
        <v>0</v>
      </c>
    </row>
    <row r="9" spans="1:32" s="4" customFormat="1" ht="15" customHeight="1" x14ac:dyDescent="0.2">
      <c r="A9" s="348"/>
      <c r="B9" s="363" t="s">
        <v>279</v>
      </c>
      <c r="C9" s="387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63" t="s">
        <v>280</v>
      </c>
      <c r="C10" s="387"/>
      <c r="D10" s="207"/>
      <c r="E10" s="380">
        <f t="shared" ref="E10:E62" si="4">-D10+F10</f>
        <v>0</v>
      </c>
      <c r="F10" s="259"/>
      <c r="G10" s="223">
        <f t="shared" ref="G10:G22" si="5">SUM(M10:AB10)</f>
        <v>0</v>
      </c>
      <c r="H10" s="227"/>
      <c r="I10" s="380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58" si="7">SUM(N10:AB10)</f>
        <v>0</v>
      </c>
      <c r="AD10" s="247">
        <f t="shared" ref="AD10:AD58" si="8">+AC10+M10</f>
        <v>0</v>
      </c>
      <c r="AE10" s="248">
        <f t="shared" si="3"/>
        <v>0</v>
      </c>
    </row>
    <row r="11" spans="1:32" s="4" customFormat="1" ht="15" customHeight="1" x14ac:dyDescent="0.2">
      <c r="A11" s="348"/>
      <c r="B11" s="363" t="s">
        <v>281</v>
      </c>
      <c r="C11" s="387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152"/>
      <c r="B12" s="265"/>
      <c r="C12" s="383"/>
      <c r="D12" s="207"/>
      <c r="E12" s="380">
        <f t="shared" si="4"/>
        <v>0</v>
      </c>
      <c r="F12" s="259">
        <v>0</v>
      </c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 x14ac:dyDescent="0.2">
      <c r="A13" s="152"/>
      <c r="B13" s="283"/>
      <c r="C13" s="2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/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thickBot="1" x14ac:dyDescent="0.3">
      <c r="A22" s="172"/>
      <c r="B22" s="284"/>
      <c r="C22" s="284"/>
      <c r="D22" s="264"/>
      <c r="E22" s="380">
        <f t="shared" si="4"/>
        <v>0</v>
      </c>
      <c r="F22" s="281"/>
      <c r="G22" s="229">
        <f t="shared" si="5"/>
        <v>0</v>
      </c>
      <c r="H22" s="230"/>
      <c r="I22" s="380">
        <f t="shared" si="6"/>
        <v>0</v>
      </c>
      <c r="J22" s="281">
        <v>0</v>
      </c>
      <c r="K22" s="231"/>
      <c r="L22" s="281"/>
      <c r="M22" s="229"/>
      <c r="N22" s="267"/>
      <c r="O22" s="253"/>
      <c r="P22" s="253"/>
      <c r="Q22" s="253"/>
      <c r="R22" s="253"/>
      <c r="S22" s="253"/>
      <c r="T22" s="253"/>
      <c r="U22" s="253"/>
      <c r="V22" s="257"/>
      <c r="W22" s="258"/>
      <c r="X22" s="253"/>
      <c r="Y22" s="253"/>
      <c r="Z22" s="257"/>
      <c r="AA22" s="258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198" t="s">
        <v>282</v>
      </c>
      <c r="B23" s="364" t="s">
        <v>283</v>
      </c>
      <c r="C23" s="364"/>
      <c r="D23" s="209">
        <f>SUM(D24:D29)</f>
        <v>0</v>
      </c>
      <c r="E23" s="327">
        <f>SUM(E24:E29)</f>
        <v>0</v>
      </c>
      <c r="F23" s="209">
        <f>SUM(F24:F29)</f>
        <v>0</v>
      </c>
      <c r="G23" s="232">
        <f>SUM(G24:G29)</f>
        <v>0</v>
      </c>
      <c r="H23" s="232">
        <f t="shared" ref="H23" si="9">SUM(H24:H29)</f>
        <v>0</v>
      </c>
      <c r="I23" s="327">
        <f>SUM(I24:I29)</f>
        <v>0</v>
      </c>
      <c r="J23" s="209">
        <f>SUM(J24:J29)</f>
        <v>0</v>
      </c>
      <c r="K23" s="232">
        <f t="shared" ref="K23" si="10">SUM(K24:K29)</f>
        <v>0</v>
      </c>
      <c r="L23" s="209"/>
      <c r="M23" s="268">
        <f>SUM(M24:M29)</f>
        <v>0</v>
      </c>
      <c r="N23" s="268">
        <f>SUM(N24:N29)</f>
        <v>0</v>
      </c>
      <c r="O23" s="272">
        <f>SUM(O24:O29)</f>
        <v>0</v>
      </c>
      <c r="P23" s="272">
        <f t="shared" ref="P23:V23" si="11">SUM(P24:P29)</f>
        <v>0</v>
      </c>
      <c r="Q23" s="272">
        <f t="shared" si="11"/>
        <v>0</v>
      </c>
      <c r="R23" s="272">
        <f t="shared" si="11"/>
        <v>0</v>
      </c>
      <c r="S23" s="272">
        <f t="shared" si="11"/>
        <v>0</v>
      </c>
      <c r="T23" s="272">
        <f t="shared" si="11"/>
        <v>0</v>
      </c>
      <c r="U23" s="272">
        <f t="shared" si="11"/>
        <v>0</v>
      </c>
      <c r="V23" s="272">
        <f t="shared" si="11"/>
        <v>0</v>
      </c>
      <c r="W23" s="268">
        <f>SUM(W24:W29)</f>
        <v>0</v>
      </c>
      <c r="X23" s="272">
        <f t="shared" ref="X23:Z23" si="12">SUM(X24:X29)</f>
        <v>0</v>
      </c>
      <c r="Y23" s="272">
        <f t="shared" si="12"/>
        <v>0</v>
      </c>
      <c r="Z23" s="272">
        <f t="shared" si="12"/>
        <v>0</v>
      </c>
      <c r="AA23" s="268">
        <f>SUM(AA24:AA29)</f>
        <v>0</v>
      </c>
      <c r="AB23" s="272">
        <f t="shared" ref="AB23" si="13">SUM(AB24:AB29)</f>
        <v>0</v>
      </c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 x14ac:dyDescent="0.2">
      <c r="A24" s="348"/>
      <c r="B24" s="363" t="s">
        <v>284</v>
      </c>
      <c r="C24" s="363"/>
      <c r="D24" s="210"/>
      <c r="E24" s="380">
        <f t="shared" si="4"/>
        <v>0</v>
      </c>
      <c r="F24" s="252">
        <v>0</v>
      </c>
      <c r="G24" s="223">
        <f t="shared" ref="G24:G62" si="14">SUM(M24:AB24)</f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x14ac:dyDescent="0.2">
      <c r="A25" s="348"/>
      <c r="B25" s="363" t="s">
        <v>285</v>
      </c>
      <c r="C25" s="388"/>
      <c r="D25" s="352"/>
      <c r="E25" s="380">
        <f t="shared" si="4"/>
        <v>0</v>
      </c>
      <c r="F25" s="252">
        <v>0</v>
      </c>
      <c r="G25" s="223">
        <f t="shared" si="14"/>
        <v>0</v>
      </c>
      <c r="H25" s="234"/>
      <c r="I25" s="380">
        <f t="shared" si="6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ref="AC25:AC28" si="15">SUM(N25:AB25)</f>
        <v>0</v>
      </c>
      <c r="AD25" s="247">
        <f t="shared" ref="AD25:AD28" si="16">+AC25+M25</f>
        <v>0</v>
      </c>
      <c r="AE25" s="248">
        <f t="shared" ref="AE25:AE28" si="17">+F25-AD25</f>
        <v>0</v>
      </c>
    </row>
    <row r="26" spans="1:31" s="4" customFormat="1" ht="15" customHeight="1" x14ac:dyDescent="0.2">
      <c r="A26" s="348"/>
      <c r="B26" s="363" t="s">
        <v>286</v>
      </c>
      <c r="C26" s="388"/>
      <c r="D26" s="352"/>
      <c r="E26" s="380">
        <f t="shared" si="4"/>
        <v>0</v>
      </c>
      <c r="F26" s="252">
        <v>0</v>
      </c>
      <c r="G26" s="223">
        <f t="shared" si="14"/>
        <v>0</v>
      </c>
      <c r="H26" s="234"/>
      <c r="I26" s="380">
        <f t="shared" si="6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5"/>
        <v>0</v>
      </c>
      <c r="AD26" s="247">
        <f t="shared" si="16"/>
        <v>0</v>
      </c>
      <c r="AE26" s="248">
        <f t="shared" si="17"/>
        <v>0</v>
      </c>
    </row>
    <row r="27" spans="1:31" s="4" customFormat="1" ht="15" customHeight="1" x14ac:dyDescent="0.2">
      <c r="A27" s="348"/>
      <c r="B27" s="363" t="s">
        <v>287</v>
      </c>
      <c r="C27" s="388"/>
      <c r="D27" s="352"/>
      <c r="E27" s="380">
        <f t="shared" si="4"/>
        <v>0</v>
      </c>
      <c r="F27" s="252">
        <v>0</v>
      </c>
      <c r="G27" s="223">
        <f t="shared" si="14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5"/>
        <v>0</v>
      </c>
      <c r="AD27" s="247">
        <f t="shared" si="16"/>
        <v>0</v>
      </c>
      <c r="AE27" s="248">
        <f t="shared" si="17"/>
        <v>0</v>
      </c>
    </row>
    <row r="28" spans="1:31" s="4" customFormat="1" ht="15" customHeight="1" x14ac:dyDescent="0.2">
      <c r="A28" s="348"/>
      <c r="B28" s="363" t="s">
        <v>288</v>
      </c>
      <c r="C28" s="388"/>
      <c r="D28" s="352"/>
      <c r="E28" s="380">
        <f t="shared" si="4"/>
        <v>0</v>
      </c>
      <c r="F28" s="252">
        <v>0</v>
      </c>
      <c r="G28" s="223">
        <f t="shared" si="14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5"/>
        <v>0</v>
      </c>
      <c r="AD28" s="247">
        <f t="shared" si="16"/>
        <v>0</v>
      </c>
      <c r="AE28" s="248">
        <f t="shared" si="17"/>
        <v>0</v>
      </c>
    </row>
    <row r="29" spans="1:31" s="4" customFormat="1" ht="15" customHeight="1" thickBot="1" x14ac:dyDescent="0.25">
      <c r="A29" s="172"/>
      <c r="B29" s="278"/>
      <c r="C29" s="278"/>
      <c r="D29" s="208"/>
      <c r="E29" s="380">
        <f t="shared" si="4"/>
        <v>0</v>
      </c>
      <c r="F29" s="281">
        <v>0</v>
      </c>
      <c r="G29" s="229">
        <f t="shared" si="14"/>
        <v>0</v>
      </c>
      <c r="H29" s="230"/>
      <c r="I29" s="380">
        <f t="shared" si="6"/>
        <v>0</v>
      </c>
      <c r="J29" s="281">
        <v>0</v>
      </c>
      <c r="K29" s="231"/>
      <c r="L29" s="281"/>
      <c r="M29" s="270"/>
      <c r="N29" s="374"/>
      <c r="O29" s="375"/>
      <c r="P29" s="375"/>
      <c r="Q29" s="375"/>
      <c r="R29" s="375"/>
      <c r="S29" s="375"/>
      <c r="T29" s="375"/>
      <c r="U29" s="375"/>
      <c r="V29" s="375"/>
      <c r="W29" s="374"/>
      <c r="X29" s="375"/>
      <c r="Y29" s="375"/>
      <c r="Z29" s="375"/>
      <c r="AA29" s="374"/>
      <c r="AB29" s="375"/>
      <c r="AC29" s="251">
        <f t="shared" si="7"/>
        <v>0</v>
      </c>
      <c r="AD29" s="247">
        <f t="shared" si="8"/>
        <v>0</v>
      </c>
      <c r="AE29" s="248">
        <f t="shared" si="3"/>
        <v>0</v>
      </c>
    </row>
    <row r="30" spans="1:31" s="26" customFormat="1" ht="15" customHeight="1" x14ac:dyDescent="0.2">
      <c r="A30" s="197"/>
      <c r="B30" s="170"/>
      <c r="C30" s="170"/>
      <c r="D30" s="209">
        <f>SUM(D31:D32)</f>
        <v>0</v>
      </c>
      <c r="E30" s="327">
        <f>SUM(E31:E32)</f>
        <v>0</v>
      </c>
      <c r="F30" s="209">
        <f>SUM(F31:F32)</f>
        <v>0</v>
      </c>
      <c r="G30" s="209">
        <f t="shared" ref="G30:H30" si="18">SUM(G31:G32)</f>
        <v>0</v>
      </c>
      <c r="H30" s="209">
        <f t="shared" si="18"/>
        <v>0</v>
      </c>
      <c r="I30" s="327">
        <f>SUM(I31:I32)</f>
        <v>0</v>
      </c>
      <c r="J30" s="209">
        <f>SUM(J31:J32)</f>
        <v>0</v>
      </c>
      <c r="K30" s="209">
        <f t="shared" ref="K30" si="19">SUM(K31:K32)</f>
        <v>0</v>
      </c>
      <c r="L30" s="209"/>
      <c r="M30" s="268">
        <f>SUM(M31:M32)</f>
        <v>0</v>
      </c>
      <c r="N30" s="268">
        <f>SUM(N31:N32)</f>
        <v>0</v>
      </c>
      <c r="O30" s="272">
        <f>SUM(O31:O32)</f>
        <v>0</v>
      </c>
      <c r="P30" s="272">
        <f t="shared" ref="P30:V30" si="20">SUM(P31:P32)</f>
        <v>0</v>
      </c>
      <c r="Q30" s="272">
        <f t="shared" si="20"/>
        <v>0</v>
      </c>
      <c r="R30" s="272">
        <f t="shared" si="20"/>
        <v>0</v>
      </c>
      <c r="S30" s="272">
        <f t="shared" si="20"/>
        <v>0</v>
      </c>
      <c r="T30" s="272">
        <f t="shared" si="20"/>
        <v>0</v>
      </c>
      <c r="U30" s="272">
        <f t="shared" si="20"/>
        <v>0</v>
      </c>
      <c r="V30" s="272">
        <f t="shared" si="20"/>
        <v>0</v>
      </c>
      <c r="W30" s="268">
        <f>SUM(W31:W32)</f>
        <v>0</v>
      </c>
      <c r="X30" s="272">
        <f t="shared" ref="X30:Z30" si="21">SUM(X31:X32)</f>
        <v>0</v>
      </c>
      <c r="Y30" s="272">
        <f t="shared" si="21"/>
        <v>0</v>
      </c>
      <c r="Z30" s="272">
        <f t="shared" si="21"/>
        <v>0</v>
      </c>
      <c r="AA30" s="268">
        <f>SUM(AA31:AA32)</f>
        <v>0</v>
      </c>
      <c r="AB30" s="272">
        <f t="shared" ref="AB30" si="22">SUM(AB31:AB32)</f>
        <v>0</v>
      </c>
      <c r="AC30" s="251">
        <f t="shared" si="7"/>
        <v>0</v>
      </c>
      <c r="AD30" s="247">
        <f t="shared" si="8"/>
        <v>0</v>
      </c>
      <c r="AE30" s="248">
        <f t="shared" si="3"/>
        <v>0</v>
      </c>
    </row>
    <row r="31" spans="1:31" s="4" customFormat="1" ht="15" customHeight="1" x14ac:dyDescent="0.2">
      <c r="A31" s="152"/>
      <c r="B31" s="277"/>
      <c r="C31" s="277"/>
      <c r="D31" s="210"/>
      <c r="E31" s="380">
        <f t="shared" si="4"/>
        <v>0</v>
      </c>
      <c r="F31" s="252">
        <v>0</v>
      </c>
      <c r="G31" s="223">
        <f t="shared" si="14"/>
        <v>0</v>
      </c>
      <c r="H31" s="234"/>
      <c r="I31" s="380">
        <f t="shared" si="6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4" customFormat="1" ht="15" customHeight="1" thickBot="1" x14ac:dyDescent="0.25">
      <c r="A32" s="172"/>
      <c r="B32" s="278"/>
      <c r="C32" s="278"/>
      <c r="D32" s="208"/>
      <c r="E32" s="380">
        <f t="shared" si="4"/>
        <v>0</v>
      </c>
      <c r="F32" s="281">
        <v>0</v>
      </c>
      <c r="G32" s="229">
        <f t="shared" si="14"/>
        <v>0</v>
      </c>
      <c r="H32" s="230"/>
      <c r="I32" s="380">
        <f t="shared" si="6"/>
        <v>0</v>
      </c>
      <c r="J32" s="281">
        <v>0</v>
      </c>
      <c r="K32" s="231"/>
      <c r="L32" s="281"/>
      <c r="M32" s="270"/>
      <c r="N32" s="374"/>
      <c r="O32" s="375"/>
      <c r="P32" s="375"/>
      <c r="Q32" s="375"/>
      <c r="R32" s="375"/>
      <c r="S32" s="375"/>
      <c r="T32" s="375"/>
      <c r="U32" s="375"/>
      <c r="V32" s="375"/>
      <c r="W32" s="374"/>
      <c r="X32" s="375"/>
      <c r="Y32" s="375"/>
      <c r="Z32" s="375"/>
      <c r="AA32" s="374"/>
      <c r="AB32" s="375"/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26" customFormat="1" ht="15" customHeight="1" x14ac:dyDescent="0.2">
      <c r="A33" s="197"/>
      <c r="B33" s="170"/>
      <c r="C33" s="170"/>
      <c r="D33" s="209">
        <f t="shared" ref="D33:K33" si="23">SUM(D34:D35)</f>
        <v>0</v>
      </c>
      <c r="E33" s="327">
        <f>SUM(E34:E35)</f>
        <v>0</v>
      </c>
      <c r="F33" s="209">
        <f>SUM(F34:F35)</f>
        <v>0</v>
      </c>
      <c r="G33" s="209">
        <f t="shared" si="23"/>
        <v>0</v>
      </c>
      <c r="H33" s="209">
        <f t="shared" si="23"/>
        <v>0</v>
      </c>
      <c r="I33" s="327">
        <f>SUM(I34:I35)</f>
        <v>0</v>
      </c>
      <c r="J33" s="209">
        <f t="shared" si="23"/>
        <v>0</v>
      </c>
      <c r="K33" s="209">
        <f t="shared" si="23"/>
        <v>0</v>
      </c>
      <c r="L33" s="209"/>
      <c r="M33" s="268">
        <f>SUM(M34:M35)</f>
        <v>0</v>
      </c>
      <c r="N33" s="268">
        <f>SUM(N34:N35)</f>
        <v>0</v>
      </c>
      <c r="O33" s="272">
        <f>SUM(O34:O35)</f>
        <v>0</v>
      </c>
      <c r="P33" s="272">
        <f t="shared" ref="P33:V33" si="24">SUM(P34:P35)</f>
        <v>0</v>
      </c>
      <c r="Q33" s="272">
        <f t="shared" si="24"/>
        <v>0</v>
      </c>
      <c r="R33" s="272">
        <f t="shared" si="24"/>
        <v>0</v>
      </c>
      <c r="S33" s="272">
        <f t="shared" si="24"/>
        <v>0</v>
      </c>
      <c r="T33" s="272">
        <f t="shared" si="24"/>
        <v>0</v>
      </c>
      <c r="U33" s="272">
        <f t="shared" si="24"/>
        <v>0</v>
      </c>
      <c r="V33" s="272">
        <f t="shared" si="24"/>
        <v>0</v>
      </c>
      <c r="W33" s="268">
        <f>SUM(W34:W35)</f>
        <v>0</v>
      </c>
      <c r="X33" s="272">
        <f t="shared" ref="X33:Z33" si="25">SUM(X34:X35)</f>
        <v>0</v>
      </c>
      <c r="Y33" s="272">
        <f t="shared" si="25"/>
        <v>0</v>
      </c>
      <c r="Z33" s="272">
        <f t="shared" si="25"/>
        <v>0</v>
      </c>
      <c r="AA33" s="268">
        <f>SUM(AA34:AA35)</f>
        <v>0</v>
      </c>
      <c r="AB33" s="272">
        <f t="shared" ref="AB33" si="26">SUM(AB34:AB35)</f>
        <v>0</v>
      </c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x14ac:dyDescent="0.2">
      <c r="A34" s="152"/>
      <c r="B34" s="277"/>
      <c r="C34" s="277"/>
      <c r="D34" s="210"/>
      <c r="E34" s="380">
        <f t="shared" si="4"/>
        <v>0</v>
      </c>
      <c r="F34" s="252">
        <v>0</v>
      </c>
      <c r="G34" s="223">
        <f t="shared" si="14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7"/>
        <v>0</v>
      </c>
      <c r="AD34" s="247">
        <f t="shared" si="8"/>
        <v>0</v>
      </c>
      <c r="AE34" s="248">
        <f t="shared" si="3"/>
        <v>0</v>
      </c>
    </row>
    <row r="35" spans="1:31" s="4" customFormat="1" ht="15" customHeight="1" thickBot="1" x14ac:dyDescent="0.25">
      <c r="A35" s="171"/>
      <c r="B35" s="278"/>
      <c r="C35" s="278"/>
      <c r="D35" s="208"/>
      <c r="E35" s="380">
        <f t="shared" si="4"/>
        <v>0</v>
      </c>
      <c r="F35" s="281">
        <v>0</v>
      </c>
      <c r="G35" s="229">
        <f t="shared" si="14"/>
        <v>0</v>
      </c>
      <c r="H35" s="230"/>
      <c r="I35" s="380">
        <f t="shared" si="6"/>
        <v>0</v>
      </c>
      <c r="J35" s="281">
        <v>0</v>
      </c>
      <c r="K35" s="231"/>
      <c r="L35" s="281"/>
      <c r="M35" s="270"/>
      <c r="N35" s="374"/>
      <c r="O35" s="375"/>
      <c r="P35" s="375"/>
      <c r="Q35" s="375"/>
      <c r="R35" s="375"/>
      <c r="S35" s="375"/>
      <c r="T35" s="375"/>
      <c r="U35" s="375"/>
      <c r="V35" s="375"/>
      <c r="W35" s="374"/>
      <c r="X35" s="375"/>
      <c r="Y35" s="375"/>
      <c r="Z35" s="375"/>
      <c r="AA35" s="374"/>
      <c r="AB35" s="375"/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26" customFormat="1" ht="15" customHeight="1" x14ac:dyDescent="0.2">
      <c r="A36" s="197"/>
      <c r="B36" s="170"/>
      <c r="C36" s="170"/>
      <c r="D36" s="209">
        <f t="shared" ref="D36:K36" si="27">SUM(D37:D38)</f>
        <v>0</v>
      </c>
      <c r="E36" s="327">
        <f>SUM(E37:E38)</f>
        <v>0</v>
      </c>
      <c r="F36" s="209">
        <f>SUM(F37:F38)</f>
        <v>0</v>
      </c>
      <c r="G36" s="209">
        <f t="shared" si="27"/>
        <v>0</v>
      </c>
      <c r="H36" s="209">
        <f t="shared" si="27"/>
        <v>0</v>
      </c>
      <c r="I36" s="327">
        <f>SUM(I37:I38)</f>
        <v>0</v>
      </c>
      <c r="J36" s="209">
        <f t="shared" si="27"/>
        <v>0</v>
      </c>
      <c r="K36" s="209">
        <f t="shared" si="27"/>
        <v>0</v>
      </c>
      <c r="L36" s="209"/>
      <c r="M36" s="268">
        <f>SUM(M37:M38)</f>
        <v>0</v>
      </c>
      <c r="N36" s="268">
        <f>SUM(N37:N38)</f>
        <v>0</v>
      </c>
      <c r="O36" s="272">
        <f>SUM(O37:O38)</f>
        <v>0</v>
      </c>
      <c r="P36" s="272">
        <f t="shared" ref="P36:V36" si="28">SUM(P37:P38)</f>
        <v>0</v>
      </c>
      <c r="Q36" s="272">
        <f t="shared" si="28"/>
        <v>0</v>
      </c>
      <c r="R36" s="272">
        <f t="shared" si="28"/>
        <v>0</v>
      </c>
      <c r="S36" s="272">
        <f t="shared" si="28"/>
        <v>0</v>
      </c>
      <c r="T36" s="272">
        <f t="shared" si="28"/>
        <v>0</v>
      </c>
      <c r="U36" s="272">
        <f t="shared" si="28"/>
        <v>0</v>
      </c>
      <c r="V36" s="272">
        <f t="shared" si="28"/>
        <v>0</v>
      </c>
      <c r="W36" s="268">
        <f>SUM(W37:W38)</f>
        <v>0</v>
      </c>
      <c r="X36" s="272">
        <f t="shared" ref="X36:Z36" si="29">SUM(X37:X38)</f>
        <v>0</v>
      </c>
      <c r="Y36" s="272">
        <f t="shared" si="29"/>
        <v>0</v>
      </c>
      <c r="Z36" s="272">
        <f t="shared" si="29"/>
        <v>0</v>
      </c>
      <c r="AA36" s="268">
        <f>SUM(AA37:AA38)</f>
        <v>0</v>
      </c>
      <c r="AB36" s="272">
        <f t="shared" ref="AB36" si="30">SUM(AB37:AB38)</f>
        <v>0</v>
      </c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4" customFormat="1" ht="15" customHeight="1" x14ac:dyDescent="0.2">
      <c r="A37" s="152"/>
      <c r="B37" s="277"/>
      <c r="C37" s="277"/>
      <c r="D37" s="210"/>
      <c r="E37" s="380">
        <f t="shared" si="4"/>
        <v>0</v>
      </c>
      <c r="F37" s="252">
        <v>0</v>
      </c>
      <c r="G37" s="223">
        <f t="shared" si="14"/>
        <v>0</v>
      </c>
      <c r="H37" s="234"/>
      <c r="I37" s="380">
        <f t="shared" si="6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4" customFormat="1" ht="15" customHeight="1" thickBot="1" x14ac:dyDescent="0.25">
      <c r="A38" s="171"/>
      <c r="B38" s="278"/>
      <c r="C38" s="278"/>
      <c r="D38" s="208"/>
      <c r="E38" s="380">
        <f t="shared" si="4"/>
        <v>0</v>
      </c>
      <c r="F38" s="281">
        <v>0</v>
      </c>
      <c r="G38" s="229">
        <f t="shared" si="14"/>
        <v>0</v>
      </c>
      <c r="H38" s="230"/>
      <c r="I38" s="380">
        <f t="shared" si="6"/>
        <v>0</v>
      </c>
      <c r="J38" s="281">
        <v>0</v>
      </c>
      <c r="K38" s="231"/>
      <c r="L38" s="281"/>
      <c r="M38" s="270"/>
      <c r="N38" s="374"/>
      <c r="O38" s="375"/>
      <c r="P38" s="375"/>
      <c r="Q38" s="375"/>
      <c r="R38" s="375"/>
      <c r="S38" s="375"/>
      <c r="T38" s="375"/>
      <c r="U38" s="375"/>
      <c r="V38" s="375"/>
      <c r="W38" s="374"/>
      <c r="X38" s="375"/>
      <c r="Y38" s="375"/>
      <c r="Z38" s="375"/>
      <c r="AA38" s="374"/>
      <c r="AB38" s="375"/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26" customFormat="1" ht="15" customHeight="1" x14ac:dyDescent="0.2">
      <c r="A39" s="198"/>
      <c r="B39" s="170"/>
      <c r="C39" s="170"/>
      <c r="D39" s="209">
        <f t="shared" ref="D39:K39" si="31">SUM(D40:D41)</f>
        <v>0</v>
      </c>
      <c r="E39" s="327">
        <f>SUM(E40:E41)</f>
        <v>0</v>
      </c>
      <c r="F39" s="209">
        <f>SUM(F40:F41)</f>
        <v>0</v>
      </c>
      <c r="G39" s="209">
        <f t="shared" si="31"/>
        <v>0</v>
      </c>
      <c r="H39" s="209">
        <f t="shared" si="31"/>
        <v>0</v>
      </c>
      <c r="I39" s="327">
        <f>SUM(I40:I41)</f>
        <v>0</v>
      </c>
      <c r="J39" s="209">
        <f t="shared" si="31"/>
        <v>0</v>
      </c>
      <c r="K39" s="209">
        <f t="shared" si="31"/>
        <v>0</v>
      </c>
      <c r="L39" s="209"/>
      <c r="M39" s="268">
        <f>SUM(M40:M41)</f>
        <v>0</v>
      </c>
      <c r="N39" s="268">
        <f>SUM(N40:N41)</f>
        <v>0</v>
      </c>
      <c r="O39" s="272">
        <f>SUM(O40:O41)</f>
        <v>0</v>
      </c>
      <c r="P39" s="272">
        <f t="shared" ref="P39:V39" si="32">SUM(P40:P41)</f>
        <v>0</v>
      </c>
      <c r="Q39" s="272">
        <f t="shared" si="32"/>
        <v>0</v>
      </c>
      <c r="R39" s="272">
        <f t="shared" si="32"/>
        <v>0</v>
      </c>
      <c r="S39" s="272">
        <f t="shared" si="32"/>
        <v>0</v>
      </c>
      <c r="T39" s="272">
        <f t="shared" si="32"/>
        <v>0</v>
      </c>
      <c r="U39" s="272">
        <f t="shared" si="32"/>
        <v>0</v>
      </c>
      <c r="V39" s="272">
        <f t="shared" si="32"/>
        <v>0</v>
      </c>
      <c r="W39" s="268">
        <f>SUM(W40:W41)</f>
        <v>0</v>
      </c>
      <c r="X39" s="272">
        <f t="shared" ref="X39:Z39" si="33">SUM(X40:X41)</f>
        <v>0</v>
      </c>
      <c r="Y39" s="272">
        <f t="shared" si="33"/>
        <v>0</v>
      </c>
      <c r="Z39" s="272">
        <f t="shared" si="33"/>
        <v>0</v>
      </c>
      <c r="AA39" s="268">
        <f>SUM(AA40:AA41)</f>
        <v>0</v>
      </c>
      <c r="AB39" s="272">
        <f t="shared" ref="AB39" si="34">SUM(AB40:AB41)</f>
        <v>0</v>
      </c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x14ac:dyDescent="0.2">
      <c r="A40" s="153"/>
      <c r="B40" s="277"/>
      <c r="C40" s="277"/>
      <c r="D40" s="210"/>
      <c r="E40" s="380">
        <f t="shared" si="4"/>
        <v>0</v>
      </c>
      <c r="F40" s="252">
        <v>0</v>
      </c>
      <c r="G40" s="223">
        <f t="shared" si="14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4" customFormat="1" ht="15" customHeight="1" thickBot="1" x14ac:dyDescent="0.25">
      <c r="A41" s="171"/>
      <c r="B41" s="278"/>
      <c r="C41" s="278"/>
      <c r="D41" s="208"/>
      <c r="E41" s="380">
        <f t="shared" si="4"/>
        <v>0</v>
      </c>
      <c r="F41" s="281">
        <v>0</v>
      </c>
      <c r="G41" s="229">
        <f t="shared" si="14"/>
        <v>0</v>
      </c>
      <c r="H41" s="230"/>
      <c r="I41" s="380">
        <f t="shared" si="6"/>
        <v>0</v>
      </c>
      <c r="J41" s="281">
        <v>0</v>
      </c>
      <c r="K41" s="231"/>
      <c r="L41" s="281"/>
      <c r="M41" s="270"/>
      <c r="N41" s="374"/>
      <c r="O41" s="375"/>
      <c r="P41" s="375"/>
      <c r="Q41" s="375"/>
      <c r="R41" s="375"/>
      <c r="S41" s="375"/>
      <c r="T41" s="375"/>
      <c r="U41" s="375"/>
      <c r="V41" s="375"/>
      <c r="W41" s="374"/>
      <c r="X41" s="375"/>
      <c r="Y41" s="375"/>
      <c r="Z41" s="375"/>
      <c r="AA41" s="374"/>
      <c r="AB41" s="375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26" customFormat="1" ht="15" customHeight="1" x14ac:dyDescent="0.2">
      <c r="A42" s="198"/>
      <c r="B42" s="170"/>
      <c r="C42" s="170"/>
      <c r="D42" s="209">
        <f>SUM(D43:D44)</f>
        <v>0</v>
      </c>
      <c r="E42" s="327">
        <f>SUM(E43:E44)</f>
        <v>0</v>
      </c>
      <c r="F42" s="209">
        <f>SUM(F43:F44)</f>
        <v>0</v>
      </c>
      <c r="G42" s="209">
        <f t="shared" ref="G42:H42" si="35">SUM(G43:G44)</f>
        <v>0</v>
      </c>
      <c r="H42" s="209">
        <f t="shared" si="35"/>
        <v>0</v>
      </c>
      <c r="I42" s="327">
        <f>SUM(I43:I44)</f>
        <v>0</v>
      </c>
      <c r="J42" s="209">
        <f>SUM(J43:J44)</f>
        <v>0</v>
      </c>
      <c r="K42" s="209">
        <f t="shared" ref="K42" si="36">SUM(K43:K44)</f>
        <v>0</v>
      </c>
      <c r="L42" s="209"/>
      <c r="M42" s="268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37">SUM(P43:P44)</f>
        <v>0</v>
      </c>
      <c r="Q42" s="272">
        <f t="shared" si="37"/>
        <v>0</v>
      </c>
      <c r="R42" s="272">
        <f t="shared" si="37"/>
        <v>0</v>
      </c>
      <c r="S42" s="272">
        <f t="shared" si="37"/>
        <v>0</v>
      </c>
      <c r="T42" s="272">
        <f t="shared" si="37"/>
        <v>0</v>
      </c>
      <c r="U42" s="272">
        <f t="shared" si="37"/>
        <v>0</v>
      </c>
      <c r="V42" s="272">
        <f t="shared" si="37"/>
        <v>0</v>
      </c>
      <c r="W42" s="268">
        <f>SUM(W43:W44)</f>
        <v>0</v>
      </c>
      <c r="X42" s="272">
        <f t="shared" ref="X42:Z42" si="38">SUM(X43:X44)</f>
        <v>0</v>
      </c>
      <c r="Y42" s="272">
        <f t="shared" si="38"/>
        <v>0</v>
      </c>
      <c r="Z42" s="272">
        <f t="shared" si="38"/>
        <v>0</v>
      </c>
      <c r="AA42" s="268">
        <f>SUM(AA43:AA44)</f>
        <v>0</v>
      </c>
      <c r="AB42" s="272">
        <f t="shared" ref="AB42" si="39">SUM(AB43:AB44)</f>
        <v>0</v>
      </c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x14ac:dyDescent="0.2">
      <c r="A43" s="153"/>
      <c r="B43" s="277"/>
      <c r="C43" s="277"/>
      <c r="D43" s="210"/>
      <c r="E43" s="380">
        <f t="shared" si="4"/>
        <v>0</v>
      </c>
      <c r="F43" s="252">
        <v>0</v>
      </c>
      <c r="G43" s="223">
        <f t="shared" si="14"/>
        <v>0</v>
      </c>
      <c r="H43" s="234"/>
      <c r="I43" s="380">
        <f t="shared" si="6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4" customFormat="1" ht="15" customHeight="1" thickBot="1" x14ac:dyDescent="0.25">
      <c r="A44" s="171"/>
      <c r="B44" s="278"/>
      <c r="C44" s="278"/>
      <c r="D44" s="208"/>
      <c r="E44" s="380">
        <f t="shared" si="4"/>
        <v>0</v>
      </c>
      <c r="F44" s="281">
        <v>0</v>
      </c>
      <c r="G44" s="229">
        <f t="shared" si="14"/>
        <v>0</v>
      </c>
      <c r="H44" s="230"/>
      <c r="I44" s="380">
        <f t="shared" si="6"/>
        <v>0</v>
      </c>
      <c r="J44" s="281">
        <v>0</v>
      </c>
      <c r="K44" s="231"/>
      <c r="L44" s="281"/>
      <c r="M44" s="270"/>
      <c r="N44" s="374"/>
      <c r="O44" s="375"/>
      <c r="P44" s="375"/>
      <c r="Q44" s="375"/>
      <c r="R44" s="375"/>
      <c r="S44" s="375"/>
      <c r="T44" s="375"/>
      <c r="U44" s="375"/>
      <c r="V44" s="375"/>
      <c r="W44" s="374"/>
      <c r="X44" s="375"/>
      <c r="Y44" s="375"/>
      <c r="Z44" s="375"/>
      <c r="AA44" s="374"/>
      <c r="AB44" s="375"/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26" customFormat="1" ht="15" customHeight="1" x14ac:dyDescent="0.2">
      <c r="A45" s="198"/>
      <c r="B45" s="170"/>
      <c r="C45" s="170"/>
      <c r="D45" s="209">
        <f>SUM(D46:D47)</f>
        <v>0</v>
      </c>
      <c r="E45" s="327">
        <f>SUM(E46:E47)</f>
        <v>0</v>
      </c>
      <c r="F45" s="209">
        <f>SUM(F46:F47)</f>
        <v>0</v>
      </c>
      <c r="G45" s="209">
        <f t="shared" ref="G45:H45" si="40">SUM(G46:G47)</f>
        <v>0</v>
      </c>
      <c r="H45" s="209">
        <f t="shared" si="40"/>
        <v>0</v>
      </c>
      <c r="I45" s="327">
        <f>SUM(I46:I47)</f>
        <v>0</v>
      </c>
      <c r="J45" s="209">
        <f>SUM(J46:J47)</f>
        <v>0</v>
      </c>
      <c r="K45" s="209">
        <f t="shared" ref="K45" si="41">SUM(K46:K47)</f>
        <v>0</v>
      </c>
      <c r="L45" s="209"/>
      <c r="M45" s="268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42">SUM(P46:P47)</f>
        <v>0</v>
      </c>
      <c r="Q45" s="272">
        <f t="shared" si="42"/>
        <v>0</v>
      </c>
      <c r="R45" s="272">
        <f t="shared" si="42"/>
        <v>0</v>
      </c>
      <c r="S45" s="272">
        <f t="shared" si="42"/>
        <v>0</v>
      </c>
      <c r="T45" s="272">
        <f t="shared" si="42"/>
        <v>0</v>
      </c>
      <c r="U45" s="272">
        <f t="shared" si="42"/>
        <v>0</v>
      </c>
      <c r="V45" s="272">
        <f t="shared" si="42"/>
        <v>0</v>
      </c>
      <c r="W45" s="268">
        <f>SUM(W46:W47)</f>
        <v>0</v>
      </c>
      <c r="X45" s="272">
        <f t="shared" ref="X45:Z45" si="43">SUM(X46:X47)</f>
        <v>0</v>
      </c>
      <c r="Y45" s="272">
        <f t="shared" si="43"/>
        <v>0</v>
      </c>
      <c r="Z45" s="272">
        <f t="shared" si="43"/>
        <v>0</v>
      </c>
      <c r="AA45" s="268">
        <f>SUM(AA46:AA47)</f>
        <v>0</v>
      </c>
      <c r="AB45" s="272">
        <f t="shared" ref="AB45" si="44">SUM(AB46:AB47)</f>
        <v>0</v>
      </c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x14ac:dyDescent="0.2">
      <c r="A46" s="153"/>
      <c r="B46" s="277"/>
      <c r="C46" s="277"/>
      <c r="D46" s="210"/>
      <c r="E46" s="380">
        <f t="shared" si="4"/>
        <v>0</v>
      </c>
      <c r="F46" s="252">
        <v>0</v>
      </c>
      <c r="G46" s="223">
        <f t="shared" si="14"/>
        <v>0</v>
      </c>
      <c r="H46" s="234"/>
      <c r="I46" s="380">
        <f t="shared" si="6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4" customFormat="1" ht="15" customHeight="1" thickBot="1" x14ac:dyDescent="0.25">
      <c r="A47" s="171"/>
      <c r="B47" s="278"/>
      <c r="C47" s="278"/>
      <c r="D47" s="208"/>
      <c r="E47" s="380">
        <f t="shared" si="4"/>
        <v>0</v>
      </c>
      <c r="F47" s="281">
        <v>0</v>
      </c>
      <c r="G47" s="229">
        <f t="shared" si="14"/>
        <v>0</v>
      </c>
      <c r="H47" s="230"/>
      <c r="I47" s="380">
        <f t="shared" si="6"/>
        <v>0</v>
      </c>
      <c r="J47" s="281">
        <v>0</v>
      </c>
      <c r="K47" s="231"/>
      <c r="L47" s="281"/>
      <c r="M47" s="270"/>
      <c r="N47" s="374"/>
      <c r="O47" s="375"/>
      <c r="P47" s="375"/>
      <c r="Q47" s="375"/>
      <c r="R47" s="375"/>
      <c r="S47" s="375"/>
      <c r="T47" s="375"/>
      <c r="U47" s="375"/>
      <c r="V47" s="375"/>
      <c r="W47" s="374"/>
      <c r="X47" s="375"/>
      <c r="Y47" s="375"/>
      <c r="Z47" s="375"/>
      <c r="AA47" s="374"/>
      <c r="AB47" s="375"/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26" customFormat="1" ht="15" customHeight="1" x14ac:dyDescent="0.2">
      <c r="A48" s="198"/>
      <c r="B48" s="170"/>
      <c r="C48" s="170"/>
      <c r="D48" s="209">
        <f>SUM(D49:D50)</f>
        <v>0</v>
      </c>
      <c r="E48" s="327">
        <f>SUM(E49:E50)</f>
        <v>0</v>
      </c>
      <c r="F48" s="209">
        <f>SUM(F49:F50)</f>
        <v>0</v>
      </c>
      <c r="G48" s="209">
        <f t="shared" ref="G48:H48" si="45">SUM(G49:G50)</f>
        <v>0</v>
      </c>
      <c r="H48" s="209">
        <f t="shared" si="45"/>
        <v>0</v>
      </c>
      <c r="I48" s="327">
        <f>SUM(I49:I50)</f>
        <v>0</v>
      </c>
      <c r="J48" s="209">
        <f>SUM(J49:J50)</f>
        <v>0</v>
      </c>
      <c r="K48" s="209">
        <f t="shared" ref="K48" si="46">SUM(K49:K50)</f>
        <v>0</v>
      </c>
      <c r="L48" s="209"/>
      <c r="M48" s="268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47">SUM(P49:P50)</f>
        <v>0</v>
      </c>
      <c r="Q48" s="272">
        <f t="shared" si="47"/>
        <v>0</v>
      </c>
      <c r="R48" s="272">
        <f t="shared" si="47"/>
        <v>0</v>
      </c>
      <c r="S48" s="272">
        <f t="shared" si="47"/>
        <v>0</v>
      </c>
      <c r="T48" s="272">
        <f t="shared" si="47"/>
        <v>0</v>
      </c>
      <c r="U48" s="272">
        <f t="shared" si="47"/>
        <v>0</v>
      </c>
      <c r="V48" s="272">
        <f t="shared" si="47"/>
        <v>0</v>
      </c>
      <c r="W48" s="268">
        <f>SUM(W49:W50)</f>
        <v>0</v>
      </c>
      <c r="X48" s="272">
        <f t="shared" ref="X48:Z48" si="48">SUM(X49:X50)</f>
        <v>0</v>
      </c>
      <c r="Y48" s="272">
        <f t="shared" si="48"/>
        <v>0</v>
      </c>
      <c r="Z48" s="272">
        <f t="shared" si="48"/>
        <v>0</v>
      </c>
      <c r="AA48" s="268">
        <f>SUM(AA49:AA50)</f>
        <v>0</v>
      </c>
      <c r="AB48" s="272">
        <f t="shared" ref="AB48" si="49">SUM(AB49:AB50)</f>
        <v>0</v>
      </c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x14ac:dyDescent="0.2">
      <c r="A49" s="153"/>
      <c r="B49" s="277"/>
      <c r="C49" s="277"/>
      <c r="D49" s="210"/>
      <c r="E49" s="380">
        <f t="shared" si="4"/>
        <v>0</v>
      </c>
      <c r="F49" s="252">
        <v>0</v>
      </c>
      <c r="G49" s="223">
        <f t="shared" si="14"/>
        <v>0</v>
      </c>
      <c r="H49" s="234"/>
      <c r="I49" s="380">
        <f t="shared" si="6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4" customFormat="1" ht="15" customHeight="1" thickBot="1" x14ac:dyDescent="0.25">
      <c r="A50" s="171"/>
      <c r="B50" s="278"/>
      <c r="C50" s="278"/>
      <c r="D50" s="208"/>
      <c r="E50" s="380">
        <f t="shared" si="4"/>
        <v>0</v>
      </c>
      <c r="F50" s="281">
        <v>0</v>
      </c>
      <c r="G50" s="229">
        <f t="shared" si="14"/>
        <v>0</v>
      </c>
      <c r="H50" s="230"/>
      <c r="I50" s="380">
        <f t="shared" si="6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26" customFormat="1" ht="15" customHeight="1" x14ac:dyDescent="0.2">
      <c r="A51" s="198"/>
      <c r="B51" s="170"/>
      <c r="C51" s="170"/>
      <c r="D51" s="209">
        <f>SUM(D52:D53)</f>
        <v>0</v>
      </c>
      <c r="E51" s="327">
        <f>SUM(E52:E53)</f>
        <v>0</v>
      </c>
      <c r="F51" s="209">
        <f>SUM(F52:F53)</f>
        <v>0</v>
      </c>
      <c r="G51" s="209">
        <f t="shared" ref="G51:H51" si="50">SUM(G52:G53)</f>
        <v>0</v>
      </c>
      <c r="H51" s="209">
        <f t="shared" si="50"/>
        <v>0</v>
      </c>
      <c r="I51" s="327">
        <f>SUM(I52:I53)</f>
        <v>0</v>
      </c>
      <c r="J51" s="209">
        <f>SUM(J52:J53)</f>
        <v>0</v>
      </c>
      <c r="K51" s="209">
        <f t="shared" ref="K51" si="51">SUM(K52:K53)</f>
        <v>0</v>
      </c>
      <c r="L51" s="209"/>
      <c r="M51" s="268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52">SUM(P52:P53)</f>
        <v>0</v>
      </c>
      <c r="Q51" s="272">
        <f t="shared" si="52"/>
        <v>0</v>
      </c>
      <c r="R51" s="272">
        <f t="shared" si="52"/>
        <v>0</v>
      </c>
      <c r="S51" s="272">
        <f t="shared" si="52"/>
        <v>0</v>
      </c>
      <c r="T51" s="272">
        <f t="shared" si="52"/>
        <v>0</v>
      </c>
      <c r="U51" s="272">
        <f t="shared" si="52"/>
        <v>0</v>
      </c>
      <c r="V51" s="272">
        <f t="shared" si="52"/>
        <v>0</v>
      </c>
      <c r="W51" s="268">
        <f>SUM(W52:W53)</f>
        <v>0</v>
      </c>
      <c r="X51" s="272">
        <f t="shared" ref="X51:Z51" si="53">SUM(X52:X53)</f>
        <v>0</v>
      </c>
      <c r="Y51" s="272">
        <f t="shared" si="53"/>
        <v>0</v>
      </c>
      <c r="Z51" s="272">
        <f t="shared" si="53"/>
        <v>0</v>
      </c>
      <c r="AA51" s="268">
        <f>SUM(AA52:AA53)</f>
        <v>0</v>
      </c>
      <c r="AB51" s="272">
        <f t="shared" ref="AB51" si="54">SUM(AB52:AB53)</f>
        <v>0</v>
      </c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x14ac:dyDescent="0.2">
      <c r="A52" s="152"/>
      <c r="B52" s="277"/>
      <c r="C52" s="277"/>
      <c r="D52" s="210"/>
      <c r="E52" s="380">
        <f t="shared" si="4"/>
        <v>0</v>
      </c>
      <c r="F52" s="252">
        <v>0</v>
      </c>
      <c r="G52" s="223">
        <f t="shared" si="14"/>
        <v>0</v>
      </c>
      <c r="H52" s="234"/>
      <c r="I52" s="380">
        <f t="shared" si="6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 thickBot="1" x14ac:dyDescent="0.25">
      <c r="A53" s="171"/>
      <c r="B53" s="278"/>
      <c r="C53" s="278"/>
      <c r="D53" s="208"/>
      <c r="E53" s="380">
        <f t="shared" si="4"/>
        <v>0</v>
      </c>
      <c r="F53" s="281">
        <v>0</v>
      </c>
      <c r="G53" s="229">
        <f t="shared" si="14"/>
        <v>0</v>
      </c>
      <c r="H53" s="230"/>
      <c r="I53" s="380">
        <f t="shared" si="6"/>
        <v>0</v>
      </c>
      <c r="J53" s="281">
        <v>0</v>
      </c>
      <c r="K53" s="231"/>
      <c r="L53" s="281"/>
      <c r="M53" s="270"/>
      <c r="N53" s="374"/>
      <c r="O53" s="375"/>
      <c r="P53" s="375"/>
      <c r="Q53" s="375"/>
      <c r="R53" s="375"/>
      <c r="S53" s="375"/>
      <c r="T53" s="375"/>
      <c r="U53" s="375"/>
      <c r="V53" s="375"/>
      <c r="W53" s="374"/>
      <c r="X53" s="375"/>
      <c r="Y53" s="375"/>
      <c r="Z53" s="375"/>
      <c r="AA53" s="374"/>
      <c r="AB53" s="375"/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26" customFormat="1" ht="15" customHeight="1" x14ac:dyDescent="0.2">
      <c r="A54" s="198"/>
      <c r="B54" s="170"/>
      <c r="C54" s="170"/>
      <c r="D54" s="209">
        <f>SUM(D55:D56)</f>
        <v>0</v>
      </c>
      <c r="E54" s="327">
        <f>SUM(E55:E56)</f>
        <v>0</v>
      </c>
      <c r="F54" s="209">
        <f>SUM(F55:F56)</f>
        <v>0</v>
      </c>
      <c r="G54" s="209">
        <f t="shared" ref="G54:H54" si="55">SUM(G55:G56)</f>
        <v>0</v>
      </c>
      <c r="H54" s="209">
        <f t="shared" si="55"/>
        <v>0</v>
      </c>
      <c r="I54" s="327">
        <f>SUM(I55:I56)</f>
        <v>0</v>
      </c>
      <c r="J54" s="209">
        <f>SUM(J55:J56)</f>
        <v>0</v>
      </c>
      <c r="K54" s="209">
        <f t="shared" ref="K54" si="56">SUM(K55:K56)</f>
        <v>0</v>
      </c>
      <c r="L54" s="209"/>
      <c r="M54" s="268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57">SUM(P55:P56)</f>
        <v>0</v>
      </c>
      <c r="Q54" s="272">
        <f t="shared" si="57"/>
        <v>0</v>
      </c>
      <c r="R54" s="272">
        <f t="shared" si="57"/>
        <v>0</v>
      </c>
      <c r="S54" s="272">
        <f t="shared" si="57"/>
        <v>0</v>
      </c>
      <c r="T54" s="272">
        <f t="shared" si="57"/>
        <v>0</v>
      </c>
      <c r="U54" s="272">
        <f t="shared" si="57"/>
        <v>0</v>
      </c>
      <c r="V54" s="272">
        <f t="shared" si="57"/>
        <v>0</v>
      </c>
      <c r="W54" s="268">
        <f>SUM(W55:W56)</f>
        <v>0</v>
      </c>
      <c r="X54" s="272">
        <f t="shared" ref="X54:Z54" si="58">SUM(X55:X56)</f>
        <v>0</v>
      </c>
      <c r="Y54" s="272">
        <f t="shared" si="58"/>
        <v>0</v>
      </c>
      <c r="Z54" s="272">
        <f t="shared" si="58"/>
        <v>0</v>
      </c>
      <c r="AA54" s="268">
        <f>SUM(AA55:AA56)</f>
        <v>0</v>
      </c>
      <c r="AB54" s="272">
        <f t="shared" ref="AB54" si="59">SUM(AB55:AB56)</f>
        <v>0</v>
      </c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x14ac:dyDescent="0.2">
      <c r="A55" s="152"/>
      <c r="B55" s="277"/>
      <c r="C55" s="277"/>
      <c r="D55" s="210"/>
      <c r="E55" s="380">
        <f t="shared" si="4"/>
        <v>0</v>
      </c>
      <c r="F55" s="252">
        <v>0</v>
      </c>
      <c r="G55" s="223">
        <f t="shared" si="14"/>
        <v>0</v>
      </c>
      <c r="H55" s="234"/>
      <c r="I55" s="380">
        <f t="shared" si="6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5" customHeight="1" thickBot="1" x14ac:dyDescent="0.25">
      <c r="A56" s="171"/>
      <c r="B56" s="278"/>
      <c r="C56" s="278"/>
      <c r="D56" s="208"/>
      <c r="E56" s="380">
        <f t="shared" si="4"/>
        <v>0</v>
      </c>
      <c r="F56" s="281">
        <v>0</v>
      </c>
      <c r="G56" s="229">
        <f t="shared" si="14"/>
        <v>0</v>
      </c>
      <c r="H56" s="230"/>
      <c r="I56" s="380">
        <f t="shared" si="6"/>
        <v>0</v>
      </c>
      <c r="J56" s="281">
        <v>0</v>
      </c>
      <c r="K56" s="231"/>
      <c r="L56" s="281"/>
      <c r="M56" s="270"/>
      <c r="N56" s="374"/>
      <c r="O56" s="375"/>
      <c r="P56" s="375"/>
      <c r="Q56" s="375"/>
      <c r="R56" s="375"/>
      <c r="S56" s="375"/>
      <c r="T56" s="375"/>
      <c r="U56" s="375"/>
      <c r="V56" s="375"/>
      <c r="W56" s="374"/>
      <c r="X56" s="375"/>
      <c r="Y56" s="375"/>
      <c r="Z56" s="375"/>
      <c r="AA56" s="374"/>
      <c r="AB56" s="375"/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26" customFormat="1" ht="15" customHeight="1" x14ac:dyDescent="0.2">
      <c r="A57" s="198"/>
      <c r="B57" s="170"/>
      <c r="C57" s="170"/>
      <c r="D57" s="209">
        <f>SUM(D58:D59)</f>
        <v>0</v>
      </c>
      <c r="E57" s="327">
        <f>SUM(E58:E59)</f>
        <v>0</v>
      </c>
      <c r="F57" s="209">
        <f>SUM(F58:F59)</f>
        <v>0</v>
      </c>
      <c r="G57" s="209">
        <f t="shared" ref="G57:H57" si="60">SUM(G58:G59)</f>
        <v>0</v>
      </c>
      <c r="H57" s="209">
        <f t="shared" si="60"/>
        <v>0</v>
      </c>
      <c r="I57" s="327">
        <f>SUM(I58:I59)</f>
        <v>0</v>
      </c>
      <c r="J57" s="209">
        <f>SUM(J58:J59)</f>
        <v>0</v>
      </c>
      <c r="K57" s="209">
        <f t="shared" ref="K57" si="61">SUM(K58:K59)</f>
        <v>0</v>
      </c>
      <c r="L57" s="209"/>
      <c r="M57" s="268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62">SUM(P58:P59)</f>
        <v>0</v>
      </c>
      <c r="Q57" s="272">
        <f t="shared" si="62"/>
        <v>0</v>
      </c>
      <c r="R57" s="272">
        <f t="shared" si="62"/>
        <v>0</v>
      </c>
      <c r="S57" s="272">
        <f t="shared" si="62"/>
        <v>0</v>
      </c>
      <c r="T57" s="272">
        <f t="shared" si="62"/>
        <v>0</v>
      </c>
      <c r="U57" s="272">
        <f t="shared" si="62"/>
        <v>0</v>
      </c>
      <c r="V57" s="272">
        <f t="shared" si="62"/>
        <v>0</v>
      </c>
      <c r="W57" s="268">
        <f>SUM(W58:W59)</f>
        <v>0</v>
      </c>
      <c r="X57" s="272">
        <f t="shared" ref="X57:Z57" si="63">SUM(X58:X59)</f>
        <v>0</v>
      </c>
      <c r="Y57" s="272">
        <f t="shared" si="63"/>
        <v>0</v>
      </c>
      <c r="Z57" s="272">
        <f t="shared" si="63"/>
        <v>0</v>
      </c>
      <c r="AA57" s="268">
        <f>SUM(AA58:AA59)</f>
        <v>0</v>
      </c>
      <c r="AB57" s="272">
        <f t="shared" ref="AB57" si="64">SUM(AB58:AB59)</f>
        <v>0</v>
      </c>
      <c r="AC57" s="251">
        <f t="shared" si="7"/>
        <v>0</v>
      </c>
      <c r="AD57" s="247">
        <f t="shared" si="8"/>
        <v>0</v>
      </c>
      <c r="AE57" s="248">
        <f t="shared" ref="AE57:AE64" si="65">+F57-AD57</f>
        <v>0</v>
      </c>
    </row>
    <row r="58" spans="1:31" s="4" customFormat="1" ht="15" customHeight="1" x14ac:dyDescent="0.2">
      <c r="A58" s="152"/>
      <c r="B58" s="277"/>
      <c r="C58" s="277"/>
      <c r="D58" s="210"/>
      <c r="E58" s="380">
        <f t="shared" si="4"/>
        <v>0</v>
      </c>
      <c r="F58" s="252">
        <v>0</v>
      </c>
      <c r="G58" s="223">
        <f t="shared" si="14"/>
        <v>0</v>
      </c>
      <c r="H58" s="234"/>
      <c r="I58" s="380">
        <f t="shared" si="6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7"/>
        <v>0</v>
      </c>
      <c r="AD58" s="247">
        <f t="shared" si="8"/>
        <v>0</v>
      </c>
      <c r="AE58" s="248">
        <f t="shared" si="65"/>
        <v>0</v>
      </c>
    </row>
    <row r="59" spans="1:31" s="4" customFormat="1" ht="15" customHeight="1" thickBot="1" x14ac:dyDescent="0.25">
      <c r="A59" s="172"/>
      <c r="B59" s="278"/>
      <c r="C59" s="278"/>
      <c r="D59" s="208"/>
      <c r="E59" s="380">
        <f t="shared" si="4"/>
        <v>0</v>
      </c>
      <c r="F59" s="281">
        <v>0</v>
      </c>
      <c r="G59" s="229">
        <f t="shared" si="14"/>
        <v>0</v>
      </c>
      <c r="H59" s="230"/>
      <c r="I59" s="380">
        <f t="shared" si="6"/>
        <v>0</v>
      </c>
      <c r="J59" s="281">
        <v>0</v>
      </c>
      <c r="K59" s="231"/>
      <c r="L59" s="281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ref="AC59:AC64" si="66">SUM(N59:AB59)</f>
        <v>0</v>
      </c>
      <c r="AD59" s="247">
        <f t="shared" ref="AD59:AD64" si="67">+AC59+M59</f>
        <v>0</v>
      </c>
      <c r="AE59" s="248">
        <f t="shared" si="65"/>
        <v>0</v>
      </c>
    </row>
    <row r="60" spans="1:31" s="26" customFormat="1" ht="15" customHeight="1" x14ac:dyDescent="0.2">
      <c r="A60" s="199"/>
      <c r="B60" s="262"/>
      <c r="C60" s="384"/>
      <c r="D60" s="209">
        <f>SUM(D61:D62)</f>
        <v>0</v>
      </c>
      <c r="E60" s="327">
        <f>SUM(E61:E62)</f>
        <v>0</v>
      </c>
      <c r="F60" s="209">
        <f>SUM(F61:F62)</f>
        <v>0</v>
      </c>
      <c r="G60" s="211">
        <f t="shared" ref="G60:H60" si="68">SUM(G61:G62)</f>
        <v>0</v>
      </c>
      <c r="H60" s="211">
        <f t="shared" si="68"/>
        <v>0</v>
      </c>
      <c r="I60" s="327">
        <f>SUM(I61:I62)</f>
        <v>0</v>
      </c>
      <c r="J60" s="209">
        <f>SUM(J61:J62)</f>
        <v>0</v>
      </c>
      <c r="K60" s="211">
        <f t="shared" ref="K60" si="69">SUM(K61:K62)</f>
        <v>0</v>
      </c>
      <c r="L60" s="209"/>
      <c r="M60" s="268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70">SUM(P61:P62)</f>
        <v>0</v>
      </c>
      <c r="Q60" s="272">
        <f t="shared" si="70"/>
        <v>0</v>
      </c>
      <c r="R60" s="272">
        <f t="shared" si="70"/>
        <v>0</v>
      </c>
      <c r="S60" s="272">
        <f t="shared" si="70"/>
        <v>0</v>
      </c>
      <c r="T60" s="272">
        <f t="shared" si="70"/>
        <v>0</v>
      </c>
      <c r="U60" s="272">
        <f t="shared" si="70"/>
        <v>0</v>
      </c>
      <c r="V60" s="272">
        <f t="shared" si="70"/>
        <v>0</v>
      </c>
      <c r="W60" s="268">
        <f>SUM(W61:W62)</f>
        <v>0</v>
      </c>
      <c r="X60" s="272">
        <f t="shared" ref="X60:Z60" si="71">SUM(X61:X62)</f>
        <v>0</v>
      </c>
      <c r="Y60" s="272">
        <f t="shared" si="71"/>
        <v>0</v>
      </c>
      <c r="Z60" s="272">
        <f t="shared" si="71"/>
        <v>0</v>
      </c>
      <c r="AA60" s="268">
        <f>SUM(AA61:AA62)</f>
        <v>0</v>
      </c>
      <c r="AB60" s="272">
        <f t="shared" ref="AB60" si="72">SUM(AB61:AB62)</f>
        <v>0</v>
      </c>
      <c r="AC60" s="251">
        <f t="shared" si="66"/>
        <v>0</v>
      </c>
      <c r="AD60" s="247">
        <f t="shared" si="67"/>
        <v>0</v>
      </c>
      <c r="AE60" s="248">
        <f t="shared" si="65"/>
        <v>0</v>
      </c>
    </row>
    <row r="61" spans="1:31" s="4" customFormat="1" ht="15" customHeight="1" x14ac:dyDescent="0.2">
      <c r="A61" s="176"/>
      <c r="B61" s="279"/>
      <c r="C61" s="279"/>
      <c r="D61" s="210"/>
      <c r="E61" s="380">
        <f t="shared" si="4"/>
        <v>0</v>
      </c>
      <c r="F61" s="252">
        <v>0</v>
      </c>
      <c r="G61" s="223">
        <f t="shared" si="14"/>
        <v>0</v>
      </c>
      <c r="H61" s="236"/>
      <c r="I61" s="380">
        <f t="shared" si="6"/>
        <v>0</v>
      </c>
      <c r="J61" s="252">
        <v>0</v>
      </c>
      <c r="K61" s="237"/>
      <c r="L61" s="252"/>
      <c r="M61" s="238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66"/>
        <v>0</v>
      </c>
      <c r="AD61" s="247">
        <f t="shared" si="67"/>
        <v>0</v>
      </c>
      <c r="AE61" s="248">
        <f t="shared" si="65"/>
        <v>0</v>
      </c>
    </row>
    <row r="62" spans="1:31" s="4" customFormat="1" ht="15" customHeight="1" thickBot="1" x14ac:dyDescent="0.25">
      <c r="A62" s="181"/>
      <c r="B62" s="280"/>
      <c r="C62" s="280"/>
      <c r="D62" s="208"/>
      <c r="E62" s="381">
        <f t="shared" si="4"/>
        <v>0</v>
      </c>
      <c r="F62" s="281">
        <v>0</v>
      </c>
      <c r="G62" s="229">
        <f t="shared" si="14"/>
        <v>0</v>
      </c>
      <c r="H62" s="230"/>
      <c r="I62" s="382">
        <f t="shared" si="6"/>
        <v>0</v>
      </c>
      <c r="J62" s="281">
        <v>0</v>
      </c>
      <c r="K62" s="231"/>
      <c r="L62" s="281"/>
      <c r="M62" s="239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66"/>
        <v>0</v>
      </c>
      <c r="AD62" s="247">
        <f t="shared" si="67"/>
        <v>0</v>
      </c>
      <c r="AE62" s="248">
        <f t="shared" si="65"/>
        <v>0</v>
      </c>
    </row>
    <row r="63" spans="1:31" s="142" customFormat="1" ht="15.75" thickBot="1" x14ac:dyDescent="0.3">
      <c r="A63" s="179"/>
      <c r="B63" s="180"/>
      <c r="C63" s="385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273"/>
      <c r="Q63" s="273"/>
      <c r="R63" s="273"/>
      <c r="S63" s="273"/>
      <c r="T63" s="273"/>
      <c r="U63" s="273"/>
      <c r="V63" s="273"/>
      <c r="W63" s="271"/>
      <c r="X63" s="273"/>
      <c r="Y63" s="273"/>
      <c r="Z63" s="273"/>
      <c r="AA63" s="271"/>
      <c r="AB63" s="273"/>
      <c r="AC63" s="251">
        <f t="shared" si="66"/>
        <v>0</v>
      </c>
      <c r="AD63" s="247">
        <f t="shared" si="67"/>
        <v>0</v>
      </c>
      <c r="AE63" s="248">
        <f t="shared" si="65"/>
        <v>0</v>
      </c>
    </row>
    <row r="64" spans="1:31" s="3" customFormat="1" ht="22.5" customHeight="1" thickBot="1" x14ac:dyDescent="0.3">
      <c r="A64" s="177"/>
      <c r="B64" s="178"/>
      <c r="C64" s="19"/>
      <c r="D64" s="243">
        <f t="shared" ref="D64:K64" si="73">SUM(D8,D23,D30,D33,D36,D39,D42,D45,D48,D51,D54,D57,D60)</f>
        <v>0</v>
      </c>
      <c r="E64" s="336">
        <f t="shared" si="73"/>
        <v>0</v>
      </c>
      <c r="F64" s="243">
        <f t="shared" si="73"/>
        <v>0</v>
      </c>
      <c r="G64" s="243">
        <f t="shared" si="73"/>
        <v>0</v>
      </c>
      <c r="H64" s="244">
        <f t="shared" si="73"/>
        <v>0</v>
      </c>
      <c r="I64" s="336">
        <f t="shared" ref="I64" si="74">SUM(I8,I23,I30,I33,I36,I39,I42,I45,I48,I51,I54,I57,I60)</f>
        <v>0</v>
      </c>
      <c r="J64" s="244">
        <f t="shared" si="73"/>
        <v>0</v>
      </c>
      <c r="K64" s="244">
        <f t="shared" si="73"/>
        <v>0</v>
      </c>
      <c r="L64" s="244"/>
      <c r="M64" s="243">
        <f t="shared" ref="M64:AB64" si="75">SUM(M8,M23,M30,M33,M36,M39,M42,M45,M48,M51,M54,M57,M60)</f>
        <v>0</v>
      </c>
      <c r="N64" s="243">
        <f t="shared" si="75"/>
        <v>0</v>
      </c>
      <c r="O64" s="243">
        <f t="shared" si="75"/>
        <v>0</v>
      </c>
      <c r="P64" s="243">
        <f t="shared" si="75"/>
        <v>0</v>
      </c>
      <c r="Q64" s="243">
        <f t="shared" si="75"/>
        <v>0</v>
      </c>
      <c r="R64" s="243">
        <f t="shared" si="75"/>
        <v>0</v>
      </c>
      <c r="S64" s="243">
        <f t="shared" si="75"/>
        <v>0</v>
      </c>
      <c r="T64" s="243">
        <f t="shared" si="75"/>
        <v>0</v>
      </c>
      <c r="U64" s="243">
        <f t="shared" si="75"/>
        <v>0</v>
      </c>
      <c r="V64" s="243">
        <f t="shared" si="75"/>
        <v>0</v>
      </c>
      <c r="W64" s="243">
        <f t="shared" si="75"/>
        <v>0</v>
      </c>
      <c r="X64" s="243">
        <f t="shared" si="75"/>
        <v>0</v>
      </c>
      <c r="Y64" s="243">
        <f t="shared" si="75"/>
        <v>0</v>
      </c>
      <c r="Z64" s="243">
        <f t="shared" si="75"/>
        <v>0</v>
      </c>
      <c r="AA64" s="243">
        <f t="shared" si="75"/>
        <v>0</v>
      </c>
      <c r="AB64" s="243">
        <f t="shared" si="75"/>
        <v>0</v>
      </c>
      <c r="AC64" s="243">
        <f t="shared" si="66"/>
        <v>0</v>
      </c>
      <c r="AD64" s="243">
        <f t="shared" si="67"/>
        <v>0</v>
      </c>
      <c r="AE64" s="282">
        <f t="shared" si="65"/>
        <v>0</v>
      </c>
    </row>
    <row r="65" spans="1:30" x14ac:dyDescent="0.25">
      <c r="A65" s="8"/>
      <c r="B65" s="8"/>
      <c r="C65" s="8"/>
      <c r="D65" s="448"/>
      <c r="E65" s="448"/>
      <c r="F65" s="448"/>
      <c r="G65" s="448"/>
      <c r="H65" s="449"/>
      <c r="I65" s="450"/>
      <c r="J65" s="450"/>
      <c r="K65" s="450"/>
      <c r="L65" s="45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0" x14ac:dyDescent="0.25">
      <c r="A66" s="8"/>
      <c r="B66" s="8"/>
      <c r="C66" s="8"/>
    </row>
    <row r="67" spans="1:30" ht="15.75" thickBot="1" x14ac:dyDescent="0.3"/>
    <row r="68" spans="1:30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76">+M64*0.2</f>
        <v>0</v>
      </c>
      <c r="N68" s="213">
        <f t="shared" si="76"/>
        <v>0</v>
      </c>
      <c r="O68" s="213">
        <f t="shared" si="76"/>
        <v>0</v>
      </c>
      <c r="P68" s="213">
        <f t="shared" si="76"/>
        <v>0</v>
      </c>
      <c r="Q68" s="213">
        <f t="shared" si="76"/>
        <v>0</v>
      </c>
      <c r="R68" s="213">
        <f t="shared" si="76"/>
        <v>0</v>
      </c>
      <c r="S68" s="213">
        <f t="shared" si="76"/>
        <v>0</v>
      </c>
      <c r="T68" s="213">
        <f t="shared" si="76"/>
        <v>0</v>
      </c>
      <c r="U68" s="213">
        <f t="shared" si="76"/>
        <v>0</v>
      </c>
      <c r="V68" s="213">
        <f t="shared" si="76"/>
        <v>0</v>
      </c>
      <c r="W68" s="213">
        <f t="shared" si="76"/>
        <v>0</v>
      </c>
      <c r="X68" s="213">
        <f t="shared" si="76"/>
        <v>0</v>
      </c>
      <c r="Y68" s="213">
        <f t="shared" si="76"/>
        <v>0</v>
      </c>
      <c r="Z68" s="213">
        <f t="shared" si="76"/>
        <v>0</v>
      </c>
      <c r="AA68" s="213">
        <f t="shared" si="76"/>
        <v>0</v>
      </c>
      <c r="AB68" s="213">
        <f>+AB64*0.2</f>
        <v>0</v>
      </c>
      <c r="AC68" s="213">
        <f>+AC64*0.2</f>
        <v>0</v>
      </c>
      <c r="AD68" s="213">
        <f>+AD64*0.2</f>
        <v>0</v>
      </c>
    </row>
    <row r="69" spans="1:30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77">SUM(M64:M68)</f>
        <v>0</v>
      </c>
      <c r="N69" s="213">
        <f t="shared" si="77"/>
        <v>0</v>
      </c>
      <c r="O69" s="213">
        <f t="shared" si="77"/>
        <v>0</v>
      </c>
      <c r="P69" s="213">
        <f t="shared" si="77"/>
        <v>0</v>
      </c>
      <c r="Q69" s="213">
        <f t="shared" si="77"/>
        <v>0</v>
      </c>
      <c r="R69" s="213">
        <f t="shared" si="77"/>
        <v>0</v>
      </c>
      <c r="S69" s="213">
        <f t="shared" si="77"/>
        <v>0</v>
      </c>
      <c r="T69" s="213">
        <f t="shared" si="77"/>
        <v>0</v>
      </c>
      <c r="U69" s="213">
        <f t="shared" si="77"/>
        <v>0</v>
      </c>
      <c r="V69" s="213">
        <f t="shared" si="77"/>
        <v>0</v>
      </c>
      <c r="W69" s="213">
        <f t="shared" si="77"/>
        <v>0</v>
      </c>
      <c r="X69" s="213">
        <f t="shared" si="77"/>
        <v>0</v>
      </c>
      <c r="Y69" s="213">
        <f t="shared" si="77"/>
        <v>0</v>
      </c>
      <c r="Z69" s="213">
        <f t="shared" si="77"/>
        <v>0</v>
      </c>
      <c r="AA69" s="213">
        <f t="shared" si="77"/>
        <v>0</v>
      </c>
      <c r="AB69" s="213">
        <f>SUM(AB64:AB68)</f>
        <v>0</v>
      </c>
      <c r="AC69" s="213">
        <f>SUM(AC64:AC68)</f>
        <v>0</v>
      </c>
      <c r="AD69" s="213">
        <f>SUM(AD64:AD68)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4 AE29:AE64">
    <cfRule type="cellIs" dxfId="634" priority="132" operator="lessThan">
      <formula>0</formula>
    </cfRule>
  </conditionalFormatting>
  <conditionalFormatting sqref="AE8">
    <cfRule type="cellIs" dxfId="633" priority="131" operator="lessThan">
      <formula>0</formula>
    </cfRule>
  </conditionalFormatting>
  <conditionalFormatting sqref="G3">
    <cfRule type="containsText" dxfId="632" priority="130" operator="containsText" text="Budget">
      <formula>NOT(ISERROR(SEARCH("Budget",G3)))</formula>
    </cfRule>
  </conditionalFormatting>
  <conditionalFormatting sqref="G4">
    <cfRule type="containsText" dxfId="631" priority="129" operator="containsText" text="forecast">
      <formula>NOT(ISERROR(SEARCH("forecast",G4)))</formula>
    </cfRule>
  </conditionalFormatting>
  <conditionalFormatting sqref="G9:G22">
    <cfRule type="cellIs" dxfId="630" priority="127" operator="greaterThan">
      <formula>F9</formula>
    </cfRule>
  </conditionalFormatting>
  <conditionalFormatting sqref="AE25:AE28">
    <cfRule type="cellIs" dxfId="629" priority="82" operator="lessThan">
      <formula>0</formula>
    </cfRule>
  </conditionalFormatting>
  <conditionalFormatting sqref="E8">
    <cfRule type="cellIs" dxfId="628" priority="79" operator="greaterThan">
      <formula>0</formula>
    </cfRule>
  </conditionalFormatting>
  <conditionalFormatting sqref="E9:E22">
    <cfRule type="cellIs" dxfId="627" priority="78" operator="greaterThan">
      <formula>0</formula>
    </cfRule>
  </conditionalFormatting>
  <conditionalFormatting sqref="E23">
    <cfRule type="cellIs" dxfId="626" priority="77" operator="greaterThan">
      <formula>0</formula>
    </cfRule>
  </conditionalFormatting>
  <conditionalFormatting sqref="E24:E29">
    <cfRule type="cellIs" dxfId="625" priority="76" operator="greaterThan">
      <formula>0</formula>
    </cfRule>
  </conditionalFormatting>
  <conditionalFormatting sqref="E30">
    <cfRule type="cellIs" dxfId="624" priority="75" operator="greaterThan">
      <formula>0</formula>
    </cfRule>
  </conditionalFormatting>
  <conditionalFormatting sqref="E31:E32">
    <cfRule type="cellIs" dxfId="623" priority="74" operator="greaterThan">
      <formula>0</formula>
    </cfRule>
  </conditionalFormatting>
  <conditionalFormatting sqref="E33">
    <cfRule type="cellIs" dxfId="622" priority="73" operator="greaterThan">
      <formula>0</formula>
    </cfRule>
  </conditionalFormatting>
  <conditionalFormatting sqref="E34:E35">
    <cfRule type="cellIs" dxfId="621" priority="72" operator="greaterThan">
      <formula>0</formula>
    </cfRule>
  </conditionalFormatting>
  <conditionalFormatting sqref="E36">
    <cfRule type="cellIs" dxfId="620" priority="71" operator="greaterThan">
      <formula>0</formula>
    </cfRule>
  </conditionalFormatting>
  <conditionalFormatting sqref="E37:E38">
    <cfRule type="cellIs" dxfId="619" priority="70" operator="greaterThan">
      <formula>0</formula>
    </cfRule>
  </conditionalFormatting>
  <conditionalFormatting sqref="E39">
    <cfRule type="cellIs" dxfId="618" priority="69" operator="greaterThan">
      <formula>0</formula>
    </cfRule>
  </conditionalFormatting>
  <conditionalFormatting sqref="E40:E41">
    <cfRule type="cellIs" dxfId="617" priority="68" operator="greaterThan">
      <formula>0</formula>
    </cfRule>
  </conditionalFormatting>
  <conditionalFormatting sqref="E42">
    <cfRule type="cellIs" dxfId="616" priority="67" operator="greaterThan">
      <formula>0</formula>
    </cfRule>
  </conditionalFormatting>
  <conditionalFormatting sqref="E43:E44">
    <cfRule type="cellIs" dxfId="615" priority="66" operator="greaterThan">
      <formula>0</formula>
    </cfRule>
  </conditionalFormatting>
  <conditionalFormatting sqref="E45">
    <cfRule type="cellIs" dxfId="614" priority="65" operator="greaterThan">
      <formula>0</formula>
    </cfRule>
  </conditionalFormatting>
  <conditionalFormatting sqref="E46:E47">
    <cfRule type="cellIs" dxfId="613" priority="64" operator="greaterThan">
      <formula>0</formula>
    </cfRule>
  </conditionalFormatting>
  <conditionalFormatting sqref="E48">
    <cfRule type="cellIs" dxfId="612" priority="63" operator="greaterThan">
      <formula>0</formula>
    </cfRule>
  </conditionalFormatting>
  <conditionalFormatting sqref="E49:E50">
    <cfRule type="cellIs" dxfId="611" priority="62" operator="greaterThan">
      <formula>0</formula>
    </cfRule>
  </conditionalFormatting>
  <conditionalFormatting sqref="E51">
    <cfRule type="cellIs" dxfId="610" priority="61" operator="greaterThan">
      <formula>0</formula>
    </cfRule>
  </conditionalFormatting>
  <conditionalFormatting sqref="E52:E53">
    <cfRule type="cellIs" dxfId="609" priority="60" operator="greaterThan">
      <formula>0</formula>
    </cfRule>
  </conditionalFormatting>
  <conditionalFormatting sqref="E54">
    <cfRule type="cellIs" dxfId="608" priority="59" operator="greaterThan">
      <formula>0</formula>
    </cfRule>
  </conditionalFormatting>
  <conditionalFormatting sqref="E55:E56">
    <cfRule type="cellIs" dxfId="607" priority="58" operator="greaterThan">
      <formula>0</formula>
    </cfRule>
  </conditionalFormatting>
  <conditionalFormatting sqref="E57">
    <cfRule type="cellIs" dxfId="606" priority="57" operator="greaterThan">
      <formula>0</formula>
    </cfRule>
  </conditionalFormatting>
  <conditionalFormatting sqref="E58:E59">
    <cfRule type="cellIs" dxfId="605" priority="56" operator="greaterThan">
      <formula>0</formula>
    </cfRule>
  </conditionalFormatting>
  <conditionalFormatting sqref="E60">
    <cfRule type="cellIs" dxfId="604" priority="55" operator="greaterThan">
      <formula>0</formula>
    </cfRule>
  </conditionalFormatting>
  <conditionalFormatting sqref="E61">
    <cfRule type="cellIs" dxfId="603" priority="54" operator="greaterThan">
      <formula>0</formula>
    </cfRule>
  </conditionalFormatting>
  <conditionalFormatting sqref="E64">
    <cfRule type="cellIs" dxfId="602" priority="53" operator="greaterThan">
      <formula>0</formula>
    </cfRule>
  </conditionalFormatting>
  <conditionalFormatting sqref="I8">
    <cfRule type="cellIs" dxfId="601" priority="52" operator="greaterThan">
      <formula>0</formula>
    </cfRule>
  </conditionalFormatting>
  <conditionalFormatting sqref="I9:I22">
    <cfRule type="cellIs" dxfId="600" priority="51" operator="greaterThan">
      <formula>0</formula>
    </cfRule>
  </conditionalFormatting>
  <conditionalFormatting sqref="I23">
    <cfRule type="cellIs" dxfId="599" priority="50" operator="greaterThan">
      <formula>0</formula>
    </cfRule>
  </conditionalFormatting>
  <conditionalFormatting sqref="I24:I29">
    <cfRule type="cellIs" dxfId="598" priority="49" operator="greaterThan">
      <formula>0</formula>
    </cfRule>
  </conditionalFormatting>
  <conditionalFormatting sqref="I30">
    <cfRule type="cellIs" dxfId="597" priority="48" operator="greaterThan">
      <formula>0</formula>
    </cfRule>
  </conditionalFormatting>
  <conditionalFormatting sqref="I31:I32">
    <cfRule type="cellIs" dxfId="596" priority="47" operator="greaterThan">
      <formula>0</formula>
    </cfRule>
  </conditionalFormatting>
  <conditionalFormatting sqref="I33">
    <cfRule type="cellIs" dxfId="595" priority="46" operator="greaterThan">
      <formula>0</formula>
    </cfRule>
  </conditionalFormatting>
  <conditionalFormatting sqref="I34:I35">
    <cfRule type="cellIs" dxfId="594" priority="45" operator="greaterThan">
      <formula>0</formula>
    </cfRule>
  </conditionalFormatting>
  <conditionalFormatting sqref="I36">
    <cfRule type="cellIs" dxfId="593" priority="44" operator="greaterThan">
      <formula>0</formula>
    </cfRule>
  </conditionalFormatting>
  <conditionalFormatting sqref="I37:I38">
    <cfRule type="cellIs" dxfId="592" priority="43" operator="greaterThan">
      <formula>0</formula>
    </cfRule>
  </conditionalFormatting>
  <conditionalFormatting sqref="I39">
    <cfRule type="cellIs" dxfId="591" priority="42" operator="greaterThan">
      <formula>0</formula>
    </cfRule>
  </conditionalFormatting>
  <conditionalFormatting sqref="I40:I41">
    <cfRule type="cellIs" dxfId="590" priority="41" operator="greaterThan">
      <formula>0</formula>
    </cfRule>
  </conditionalFormatting>
  <conditionalFormatting sqref="I42">
    <cfRule type="cellIs" dxfId="589" priority="40" operator="greaterThan">
      <formula>0</formula>
    </cfRule>
  </conditionalFormatting>
  <conditionalFormatting sqref="I43:I44">
    <cfRule type="cellIs" dxfId="588" priority="39" operator="greaterThan">
      <formula>0</formula>
    </cfRule>
  </conditionalFormatting>
  <conditionalFormatting sqref="I45">
    <cfRule type="cellIs" dxfId="587" priority="38" operator="greaterThan">
      <formula>0</formula>
    </cfRule>
  </conditionalFormatting>
  <conditionalFormatting sqref="I46:I47">
    <cfRule type="cellIs" dxfId="586" priority="37" operator="greaterThan">
      <formula>0</formula>
    </cfRule>
  </conditionalFormatting>
  <conditionalFormatting sqref="I48">
    <cfRule type="cellIs" dxfId="585" priority="36" operator="greaterThan">
      <formula>0</formula>
    </cfRule>
  </conditionalFormatting>
  <conditionalFormatting sqref="I49:I50">
    <cfRule type="cellIs" dxfId="584" priority="35" operator="greaterThan">
      <formula>0</formula>
    </cfRule>
  </conditionalFormatting>
  <conditionalFormatting sqref="I51">
    <cfRule type="cellIs" dxfId="583" priority="34" operator="greaterThan">
      <formula>0</formula>
    </cfRule>
  </conditionalFormatting>
  <conditionalFormatting sqref="I52:I53">
    <cfRule type="cellIs" dxfId="582" priority="33" operator="greaterThan">
      <formula>0</formula>
    </cfRule>
  </conditionalFormatting>
  <conditionalFormatting sqref="I54">
    <cfRule type="cellIs" dxfId="581" priority="32" operator="greaterThan">
      <formula>0</formula>
    </cfRule>
  </conditionalFormatting>
  <conditionalFormatting sqref="I55:I56">
    <cfRule type="cellIs" dxfId="580" priority="31" operator="greaterThan">
      <formula>0</formula>
    </cfRule>
  </conditionalFormatting>
  <conditionalFormatting sqref="I57">
    <cfRule type="cellIs" dxfId="579" priority="30" operator="greaterThan">
      <formula>0</formula>
    </cfRule>
  </conditionalFormatting>
  <conditionalFormatting sqref="I58:I59">
    <cfRule type="cellIs" dxfId="578" priority="29" operator="greaterThan">
      <formula>0</formula>
    </cfRule>
  </conditionalFormatting>
  <conditionalFormatting sqref="I60">
    <cfRule type="cellIs" dxfId="577" priority="28" operator="greaterThan">
      <formula>0</formula>
    </cfRule>
  </conditionalFormatting>
  <conditionalFormatting sqref="I61:I62">
    <cfRule type="cellIs" dxfId="576" priority="27" operator="greaterThan">
      <formula>0</formula>
    </cfRule>
  </conditionalFormatting>
  <conditionalFormatting sqref="I64">
    <cfRule type="cellIs" dxfId="575" priority="26" operator="greaterThan">
      <formula>0</formula>
    </cfRule>
  </conditionalFormatting>
  <conditionalFormatting sqref="E62">
    <cfRule type="cellIs" dxfId="574" priority="25" operator="greaterThan">
      <formula>0</formula>
    </cfRule>
  </conditionalFormatting>
  <conditionalFormatting sqref="G24:G28">
    <cfRule type="cellIs" dxfId="573" priority="24" operator="greaterThan">
      <formula>F24</formula>
    </cfRule>
  </conditionalFormatting>
  <conditionalFormatting sqref="G29">
    <cfRule type="cellIs" dxfId="572" priority="23" operator="greaterThan">
      <formula>F29</formula>
    </cfRule>
  </conditionalFormatting>
  <conditionalFormatting sqref="G31">
    <cfRule type="cellIs" dxfId="571" priority="22" operator="greaterThan">
      <formula>F31</formula>
    </cfRule>
  </conditionalFormatting>
  <conditionalFormatting sqref="G32">
    <cfRule type="cellIs" dxfId="570" priority="21" operator="greaterThan">
      <formula>F32</formula>
    </cfRule>
  </conditionalFormatting>
  <conditionalFormatting sqref="G34">
    <cfRule type="cellIs" dxfId="569" priority="20" operator="greaterThan">
      <formula>F34</formula>
    </cfRule>
  </conditionalFormatting>
  <conditionalFormatting sqref="G35">
    <cfRule type="cellIs" dxfId="568" priority="19" operator="greaterThan">
      <formula>F35</formula>
    </cfRule>
  </conditionalFormatting>
  <conditionalFormatting sqref="G37">
    <cfRule type="cellIs" dxfId="567" priority="18" operator="greaterThan">
      <formula>F37</formula>
    </cfRule>
  </conditionalFormatting>
  <conditionalFormatting sqref="G38">
    <cfRule type="cellIs" dxfId="566" priority="17" operator="greaterThan">
      <formula>F38</formula>
    </cfRule>
  </conditionalFormatting>
  <conditionalFormatting sqref="G40">
    <cfRule type="cellIs" dxfId="565" priority="16" operator="greaterThan">
      <formula>F40</formula>
    </cfRule>
  </conditionalFormatting>
  <conditionalFormatting sqref="G41">
    <cfRule type="cellIs" dxfId="564" priority="15" operator="greaterThan">
      <formula>F41</formula>
    </cfRule>
  </conditionalFormatting>
  <conditionalFormatting sqref="G43">
    <cfRule type="cellIs" dxfId="563" priority="14" operator="greaterThan">
      <formula>F43</formula>
    </cfRule>
  </conditionalFormatting>
  <conditionalFormatting sqref="G44">
    <cfRule type="cellIs" dxfId="562" priority="13" operator="greaterThan">
      <formula>F44</formula>
    </cfRule>
  </conditionalFormatting>
  <conditionalFormatting sqref="G46">
    <cfRule type="cellIs" dxfId="561" priority="12" operator="greaterThan">
      <formula>F46</formula>
    </cfRule>
  </conditionalFormatting>
  <conditionalFormatting sqref="G47">
    <cfRule type="cellIs" dxfId="560" priority="11" operator="greaterThan">
      <formula>F47</formula>
    </cfRule>
  </conditionalFormatting>
  <conditionalFormatting sqref="G49">
    <cfRule type="cellIs" dxfId="559" priority="10" operator="greaterThan">
      <formula>F49</formula>
    </cfRule>
  </conditionalFormatting>
  <conditionalFormatting sqref="G50">
    <cfRule type="cellIs" dxfId="558" priority="9" operator="greaterThan">
      <formula>F50</formula>
    </cfRule>
  </conditionalFormatting>
  <conditionalFormatting sqref="G52">
    <cfRule type="cellIs" dxfId="557" priority="8" operator="greaterThan">
      <formula>F52</formula>
    </cfRule>
  </conditionalFormatting>
  <conditionalFormatting sqref="G53">
    <cfRule type="cellIs" dxfId="556" priority="7" operator="greaterThan">
      <formula>F53</formula>
    </cfRule>
  </conditionalFormatting>
  <conditionalFormatting sqref="G55">
    <cfRule type="cellIs" dxfId="555" priority="6" operator="greaterThan">
      <formula>F55</formula>
    </cfRule>
  </conditionalFormatting>
  <conditionalFormatting sqref="G56">
    <cfRule type="cellIs" dxfId="554" priority="5" operator="greaterThan">
      <formula>F56</formula>
    </cfRule>
  </conditionalFormatting>
  <conditionalFormatting sqref="G58">
    <cfRule type="cellIs" dxfId="553" priority="4" operator="greaterThan">
      <formula>F58</formula>
    </cfRule>
  </conditionalFormatting>
  <conditionalFormatting sqref="G59">
    <cfRule type="cellIs" dxfId="552" priority="3" operator="greaterThan">
      <formula>F59</formula>
    </cfRule>
  </conditionalFormatting>
  <conditionalFormatting sqref="G61">
    <cfRule type="cellIs" dxfId="551" priority="2" operator="greaterThan">
      <formula>F61</formula>
    </cfRule>
  </conditionalFormatting>
  <conditionalFormatting sqref="G62">
    <cfRule type="cellIs" dxfId="550" priority="1" operator="greaterThan">
      <formula>F62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7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9" sqref="A9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IF(F66&gt;D66,"Budget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IF(AE66&lt;0,"Actual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+SUMMARY!A18</f>
        <v>ZK109 - Programme Marketing, Digital &amp; Comms</v>
      </c>
      <c r="E5" s="343"/>
      <c r="F5" s="337"/>
      <c r="G5" s="337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289</v>
      </c>
      <c r="B8" s="169" t="s">
        <v>290</v>
      </c>
      <c r="C8" s="170"/>
      <c r="D8" s="327">
        <f t="shared" ref="D8:K8" si="0">SUM(D9:D19)</f>
        <v>23710</v>
      </c>
      <c r="E8" s="327">
        <f t="shared" si="0"/>
        <v>0</v>
      </c>
      <c r="F8" s="206">
        <f t="shared" si="0"/>
        <v>23710</v>
      </c>
      <c r="G8" s="201">
        <f t="shared" si="0"/>
        <v>23710</v>
      </c>
      <c r="H8" s="206">
        <f t="shared" si="0"/>
        <v>0</v>
      </c>
      <c r="I8" s="327">
        <f t="shared" ref="I8" si="1"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SUM(M9:M19)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5930</v>
      </c>
      <c r="U8" s="203">
        <f t="shared" si="2"/>
        <v>0</v>
      </c>
      <c r="V8" s="203">
        <f t="shared" si="2"/>
        <v>5920</v>
      </c>
      <c r="W8" s="201">
        <f t="shared" si="2"/>
        <v>5930</v>
      </c>
      <c r="X8" s="203">
        <f t="shared" si="2"/>
        <v>0</v>
      </c>
      <c r="Y8" s="203">
        <f t="shared" si="2"/>
        <v>5930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23710</v>
      </c>
      <c r="AD8" s="203">
        <f>+AC8+M8</f>
        <v>23710</v>
      </c>
      <c r="AE8" s="245">
        <f t="shared" ref="AE8:AE58" si="3">+F8-AD8</f>
        <v>0</v>
      </c>
    </row>
    <row r="9" spans="1:32" s="4" customFormat="1" ht="15" customHeight="1" x14ac:dyDescent="0.2">
      <c r="A9" s="348"/>
      <c r="B9" s="349" t="s">
        <v>449</v>
      </c>
      <c r="C9" s="361"/>
      <c r="D9" s="207">
        <v>23710</v>
      </c>
      <c r="E9" s="380">
        <f>-D9+F9</f>
        <v>0</v>
      </c>
      <c r="F9" s="252">
        <v>23710</v>
      </c>
      <c r="G9" s="223">
        <f>SUM(M9:AB9)</f>
        <v>23710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>
        <v>5930</v>
      </c>
      <c r="U9" s="254"/>
      <c r="V9" s="255">
        <v>5920</v>
      </c>
      <c r="W9" s="256">
        <v>5930</v>
      </c>
      <c r="X9" s="254"/>
      <c r="Y9" s="254">
        <v>5930</v>
      </c>
      <c r="Z9" s="255"/>
      <c r="AA9" s="256"/>
      <c r="AB9" s="255"/>
      <c r="AC9" s="251">
        <f>SUM(N9:AB9)</f>
        <v>23710</v>
      </c>
      <c r="AD9" s="247">
        <f>+AC9+M9</f>
        <v>23710</v>
      </c>
      <c r="AE9" s="248">
        <f t="shared" si="3"/>
        <v>0</v>
      </c>
    </row>
    <row r="10" spans="1:32" s="4" customFormat="1" ht="15" hidden="1" customHeight="1" x14ac:dyDescent="0.2">
      <c r="A10" s="152"/>
      <c r="B10" s="283"/>
      <c r="C10" s="283"/>
      <c r="D10" s="207"/>
      <c r="E10" s="380">
        <f t="shared" ref="E10:E64" si="4">-D10+F10</f>
        <v>0</v>
      </c>
      <c r="F10" s="259"/>
      <c r="G10" s="223">
        <f t="shared" ref="G10:G64" si="5">SUM(M10:AB10)</f>
        <v>0</v>
      </c>
      <c r="H10" s="227"/>
      <c r="I10" s="380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0" si="7">SUM(N10:AB10)</f>
        <v>0</v>
      </c>
      <c r="AD10" s="247">
        <f t="shared" ref="AD10:AD60" si="8">+AC10+M10</f>
        <v>0</v>
      </c>
      <c r="AE10" s="248">
        <f t="shared" si="3"/>
        <v>0</v>
      </c>
    </row>
    <row r="11" spans="1:32" s="4" customFormat="1" ht="15" hidden="1" customHeight="1" x14ac:dyDescent="0.2">
      <c r="A11" s="152"/>
      <c r="B11" s="265"/>
      <c r="C11" s="3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/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hidden="1" customHeight="1" x14ac:dyDescent="0.2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9"/>
      <c r="K12" s="228"/>
      <c r="L12" s="259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 thickBot="1" x14ac:dyDescent="0.3">
      <c r="A19" s="172"/>
      <c r="B19" s="284"/>
      <c r="C19" s="284"/>
      <c r="D19" s="264"/>
      <c r="E19" s="380">
        <f t="shared" si="4"/>
        <v>0</v>
      </c>
      <c r="F19" s="281"/>
      <c r="G19" s="229">
        <f t="shared" si="5"/>
        <v>0</v>
      </c>
      <c r="H19" s="230"/>
      <c r="I19" s="380">
        <f t="shared" si="6"/>
        <v>0</v>
      </c>
      <c r="J19" s="281">
        <v>0</v>
      </c>
      <c r="K19" s="231"/>
      <c r="L19" s="281"/>
      <c r="M19" s="229"/>
      <c r="N19" s="267"/>
      <c r="O19" s="253"/>
      <c r="P19" s="253"/>
      <c r="Q19" s="253"/>
      <c r="R19" s="253"/>
      <c r="S19" s="253"/>
      <c r="T19" s="253"/>
      <c r="U19" s="253"/>
      <c r="V19" s="257"/>
      <c r="W19" s="258"/>
      <c r="X19" s="253"/>
      <c r="Y19" s="253"/>
      <c r="Z19" s="257"/>
      <c r="AA19" s="258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x14ac:dyDescent="0.2">
      <c r="A20" s="198" t="s">
        <v>291</v>
      </c>
      <c r="B20" s="353" t="s">
        <v>292</v>
      </c>
      <c r="C20" s="353"/>
      <c r="D20" s="209">
        <f>SUM(D21:D26)</f>
        <v>0</v>
      </c>
      <c r="E20" s="327">
        <f>SUM(E21:E26)</f>
        <v>0</v>
      </c>
      <c r="F20" s="209">
        <f>SUM(F21:F26)</f>
        <v>0</v>
      </c>
      <c r="G20" s="232">
        <f>SUM(G21:G26)</f>
        <v>0</v>
      </c>
      <c r="H20" s="232">
        <f t="shared" ref="H20" si="9">SUM(H21:H26)</f>
        <v>0</v>
      </c>
      <c r="I20" s="327">
        <f>SUM(I21:I26)</f>
        <v>0</v>
      </c>
      <c r="J20" s="209">
        <f>SUM(J21:J26)</f>
        <v>0</v>
      </c>
      <c r="K20" s="232">
        <f t="shared" ref="K20" si="10">SUM(K21:K26)</f>
        <v>0</v>
      </c>
      <c r="L20" s="209"/>
      <c r="M20" s="268">
        <f>SUM(M21:M26)</f>
        <v>0</v>
      </c>
      <c r="N20" s="268">
        <f>SUM(N21:N26)</f>
        <v>0</v>
      </c>
      <c r="O20" s="272">
        <f>SUM(O21:O26)</f>
        <v>0</v>
      </c>
      <c r="P20" s="272">
        <f t="shared" ref="P20:V20" si="11">SUM(P21:P26)</f>
        <v>0</v>
      </c>
      <c r="Q20" s="272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72">
        <f t="shared" si="11"/>
        <v>0</v>
      </c>
      <c r="W20" s="268">
        <f>SUM(W21:W26)</f>
        <v>0</v>
      </c>
      <c r="X20" s="272">
        <f t="shared" ref="X20:Z20" si="12">SUM(X21:X26)</f>
        <v>0</v>
      </c>
      <c r="Y20" s="272">
        <f t="shared" si="12"/>
        <v>0</v>
      </c>
      <c r="Z20" s="272">
        <f t="shared" si="12"/>
        <v>0</v>
      </c>
      <c r="AA20" s="268">
        <f>SUM(AA21:AA26)</f>
        <v>0</v>
      </c>
      <c r="AB20" s="272">
        <f t="shared" ref="AB20" si="13">SUM(AB21:AB26)</f>
        <v>0</v>
      </c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348"/>
      <c r="B21" s="349" t="s">
        <v>293</v>
      </c>
      <c r="C21" s="349"/>
      <c r="D21" s="210"/>
      <c r="E21" s="380">
        <f t="shared" si="4"/>
        <v>0</v>
      </c>
      <c r="F21" s="252">
        <v>0</v>
      </c>
      <c r="G21" s="223">
        <f t="shared" si="5"/>
        <v>0</v>
      </c>
      <c r="H21" s="234"/>
      <c r="I21" s="380">
        <f t="shared" si="6"/>
        <v>0</v>
      </c>
      <c r="J21" s="252">
        <v>0</v>
      </c>
      <c r="K21" s="235"/>
      <c r="L21" s="252"/>
      <c r="M21" s="269"/>
      <c r="N21" s="372"/>
      <c r="O21" s="373"/>
      <c r="P21" s="373"/>
      <c r="Q21" s="373"/>
      <c r="R21" s="373"/>
      <c r="S21" s="373"/>
      <c r="T21" s="373"/>
      <c r="U21" s="373"/>
      <c r="V21" s="373"/>
      <c r="W21" s="372"/>
      <c r="X21" s="373"/>
      <c r="Y21" s="373"/>
      <c r="Z21" s="373"/>
      <c r="AA21" s="372"/>
      <c r="AB21" s="373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x14ac:dyDescent="0.2">
      <c r="A22" s="348"/>
      <c r="B22" s="349" t="s">
        <v>294</v>
      </c>
      <c r="C22" s="356"/>
      <c r="D22" s="352"/>
      <c r="E22" s="380">
        <f t="shared" si="4"/>
        <v>0</v>
      </c>
      <c r="F22" s="252">
        <v>0</v>
      </c>
      <c r="G22" s="223">
        <f t="shared" si="5"/>
        <v>0</v>
      </c>
      <c r="H22" s="234"/>
      <c r="I22" s="380">
        <f t="shared" si="6"/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ref="AC22:AC25" si="14">SUM(N22:AB22)</f>
        <v>0</v>
      </c>
      <c r="AD22" s="247">
        <f t="shared" ref="AD22:AD25" si="15">+AC22+M22</f>
        <v>0</v>
      </c>
      <c r="AE22" s="248">
        <f t="shared" ref="AE22:AE25" si="16">+F22-AD22</f>
        <v>0</v>
      </c>
    </row>
    <row r="23" spans="1:31" s="4" customFormat="1" ht="15" customHeight="1" x14ac:dyDescent="0.2">
      <c r="A23" s="348"/>
      <c r="B23" s="349" t="s">
        <v>295</v>
      </c>
      <c r="C23" s="356"/>
      <c r="D23" s="352"/>
      <c r="E23" s="380">
        <f t="shared" si="4"/>
        <v>0</v>
      </c>
      <c r="F23" s="252">
        <v>0</v>
      </c>
      <c r="G23" s="223">
        <f t="shared" si="5"/>
        <v>0</v>
      </c>
      <c r="H23" s="234"/>
      <c r="I23" s="380">
        <f t="shared" si="6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si="14"/>
        <v>0</v>
      </c>
      <c r="AD23" s="247">
        <f t="shared" si="15"/>
        <v>0</v>
      </c>
      <c r="AE23" s="248">
        <f t="shared" si="16"/>
        <v>0</v>
      </c>
    </row>
    <row r="24" spans="1:31" s="4" customFormat="1" ht="15" customHeight="1" x14ac:dyDescent="0.2">
      <c r="A24" s="348"/>
      <c r="B24" s="349" t="s">
        <v>296</v>
      </c>
      <c r="C24" s="356"/>
      <c r="D24" s="352"/>
      <c r="E24" s="380">
        <f t="shared" si="4"/>
        <v>0</v>
      </c>
      <c r="F24" s="252">
        <v>0</v>
      </c>
      <c r="G24" s="223">
        <f t="shared" si="5"/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4"/>
        <v>0</v>
      </c>
      <c r="AD24" s="247">
        <f t="shared" si="15"/>
        <v>0</v>
      </c>
      <c r="AE24" s="248">
        <f t="shared" si="16"/>
        <v>0</v>
      </c>
    </row>
    <row r="25" spans="1:31" s="4" customFormat="1" ht="15" customHeight="1" x14ac:dyDescent="0.2">
      <c r="A25" s="348"/>
      <c r="B25" s="349" t="s">
        <v>297</v>
      </c>
      <c r="C25" s="356"/>
      <c r="D25" s="352"/>
      <c r="E25" s="380">
        <f t="shared" si="4"/>
        <v>0</v>
      </c>
      <c r="F25" s="252">
        <v>0</v>
      </c>
      <c r="G25" s="223">
        <f t="shared" si="5"/>
        <v>0</v>
      </c>
      <c r="H25" s="234"/>
      <c r="I25" s="380">
        <f t="shared" si="6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14"/>
        <v>0</v>
      </c>
      <c r="AD25" s="247">
        <f t="shared" si="15"/>
        <v>0</v>
      </c>
      <c r="AE25" s="248">
        <f t="shared" si="16"/>
        <v>0</v>
      </c>
    </row>
    <row r="26" spans="1:31" s="4" customFormat="1" ht="15" customHeight="1" thickBot="1" x14ac:dyDescent="0.25">
      <c r="A26" s="172"/>
      <c r="B26" s="278"/>
      <c r="C26" s="278"/>
      <c r="D26" s="208"/>
      <c r="E26" s="380">
        <f t="shared" si="4"/>
        <v>0</v>
      </c>
      <c r="F26" s="281">
        <v>0</v>
      </c>
      <c r="G26" s="229">
        <f t="shared" si="5"/>
        <v>0</v>
      </c>
      <c r="H26" s="230"/>
      <c r="I26" s="380">
        <f t="shared" si="6"/>
        <v>0</v>
      </c>
      <c r="J26" s="281">
        <v>0</v>
      </c>
      <c r="K26" s="231"/>
      <c r="L26" s="281"/>
      <c r="M26" s="270"/>
      <c r="N26" s="374"/>
      <c r="O26" s="375"/>
      <c r="P26" s="375"/>
      <c r="Q26" s="375"/>
      <c r="R26" s="375"/>
      <c r="S26" s="375"/>
      <c r="T26" s="375"/>
      <c r="U26" s="375"/>
      <c r="V26" s="375"/>
      <c r="W26" s="374"/>
      <c r="X26" s="375"/>
      <c r="Y26" s="375"/>
      <c r="Z26" s="375"/>
      <c r="AA26" s="374"/>
      <c r="AB26" s="375"/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26" customFormat="1" ht="15" customHeight="1" x14ac:dyDescent="0.2">
      <c r="A27" s="198" t="s">
        <v>298</v>
      </c>
      <c r="B27" s="353" t="s">
        <v>299</v>
      </c>
      <c r="C27" s="353"/>
      <c r="D27" s="209">
        <f>SUM(D28:D33)</f>
        <v>0</v>
      </c>
      <c r="E27" s="327">
        <f>SUM(E28:E33)</f>
        <v>0</v>
      </c>
      <c r="F27" s="209">
        <f>SUM(F28:F33)</f>
        <v>0</v>
      </c>
      <c r="G27" s="209">
        <f t="shared" ref="G27:H27" si="17">SUM(G28:G33)</f>
        <v>0</v>
      </c>
      <c r="H27" s="209">
        <f t="shared" si="17"/>
        <v>0</v>
      </c>
      <c r="I27" s="327">
        <f>SUM(I28:I33)</f>
        <v>0</v>
      </c>
      <c r="J27" s="209">
        <f>SUM(J28:J33)</f>
        <v>0</v>
      </c>
      <c r="K27" s="209">
        <f t="shared" ref="K27" si="18">SUM(K28:K33)</f>
        <v>0</v>
      </c>
      <c r="L27" s="209"/>
      <c r="M27" s="268">
        <f>SUM(M28:M33)</f>
        <v>0</v>
      </c>
      <c r="N27" s="268">
        <f>SUM(N28:N33)</f>
        <v>0</v>
      </c>
      <c r="O27" s="272">
        <f>SUM(O28:O33)</f>
        <v>0</v>
      </c>
      <c r="P27" s="272">
        <f t="shared" ref="P27:V27" si="19">SUM(P28:P33)</f>
        <v>0</v>
      </c>
      <c r="Q27" s="272">
        <f t="shared" si="19"/>
        <v>0</v>
      </c>
      <c r="R27" s="272">
        <f t="shared" si="19"/>
        <v>0</v>
      </c>
      <c r="S27" s="272">
        <f t="shared" si="19"/>
        <v>0</v>
      </c>
      <c r="T27" s="272">
        <f t="shared" si="19"/>
        <v>0</v>
      </c>
      <c r="U27" s="272">
        <f t="shared" si="19"/>
        <v>0</v>
      </c>
      <c r="V27" s="272">
        <f t="shared" si="19"/>
        <v>0</v>
      </c>
      <c r="W27" s="268">
        <f>SUM(W28:W33)</f>
        <v>0</v>
      </c>
      <c r="X27" s="272">
        <f t="shared" ref="X27:Z27" si="20">SUM(X28:X33)</f>
        <v>0</v>
      </c>
      <c r="Y27" s="272">
        <f t="shared" si="20"/>
        <v>0</v>
      </c>
      <c r="Z27" s="272">
        <f t="shared" si="20"/>
        <v>0</v>
      </c>
      <c r="AA27" s="268">
        <f>SUM(AA28:AA33)</f>
        <v>0</v>
      </c>
      <c r="AB27" s="272">
        <f t="shared" ref="AB27" si="21">SUM(AB28:AB33)</f>
        <v>0</v>
      </c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 x14ac:dyDescent="0.2">
      <c r="A28" s="348"/>
      <c r="B28" s="349" t="s">
        <v>300</v>
      </c>
      <c r="C28" s="349"/>
      <c r="D28" s="210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7"/>
        <v>0</v>
      </c>
      <c r="AD28" s="247">
        <f t="shared" si="8"/>
        <v>0</v>
      </c>
      <c r="AE28" s="248">
        <f t="shared" si="3"/>
        <v>0</v>
      </c>
    </row>
    <row r="29" spans="1:31" s="4" customFormat="1" ht="15" customHeight="1" x14ac:dyDescent="0.2">
      <c r="A29" s="354"/>
      <c r="B29" s="349" t="s">
        <v>301</v>
      </c>
      <c r="C29" s="356"/>
      <c r="D29" s="352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ref="AC29:AC32" si="22">SUM(N29:AB29)</f>
        <v>0</v>
      </c>
      <c r="AD29" s="247">
        <f t="shared" ref="AD29:AD32" si="23">+AC29+M29</f>
        <v>0</v>
      </c>
      <c r="AE29" s="248">
        <f t="shared" ref="AE29:AE32" si="24">+F29-AD29</f>
        <v>0</v>
      </c>
    </row>
    <row r="30" spans="1:31" s="4" customFormat="1" ht="15" customHeight="1" x14ac:dyDescent="0.2">
      <c r="A30" s="354"/>
      <c r="B30" s="349" t="s">
        <v>302</v>
      </c>
      <c r="C30" s="356"/>
      <c r="D30" s="352"/>
      <c r="E30" s="380">
        <f t="shared" si="4"/>
        <v>0</v>
      </c>
      <c r="F30" s="252">
        <v>0</v>
      </c>
      <c r="G30" s="223">
        <f t="shared" si="5"/>
        <v>0</v>
      </c>
      <c r="H30" s="234"/>
      <c r="I30" s="380">
        <f t="shared" si="6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22"/>
        <v>0</v>
      </c>
      <c r="AD30" s="247">
        <f t="shared" si="23"/>
        <v>0</v>
      </c>
      <c r="AE30" s="248">
        <f t="shared" si="24"/>
        <v>0</v>
      </c>
    </row>
    <row r="31" spans="1:31" s="4" customFormat="1" ht="15" customHeight="1" x14ac:dyDescent="0.2">
      <c r="A31" s="348"/>
      <c r="B31" s="349" t="s">
        <v>303</v>
      </c>
      <c r="C31" s="356"/>
      <c r="D31" s="352"/>
      <c r="E31" s="380">
        <f t="shared" si="4"/>
        <v>0</v>
      </c>
      <c r="F31" s="252">
        <v>0</v>
      </c>
      <c r="G31" s="223">
        <f t="shared" si="5"/>
        <v>0</v>
      </c>
      <c r="H31" s="234"/>
      <c r="I31" s="380">
        <f t="shared" si="6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22"/>
        <v>0</v>
      </c>
      <c r="AD31" s="247">
        <f t="shared" si="23"/>
        <v>0</v>
      </c>
      <c r="AE31" s="248">
        <f t="shared" si="24"/>
        <v>0</v>
      </c>
    </row>
    <row r="32" spans="1:31" s="4" customFormat="1" ht="15" customHeight="1" x14ac:dyDescent="0.2">
      <c r="A32" s="354"/>
      <c r="B32" s="349" t="s">
        <v>304</v>
      </c>
      <c r="C32" s="356"/>
      <c r="D32" s="352"/>
      <c r="E32" s="380">
        <f t="shared" si="4"/>
        <v>0</v>
      </c>
      <c r="F32" s="252">
        <v>0</v>
      </c>
      <c r="G32" s="223">
        <f t="shared" si="5"/>
        <v>0</v>
      </c>
      <c r="H32" s="234"/>
      <c r="I32" s="380">
        <f t="shared" si="6"/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22"/>
        <v>0</v>
      </c>
      <c r="AD32" s="247">
        <f t="shared" si="23"/>
        <v>0</v>
      </c>
      <c r="AE32" s="248">
        <f t="shared" si="24"/>
        <v>0</v>
      </c>
    </row>
    <row r="33" spans="1:31" s="4" customFormat="1" ht="15" customHeight="1" thickBot="1" x14ac:dyDescent="0.25">
      <c r="A33" s="172"/>
      <c r="B33" s="278"/>
      <c r="C33" s="278"/>
      <c r="D33" s="208"/>
      <c r="E33" s="380">
        <f t="shared" si="4"/>
        <v>0</v>
      </c>
      <c r="F33" s="281">
        <v>0</v>
      </c>
      <c r="G33" s="229">
        <f t="shared" si="5"/>
        <v>0</v>
      </c>
      <c r="H33" s="230"/>
      <c r="I33" s="380">
        <f t="shared" si="6"/>
        <v>0</v>
      </c>
      <c r="J33" s="281">
        <v>0</v>
      </c>
      <c r="K33" s="231"/>
      <c r="L33" s="281"/>
      <c r="M33" s="270"/>
      <c r="N33" s="374"/>
      <c r="O33" s="375"/>
      <c r="P33" s="375"/>
      <c r="Q33" s="375"/>
      <c r="R33" s="375"/>
      <c r="S33" s="375"/>
      <c r="T33" s="375"/>
      <c r="U33" s="375"/>
      <c r="V33" s="375"/>
      <c r="W33" s="374"/>
      <c r="X33" s="375"/>
      <c r="Y33" s="375"/>
      <c r="Z33" s="375"/>
      <c r="AA33" s="374"/>
      <c r="AB33" s="375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26" customFormat="1" ht="15" customHeight="1" x14ac:dyDescent="0.2">
      <c r="A34" s="198" t="s">
        <v>305</v>
      </c>
      <c r="B34" s="353" t="s">
        <v>309</v>
      </c>
      <c r="C34" s="353"/>
      <c r="D34" s="209">
        <f t="shared" ref="D34:K34" si="25">SUM(D35:D37)</f>
        <v>0</v>
      </c>
      <c r="E34" s="327">
        <f>SUM(E35:E37)</f>
        <v>0</v>
      </c>
      <c r="F34" s="209">
        <f>SUM(F35:F37)</f>
        <v>0</v>
      </c>
      <c r="G34" s="209">
        <f t="shared" si="25"/>
        <v>0</v>
      </c>
      <c r="H34" s="209">
        <f t="shared" si="25"/>
        <v>0</v>
      </c>
      <c r="I34" s="327">
        <f>SUM(I35:I37)</f>
        <v>0</v>
      </c>
      <c r="J34" s="209">
        <f t="shared" si="25"/>
        <v>0</v>
      </c>
      <c r="K34" s="209">
        <f t="shared" si="25"/>
        <v>0</v>
      </c>
      <c r="L34" s="209"/>
      <c r="M34" s="268">
        <f>SUM(M35:M37)</f>
        <v>0</v>
      </c>
      <c r="N34" s="268">
        <f>SUM(N35:N37)</f>
        <v>0</v>
      </c>
      <c r="O34" s="272">
        <f>SUM(O35:O37)</f>
        <v>0</v>
      </c>
      <c r="P34" s="272">
        <f t="shared" ref="P34:V34" si="26">SUM(P35:P37)</f>
        <v>0</v>
      </c>
      <c r="Q34" s="272">
        <f t="shared" si="26"/>
        <v>0</v>
      </c>
      <c r="R34" s="272">
        <f t="shared" si="26"/>
        <v>0</v>
      </c>
      <c r="S34" s="272">
        <f t="shared" si="26"/>
        <v>0</v>
      </c>
      <c r="T34" s="272">
        <f t="shared" si="26"/>
        <v>0</v>
      </c>
      <c r="U34" s="272">
        <f t="shared" si="26"/>
        <v>0</v>
      </c>
      <c r="V34" s="272">
        <f t="shared" si="26"/>
        <v>0</v>
      </c>
      <c r="W34" s="268">
        <f>SUM(W35:W37)</f>
        <v>0</v>
      </c>
      <c r="X34" s="272">
        <f t="shared" ref="X34:Z34" si="27">SUM(X35:X37)</f>
        <v>0</v>
      </c>
      <c r="Y34" s="272">
        <f t="shared" si="27"/>
        <v>0</v>
      </c>
      <c r="Z34" s="272">
        <f t="shared" si="27"/>
        <v>0</v>
      </c>
      <c r="AA34" s="268">
        <f>SUM(AA35:AA37)</f>
        <v>0</v>
      </c>
      <c r="AB34" s="272">
        <f t="shared" ref="AB34" si="28">SUM(AB35:AB37)</f>
        <v>0</v>
      </c>
      <c r="AC34" s="251">
        <f t="shared" si="7"/>
        <v>0</v>
      </c>
      <c r="AD34" s="247">
        <f t="shared" si="8"/>
        <v>0</v>
      </c>
      <c r="AE34" s="248">
        <f t="shared" si="3"/>
        <v>0</v>
      </c>
    </row>
    <row r="35" spans="1:31" s="4" customFormat="1" ht="15" customHeight="1" x14ac:dyDescent="0.2">
      <c r="A35" s="354"/>
      <c r="B35" s="349" t="s">
        <v>306</v>
      </c>
      <c r="C35" s="349"/>
      <c r="D35" s="210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4" customFormat="1" ht="15" customHeight="1" x14ac:dyDescent="0.2">
      <c r="A36" s="354"/>
      <c r="B36" s="265"/>
      <c r="C36" s="383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ref="AC36" si="29">SUM(N36:AB36)</f>
        <v>0</v>
      </c>
      <c r="AD36" s="247">
        <f t="shared" ref="AD36" si="30">+AC36+M36</f>
        <v>0</v>
      </c>
      <c r="AE36" s="248">
        <f t="shared" ref="AE36" si="31">+F36-AD36</f>
        <v>0</v>
      </c>
    </row>
    <row r="37" spans="1:31" s="4" customFormat="1" ht="15" customHeight="1" thickBot="1" x14ac:dyDescent="0.25">
      <c r="A37" s="171"/>
      <c r="B37" s="278"/>
      <c r="C37" s="278"/>
      <c r="D37" s="208"/>
      <c r="E37" s="380">
        <f t="shared" si="4"/>
        <v>0</v>
      </c>
      <c r="F37" s="281">
        <v>0</v>
      </c>
      <c r="G37" s="229">
        <f t="shared" si="5"/>
        <v>0</v>
      </c>
      <c r="H37" s="230"/>
      <c r="I37" s="380">
        <f t="shared" si="6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26" customFormat="1" ht="15" customHeight="1" x14ac:dyDescent="0.2">
      <c r="A38" s="198" t="s">
        <v>307</v>
      </c>
      <c r="B38" s="170" t="s">
        <v>310</v>
      </c>
      <c r="C38" s="170"/>
      <c r="D38" s="209">
        <f t="shared" ref="D38:K38" si="32">SUM(D39:D40)</f>
        <v>0</v>
      </c>
      <c r="E38" s="327">
        <f>SUM(E39:E40)</f>
        <v>0</v>
      </c>
      <c r="F38" s="209">
        <f>SUM(F39:F40)</f>
        <v>0</v>
      </c>
      <c r="G38" s="209">
        <f t="shared" si="32"/>
        <v>0</v>
      </c>
      <c r="H38" s="209">
        <f t="shared" si="32"/>
        <v>0</v>
      </c>
      <c r="I38" s="327">
        <f>SUM(I39:I40)</f>
        <v>0</v>
      </c>
      <c r="J38" s="209">
        <f t="shared" si="32"/>
        <v>0</v>
      </c>
      <c r="K38" s="209">
        <f t="shared" si="32"/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33">SUM(P39:P40)</f>
        <v>0</v>
      </c>
      <c r="Q38" s="272">
        <f t="shared" si="33"/>
        <v>0</v>
      </c>
      <c r="R38" s="272">
        <f t="shared" si="33"/>
        <v>0</v>
      </c>
      <c r="S38" s="272">
        <f t="shared" si="33"/>
        <v>0</v>
      </c>
      <c r="T38" s="272">
        <f t="shared" si="33"/>
        <v>0</v>
      </c>
      <c r="U38" s="272">
        <f t="shared" si="33"/>
        <v>0</v>
      </c>
      <c r="V38" s="272">
        <f t="shared" si="33"/>
        <v>0</v>
      </c>
      <c r="W38" s="268">
        <f>SUM(W39:W40)</f>
        <v>0</v>
      </c>
      <c r="X38" s="272">
        <f t="shared" ref="X38:Z38" si="34">SUM(X39:X40)</f>
        <v>0</v>
      </c>
      <c r="Y38" s="272">
        <f t="shared" si="34"/>
        <v>0</v>
      </c>
      <c r="Z38" s="272">
        <f t="shared" si="34"/>
        <v>0</v>
      </c>
      <c r="AA38" s="268">
        <f>SUM(AA39:AA40)</f>
        <v>0</v>
      </c>
      <c r="AB38" s="272">
        <f t="shared" ref="AB38" si="35">SUM(AB39:AB40)</f>
        <v>0</v>
      </c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 x14ac:dyDescent="0.2">
      <c r="A39" s="152"/>
      <c r="B39" s="349" t="s">
        <v>308</v>
      </c>
      <c r="C39" s="349"/>
      <c r="D39" s="210"/>
      <c r="E39" s="380">
        <f t="shared" si="4"/>
        <v>0</v>
      </c>
      <c r="F39" s="252">
        <v>0</v>
      </c>
      <c r="G39" s="223">
        <f t="shared" si="5"/>
        <v>0</v>
      </c>
      <c r="H39" s="234"/>
      <c r="I39" s="380">
        <f t="shared" si="6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thickBot="1" x14ac:dyDescent="0.25">
      <c r="A40" s="171"/>
      <c r="B40" s="278"/>
      <c r="C40" s="278"/>
      <c r="D40" s="208"/>
      <c r="E40" s="380">
        <f t="shared" si="4"/>
        <v>0</v>
      </c>
      <c r="F40" s="281">
        <v>0</v>
      </c>
      <c r="G40" s="229">
        <f t="shared" si="5"/>
        <v>0</v>
      </c>
      <c r="H40" s="230"/>
      <c r="I40" s="380">
        <f t="shared" si="6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 x14ac:dyDescent="0.2">
      <c r="A41" s="198" t="s">
        <v>311</v>
      </c>
      <c r="B41" s="353" t="s">
        <v>312</v>
      </c>
      <c r="C41" s="353"/>
      <c r="D41" s="209">
        <f t="shared" ref="D41:K41" si="36">SUM(D42:D43)</f>
        <v>0</v>
      </c>
      <c r="E41" s="327">
        <f>SUM(E42:E43)</f>
        <v>0</v>
      </c>
      <c r="F41" s="209">
        <f>SUM(F42:F43)</f>
        <v>0</v>
      </c>
      <c r="G41" s="209">
        <f t="shared" si="36"/>
        <v>0</v>
      </c>
      <c r="H41" s="209">
        <f t="shared" si="36"/>
        <v>0</v>
      </c>
      <c r="I41" s="327">
        <f>SUM(I42:I43)</f>
        <v>0</v>
      </c>
      <c r="J41" s="209">
        <f t="shared" si="36"/>
        <v>0</v>
      </c>
      <c r="K41" s="209">
        <f t="shared" si="36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37">SUM(P42:P43)</f>
        <v>0</v>
      </c>
      <c r="Q41" s="272">
        <f t="shared" si="37"/>
        <v>0</v>
      </c>
      <c r="R41" s="272">
        <f t="shared" si="37"/>
        <v>0</v>
      </c>
      <c r="S41" s="272">
        <f t="shared" si="37"/>
        <v>0</v>
      </c>
      <c r="T41" s="272">
        <f t="shared" si="37"/>
        <v>0</v>
      </c>
      <c r="U41" s="272">
        <f t="shared" si="37"/>
        <v>0</v>
      </c>
      <c r="V41" s="272">
        <f t="shared" si="37"/>
        <v>0</v>
      </c>
      <c r="W41" s="268">
        <f>SUM(W42:W43)</f>
        <v>0</v>
      </c>
      <c r="X41" s="272">
        <f t="shared" ref="X41:Z41" si="38">SUM(X42:X43)</f>
        <v>0</v>
      </c>
      <c r="Y41" s="272">
        <f t="shared" si="38"/>
        <v>0</v>
      </c>
      <c r="Z41" s="272">
        <f t="shared" si="38"/>
        <v>0</v>
      </c>
      <c r="AA41" s="268">
        <f>SUM(AA42:AA43)</f>
        <v>0</v>
      </c>
      <c r="AB41" s="272">
        <f t="shared" ref="AB41" si="39">SUM(AB42:AB43)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 x14ac:dyDescent="0.2">
      <c r="A42" s="153"/>
      <c r="B42" s="277"/>
      <c r="C42" s="277"/>
      <c r="D42" s="210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 t="shared" si="4"/>
        <v>0</v>
      </c>
      <c r="F43" s="281">
        <v>0</v>
      </c>
      <c r="G43" s="229">
        <f t="shared" si="5"/>
        <v>0</v>
      </c>
      <c r="H43" s="230"/>
      <c r="I43" s="380">
        <f t="shared" si="6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 x14ac:dyDescent="0.2">
      <c r="A44" s="198" t="s">
        <v>313</v>
      </c>
      <c r="B44" s="353" t="s">
        <v>314</v>
      </c>
      <c r="C44" s="353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H44" si="40">SUM(G45:G46)</f>
        <v>0</v>
      </c>
      <c r="H44" s="209">
        <f t="shared" si="40"/>
        <v>0</v>
      </c>
      <c r="I44" s="327">
        <f>SUM(I45:I46)</f>
        <v>0</v>
      </c>
      <c r="J44" s="209">
        <f>SUM(J45:J46)</f>
        <v>0</v>
      </c>
      <c r="K44" s="209">
        <f t="shared" ref="K44" si="41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2">SUM(P45:P46)</f>
        <v>0</v>
      </c>
      <c r="Q44" s="272">
        <f t="shared" si="42"/>
        <v>0</v>
      </c>
      <c r="R44" s="272">
        <f t="shared" si="42"/>
        <v>0</v>
      </c>
      <c r="S44" s="272">
        <f t="shared" si="42"/>
        <v>0</v>
      </c>
      <c r="T44" s="272">
        <f t="shared" si="42"/>
        <v>0</v>
      </c>
      <c r="U44" s="272">
        <f t="shared" si="42"/>
        <v>0</v>
      </c>
      <c r="V44" s="272">
        <f t="shared" si="42"/>
        <v>0</v>
      </c>
      <c r="W44" s="268">
        <f>SUM(W45:W46)</f>
        <v>0</v>
      </c>
      <c r="X44" s="272">
        <f t="shared" ref="X44:Z44" si="43">SUM(X45:X46)</f>
        <v>0</v>
      </c>
      <c r="Y44" s="272">
        <f t="shared" si="43"/>
        <v>0</v>
      </c>
      <c r="Z44" s="272">
        <f t="shared" si="43"/>
        <v>0</v>
      </c>
      <c r="AA44" s="268">
        <f>SUM(AA45:AA46)</f>
        <v>0</v>
      </c>
      <c r="AB44" s="272">
        <f t="shared" ref="AB44" si="44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 x14ac:dyDescent="0.2">
      <c r="A45" s="153"/>
      <c r="B45" s="277"/>
      <c r="C45" s="277"/>
      <c r="D45" s="210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 t="shared" si="4"/>
        <v>0</v>
      </c>
      <c r="F46" s="281">
        <v>0</v>
      </c>
      <c r="G46" s="229">
        <f t="shared" si="5"/>
        <v>0</v>
      </c>
      <c r="H46" s="230"/>
      <c r="I46" s="380">
        <f t="shared" si="6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 x14ac:dyDescent="0.2">
      <c r="A47" s="198" t="s">
        <v>315</v>
      </c>
      <c r="B47" s="353" t="s">
        <v>316</v>
      </c>
      <c r="C47" s="353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5">SUM(G48:G49)</f>
        <v>0</v>
      </c>
      <c r="H47" s="209">
        <f t="shared" si="45"/>
        <v>0</v>
      </c>
      <c r="I47" s="327">
        <f>SUM(I48:I49)</f>
        <v>0</v>
      </c>
      <c r="J47" s="209">
        <f>SUM(J48:J49)</f>
        <v>0</v>
      </c>
      <c r="K47" s="209">
        <f t="shared" ref="K47" si="46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7">SUM(P48:P49)</f>
        <v>0</v>
      </c>
      <c r="Q47" s="272">
        <f t="shared" si="47"/>
        <v>0</v>
      </c>
      <c r="R47" s="272">
        <f t="shared" si="47"/>
        <v>0</v>
      </c>
      <c r="S47" s="272">
        <f t="shared" si="47"/>
        <v>0</v>
      </c>
      <c r="T47" s="272">
        <f t="shared" si="47"/>
        <v>0</v>
      </c>
      <c r="U47" s="272">
        <f t="shared" si="47"/>
        <v>0</v>
      </c>
      <c r="V47" s="272">
        <f t="shared" si="47"/>
        <v>0</v>
      </c>
      <c r="W47" s="268">
        <f>SUM(W48:W49)</f>
        <v>0</v>
      </c>
      <c r="X47" s="272">
        <f t="shared" ref="X47:Z47" si="48">SUM(X48:X49)</f>
        <v>0</v>
      </c>
      <c r="Y47" s="272">
        <f t="shared" si="48"/>
        <v>0</v>
      </c>
      <c r="Z47" s="272">
        <f t="shared" si="48"/>
        <v>0</v>
      </c>
      <c r="AA47" s="268">
        <f>SUM(AA48:AA49)</f>
        <v>0</v>
      </c>
      <c r="AB47" s="272">
        <f t="shared" ref="AB47" si="49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153"/>
      <c r="B48" s="277"/>
      <c r="C48" s="277"/>
      <c r="D48" s="210"/>
      <c r="E48" s="380">
        <f t="shared" si="4"/>
        <v>0</v>
      </c>
      <c r="F48" s="252">
        <v>0</v>
      </c>
      <c r="G48" s="223">
        <f t="shared" si="5"/>
        <v>0</v>
      </c>
      <c r="H48" s="234"/>
      <c r="I48" s="380">
        <f t="shared" si="6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 x14ac:dyDescent="0.25">
      <c r="A49" s="171"/>
      <c r="B49" s="278"/>
      <c r="C49" s="278"/>
      <c r="D49" s="208"/>
      <c r="E49" s="380">
        <f t="shared" si="4"/>
        <v>0</v>
      </c>
      <c r="F49" s="281">
        <v>0</v>
      </c>
      <c r="G49" s="229">
        <f t="shared" si="5"/>
        <v>0</v>
      </c>
      <c r="H49" s="230"/>
      <c r="I49" s="380">
        <f t="shared" si="6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 x14ac:dyDescent="0.2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50">SUM(G51:G52)</f>
        <v>0</v>
      </c>
      <c r="H50" s="209">
        <f t="shared" si="50"/>
        <v>0</v>
      </c>
      <c r="I50" s="327">
        <f>SUM(I51:I52)</f>
        <v>0</v>
      </c>
      <c r="J50" s="209">
        <f>SUM(J51:J52)</f>
        <v>0</v>
      </c>
      <c r="K50" s="209">
        <f t="shared" ref="K50" si="51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68">
        <f>SUM(W51:W52)</f>
        <v>0</v>
      </c>
      <c r="X50" s="272">
        <f t="shared" ref="X50:Z50" si="53">SUM(X51:X52)</f>
        <v>0</v>
      </c>
      <c r="Y50" s="272">
        <f t="shared" si="53"/>
        <v>0</v>
      </c>
      <c r="Z50" s="272">
        <f t="shared" si="53"/>
        <v>0</v>
      </c>
      <c r="AA50" s="268">
        <f>SUM(AA51:AA52)</f>
        <v>0</v>
      </c>
      <c r="AB50" s="272">
        <f t="shared" ref="AB50" si="54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 x14ac:dyDescent="0.2">
      <c r="A51" s="153"/>
      <c r="B51" s="277"/>
      <c r="C51" s="277"/>
      <c r="D51" s="210"/>
      <c r="E51" s="380">
        <f t="shared" si="4"/>
        <v>0</v>
      </c>
      <c r="F51" s="252">
        <v>0</v>
      </c>
      <c r="G51" s="223">
        <f t="shared" si="5"/>
        <v>0</v>
      </c>
      <c r="H51" s="234"/>
      <c r="I51" s="380">
        <f t="shared" si="6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 x14ac:dyDescent="0.25">
      <c r="A52" s="171"/>
      <c r="B52" s="278"/>
      <c r="C52" s="278"/>
      <c r="D52" s="208"/>
      <c r="E52" s="380">
        <f t="shared" si="4"/>
        <v>0</v>
      </c>
      <c r="F52" s="281">
        <v>0</v>
      </c>
      <c r="G52" s="229">
        <f t="shared" si="5"/>
        <v>0</v>
      </c>
      <c r="H52" s="230"/>
      <c r="I52" s="380">
        <f t="shared" si="6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 x14ac:dyDescent="0.2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5">SUM(G54:G55)</f>
        <v>0</v>
      </c>
      <c r="H53" s="209">
        <f t="shared" si="55"/>
        <v>0</v>
      </c>
      <c r="I53" s="327">
        <f>SUM(I54:I55)</f>
        <v>0</v>
      </c>
      <c r="J53" s="209">
        <f>SUM(J54:J55)</f>
        <v>0</v>
      </c>
      <c r="K53" s="209">
        <f t="shared" ref="K53" si="56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7">SUM(P54:P55)</f>
        <v>0</v>
      </c>
      <c r="Q53" s="272">
        <f t="shared" si="57"/>
        <v>0</v>
      </c>
      <c r="R53" s="272">
        <f t="shared" si="57"/>
        <v>0</v>
      </c>
      <c r="S53" s="272">
        <f t="shared" si="57"/>
        <v>0</v>
      </c>
      <c r="T53" s="272">
        <f t="shared" si="57"/>
        <v>0</v>
      </c>
      <c r="U53" s="272">
        <f t="shared" si="57"/>
        <v>0</v>
      </c>
      <c r="V53" s="272">
        <f t="shared" si="57"/>
        <v>0</v>
      </c>
      <c r="W53" s="268">
        <f>SUM(W54:W55)</f>
        <v>0</v>
      </c>
      <c r="X53" s="272">
        <f t="shared" ref="X53:Z53" si="58">SUM(X54:X55)</f>
        <v>0</v>
      </c>
      <c r="Y53" s="272">
        <f t="shared" si="58"/>
        <v>0</v>
      </c>
      <c r="Z53" s="272">
        <f t="shared" si="58"/>
        <v>0</v>
      </c>
      <c r="AA53" s="268">
        <f>SUM(AA54:AA55)</f>
        <v>0</v>
      </c>
      <c r="AB53" s="272">
        <f t="shared" ref="AB53" si="59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x14ac:dyDescent="0.2">
      <c r="A54" s="152"/>
      <c r="B54" s="277"/>
      <c r="C54" s="277"/>
      <c r="D54" s="210"/>
      <c r="E54" s="380">
        <f t="shared" si="4"/>
        <v>0</v>
      </c>
      <c r="F54" s="252">
        <v>0</v>
      </c>
      <c r="G54" s="223">
        <f t="shared" si="5"/>
        <v>0</v>
      </c>
      <c r="H54" s="234"/>
      <c r="I54" s="380">
        <f t="shared" si="6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 x14ac:dyDescent="0.25">
      <c r="A55" s="171"/>
      <c r="B55" s="278"/>
      <c r="C55" s="278"/>
      <c r="D55" s="208"/>
      <c r="E55" s="380">
        <f t="shared" si="4"/>
        <v>0</v>
      </c>
      <c r="F55" s="281">
        <v>0</v>
      </c>
      <c r="G55" s="229">
        <f t="shared" si="5"/>
        <v>0</v>
      </c>
      <c r="H55" s="230"/>
      <c r="I55" s="380">
        <f t="shared" si="6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 x14ac:dyDescent="0.2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60">SUM(G57:G58)</f>
        <v>0</v>
      </c>
      <c r="H56" s="209">
        <f t="shared" si="60"/>
        <v>0</v>
      </c>
      <c r="I56" s="327">
        <f>SUM(I57:I58)</f>
        <v>0</v>
      </c>
      <c r="J56" s="209">
        <f>SUM(J57:J58)</f>
        <v>0</v>
      </c>
      <c r="K56" s="209">
        <f t="shared" ref="K56" si="61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62">SUM(P57:P58)</f>
        <v>0</v>
      </c>
      <c r="Q56" s="272">
        <f t="shared" si="62"/>
        <v>0</v>
      </c>
      <c r="R56" s="272">
        <f t="shared" si="62"/>
        <v>0</v>
      </c>
      <c r="S56" s="272">
        <f t="shared" si="62"/>
        <v>0</v>
      </c>
      <c r="T56" s="272">
        <f t="shared" si="62"/>
        <v>0</v>
      </c>
      <c r="U56" s="272">
        <f t="shared" si="62"/>
        <v>0</v>
      </c>
      <c r="V56" s="272">
        <f t="shared" si="62"/>
        <v>0</v>
      </c>
      <c r="W56" s="268">
        <f>SUM(W57:W58)</f>
        <v>0</v>
      </c>
      <c r="X56" s="272">
        <f t="shared" ref="X56:Z56" si="63">SUM(X57:X58)</f>
        <v>0</v>
      </c>
      <c r="Y56" s="272">
        <f t="shared" si="63"/>
        <v>0</v>
      </c>
      <c r="Z56" s="272">
        <f t="shared" si="63"/>
        <v>0</v>
      </c>
      <c r="AA56" s="268">
        <f>SUM(AA57:AA58)</f>
        <v>0</v>
      </c>
      <c r="AB56" s="272">
        <f t="shared" ref="AB56" si="64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x14ac:dyDescent="0.2">
      <c r="A57" s="152"/>
      <c r="B57" s="277"/>
      <c r="C57" s="277"/>
      <c r="D57" s="210"/>
      <c r="E57" s="380">
        <f t="shared" si="4"/>
        <v>0</v>
      </c>
      <c r="F57" s="252">
        <v>0</v>
      </c>
      <c r="G57" s="223">
        <f t="shared" si="5"/>
        <v>0</v>
      </c>
      <c r="H57" s="234"/>
      <c r="I57" s="380">
        <f t="shared" si="6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 x14ac:dyDescent="0.25">
      <c r="A58" s="171"/>
      <c r="B58" s="278"/>
      <c r="C58" s="278"/>
      <c r="D58" s="208"/>
      <c r="E58" s="380">
        <f t="shared" si="4"/>
        <v>0</v>
      </c>
      <c r="F58" s="281">
        <v>0</v>
      </c>
      <c r="G58" s="229">
        <f t="shared" si="5"/>
        <v>0</v>
      </c>
      <c r="H58" s="230"/>
      <c r="I58" s="380">
        <f t="shared" si="6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 x14ac:dyDescent="0.2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H59" si="65">SUM(G60:G61)</f>
        <v>0</v>
      </c>
      <c r="H59" s="209">
        <f t="shared" si="65"/>
        <v>0</v>
      </c>
      <c r="I59" s="327">
        <f>SUM(I60:I61)</f>
        <v>0</v>
      </c>
      <c r="J59" s="209">
        <f>SUM(J60:J61)</f>
        <v>0</v>
      </c>
      <c r="K59" s="209">
        <f t="shared" ref="K59" si="66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7">SUM(P60:P61)</f>
        <v>0</v>
      </c>
      <c r="Q59" s="272">
        <f t="shared" si="67"/>
        <v>0</v>
      </c>
      <c r="R59" s="272">
        <f t="shared" si="67"/>
        <v>0</v>
      </c>
      <c r="S59" s="272">
        <f t="shared" si="67"/>
        <v>0</v>
      </c>
      <c r="T59" s="272">
        <f t="shared" si="67"/>
        <v>0</v>
      </c>
      <c r="U59" s="272">
        <f t="shared" si="67"/>
        <v>0</v>
      </c>
      <c r="V59" s="272">
        <f t="shared" si="67"/>
        <v>0</v>
      </c>
      <c r="W59" s="268">
        <f>SUM(W60:W61)</f>
        <v>0</v>
      </c>
      <c r="X59" s="272">
        <f t="shared" ref="X59:Z59" si="68">SUM(X60:X61)</f>
        <v>0</v>
      </c>
      <c r="Y59" s="272">
        <f t="shared" si="68"/>
        <v>0</v>
      </c>
      <c r="Z59" s="272">
        <f t="shared" si="68"/>
        <v>0</v>
      </c>
      <c r="AA59" s="268">
        <f>SUM(AA60:AA61)</f>
        <v>0</v>
      </c>
      <c r="AB59" s="272">
        <f t="shared" ref="AB59" si="69">SUM(AB60:AB61)</f>
        <v>0</v>
      </c>
      <c r="AC59" s="251">
        <f t="shared" si="7"/>
        <v>0</v>
      </c>
      <c r="AD59" s="247">
        <f t="shared" si="8"/>
        <v>0</v>
      </c>
      <c r="AE59" s="248">
        <f t="shared" ref="AE59:AE66" si="70">+F59-AD59</f>
        <v>0</v>
      </c>
    </row>
    <row r="60" spans="1:31" s="4" customFormat="1" ht="15" customHeight="1" x14ac:dyDescent="0.2">
      <c r="A60" s="152"/>
      <c r="B60" s="277"/>
      <c r="C60" s="277"/>
      <c r="D60" s="210"/>
      <c r="E60" s="380">
        <f t="shared" si="4"/>
        <v>0</v>
      </c>
      <c r="F60" s="252">
        <v>0</v>
      </c>
      <c r="G60" s="223">
        <f t="shared" si="5"/>
        <v>0</v>
      </c>
      <c r="H60" s="234"/>
      <c r="I60" s="380">
        <f t="shared" si="6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70"/>
        <v>0</v>
      </c>
    </row>
    <row r="61" spans="1:31" s="4" customFormat="1" ht="15" customHeight="1" thickBot="1" x14ac:dyDescent="0.25">
      <c r="A61" s="172"/>
      <c r="B61" s="278"/>
      <c r="C61" s="278"/>
      <c r="D61" s="208"/>
      <c r="E61" s="380">
        <f t="shared" si="4"/>
        <v>0</v>
      </c>
      <c r="F61" s="281">
        <v>0</v>
      </c>
      <c r="G61" s="229">
        <f t="shared" si="5"/>
        <v>0</v>
      </c>
      <c r="H61" s="230"/>
      <c r="I61" s="380">
        <f t="shared" si="6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ref="AC61:AC66" si="71">SUM(N61:AB61)</f>
        <v>0</v>
      </c>
      <c r="AD61" s="247">
        <f t="shared" ref="AD61:AD66" si="72">+AC61+M61</f>
        <v>0</v>
      </c>
      <c r="AE61" s="248">
        <f t="shared" si="70"/>
        <v>0</v>
      </c>
    </row>
    <row r="62" spans="1:31" s="26" customFormat="1" ht="15" customHeight="1" x14ac:dyDescent="0.2">
      <c r="A62" s="199"/>
      <c r="B62" s="262"/>
      <c r="C62" s="384"/>
      <c r="D62" s="209">
        <f>SUM(D63:D64)</f>
        <v>0</v>
      </c>
      <c r="E62" s="327">
        <f>SUM(E63:E64)</f>
        <v>0</v>
      </c>
      <c r="F62" s="209">
        <f>SUM(F63:F64)</f>
        <v>0</v>
      </c>
      <c r="G62" s="211">
        <f t="shared" ref="G62:H62" si="73">SUM(G63:G64)</f>
        <v>0</v>
      </c>
      <c r="H62" s="211">
        <f t="shared" si="73"/>
        <v>0</v>
      </c>
      <c r="I62" s="327">
        <f>SUM(I63:I64)</f>
        <v>0</v>
      </c>
      <c r="J62" s="209">
        <f>SUM(J63:J64)</f>
        <v>0</v>
      </c>
      <c r="K62" s="211">
        <f t="shared" ref="K62" si="74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75">SUM(P63:P64)</f>
        <v>0</v>
      </c>
      <c r="Q62" s="272">
        <f t="shared" si="75"/>
        <v>0</v>
      </c>
      <c r="R62" s="272">
        <f t="shared" si="75"/>
        <v>0</v>
      </c>
      <c r="S62" s="272">
        <f t="shared" si="75"/>
        <v>0</v>
      </c>
      <c r="T62" s="272">
        <f t="shared" si="75"/>
        <v>0</v>
      </c>
      <c r="U62" s="272">
        <f t="shared" si="75"/>
        <v>0</v>
      </c>
      <c r="V62" s="272">
        <f t="shared" si="75"/>
        <v>0</v>
      </c>
      <c r="W62" s="268">
        <f>SUM(W63:W64)</f>
        <v>0</v>
      </c>
      <c r="X62" s="272">
        <f t="shared" ref="X62:Z62" si="76">SUM(X63:X64)</f>
        <v>0</v>
      </c>
      <c r="Y62" s="272">
        <f t="shared" si="76"/>
        <v>0</v>
      </c>
      <c r="Z62" s="272">
        <f t="shared" si="76"/>
        <v>0</v>
      </c>
      <c r="AA62" s="268">
        <f>SUM(AA63:AA64)</f>
        <v>0</v>
      </c>
      <c r="AB62" s="272">
        <f t="shared" ref="AB62" si="77">SUM(AB63:AB64)</f>
        <v>0</v>
      </c>
      <c r="AC62" s="251">
        <f t="shared" si="71"/>
        <v>0</v>
      </c>
      <c r="AD62" s="247">
        <f t="shared" si="72"/>
        <v>0</v>
      </c>
      <c r="AE62" s="248">
        <f t="shared" si="70"/>
        <v>0</v>
      </c>
    </row>
    <row r="63" spans="1:31" s="4" customFormat="1" ht="15" customHeight="1" x14ac:dyDescent="0.2">
      <c r="A63" s="176"/>
      <c r="B63" s="279"/>
      <c r="C63" s="279"/>
      <c r="D63" s="210"/>
      <c r="E63" s="380">
        <f t="shared" si="4"/>
        <v>0</v>
      </c>
      <c r="F63" s="252">
        <v>0</v>
      </c>
      <c r="G63" s="223">
        <f t="shared" si="5"/>
        <v>0</v>
      </c>
      <c r="H63" s="236"/>
      <c r="I63" s="380">
        <f t="shared" si="6"/>
        <v>0</v>
      </c>
      <c r="J63" s="252">
        <v>0</v>
      </c>
      <c r="K63" s="237"/>
      <c r="L63" s="252"/>
      <c r="M63" s="238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1"/>
        <v>0</v>
      </c>
      <c r="AD63" s="247">
        <f t="shared" si="72"/>
        <v>0</v>
      </c>
      <c r="AE63" s="248">
        <f t="shared" si="70"/>
        <v>0</v>
      </c>
    </row>
    <row r="64" spans="1:31" s="4" customFormat="1" ht="15" customHeight="1" thickBot="1" x14ac:dyDescent="0.25">
      <c r="A64" s="181"/>
      <c r="B64" s="280"/>
      <c r="C64" s="280"/>
      <c r="D64" s="208"/>
      <c r="E64" s="381">
        <f t="shared" si="4"/>
        <v>0</v>
      </c>
      <c r="F64" s="281">
        <v>0</v>
      </c>
      <c r="G64" s="229">
        <f t="shared" si="5"/>
        <v>0</v>
      </c>
      <c r="H64" s="230"/>
      <c r="I64" s="382">
        <f t="shared" si="6"/>
        <v>0</v>
      </c>
      <c r="J64" s="281">
        <v>0</v>
      </c>
      <c r="K64" s="231"/>
      <c r="L64" s="281"/>
      <c r="M64" s="239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71"/>
        <v>0</v>
      </c>
      <c r="AD64" s="247">
        <f t="shared" si="72"/>
        <v>0</v>
      </c>
      <c r="AE64" s="248">
        <f t="shared" si="70"/>
        <v>0</v>
      </c>
    </row>
    <row r="65" spans="1:31" s="142" customFormat="1" ht="15.75" thickBot="1" x14ac:dyDescent="0.3">
      <c r="A65" s="179"/>
      <c r="B65" s="180"/>
      <c r="C65" s="385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1"/>
      <c r="X65" s="273"/>
      <c r="Y65" s="273"/>
      <c r="Z65" s="273"/>
      <c r="AA65" s="271"/>
      <c r="AB65" s="273"/>
      <c r="AC65" s="251">
        <f t="shared" si="71"/>
        <v>0</v>
      </c>
      <c r="AD65" s="247">
        <f t="shared" si="72"/>
        <v>0</v>
      </c>
      <c r="AE65" s="248">
        <f t="shared" si="70"/>
        <v>0</v>
      </c>
    </row>
    <row r="66" spans="1:31" s="3" customFormat="1" ht="22.5" customHeight="1" thickBot="1" x14ac:dyDescent="0.3">
      <c r="A66" s="177"/>
      <c r="B66" s="178"/>
      <c r="C66" s="19"/>
      <c r="D66" s="243">
        <f t="shared" ref="D66:K66" si="78">SUM(D8,D20,D27,D34,D38,D41,D44,D47,D50,D53,D56,D59,D62)</f>
        <v>23710</v>
      </c>
      <c r="E66" s="336">
        <f t="shared" si="78"/>
        <v>0</v>
      </c>
      <c r="F66" s="243">
        <f t="shared" si="78"/>
        <v>23710</v>
      </c>
      <c r="G66" s="243">
        <f t="shared" si="78"/>
        <v>23710</v>
      </c>
      <c r="H66" s="244">
        <f t="shared" si="78"/>
        <v>0</v>
      </c>
      <c r="I66" s="336">
        <f t="shared" ref="I66" si="79">SUM(I8,I20,I27,I34,I38,I41,I44,I47,I50,I53,I56,I59,I62)</f>
        <v>0</v>
      </c>
      <c r="J66" s="244">
        <f t="shared" si="78"/>
        <v>0</v>
      </c>
      <c r="K66" s="244">
        <f t="shared" si="78"/>
        <v>0</v>
      </c>
      <c r="L66" s="244"/>
      <c r="M66" s="243">
        <f t="shared" ref="M66:AB66" si="80">SUM(M8,M20,M27,M34,M38,M41,M44,M47,M50,M53,M56,M59,M62)</f>
        <v>0</v>
      </c>
      <c r="N66" s="243">
        <f t="shared" si="80"/>
        <v>0</v>
      </c>
      <c r="O66" s="243">
        <f t="shared" si="80"/>
        <v>0</v>
      </c>
      <c r="P66" s="243">
        <f t="shared" si="80"/>
        <v>0</v>
      </c>
      <c r="Q66" s="243">
        <f t="shared" si="80"/>
        <v>0</v>
      </c>
      <c r="R66" s="243">
        <f t="shared" si="80"/>
        <v>0</v>
      </c>
      <c r="S66" s="243">
        <f t="shared" si="80"/>
        <v>0</v>
      </c>
      <c r="T66" s="243">
        <f t="shared" si="80"/>
        <v>5930</v>
      </c>
      <c r="U66" s="243">
        <f t="shared" si="80"/>
        <v>0</v>
      </c>
      <c r="V66" s="243">
        <f t="shared" si="80"/>
        <v>5920</v>
      </c>
      <c r="W66" s="243">
        <f t="shared" si="80"/>
        <v>5930</v>
      </c>
      <c r="X66" s="243">
        <f t="shared" si="80"/>
        <v>0</v>
      </c>
      <c r="Y66" s="243">
        <f t="shared" si="80"/>
        <v>5930</v>
      </c>
      <c r="Z66" s="243">
        <f t="shared" si="80"/>
        <v>0</v>
      </c>
      <c r="AA66" s="243">
        <f t="shared" si="80"/>
        <v>0</v>
      </c>
      <c r="AB66" s="243">
        <f t="shared" si="80"/>
        <v>0</v>
      </c>
      <c r="AC66" s="243">
        <f t="shared" si="71"/>
        <v>23710</v>
      </c>
      <c r="AD66" s="243">
        <f t="shared" si="72"/>
        <v>23710</v>
      </c>
      <c r="AE66" s="282">
        <f t="shared" si="70"/>
        <v>0</v>
      </c>
    </row>
    <row r="67" spans="1:31" x14ac:dyDescent="0.25">
      <c r="A67" s="8"/>
      <c r="B67" s="8"/>
      <c r="C67" s="8"/>
      <c r="D67" s="448"/>
      <c r="E67" s="448"/>
      <c r="F67" s="448"/>
      <c r="G67" s="448"/>
      <c r="H67" s="449"/>
      <c r="I67" s="450"/>
      <c r="J67" s="450"/>
      <c r="K67" s="450"/>
      <c r="L67" s="45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31" x14ac:dyDescent="0.25">
      <c r="A68" s="8"/>
      <c r="B68" s="8"/>
      <c r="C68" s="8"/>
    </row>
    <row r="69" spans="1:31" ht="15.75" thickBot="1" x14ac:dyDescent="0.3"/>
    <row r="70" spans="1:31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4742</v>
      </c>
      <c r="H70" s="24"/>
      <c r="I70" s="24"/>
      <c r="J70" s="24"/>
      <c r="K70" s="24"/>
      <c r="L70" s="24"/>
      <c r="M70" s="213">
        <f t="shared" ref="M70:AA70" si="81">+M66*0.2</f>
        <v>0</v>
      </c>
      <c r="N70" s="213">
        <f t="shared" si="81"/>
        <v>0</v>
      </c>
      <c r="O70" s="213">
        <f t="shared" si="81"/>
        <v>0</v>
      </c>
      <c r="P70" s="213">
        <f t="shared" si="81"/>
        <v>0</v>
      </c>
      <c r="Q70" s="213">
        <f t="shared" si="81"/>
        <v>0</v>
      </c>
      <c r="R70" s="213">
        <f t="shared" si="81"/>
        <v>0</v>
      </c>
      <c r="S70" s="213">
        <f t="shared" si="81"/>
        <v>0</v>
      </c>
      <c r="T70" s="213">
        <f t="shared" si="81"/>
        <v>1186</v>
      </c>
      <c r="U70" s="213">
        <f t="shared" si="81"/>
        <v>0</v>
      </c>
      <c r="V70" s="213">
        <f t="shared" si="81"/>
        <v>1184</v>
      </c>
      <c r="W70" s="213">
        <f t="shared" si="81"/>
        <v>1186</v>
      </c>
      <c r="X70" s="213">
        <f t="shared" si="81"/>
        <v>0</v>
      </c>
      <c r="Y70" s="213">
        <f t="shared" si="81"/>
        <v>1186</v>
      </c>
      <c r="Z70" s="213">
        <f t="shared" si="81"/>
        <v>0</v>
      </c>
      <c r="AA70" s="213">
        <f t="shared" si="81"/>
        <v>0</v>
      </c>
      <c r="AB70" s="213">
        <f>+AB66*0.2</f>
        <v>0</v>
      </c>
      <c r="AC70" s="213">
        <f>+AC66*0.2</f>
        <v>4742</v>
      </c>
      <c r="AD70" s="213">
        <f>+AD66*0.2</f>
        <v>4742</v>
      </c>
    </row>
    <row r="71" spans="1:31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28452</v>
      </c>
      <c r="H71" s="24"/>
      <c r="I71" s="24"/>
      <c r="J71" s="24"/>
      <c r="K71" s="24"/>
      <c r="L71" s="24"/>
      <c r="M71" s="213">
        <f t="shared" ref="M71:AA71" si="82">SUM(M66:M70)</f>
        <v>0</v>
      </c>
      <c r="N71" s="213">
        <f t="shared" si="82"/>
        <v>0</v>
      </c>
      <c r="O71" s="213">
        <f t="shared" si="82"/>
        <v>0</v>
      </c>
      <c r="P71" s="213">
        <f t="shared" si="82"/>
        <v>0</v>
      </c>
      <c r="Q71" s="213">
        <f t="shared" si="82"/>
        <v>0</v>
      </c>
      <c r="R71" s="213">
        <f t="shared" si="82"/>
        <v>0</v>
      </c>
      <c r="S71" s="213">
        <f t="shared" si="82"/>
        <v>0</v>
      </c>
      <c r="T71" s="213">
        <f t="shared" si="82"/>
        <v>7116</v>
      </c>
      <c r="U71" s="213">
        <f t="shared" si="82"/>
        <v>0</v>
      </c>
      <c r="V71" s="213">
        <f t="shared" si="82"/>
        <v>7104</v>
      </c>
      <c r="W71" s="213">
        <f t="shared" si="82"/>
        <v>7116</v>
      </c>
      <c r="X71" s="213">
        <f t="shared" si="82"/>
        <v>0</v>
      </c>
      <c r="Y71" s="213">
        <f t="shared" si="82"/>
        <v>7116</v>
      </c>
      <c r="Z71" s="213">
        <f t="shared" si="82"/>
        <v>0</v>
      </c>
      <c r="AA71" s="213">
        <f t="shared" si="82"/>
        <v>0</v>
      </c>
      <c r="AB71" s="213">
        <f>SUM(AB66:AB70)</f>
        <v>0</v>
      </c>
      <c r="AC71" s="213">
        <f>SUM(AC66:AC70)</f>
        <v>28452</v>
      </c>
      <c r="AD71" s="213">
        <f>SUM(AD66:AD70)</f>
        <v>28452</v>
      </c>
    </row>
  </sheetData>
  <mergeCells count="11">
    <mergeCell ref="D67:G67"/>
    <mergeCell ref="H67:L67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1 AE26:AE28 AE33:AE35 AE37:AE66">
    <cfRule type="cellIs" dxfId="549" priority="138" operator="lessThan">
      <formula>0</formula>
    </cfRule>
  </conditionalFormatting>
  <conditionalFormatting sqref="AE8">
    <cfRule type="cellIs" dxfId="548" priority="137" operator="lessThan">
      <formula>0</formula>
    </cfRule>
  </conditionalFormatting>
  <conditionalFormatting sqref="G3">
    <cfRule type="containsText" dxfId="547" priority="136" operator="containsText" text="Budget">
      <formula>NOT(ISERROR(SEARCH("Budget",G3)))</formula>
    </cfRule>
  </conditionalFormatting>
  <conditionalFormatting sqref="G4">
    <cfRule type="containsText" dxfId="546" priority="135" operator="containsText" text="forecast">
      <formula>NOT(ISERROR(SEARCH("forecast",G4)))</formula>
    </cfRule>
  </conditionalFormatting>
  <conditionalFormatting sqref="G9:G19">
    <cfRule type="cellIs" dxfId="545" priority="133" operator="greaterThan">
      <formula>F9</formula>
    </cfRule>
  </conditionalFormatting>
  <conditionalFormatting sqref="AE22:AE25">
    <cfRule type="cellIs" dxfId="544" priority="88" operator="lessThan">
      <formula>0</formula>
    </cfRule>
  </conditionalFormatting>
  <conditionalFormatting sqref="AE29:AE32">
    <cfRule type="cellIs" dxfId="543" priority="85" operator="lessThan">
      <formula>0</formula>
    </cfRule>
  </conditionalFormatting>
  <conditionalFormatting sqref="AE36">
    <cfRule type="cellIs" dxfId="542" priority="82" operator="lessThan">
      <formula>0</formula>
    </cfRule>
  </conditionalFormatting>
  <conditionalFormatting sqref="E8">
    <cfRule type="cellIs" dxfId="541" priority="79" operator="greaterThan">
      <formula>0</formula>
    </cfRule>
  </conditionalFormatting>
  <conditionalFormatting sqref="E9:E19">
    <cfRule type="cellIs" dxfId="540" priority="78" operator="greaterThan">
      <formula>0</formula>
    </cfRule>
  </conditionalFormatting>
  <conditionalFormatting sqref="E20">
    <cfRule type="cellIs" dxfId="539" priority="77" operator="greaterThan">
      <formula>0</formula>
    </cfRule>
  </conditionalFormatting>
  <conditionalFormatting sqref="E21:E26">
    <cfRule type="cellIs" dxfId="538" priority="76" operator="greaterThan">
      <formula>0</formula>
    </cfRule>
  </conditionalFormatting>
  <conditionalFormatting sqref="E27">
    <cfRule type="cellIs" dxfId="537" priority="75" operator="greaterThan">
      <formula>0</formula>
    </cfRule>
  </conditionalFormatting>
  <conditionalFormatting sqref="E28:E33">
    <cfRule type="cellIs" dxfId="536" priority="74" operator="greaterThan">
      <formula>0</formula>
    </cfRule>
  </conditionalFormatting>
  <conditionalFormatting sqref="E34">
    <cfRule type="cellIs" dxfId="535" priority="73" operator="greaterThan">
      <formula>0</formula>
    </cfRule>
  </conditionalFormatting>
  <conditionalFormatting sqref="E35:E37">
    <cfRule type="cellIs" dxfId="534" priority="72" operator="greaterThan">
      <formula>0</formula>
    </cfRule>
  </conditionalFormatting>
  <conditionalFormatting sqref="E38">
    <cfRule type="cellIs" dxfId="533" priority="71" operator="greaterThan">
      <formula>0</formula>
    </cfRule>
  </conditionalFormatting>
  <conditionalFormatting sqref="E39:E40">
    <cfRule type="cellIs" dxfId="532" priority="70" operator="greaterThan">
      <formula>0</formula>
    </cfRule>
  </conditionalFormatting>
  <conditionalFormatting sqref="E41">
    <cfRule type="cellIs" dxfId="531" priority="69" operator="greaterThan">
      <formula>0</formula>
    </cfRule>
  </conditionalFormatting>
  <conditionalFormatting sqref="E42:E43">
    <cfRule type="cellIs" dxfId="530" priority="68" operator="greaterThan">
      <formula>0</formula>
    </cfRule>
  </conditionalFormatting>
  <conditionalFormatting sqref="E44">
    <cfRule type="cellIs" dxfId="529" priority="67" operator="greaterThan">
      <formula>0</formula>
    </cfRule>
  </conditionalFormatting>
  <conditionalFormatting sqref="E45:E46">
    <cfRule type="cellIs" dxfId="528" priority="66" operator="greaterThan">
      <formula>0</formula>
    </cfRule>
  </conditionalFormatting>
  <conditionalFormatting sqref="E47">
    <cfRule type="cellIs" dxfId="527" priority="65" operator="greaterThan">
      <formula>0</formula>
    </cfRule>
  </conditionalFormatting>
  <conditionalFormatting sqref="E48:E49">
    <cfRule type="cellIs" dxfId="526" priority="64" operator="greaterThan">
      <formula>0</formula>
    </cfRule>
  </conditionalFormatting>
  <conditionalFormatting sqref="E50">
    <cfRule type="cellIs" dxfId="525" priority="63" operator="greaterThan">
      <formula>0</formula>
    </cfRule>
  </conditionalFormatting>
  <conditionalFormatting sqref="E51:E52">
    <cfRule type="cellIs" dxfId="524" priority="62" operator="greaterThan">
      <formula>0</formula>
    </cfRule>
  </conditionalFormatting>
  <conditionalFormatting sqref="E53">
    <cfRule type="cellIs" dxfId="523" priority="61" operator="greaterThan">
      <formula>0</formula>
    </cfRule>
  </conditionalFormatting>
  <conditionalFormatting sqref="E54:E55">
    <cfRule type="cellIs" dxfId="522" priority="60" operator="greaterThan">
      <formula>0</formula>
    </cfRule>
  </conditionalFormatting>
  <conditionalFormatting sqref="E56">
    <cfRule type="cellIs" dxfId="521" priority="59" operator="greaterThan">
      <formula>0</formula>
    </cfRule>
  </conditionalFormatting>
  <conditionalFormatting sqref="E57:E58">
    <cfRule type="cellIs" dxfId="520" priority="58" operator="greaterThan">
      <formula>0</formula>
    </cfRule>
  </conditionalFormatting>
  <conditionalFormatting sqref="E59">
    <cfRule type="cellIs" dxfId="519" priority="57" operator="greaterThan">
      <formula>0</formula>
    </cfRule>
  </conditionalFormatting>
  <conditionalFormatting sqref="E60:E61">
    <cfRule type="cellIs" dxfId="518" priority="56" operator="greaterThan">
      <formula>0</formula>
    </cfRule>
  </conditionalFormatting>
  <conditionalFormatting sqref="E62">
    <cfRule type="cellIs" dxfId="517" priority="55" operator="greaterThan">
      <formula>0</formula>
    </cfRule>
  </conditionalFormatting>
  <conditionalFormatting sqref="E63">
    <cfRule type="cellIs" dxfId="516" priority="54" operator="greaterThan">
      <formula>0</formula>
    </cfRule>
  </conditionalFormatting>
  <conditionalFormatting sqref="E66">
    <cfRule type="cellIs" dxfId="515" priority="53" operator="greaterThan">
      <formula>0</formula>
    </cfRule>
  </conditionalFormatting>
  <conditionalFormatting sqref="I8">
    <cfRule type="cellIs" dxfId="514" priority="52" operator="greaterThan">
      <formula>0</formula>
    </cfRule>
  </conditionalFormatting>
  <conditionalFormatting sqref="I9:I19">
    <cfRule type="cellIs" dxfId="513" priority="51" operator="greaterThan">
      <formula>0</formula>
    </cfRule>
  </conditionalFormatting>
  <conditionalFormatting sqref="I20">
    <cfRule type="cellIs" dxfId="512" priority="50" operator="greaterThan">
      <formula>0</formula>
    </cfRule>
  </conditionalFormatting>
  <conditionalFormatting sqref="I21:I26">
    <cfRule type="cellIs" dxfId="511" priority="49" operator="greaterThan">
      <formula>0</formula>
    </cfRule>
  </conditionalFormatting>
  <conditionalFormatting sqref="I27">
    <cfRule type="cellIs" dxfId="510" priority="48" operator="greaterThan">
      <formula>0</formula>
    </cfRule>
  </conditionalFormatting>
  <conditionalFormatting sqref="I28:I33">
    <cfRule type="cellIs" dxfId="509" priority="47" operator="greaterThan">
      <formula>0</formula>
    </cfRule>
  </conditionalFormatting>
  <conditionalFormatting sqref="I34">
    <cfRule type="cellIs" dxfId="508" priority="46" operator="greaterThan">
      <formula>0</formula>
    </cfRule>
  </conditionalFormatting>
  <conditionalFormatting sqref="I35:I37">
    <cfRule type="cellIs" dxfId="507" priority="45" operator="greaterThan">
      <formula>0</formula>
    </cfRule>
  </conditionalFormatting>
  <conditionalFormatting sqref="I38">
    <cfRule type="cellIs" dxfId="506" priority="44" operator="greaterThan">
      <formula>0</formula>
    </cfRule>
  </conditionalFormatting>
  <conditionalFormatting sqref="I39:I40">
    <cfRule type="cellIs" dxfId="505" priority="43" operator="greaterThan">
      <formula>0</formula>
    </cfRule>
  </conditionalFormatting>
  <conditionalFormatting sqref="I41">
    <cfRule type="cellIs" dxfId="504" priority="42" operator="greaterThan">
      <formula>0</formula>
    </cfRule>
  </conditionalFormatting>
  <conditionalFormatting sqref="I42:I43">
    <cfRule type="cellIs" dxfId="503" priority="41" operator="greaterThan">
      <formula>0</formula>
    </cfRule>
  </conditionalFormatting>
  <conditionalFormatting sqref="I44">
    <cfRule type="cellIs" dxfId="502" priority="40" operator="greaterThan">
      <formula>0</formula>
    </cfRule>
  </conditionalFormatting>
  <conditionalFormatting sqref="I45:I46">
    <cfRule type="cellIs" dxfId="501" priority="39" operator="greaterThan">
      <formula>0</formula>
    </cfRule>
  </conditionalFormatting>
  <conditionalFormatting sqref="I47">
    <cfRule type="cellIs" dxfId="500" priority="38" operator="greaterThan">
      <formula>0</formula>
    </cfRule>
  </conditionalFormatting>
  <conditionalFormatting sqref="I48:I49">
    <cfRule type="cellIs" dxfId="499" priority="37" operator="greaterThan">
      <formula>0</formula>
    </cfRule>
  </conditionalFormatting>
  <conditionalFormatting sqref="I50">
    <cfRule type="cellIs" dxfId="498" priority="36" operator="greaterThan">
      <formula>0</formula>
    </cfRule>
  </conditionalFormatting>
  <conditionalFormatting sqref="I51:I52">
    <cfRule type="cellIs" dxfId="497" priority="35" operator="greaterThan">
      <formula>0</formula>
    </cfRule>
  </conditionalFormatting>
  <conditionalFormatting sqref="I53">
    <cfRule type="cellIs" dxfId="496" priority="34" operator="greaterThan">
      <formula>0</formula>
    </cfRule>
  </conditionalFormatting>
  <conditionalFormatting sqref="I54:I55">
    <cfRule type="cellIs" dxfId="495" priority="33" operator="greaterThan">
      <formula>0</formula>
    </cfRule>
  </conditionalFormatting>
  <conditionalFormatting sqref="I56">
    <cfRule type="cellIs" dxfId="494" priority="32" operator="greaterThan">
      <formula>0</formula>
    </cfRule>
  </conditionalFormatting>
  <conditionalFormatting sqref="I57:I58">
    <cfRule type="cellIs" dxfId="493" priority="31" operator="greaterThan">
      <formula>0</formula>
    </cfRule>
  </conditionalFormatting>
  <conditionalFormatting sqref="I59">
    <cfRule type="cellIs" dxfId="492" priority="30" operator="greaterThan">
      <formula>0</formula>
    </cfRule>
  </conditionalFormatting>
  <conditionalFormatting sqref="I60:I61">
    <cfRule type="cellIs" dxfId="491" priority="29" operator="greaterThan">
      <formula>0</formula>
    </cfRule>
  </conditionalFormatting>
  <conditionalFormatting sqref="I62">
    <cfRule type="cellIs" dxfId="490" priority="28" operator="greaterThan">
      <formula>0</formula>
    </cfRule>
  </conditionalFormatting>
  <conditionalFormatting sqref="I63:I64">
    <cfRule type="cellIs" dxfId="489" priority="27" operator="greaterThan">
      <formula>0</formula>
    </cfRule>
  </conditionalFormatting>
  <conditionalFormatting sqref="I66">
    <cfRule type="cellIs" dxfId="488" priority="26" operator="greaterThan">
      <formula>0</formula>
    </cfRule>
  </conditionalFormatting>
  <conditionalFormatting sqref="E64">
    <cfRule type="cellIs" dxfId="487" priority="25" operator="greaterThan">
      <formula>0</formula>
    </cfRule>
  </conditionalFormatting>
  <conditionalFormatting sqref="G21:G25">
    <cfRule type="cellIs" dxfId="486" priority="24" operator="greaterThan">
      <formula>F21</formula>
    </cfRule>
  </conditionalFormatting>
  <conditionalFormatting sqref="G26">
    <cfRule type="cellIs" dxfId="485" priority="23" operator="greaterThan">
      <formula>F26</formula>
    </cfRule>
  </conditionalFormatting>
  <conditionalFormatting sqref="G28:G32">
    <cfRule type="cellIs" dxfId="484" priority="22" operator="greaterThan">
      <formula>F28</formula>
    </cfRule>
  </conditionalFormatting>
  <conditionalFormatting sqref="G33">
    <cfRule type="cellIs" dxfId="483" priority="21" operator="greaterThan">
      <formula>F33</formula>
    </cfRule>
  </conditionalFormatting>
  <conditionalFormatting sqref="G35:G36">
    <cfRule type="cellIs" dxfId="482" priority="20" operator="greaterThan">
      <formula>F35</formula>
    </cfRule>
  </conditionalFormatting>
  <conditionalFormatting sqref="G37">
    <cfRule type="cellIs" dxfId="481" priority="19" operator="greaterThan">
      <formula>F37</formula>
    </cfRule>
  </conditionalFormatting>
  <conditionalFormatting sqref="G39">
    <cfRule type="cellIs" dxfId="480" priority="18" operator="greaterThan">
      <formula>F39</formula>
    </cfRule>
  </conditionalFormatting>
  <conditionalFormatting sqref="G40">
    <cfRule type="cellIs" dxfId="479" priority="17" operator="greaterThan">
      <formula>F40</formula>
    </cfRule>
  </conditionalFormatting>
  <conditionalFormatting sqref="G42">
    <cfRule type="cellIs" dxfId="478" priority="16" operator="greaterThan">
      <formula>F42</formula>
    </cfRule>
  </conditionalFormatting>
  <conditionalFormatting sqref="G43">
    <cfRule type="cellIs" dxfId="477" priority="15" operator="greaterThan">
      <formula>F43</formula>
    </cfRule>
  </conditionalFormatting>
  <conditionalFormatting sqref="G45">
    <cfRule type="cellIs" dxfId="476" priority="14" operator="greaterThan">
      <formula>F45</formula>
    </cfRule>
  </conditionalFormatting>
  <conditionalFormatting sqref="G46">
    <cfRule type="cellIs" dxfId="475" priority="13" operator="greaterThan">
      <formula>F46</formula>
    </cfRule>
  </conditionalFormatting>
  <conditionalFormatting sqref="G48">
    <cfRule type="cellIs" dxfId="474" priority="12" operator="greaterThan">
      <formula>F48</formula>
    </cfRule>
  </conditionalFormatting>
  <conditionalFormatting sqref="G49">
    <cfRule type="cellIs" dxfId="473" priority="11" operator="greaterThan">
      <formula>F49</formula>
    </cfRule>
  </conditionalFormatting>
  <conditionalFormatting sqref="G51">
    <cfRule type="cellIs" dxfId="472" priority="10" operator="greaterThan">
      <formula>F51</formula>
    </cfRule>
  </conditionalFormatting>
  <conditionalFormatting sqref="G52">
    <cfRule type="cellIs" dxfId="471" priority="9" operator="greaterThan">
      <formula>F52</formula>
    </cfRule>
  </conditionalFormatting>
  <conditionalFormatting sqref="G54">
    <cfRule type="cellIs" dxfId="470" priority="8" operator="greaterThan">
      <formula>F54</formula>
    </cfRule>
  </conditionalFormatting>
  <conditionalFormatting sqref="G55">
    <cfRule type="cellIs" dxfId="469" priority="7" operator="greaterThan">
      <formula>F55</formula>
    </cfRule>
  </conditionalFormatting>
  <conditionalFormatting sqref="G57">
    <cfRule type="cellIs" dxfId="468" priority="6" operator="greaterThan">
      <formula>F57</formula>
    </cfRule>
  </conditionalFormatting>
  <conditionalFormatting sqref="G58">
    <cfRule type="cellIs" dxfId="467" priority="5" operator="greaterThan">
      <formula>F58</formula>
    </cfRule>
  </conditionalFormatting>
  <conditionalFormatting sqref="G60">
    <cfRule type="cellIs" dxfId="466" priority="4" operator="greaterThan">
      <formula>F60</formula>
    </cfRule>
  </conditionalFormatting>
  <conditionalFormatting sqref="G61">
    <cfRule type="cellIs" dxfId="465" priority="3" operator="greaterThan">
      <formula>F61</formula>
    </cfRule>
  </conditionalFormatting>
  <conditionalFormatting sqref="G63">
    <cfRule type="cellIs" dxfId="464" priority="2" operator="greaterThan">
      <formula>F63</formula>
    </cfRule>
  </conditionalFormatting>
  <conditionalFormatting sqref="G64">
    <cfRule type="cellIs" dxfId="463" priority="1" operator="greaterThan">
      <formula>F64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90"/>
  <sheetViews>
    <sheetView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A38" sqref="A3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IF(F69&gt;D69,"Budget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+SUMMARY!A19</f>
        <v>ZK110 - Programme Education &amp; Community Engagement</v>
      </c>
      <c r="E5" s="343"/>
      <c r="F5" s="337"/>
      <c r="G5" s="337"/>
      <c r="H5" s="33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317</v>
      </c>
      <c r="B8" s="169" t="s">
        <v>318</v>
      </c>
      <c r="C8" s="170"/>
      <c r="D8" s="327">
        <f t="shared" ref="D8:K8" si="0">SUM(D9:D20)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SUM(M9:M20)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61" si="3">+F8-AD8</f>
        <v>0</v>
      </c>
    </row>
    <row r="9" spans="1:32" s="4" customFormat="1" ht="15" customHeight="1" x14ac:dyDescent="0.2">
      <c r="A9" s="348"/>
      <c r="B9" s="349" t="s">
        <v>218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319</v>
      </c>
      <c r="C10" s="361"/>
      <c r="D10" s="207"/>
      <c r="E10" s="380">
        <f t="shared" ref="E10:E67" si="4">-D10+F10</f>
        <v>0</v>
      </c>
      <c r="F10" s="259"/>
      <c r="G10" s="223">
        <f t="shared" ref="G10:G67" si="5">SUM(M10:AB10)</f>
        <v>0</v>
      </c>
      <c r="H10" s="227"/>
      <c r="I10" s="380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3" si="7">SUM(N10:AB10)</f>
        <v>0</v>
      </c>
      <c r="AD10" s="247">
        <f t="shared" ref="AD10:AD63" si="8">+AC10+M10</f>
        <v>0</v>
      </c>
      <c r="AE10" s="248">
        <f t="shared" si="3"/>
        <v>0</v>
      </c>
    </row>
    <row r="11" spans="1:32" s="4" customFormat="1" ht="15" hidden="1" customHeight="1" x14ac:dyDescent="0.2">
      <c r="A11" s="152"/>
      <c r="B11" s="283"/>
      <c r="C11" s="2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hidden="1" customHeight="1" x14ac:dyDescent="0.2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/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thickBot="1" x14ac:dyDescent="0.3">
      <c r="A20" s="172"/>
      <c r="B20" s="284"/>
      <c r="C20" s="284"/>
      <c r="D20" s="264"/>
      <c r="E20" s="380">
        <f t="shared" si="4"/>
        <v>0</v>
      </c>
      <c r="F20" s="281"/>
      <c r="G20" s="229">
        <f t="shared" si="5"/>
        <v>0</v>
      </c>
      <c r="H20" s="230"/>
      <c r="I20" s="380">
        <f t="shared" si="6"/>
        <v>0</v>
      </c>
      <c r="J20" s="281">
        <v>0</v>
      </c>
      <c r="K20" s="231"/>
      <c r="L20" s="281"/>
      <c r="M20" s="229"/>
      <c r="N20" s="267"/>
      <c r="O20" s="253"/>
      <c r="P20" s="253"/>
      <c r="Q20" s="253"/>
      <c r="R20" s="253"/>
      <c r="S20" s="253"/>
      <c r="T20" s="253"/>
      <c r="U20" s="253"/>
      <c r="V20" s="257"/>
      <c r="W20" s="258"/>
      <c r="X20" s="253"/>
      <c r="Y20" s="253"/>
      <c r="Z20" s="257"/>
      <c r="AA20" s="258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198" t="s">
        <v>320</v>
      </c>
      <c r="B21" s="353" t="s">
        <v>321</v>
      </c>
      <c r="C21" s="353"/>
      <c r="D21" s="209">
        <f>SUM(D22:D25)</f>
        <v>0</v>
      </c>
      <c r="E21" s="327">
        <f>SUM(E22:E25)</f>
        <v>0</v>
      </c>
      <c r="F21" s="209">
        <f>SUM(F22:F25)</f>
        <v>0</v>
      </c>
      <c r="G21" s="232">
        <f>SUM(G22:G25)</f>
        <v>0</v>
      </c>
      <c r="H21" s="232">
        <f t="shared" ref="H21" si="9">SUM(H22:H25)</f>
        <v>0</v>
      </c>
      <c r="I21" s="327">
        <f>SUM(I22:I25)</f>
        <v>0</v>
      </c>
      <c r="J21" s="209">
        <f>SUM(J22:J25)</f>
        <v>0</v>
      </c>
      <c r="K21" s="232">
        <f t="shared" ref="K21" si="10">SUM(K22:K25)</f>
        <v>0</v>
      </c>
      <c r="L21" s="209"/>
      <c r="M21" s="268">
        <f>SUM(M22:M25)</f>
        <v>0</v>
      </c>
      <c r="N21" s="268">
        <f>SUM(N22:N25)</f>
        <v>0</v>
      </c>
      <c r="O21" s="272">
        <f>SUM(O22:O25)</f>
        <v>0</v>
      </c>
      <c r="P21" s="272">
        <f t="shared" ref="P21:V21" si="11">SUM(P22:P25)</f>
        <v>0</v>
      </c>
      <c r="Q21" s="272">
        <f t="shared" si="11"/>
        <v>0</v>
      </c>
      <c r="R21" s="272">
        <f t="shared" si="11"/>
        <v>0</v>
      </c>
      <c r="S21" s="272">
        <f t="shared" si="11"/>
        <v>0</v>
      </c>
      <c r="T21" s="272">
        <f t="shared" si="11"/>
        <v>0</v>
      </c>
      <c r="U21" s="272">
        <f t="shared" si="11"/>
        <v>0</v>
      </c>
      <c r="V21" s="272">
        <f t="shared" si="11"/>
        <v>0</v>
      </c>
      <c r="W21" s="268">
        <f>SUM(W22:W25)</f>
        <v>0</v>
      </c>
      <c r="X21" s="272">
        <f t="shared" ref="X21:Z21" si="12">SUM(X22:X25)</f>
        <v>0</v>
      </c>
      <c r="Y21" s="272">
        <f t="shared" si="12"/>
        <v>0</v>
      </c>
      <c r="Z21" s="272">
        <f t="shared" si="12"/>
        <v>0</v>
      </c>
      <c r="AA21" s="268">
        <f>SUM(AA22:AA25)</f>
        <v>0</v>
      </c>
      <c r="AB21" s="272">
        <f t="shared" ref="AB21" si="13">SUM(AB22:AB25)</f>
        <v>0</v>
      </c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x14ac:dyDescent="0.2">
      <c r="A22" s="348"/>
      <c r="B22" s="349" t="s">
        <v>322</v>
      </c>
      <c r="C22" s="349"/>
      <c r="D22" s="210"/>
      <c r="E22" s="380">
        <f t="shared" si="4"/>
        <v>0</v>
      </c>
      <c r="F22" s="252">
        <v>0</v>
      </c>
      <c r="G22" s="223">
        <f t="shared" si="5"/>
        <v>0</v>
      </c>
      <c r="H22" s="234"/>
      <c r="I22" s="380">
        <f t="shared" si="6"/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348"/>
      <c r="B23" s="349" t="s">
        <v>323</v>
      </c>
      <c r="C23" s="356"/>
      <c r="D23" s="352"/>
      <c r="E23" s="380">
        <f t="shared" si="4"/>
        <v>0</v>
      </c>
      <c r="F23" s="252">
        <v>0</v>
      </c>
      <c r="G23" s="223">
        <f t="shared" si="5"/>
        <v>0</v>
      </c>
      <c r="H23" s="234"/>
      <c r="I23" s="380">
        <f t="shared" si="6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ref="AC23:AC24" si="14">SUM(N23:AB23)</f>
        <v>0</v>
      </c>
      <c r="AD23" s="247">
        <f t="shared" ref="AD23:AD24" si="15">+AC23+M23</f>
        <v>0</v>
      </c>
      <c r="AE23" s="248">
        <f t="shared" ref="AE23:AE24" si="16">+F23-AD23</f>
        <v>0</v>
      </c>
    </row>
    <row r="24" spans="1:31" s="4" customFormat="1" ht="15" customHeight="1" x14ac:dyDescent="0.2">
      <c r="A24" s="348"/>
      <c r="B24" s="349" t="s">
        <v>324</v>
      </c>
      <c r="C24" s="356"/>
      <c r="D24" s="352"/>
      <c r="E24" s="380">
        <f t="shared" si="4"/>
        <v>0</v>
      </c>
      <c r="F24" s="252">
        <v>0</v>
      </c>
      <c r="G24" s="223">
        <f t="shared" si="5"/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4"/>
        <v>0</v>
      </c>
      <c r="AD24" s="247">
        <f t="shared" si="15"/>
        <v>0</v>
      </c>
      <c r="AE24" s="248">
        <f t="shared" si="16"/>
        <v>0</v>
      </c>
    </row>
    <row r="25" spans="1:31" s="4" customFormat="1" ht="15" customHeight="1" thickBot="1" x14ac:dyDescent="0.25">
      <c r="A25" s="172"/>
      <c r="B25" s="278"/>
      <c r="C25" s="278"/>
      <c r="D25" s="208"/>
      <c r="E25" s="380">
        <f t="shared" si="4"/>
        <v>0</v>
      </c>
      <c r="F25" s="281">
        <v>0</v>
      </c>
      <c r="G25" s="229">
        <f t="shared" si="5"/>
        <v>0</v>
      </c>
      <c r="H25" s="230"/>
      <c r="I25" s="380">
        <f t="shared" si="6"/>
        <v>0</v>
      </c>
      <c r="J25" s="281">
        <v>0</v>
      </c>
      <c r="K25" s="231"/>
      <c r="L25" s="281"/>
      <c r="M25" s="270"/>
      <c r="N25" s="374"/>
      <c r="O25" s="375"/>
      <c r="P25" s="375"/>
      <c r="Q25" s="375"/>
      <c r="R25" s="375"/>
      <c r="S25" s="375"/>
      <c r="T25" s="375"/>
      <c r="U25" s="375"/>
      <c r="V25" s="375"/>
      <c r="W25" s="374"/>
      <c r="X25" s="375"/>
      <c r="Y25" s="375"/>
      <c r="Z25" s="375"/>
      <c r="AA25" s="374"/>
      <c r="AB25" s="375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26" customFormat="1" ht="15" customHeight="1" x14ac:dyDescent="0.2">
      <c r="A26" s="198" t="s">
        <v>325</v>
      </c>
      <c r="B26" s="353" t="s">
        <v>326</v>
      </c>
      <c r="C26" s="353"/>
      <c r="D26" s="209">
        <f>SUM(D27:D31)</f>
        <v>0</v>
      </c>
      <c r="E26" s="327">
        <f>SUM(E27:E31)</f>
        <v>0</v>
      </c>
      <c r="F26" s="209">
        <f>SUM(F27:F31)</f>
        <v>0</v>
      </c>
      <c r="G26" s="209">
        <f t="shared" ref="G26:H26" si="17">SUM(G27:G31)</f>
        <v>0</v>
      </c>
      <c r="H26" s="209">
        <f t="shared" si="17"/>
        <v>0</v>
      </c>
      <c r="I26" s="327">
        <f>SUM(I27:I31)</f>
        <v>0</v>
      </c>
      <c r="J26" s="209">
        <f>SUM(J27:J31)</f>
        <v>0</v>
      </c>
      <c r="K26" s="209">
        <f t="shared" ref="K26" si="18">SUM(K27:K31)</f>
        <v>0</v>
      </c>
      <c r="L26" s="209"/>
      <c r="M26" s="268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V26" si="19">SUM(P27:P31)</f>
        <v>0</v>
      </c>
      <c r="Q26" s="272">
        <f t="shared" si="19"/>
        <v>0</v>
      </c>
      <c r="R26" s="272">
        <f t="shared" si="19"/>
        <v>0</v>
      </c>
      <c r="S26" s="272">
        <f t="shared" si="19"/>
        <v>0</v>
      </c>
      <c r="T26" s="272">
        <f t="shared" si="19"/>
        <v>0</v>
      </c>
      <c r="U26" s="272">
        <f t="shared" si="19"/>
        <v>0</v>
      </c>
      <c r="V26" s="272">
        <f t="shared" si="19"/>
        <v>0</v>
      </c>
      <c r="W26" s="268">
        <f>SUM(W27:W31)</f>
        <v>0</v>
      </c>
      <c r="X26" s="272">
        <f t="shared" ref="X26:Z26" si="20">SUM(X27:X31)</f>
        <v>0</v>
      </c>
      <c r="Y26" s="272">
        <f t="shared" si="20"/>
        <v>0</v>
      </c>
      <c r="Z26" s="272">
        <f t="shared" si="20"/>
        <v>0</v>
      </c>
      <c r="AA26" s="268">
        <f>SUM(AA27:AA31)</f>
        <v>0</v>
      </c>
      <c r="AB26" s="272">
        <f t="shared" ref="AB26" si="21">SUM(AB27:AB31)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 x14ac:dyDescent="0.2">
      <c r="A27" s="348"/>
      <c r="B27" s="349" t="s">
        <v>327</v>
      </c>
      <c r="C27" s="349"/>
      <c r="D27" s="210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 x14ac:dyDescent="0.2">
      <c r="A28" s="348"/>
      <c r="B28" s="349" t="s">
        <v>328</v>
      </c>
      <c r="C28" s="356"/>
      <c r="D28" s="352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:AC30" si="22">SUM(N28:AB28)</f>
        <v>0</v>
      </c>
      <c r="AD28" s="247">
        <f t="shared" ref="AD28:AD30" si="23">+AC28+M28</f>
        <v>0</v>
      </c>
      <c r="AE28" s="248">
        <f t="shared" ref="AE28:AE30" si="24">+F28-AD28</f>
        <v>0</v>
      </c>
    </row>
    <row r="29" spans="1:31" s="4" customFormat="1" ht="15" customHeight="1" x14ac:dyDescent="0.2">
      <c r="A29" s="355"/>
      <c r="B29" s="356" t="s">
        <v>329</v>
      </c>
      <c r="C29" s="356"/>
      <c r="D29" s="352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22"/>
        <v>0</v>
      </c>
      <c r="AD29" s="247">
        <f t="shared" si="23"/>
        <v>0</v>
      </c>
      <c r="AE29" s="248">
        <f t="shared" si="24"/>
        <v>0</v>
      </c>
    </row>
    <row r="30" spans="1:31" s="4" customFormat="1" ht="15" customHeight="1" x14ac:dyDescent="0.2">
      <c r="A30" s="355"/>
      <c r="B30" s="356" t="s">
        <v>330</v>
      </c>
      <c r="C30" s="356"/>
      <c r="D30" s="352"/>
      <c r="E30" s="380">
        <f t="shared" si="4"/>
        <v>0</v>
      </c>
      <c r="F30" s="252">
        <v>0</v>
      </c>
      <c r="G30" s="223">
        <f t="shared" si="5"/>
        <v>0</v>
      </c>
      <c r="H30" s="234"/>
      <c r="I30" s="380">
        <f t="shared" si="6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22"/>
        <v>0</v>
      </c>
      <c r="AD30" s="247">
        <f t="shared" si="23"/>
        <v>0</v>
      </c>
      <c r="AE30" s="248">
        <f t="shared" si="24"/>
        <v>0</v>
      </c>
    </row>
    <row r="31" spans="1:31" s="4" customFormat="1" ht="15" customHeight="1" thickBot="1" x14ac:dyDescent="0.25">
      <c r="A31" s="172"/>
      <c r="B31" s="278"/>
      <c r="C31" s="278"/>
      <c r="D31" s="208"/>
      <c r="E31" s="380">
        <f t="shared" si="4"/>
        <v>0</v>
      </c>
      <c r="F31" s="281">
        <v>0</v>
      </c>
      <c r="G31" s="229">
        <f t="shared" si="5"/>
        <v>0</v>
      </c>
      <c r="H31" s="230"/>
      <c r="I31" s="380">
        <f t="shared" si="6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 x14ac:dyDescent="0.2">
      <c r="A32" s="198" t="s">
        <v>331</v>
      </c>
      <c r="B32" s="353" t="s">
        <v>332</v>
      </c>
      <c r="C32" s="353"/>
      <c r="D32" s="209">
        <f t="shared" ref="D32:K32" si="25">SUM(D33:D38)</f>
        <v>0</v>
      </c>
      <c r="E32" s="327">
        <f>SUM(E33:E38)</f>
        <v>0</v>
      </c>
      <c r="F32" s="209">
        <f>SUM(F33:F38)</f>
        <v>0</v>
      </c>
      <c r="G32" s="209">
        <f t="shared" si="25"/>
        <v>0</v>
      </c>
      <c r="H32" s="209">
        <f t="shared" si="25"/>
        <v>0</v>
      </c>
      <c r="I32" s="327">
        <f>SUM(I33:I38)</f>
        <v>0</v>
      </c>
      <c r="J32" s="209">
        <f t="shared" si="25"/>
        <v>0</v>
      </c>
      <c r="K32" s="209">
        <f t="shared" si="25"/>
        <v>0</v>
      </c>
      <c r="L32" s="209"/>
      <c r="M32" s="268">
        <f>SUM(M33:M38)</f>
        <v>0</v>
      </c>
      <c r="N32" s="268">
        <f>SUM(N33:N38)</f>
        <v>0</v>
      </c>
      <c r="O32" s="272">
        <f>SUM(O33:O38)</f>
        <v>0</v>
      </c>
      <c r="P32" s="272">
        <f t="shared" ref="P32:V32" si="26">SUM(P33:P38)</f>
        <v>0</v>
      </c>
      <c r="Q32" s="272">
        <f t="shared" si="26"/>
        <v>0</v>
      </c>
      <c r="R32" s="272">
        <f t="shared" si="26"/>
        <v>0</v>
      </c>
      <c r="S32" s="272">
        <f t="shared" si="26"/>
        <v>0</v>
      </c>
      <c r="T32" s="272">
        <f t="shared" si="26"/>
        <v>0</v>
      </c>
      <c r="U32" s="272">
        <f t="shared" si="26"/>
        <v>0</v>
      </c>
      <c r="V32" s="272">
        <f t="shared" si="26"/>
        <v>0</v>
      </c>
      <c r="W32" s="268">
        <f>SUM(W33:W38)</f>
        <v>0</v>
      </c>
      <c r="X32" s="272">
        <f t="shared" ref="X32:Z32" si="27">SUM(X33:X38)</f>
        <v>0</v>
      </c>
      <c r="Y32" s="272">
        <f t="shared" si="27"/>
        <v>0</v>
      </c>
      <c r="Z32" s="272">
        <f t="shared" si="27"/>
        <v>0</v>
      </c>
      <c r="AA32" s="268">
        <f>SUM(AA33:AA38)</f>
        <v>0</v>
      </c>
      <c r="AB32" s="272">
        <f t="shared" ref="AB32" si="28">SUM(AB33:AB38)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 x14ac:dyDescent="0.2">
      <c r="A33" s="348"/>
      <c r="B33" s="349" t="s">
        <v>333</v>
      </c>
      <c r="C33" s="349"/>
      <c r="D33" s="210"/>
      <c r="E33" s="380">
        <f t="shared" si="4"/>
        <v>0</v>
      </c>
      <c r="F33" s="252">
        <v>0</v>
      </c>
      <c r="G33" s="223">
        <f t="shared" si="5"/>
        <v>0</v>
      </c>
      <c r="H33" s="234"/>
      <c r="I33" s="380">
        <f t="shared" si="6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x14ac:dyDescent="0.2">
      <c r="A34" s="354"/>
      <c r="B34" s="349" t="s">
        <v>334</v>
      </c>
      <c r="C34" s="356"/>
      <c r="D34" s="352"/>
      <c r="E34" s="380">
        <f t="shared" si="4"/>
        <v>0</v>
      </c>
      <c r="F34" s="252">
        <v>0</v>
      </c>
      <c r="G34" s="223">
        <f t="shared" si="5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37" si="29">SUM(N34:AB34)</f>
        <v>0</v>
      </c>
      <c r="AD34" s="247">
        <f t="shared" ref="AD34:AD37" si="30">+AC34+M34</f>
        <v>0</v>
      </c>
      <c r="AE34" s="248">
        <f t="shared" ref="AE34:AE37" si="31">+F34-AD34</f>
        <v>0</v>
      </c>
    </row>
    <row r="35" spans="1:31" s="4" customFormat="1" ht="15" customHeight="1" x14ac:dyDescent="0.2">
      <c r="A35" s="354"/>
      <c r="B35" s="349" t="s">
        <v>335</v>
      </c>
      <c r="C35" s="356"/>
      <c r="D35" s="352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9"/>
        <v>0</v>
      </c>
      <c r="AD35" s="247">
        <f t="shared" si="30"/>
        <v>0</v>
      </c>
      <c r="AE35" s="248">
        <f t="shared" si="31"/>
        <v>0</v>
      </c>
    </row>
    <row r="36" spans="1:31" s="4" customFormat="1" ht="15" customHeight="1" x14ac:dyDescent="0.2">
      <c r="A36" s="354"/>
      <c r="B36" s="349" t="s">
        <v>336</v>
      </c>
      <c r="C36" s="356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9"/>
        <v>0</v>
      </c>
      <c r="AD36" s="247">
        <f t="shared" si="30"/>
        <v>0</v>
      </c>
      <c r="AE36" s="248">
        <f t="shared" si="31"/>
        <v>0</v>
      </c>
    </row>
    <row r="37" spans="1:31" s="4" customFormat="1" ht="15" customHeight="1" x14ac:dyDescent="0.2">
      <c r="A37" s="365"/>
      <c r="B37" s="356" t="s">
        <v>337</v>
      </c>
      <c r="C37" s="356"/>
      <c r="D37" s="352"/>
      <c r="E37" s="380">
        <f t="shared" si="4"/>
        <v>0</v>
      </c>
      <c r="F37" s="252">
        <v>0</v>
      </c>
      <c r="G37" s="223">
        <f t="shared" si="5"/>
        <v>0</v>
      </c>
      <c r="H37" s="234"/>
      <c r="I37" s="380">
        <f t="shared" si="6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29"/>
        <v>0</v>
      </c>
      <c r="AD37" s="247">
        <f t="shared" si="30"/>
        <v>0</v>
      </c>
      <c r="AE37" s="248">
        <f t="shared" si="31"/>
        <v>0</v>
      </c>
    </row>
    <row r="38" spans="1:31" s="4" customFormat="1" ht="15" customHeight="1" thickBot="1" x14ac:dyDescent="0.25">
      <c r="A38" s="171"/>
      <c r="B38" s="278"/>
      <c r="C38" s="278"/>
      <c r="D38" s="208"/>
      <c r="E38" s="380">
        <f t="shared" si="4"/>
        <v>0</v>
      </c>
      <c r="F38" s="281">
        <v>0</v>
      </c>
      <c r="G38" s="229">
        <f t="shared" si="5"/>
        <v>0</v>
      </c>
      <c r="H38" s="230"/>
      <c r="I38" s="380">
        <f t="shared" si="6"/>
        <v>0</v>
      </c>
      <c r="J38" s="281">
        <v>0</v>
      </c>
      <c r="K38" s="231"/>
      <c r="L38" s="281"/>
      <c r="M38" s="270"/>
      <c r="N38" s="374"/>
      <c r="O38" s="375"/>
      <c r="P38" s="375"/>
      <c r="Q38" s="375"/>
      <c r="R38" s="375"/>
      <c r="S38" s="375"/>
      <c r="T38" s="375"/>
      <c r="U38" s="375"/>
      <c r="V38" s="375"/>
      <c r="W38" s="374"/>
      <c r="X38" s="375"/>
      <c r="Y38" s="375"/>
      <c r="Z38" s="375"/>
      <c r="AA38" s="374"/>
      <c r="AB38" s="375"/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26" customFormat="1" ht="15" customHeight="1" x14ac:dyDescent="0.2">
      <c r="A39" s="198" t="s">
        <v>338</v>
      </c>
      <c r="B39" s="353" t="s">
        <v>339</v>
      </c>
      <c r="C39" s="353"/>
      <c r="D39" s="209">
        <f t="shared" ref="D39:K39" si="32">SUM(D40:D43)</f>
        <v>0</v>
      </c>
      <c r="E39" s="327">
        <f>SUM(E40:E43)</f>
        <v>0</v>
      </c>
      <c r="F39" s="209">
        <f>SUM(F40:F43)</f>
        <v>0</v>
      </c>
      <c r="G39" s="209">
        <f t="shared" si="32"/>
        <v>0</v>
      </c>
      <c r="H39" s="209">
        <f t="shared" si="32"/>
        <v>0</v>
      </c>
      <c r="I39" s="327">
        <f>SUM(I40:I43)</f>
        <v>0</v>
      </c>
      <c r="J39" s="209">
        <f t="shared" si="32"/>
        <v>0</v>
      </c>
      <c r="K39" s="209">
        <f t="shared" si="32"/>
        <v>0</v>
      </c>
      <c r="L39" s="209"/>
      <c r="M39" s="268">
        <f>SUM(M40:M43)</f>
        <v>0</v>
      </c>
      <c r="N39" s="268">
        <f>SUM(N40:N43)</f>
        <v>0</v>
      </c>
      <c r="O39" s="272">
        <f>SUM(O40:O43)</f>
        <v>0</v>
      </c>
      <c r="P39" s="272">
        <f t="shared" ref="P39:V39" si="33">SUM(P40:P43)</f>
        <v>0</v>
      </c>
      <c r="Q39" s="272">
        <f t="shared" si="33"/>
        <v>0</v>
      </c>
      <c r="R39" s="272">
        <f t="shared" si="33"/>
        <v>0</v>
      </c>
      <c r="S39" s="272">
        <f t="shared" si="33"/>
        <v>0</v>
      </c>
      <c r="T39" s="272">
        <f t="shared" si="33"/>
        <v>0</v>
      </c>
      <c r="U39" s="272">
        <f t="shared" si="33"/>
        <v>0</v>
      </c>
      <c r="V39" s="272">
        <f t="shared" si="33"/>
        <v>0</v>
      </c>
      <c r="W39" s="268">
        <f>SUM(W40:W43)</f>
        <v>0</v>
      </c>
      <c r="X39" s="272">
        <f t="shared" ref="X39:Z39" si="34">SUM(X40:X43)</f>
        <v>0</v>
      </c>
      <c r="Y39" s="272">
        <f t="shared" si="34"/>
        <v>0</v>
      </c>
      <c r="Z39" s="272">
        <f t="shared" si="34"/>
        <v>0</v>
      </c>
      <c r="AA39" s="268">
        <f>SUM(AA40:AA43)</f>
        <v>0</v>
      </c>
      <c r="AB39" s="272">
        <f t="shared" ref="AB39" si="35">SUM(AB40:AB43)</f>
        <v>0</v>
      </c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x14ac:dyDescent="0.2">
      <c r="A40" s="354"/>
      <c r="B40" s="349" t="s">
        <v>340</v>
      </c>
      <c r="C40" s="349"/>
      <c r="D40" s="210"/>
      <c r="E40" s="380">
        <f t="shared" si="4"/>
        <v>0</v>
      </c>
      <c r="F40" s="252">
        <v>0</v>
      </c>
      <c r="G40" s="223">
        <f t="shared" si="5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4" customFormat="1" ht="15" customHeight="1" x14ac:dyDescent="0.2">
      <c r="A41" s="348"/>
      <c r="B41" s="349" t="s">
        <v>341</v>
      </c>
      <c r="C41" s="356"/>
      <c r="D41" s="352"/>
      <c r="E41" s="380">
        <f t="shared" si="4"/>
        <v>0</v>
      </c>
      <c r="F41" s="252">
        <v>0</v>
      </c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69"/>
      <c r="N41" s="372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ref="AC41:AC42" si="36">SUM(N41:AB41)</f>
        <v>0</v>
      </c>
      <c r="AD41" s="247">
        <f t="shared" ref="AD41:AD42" si="37">+AC41+M41</f>
        <v>0</v>
      </c>
      <c r="AE41" s="248">
        <f t="shared" ref="AE41:AE42" si="38">+F41-AD41</f>
        <v>0</v>
      </c>
    </row>
    <row r="42" spans="1:31" s="4" customFormat="1" ht="15" customHeight="1" x14ac:dyDescent="0.2">
      <c r="A42" s="354"/>
      <c r="B42" s="349" t="s">
        <v>342</v>
      </c>
      <c r="C42" s="356"/>
      <c r="D42" s="352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36"/>
        <v>0</v>
      </c>
      <c r="AD42" s="247">
        <f t="shared" si="37"/>
        <v>0</v>
      </c>
      <c r="AE42" s="248">
        <f t="shared" si="38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 t="shared" si="4"/>
        <v>0</v>
      </c>
      <c r="F43" s="281">
        <v>0</v>
      </c>
      <c r="G43" s="229">
        <f t="shared" si="5"/>
        <v>0</v>
      </c>
      <c r="H43" s="230"/>
      <c r="I43" s="380">
        <f t="shared" si="6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 x14ac:dyDescent="0.2">
      <c r="A44" s="198"/>
      <c r="B44" s="170"/>
      <c r="C44" s="170"/>
      <c r="D44" s="209">
        <f t="shared" ref="D44:K44" si="39">SUM(D45:D46)</f>
        <v>0</v>
      </c>
      <c r="E44" s="327">
        <f>SUM(E45:E46)</f>
        <v>0</v>
      </c>
      <c r="F44" s="209">
        <f>SUM(F45:F46)</f>
        <v>0</v>
      </c>
      <c r="G44" s="209">
        <f t="shared" si="39"/>
        <v>0</v>
      </c>
      <c r="H44" s="209">
        <f t="shared" si="39"/>
        <v>0</v>
      </c>
      <c r="I44" s="327">
        <f>SUM(I45:I46)</f>
        <v>0</v>
      </c>
      <c r="J44" s="209">
        <f t="shared" si="39"/>
        <v>0</v>
      </c>
      <c r="K44" s="209">
        <f t="shared" si="39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0">SUM(P45:P46)</f>
        <v>0</v>
      </c>
      <c r="Q44" s="272">
        <f t="shared" si="40"/>
        <v>0</v>
      </c>
      <c r="R44" s="272">
        <f t="shared" si="40"/>
        <v>0</v>
      </c>
      <c r="S44" s="272">
        <f t="shared" si="40"/>
        <v>0</v>
      </c>
      <c r="T44" s="272">
        <f t="shared" si="40"/>
        <v>0</v>
      </c>
      <c r="U44" s="272">
        <f t="shared" si="40"/>
        <v>0</v>
      </c>
      <c r="V44" s="272">
        <f t="shared" si="40"/>
        <v>0</v>
      </c>
      <c r="W44" s="268">
        <f>SUM(W45:W46)</f>
        <v>0</v>
      </c>
      <c r="X44" s="272">
        <f t="shared" ref="X44:Z44" si="41">SUM(X45:X46)</f>
        <v>0</v>
      </c>
      <c r="Y44" s="272">
        <f t="shared" si="41"/>
        <v>0</v>
      </c>
      <c r="Z44" s="272">
        <f t="shared" si="41"/>
        <v>0</v>
      </c>
      <c r="AA44" s="268">
        <f>SUM(AA45:AA46)</f>
        <v>0</v>
      </c>
      <c r="AB44" s="272">
        <f t="shared" ref="AB44" si="42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 x14ac:dyDescent="0.2">
      <c r="A45" s="153"/>
      <c r="B45" s="277"/>
      <c r="C45" s="277"/>
      <c r="D45" s="210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 t="shared" si="4"/>
        <v>0</v>
      </c>
      <c r="F46" s="281">
        <v>0</v>
      </c>
      <c r="G46" s="229">
        <f t="shared" si="5"/>
        <v>0</v>
      </c>
      <c r="H46" s="230"/>
      <c r="I46" s="380">
        <f t="shared" si="6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 x14ac:dyDescent="0.2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3">SUM(G48:G49)</f>
        <v>0</v>
      </c>
      <c r="H47" s="209">
        <f t="shared" si="43"/>
        <v>0</v>
      </c>
      <c r="I47" s="327">
        <f>SUM(I48:I49)</f>
        <v>0</v>
      </c>
      <c r="J47" s="209">
        <f>SUM(J48:J49)</f>
        <v>0</v>
      </c>
      <c r="K47" s="209">
        <f t="shared" ref="K47" si="44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5">SUM(P48:P49)</f>
        <v>0</v>
      </c>
      <c r="Q47" s="272">
        <f t="shared" si="45"/>
        <v>0</v>
      </c>
      <c r="R47" s="272">
        <f t="shared" si="45"/>
        <v>0</v>
      </c>
      <c r="S47" s="272">
        <f t="shared" si="45"/>
        <v>0</v>
      </c>
      <c r="T47" s="272">
        <f t="shared" si="45"/>
        <v>0</v>
      </c>
      <c r="U47" s="272">
        <f t="shared" si="45"/>
        <v>0</v>
      </c>
      <c r="V47" s="272">
        <f t="shared" si="45"/>
        <v>0</v>
      </c>
      <c r="W47" s="268">
        <f>SUM(W48:W49)</f>
        <v>0</v>
      </c>
      <c r="X47" s="272">
        <f t="shared" ref="X47:Z47" si="46">SUM(X48:X49)</f>
        <v>0</v>
      </c>
      <c r="Y47" s="272">
        <f t="shared" si="46"/>
        <v>0</v>
      </c>
      <c r="Z47" s="272">
        <f t="shared" si="46"/>
        <v>0</v>
      </c>
      <c r="AA47" s="268">
        <f>SUM(AA48:AA49)</f>
        <v>0</v>
      </c>
      <c r="AB47" s="272">
        <f t="shared" ref="AB47" si="47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153"/>
      <c r="B48" s="277"/>
      <c r="C48" s="277"/>
      <c r="D48" s="210"/>
      <c r="E48" s="380">
        <f t="shared" si="4"/>
        <v>0</v>
      </c>
      <c r="F48" s="252">
        <v>0</v>
      </c>
      <c r="G48" s="223">
        <f t="shared" si="5"/>
        <v>0</v>
      </c>
      <c r="H48" s="234"/>
      <c r="I48" s="380">
        <f t="shared" si="6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 x14ac:dyDescent="0.25">
      <c r="A49" s="171"/>
      <c r="B49" s="278"/>
      <c r="C49" s="278"/>
      <c r="D49" s="208"/>
      <c r="E49" s="380">
        <f t="shared" si="4"/>
        <v>0</v>
      </c>
      <c r="F49" s="281">
        <v>0</v>
      </c>
      <c r="G49" s="229">
        <f t="shared" si="5"/>
        <v>0</v>
      </c>
      <c r="H49" s="230"/>
      <c r="I49" s="380">
        <f t="shared" si="6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 x14ac:dyDescent="0.2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48">SUM(G51:G52)</f>
        <v>0</v>
      </c>
      <c r="H50" s="209">
        <f t="shared" si="48"/>
        <v>0</v>
      </c>
      <c r="I50" s="327">
        <f>SUM(I51:I52)</f>
        <v>0</v>
      </c>
      <c r="J50" s="209">
        <f>SUM(J51:J52)</f>
        <v>0</v>
      </c>
      <c r="K50" s="209">
        <f t="shared" ref="K50" si="49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0">SUM(P51:P52)</f>
        <v>0</v>
      </c>
      <c r="Q50" s="272">
        <f t="shared" si="50"/>
        <v>0</v>
      </c>
      <c r="R50" s="272">
        <f t="shared" si="50"/>
        <v>0</v>
      </c>
      <c r="S50" s="272">
        <f t="shared" si="50"/>
        <v>0</v>
      </c>
      <c r="T50" s="272">
        <f t="shared" si="50"/>
        <v>0</v>
      </c>
      <c r="U50" s="272">
        <f t="shared" si="50"/>
        <v>0</v>
      </c>
      <c r="V50" s="272">
        <f t="shared" si="50"/>
        <v>0</v>
      </c>
      <c r="W50" s="268">
        <f>SUM(W51:W52)</f>
        <v>0</v>
      </c>
      <c r="X50" s="272">
        <f t="shared" ref="X50:Z50" si="51">SUM(X51:X52)</f>
        <v>0</v>
      </c>
      <c r="Y50" s="272">
        <f t="shared" si="51"/>
        <v>0</v>
      </c>
      <c r="Z50" s="272">
        <f t="shared" si="51"/>
        <v>0</v>
      </c>
      <c r="AA50" s="268">
        <f>SUM(AA51:AA52)</f>
        <v>0</v>
      </c>
      <c r="AB50" s="272">
        <f t="shared" ref="AB50" si="52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 x14ac:dyDescent="0.2">
      <c r="A51" s="153"/>
      <c r="B51" s="277"/>
      <c r="C51" s="277"/>
      <c r="D51" s="210"/>
      <c r="E51" s="380">
        <f t="shared" si="4"/>
        <v>0</v>
      </c>
      <c r="F51" s="252">
        <v>0</v>
      </c>
      <c r="G51" s="223">
        <f t="shared" si="5"/>
        <v>0</v>
      </c>
      <c r="H51" s="234"/>
      <c r="I51" s="380">
        <f t="shared" si="6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 x14ac:dyDescent="0.25">
      <c r="A52" s="171"/>
      <c r="B52" s="278"/>
      <c r="C52" s="278"/>
      <c r="D52" s="208"/>
      <c r="E52" s="380">
        <f t="shared" si="4"/>
        <v>0</v>
      </c>
      <c r="F52" s="281">
        <v>0</v>
      </c>
      <c r="G52" s="229">
        <f t="shared" si="5"/>
        <v>0</v>
      </c>
      <c r="H52" s="230"/>
      <c r="I52" s="380">
        <f t="shared" si="6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 x14ac:dyDescent="0.2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3">SUM(G54:G55)</f>
        <v>0</v>
      </c>
      <c r="H53" s="209">
        <f t="shared" si="53"/>
        <v>0</v>
      </c>
      <c r="I53" s="327">
        <f>SUM(I54:I55)</f>
        <v>0</v>
      </c>
      <c r="J53" s="209">
        <f>SUM(J54:J55)</f>
        <v>0</v>
      </c>
      <c r="K53" s="209">
        <f t="shared" ref="K53" si="54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68">
        <f>SUM(W54:W55)</f>
        <v>0</v>
      </c>
      <c r="X53" s="272">
        <f t="shared" ref="X53:Z53" si="56">SUM(X54:X55)</f>
        <v>0</v>
      </c>
      <c r="Y53" s="272">
        <f t="shared" si="56"/>
        <v>0</v>
      </c>
      <c r="Z53" s="272">
        <f t="shared" si="56"/>
        <v>0</v>
      </c>
      <c r="AA53" s="268">
        <f>SUM(AA54:AA55)</f>
        <v>0</v>
      </c>
      <c r="AB53" s="272">
        <f t="shared" ref="AB53" si="57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x14ac:dyDescent="0.2">
      <c r="A54" s="153"/>
      <c r="B54" s="277"/>
      <c r="C54" s="277"/>
      <c r="D54" s="210"/>
      <c r="E54" s="380">
        <f t="shared" si="4"/>
        <v>0</v>
      </c>
      <c r="F54" s="252">
        <v>0</v>
      </c>
      <c r="G54" s="223">
        <f t="shared" si="5"/>
        <v>0</v>
      </c>
      <c r="H54" s="234"/>
      <c r="I54" s="380">
        <f t="shared" si="6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 x14ac:dyDescent="0.25">
      <c r="A55" s="171"/>
      <c r="B55" s="278"/>
      <c r="C55" s="278"/>
      <c r="D55" s="208"/>
      <c r="E55" s="380">
        <f t="shared" si="4"/>
        <v>0</v>
      </c>
      <c r="F55" s="281">
        <v>0</v>
      </c>
      <c r="G55" s="229">
        <f t="shared" si="5"/>
        <v>0</v>
      </c>
      <c r="H55" s="230"/>
      <c r="I55" s="380">
        <f t="shared" si="6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 x14ac:dyDescent="0.2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58">SUM(G57:G58)</f>
        <v>0</v>
      </c>
      <c r="H56" s="209">
        <f t="shared" si="58"/>
        <v>0</v>
      </c>
      <c r="I56" s="327">
        <f>SUM(I57:I58)</f>
        <v>0</v>
      </c>
      <c r="J56" s="209">
        <f>SUM(J57:J58)</f>
        <v>0</v>
      </c>
      <c r="K56" s="209">
        <f t="shared" ref="K56" si="59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60">SUM(P57:P58)</f>
        <v>0</v>
      </c>
      <c r="Q56" s="272">
        <f t="shared" si="60"/>
        <v>0</v>
      </c>
      <c r="R56" s="272">
        <f t="shared" si="60"/>
        <v>0</v>
      </c>
      <c r="S56" s="272">
        <f t="shared" si="60"/>
        <v>0</v>
      </c>
      <c r="T56" s="272">
        <f t="shared" si="60"/>
        <v>0</v>
      </c>
      <c r="U56" s="272">
        <f t="shared" si="60"/>
        <v>0</v>
      </c>
      <c r="V56" s="272">
        <f t="shared" si="60"/>
        <v>0</v>
      </c>
      <c r="W56" s="268">
        <f>SUM(W57:W58)</f>
        <v>0</v>
      </c>
      <c r="X56" s="272">
        <f t="shared" ref="X56:Z56" si="61">SUM(X57:X58)</f>
        <v>0</v>
      </c>
      <c r="Y56" s="272">
        <f t="shared" si="61"/>
        <v>0</v>
      </c>
      <c r="Z56" s="272">
        <f t="shared" si="61"/>
        <v>0</v>
      </c>
      <c r="AA56" s="268">
        <f>SUM(AA57:AA58)</f>
        <v>0</v>
      </c>
      <c r="AB56" s="272">
        <f t="shared" ref="AB56" si="62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x14ac:dyDescent="0.2">
      <c r="A57" s="152"/>
      <c r="B57" s="277"/>
      <c r="C57" s="277"/>
      <c r="D57" s="210"/>
      <c r="E57" s="380">
        <f t="shared" si="4"/>
        <v>0</v>
      </c>
      <c r="F57" s="252">
        <v>0</v>
      </c>
      <c r="G57" s="223">
        <f t="shared" si="5"/>
        <v>0</v>
      </c>
      <c r="H57" s="234"/>
      <c r="I57" s="380">
        <f t="shared" si="6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 x14ac:dyDescent="0.25">
      <c r="A58" s="171"/>
      <c r="B58" s="278"/>
      <c r="C58" s="278"/>
      <c r="D58" s="208"/>
      <c r="E58" s="380">
        <f t="shared" si="4"/>
        <v>0</v>
      </c>
      <c r="F58" s="281">
        <v>0</v>
      </c>
      <c r="G58" s="229">
        <f t="shared" si="5"/>
        <v>0</v>
      </c>
      <c r="H58" s="230"/>
      <c r="I58" s="380">
        <f t="shared" si="6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 x14ac:dyDescent="0.2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H59" si="63">SUM(G60:G61)</f>
        <v>0</v>
      </c>
      <c r="H59" s="209">
        <f t="shared" si="63"/>
        <v>0</v>
      </c>
      <c r="I59" s="327">
        <f>SUM(I60:I61)</f>
        <v>0</v>
      </c>
      <c r="J59" s="209">
        <f>SUM(J60:J61)</f>
        <v>0</v>
      </c>
      <c r="K59" s="209">
        <f t="shared" ref="K59" si="64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5">SUM(P60:P61)</f>
        <v>0</v>
      </c>
      <c r="Q59" s="272">
        <f t="shared" si="65"/>
        <v>0</v>
      </c>
      <c r="R59" s="272">
        <f t="shared" si="65"/>
        <v>0</v>
      </c>
      <c r="S59" s="272">
        <f t="shared" si="65"/>
        <v>0</v>
      </c>
      <c r="T59" s="272">
        <f t="shared" si="65"/>
        <v>0</v>
      </c>
      <c r="U59" s="272">
        <f t="shared" si="65"/>
        <v>0</v>
      </c>
      <c r="V59" s="272">
        <f t="shared" si="65"/>
        <v>0</v>
      </c>
      <c r="W59" s="268">
        <f>SUM(W60:W61)</f>
        <v>0</v>
      </c>
      <c r="X59" s="272">
        <f t="shared" ref="X59:Z59" si="66">SUM(X60:X61)</f>
        <v>0</v>
      </c>
      <c r="Y59" s="272">
        <f t="shared" si="66"/>
        <v>0</v>
      </c>
      <c r="Z59" s="272">
        <f t="shared" si="66"/>
        <v>0</v>
      </c>
      <c r="AA59" s="268">
        <f>SUM(AA60:AA61)</f>
        <v>0</v>
      </c>
      <c r="AB59" s="272">
        <f t="shared" ref="AB59" si="67">SUM(AB60:AB61)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 x14ac:dyDescent="0.2">
      <c r="A60" s="152"/>
      <c r="B60" s="277"/>
      <c r="C60" s="277"/>
      <c r="D60" s="210"/>
      <c r="E60" s="380">
        <f t="shared" si="4"/>
        <v>0</v>
      </c>
      <c r="F60" s="252">
        <v>0</v>
      </c>
      <c r="G60" s="223">
        <f t="shared" si="5"/>
        <v>0</v>
      </c>
      <c r="H60" s="234"/>
      <c r="I60" s="380">
        <f t="shared" si="6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thickBot="1" x14ac:dyDescent="0.25">
      <c r="A61" s="171"/>
      <c r="B61" s="278"/>
      <c r="C61" s="278"/>
      <c r="D61" s="208"/>
      <c r="E61" s="380">
        <f t="shared" si="4"/>
        <v>0</v>
      </c>
      <c r="F61" s="281">
        <v>0</v>
      </c>
      <c r="G61" s="229">
        <f t="shared" si="5"/>
        <v>0</v>
      </c>
      <c r="H61" s="230"/>
      <c r="I61" s="380">
        <f t="shared" si="6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26" customFormat="1" ht="15" customHeight="1" x14ac:dyDescent="0.2">
      <c r="A62" s="198"/>
      <c r="B62" s="170"/>
      <c r="C62" s="170"/>
      <c r="D62" s="209">
        <f>SUM(D63:D64)</f>
        <v>0</v>
      </c>
      <c r="E62" s="327">
        <f>SUM(E63:E64)</f>
        <v>0</v>
      </c>
      <c r="F62" s="209">
        <f>SUM(F63:F64)</f>
        <v>0</v>
      </c>
      <c r="G62" s="209">
        <f t="shared" ref="G62:H62" si="68">SUM(G63:G64)</f>
        <v>0</v>
      </c>
      <c r="H62" s="209">
        <f t="shared" si="68"/>
        <v>0</v>
      </c>
      <c r="I62" s="327">
        <f>SUM(I63:I64)</f>
        <v>0</v>
      </c>
      <c r="J62" s="209">
        <f>SUM(J63:J64)</f>
        <v>0</v>
      </c>
      <c r="K62" s="209">
        <f t="shared" ref="K62" si="69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70">SUM(P63:P64)</f>
        <v>0</v>
      </c>
      <c r="Q62" s="272">
        <f t="shared" si="70"/>
        <v>0</v>
      </c>
      <c r="R62" s="272">
        <f t="shared" si="70"/>
        <v>0</v>
      </c>
      <c r="S62" s="272">
        <f t="shared" si="70"/>
        <v>0</v>
      </c>
      <c r="T62" s="272">
        <f t="shared" si="70"/>
        <v>0</v>
      </c>
      <c r="U62" s="272">
        <f t="shared" si="70"/>
        <v>0</v>
      </c>
      <c r="V62" s="272">
        <f t="shared" si="70"/>
        <v>0</v>
      </c>
      <c r="W62" s="268">
        <f>SUM(W63:W64)</f>
        <v>0</v>
      </c>
      <c r="X62" s="272">
        <f t="shared" ref="X62:Z62" si="71">SUM(X63:X64)</f>
        <v>0</v>
      </c>
      <c r="Y62" s="272">
        <f t="shared" si="71"/>
        <v>0</v>
      </c>
      <c r="Z62" s="272">
        <f t="shared" si="71"/>
        <v>0</v>
      </c>
      <c r="AA62" s="268">
        <f>SUM(AA63:AA64)</f>
        <v>0</v>
      </c>
      <c r="AB62" s="272">
        <f t="shared" ref="AB62" si="72">SUM(AB63:AB64)</f>
        <v>0</v>
      </c>
      <c r="AC62" s="251">
        <f t="shared" si="7"/>
        <v>0</v>
      </c>
      <c r="AD62" s="247">
        <f t="shared" si="8"/>
        <v>0</v>
      </c>
      <c r="AE62" s="248">
        <f t="shared" ref="AE62:AE69" si="73">+F62-AD62</f>
        <v>0</v>
      </c>
    </row>
    <row r="63" spans="1:31" s="4" customFormat="1" ht="15" customHeight="1" x14ac:dyDescent="0.2">
      <c r="A63" s="152"/>
      <c r="B63" s="277"/>
      <c r="C63" s="277"/>
      <c r="D63" s="210"/>
      <c r="E63" s="380">
        <f t="shared" si="4"/>
        <v>0</v>
      </c>
      <c r="F63" s="252">
        <v>0</v>
      </c>
      <c r="G63" s="223">
        <f t="shared" si="5"/>
        <v>0</v>
      </c>
      <c r="H63" s="234"/>
      <c r="I63" s="380">
        <f t="shared" si="6"/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"/>
        <v>0</v>
      </c>
      <c r="AD63" s="247">
        <f t="shared" si="8"/>
        <v>0</v>
      </c>
      <c r="AE63" s="248">
        <f t="shared" si="73"/>
        <v>0</v>
      </c>
    </row>
    <row r="64" spans="1:31" s="4" customFormat="1" ht="15" customHeight="1" thickBot="1" x14ac:dyDescent="0.25">
      <c r="A64" s="172"/>
      <c r="B64" s="278"/>
      <c r="C64" s="278"/>
      <c r="D64" s="208"/>
      <c r="E64" s="380">
        <f t="shared" si="4"/>
        <v>0</v>
      </c>
      <c r="F64" s="281">
        <v>0</v>
      </c>
      <c r="G64" s="229">
        <f t="shared" si="5"/>
        <v>0</v>
      </c>
      <c r="H64" s="230"/>
      <c r="I64" s="380">
        <f t="shared" si="6"/>
        <v>0</v>
      </c>
      <c r="J64" s="281">
        <v>0</v>
      </c>
      <c r="K64" s="231"/>
      <c r="L64" s="281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ref="AC64:AC69" si="74">SUM(N64:AB64)</f>
        <v>0</v>
      </c>
      <c r="AD64" s="247">
        <f t="shared" ref="AD64:AD69" si="75">+AC64+M64</f>
        <v>0</v>
      </c>
      <c r="AE64" s="248">
        <f t="shared" si="73"/>
        <v>0</v>
      </c>
    </row>
    <row r="65" spans="1:31" s="26" customFormat="1" ht="15" customHeight="1" x14ac:dyDescent="0.2">
      <c r="A65" s="199"/>
      <c r="B65" s="262"/>
      <c r="C65" s="384"/>
      <c r="D65" s="209">
        <f>SUM(D66:D67)</f>
        <v>0</v>
      </c>
      <c r="E65" s="327">
        <f>SUM(E66:E67)</f>
        <v>0</v>
      </c>
      <c r="F65" s="209">
        <f>SUM(F66:F67)</f>
        <v>0</v>
      </c>
      <c r="G65" s="211">
        <f t="shared" ref="G65:H65" si="76">SUM(G66:G67)</f>
        <v>0</v>
      </c>
      <c r="H65" s="211">
        <f t="shared" si="76"/>
        <v>0</v>
      </c>
      <c r="I65" s="327">
        <f>SUM(I66:I67)</f>
        <v>0</v>
      </c>
      <c r="J65" s="209">
        <f>SUM(J66:J67)</f>
        <v>0</v>
      </c>
      <c r="K65" s="211">
        <f t="shared" ref="K65" si="77">SUM(K66:K67)</f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272">
        <f t="shared" ref="P65:V65" si="78">SUM(P66:P67)</f>
        <v>0</v>
      </c>
      <c r="Q65" s="272">
        <f t="shared" si="78"/>
        <v>0</v>
      </c>
      <c r="R65" s="272">
        <f t="shared" si="78"/>
        <v>0</v>
      </c>
      <c r="S65" s="272">
        <f t="shared" si="78"/>
        <v>0</v>
      </c>
      <c r="T65" s="272">
        <f t="shared" si="78"/>
        <v>0</v>
      </c>
      <c r="U65" s="272">
        <f t="shared" si="78"/>
        <v>0</v>
      </c>
      <c r="V65" s="272">
        <f t="shared" si="78"/>
        <v>0</v>
      </c>
      <c r="W65" s="268">
        <f>SUM(W66:W67)</f>
        <v>0</v>
      </c>
      <c r="X65" s="272">
        <f t="shared" ref="X65:Z65" si="79">SUM(X66:X67)</f>
        <v>0</v>
      </c>
      <c r="Y65" s="272">
        <f t="shared" si="79"/>
        <v>0</v>
      </c>
      <c r="Z65" s="272">
        <f t="shared" si="79"/>
        <v>0</v>
      </c>
      <c r="AA65" s="268">
        <f>SUM(AA66:AA67)</f>
        <v>0</v>
      </c>
      <c r="AB65" s="272">
        <f t="shared" ref="AB65" si="80">SUM(AB66:AB67)</f>
        <v>0</v>
      </c>
      <c r="AC65" s="251">
        <f t="shared" si="74"/>
        <v>0</v>
      </c>
      <c r="AD65" s="247">
        <f t="shared" si="75"/>
        <v>0</v>
      </c>
      <c r="AE65" s="248">
        <f t="shared" si="73"/>
        <v>0</v>
      </c>
    </row>
    <row r="66" spans="1:31" s="4" customFormat="1" ht="15" customHeight="1" x14ac:dyDescent="0.2">
      <c r="A66" s="176"/>
      <c r="B66" s="279"/>
      <c r="C66" s="279"/>
      <c r="D66" s="210"/>
      <c r="E66" s="380">
        <f t="shared" si="4"/>
        <v>0</v>
      </c>
      <c r="F66" s="252">
        <v>0</v>
      </c>
      <c r="G66" s="223">
        <f t="shared" si="5"/>
        <v>0</v>
      </c>
      <c r="H66" s="236"/>
      <c r="I66" s="380">
        <f t="shared" si="6"/>
        <v>0</v>
      </c>
      <c r="J66" s="252">
        <v>0</v>
      </c>
      <c r="K66" s="237"/>
      <c r="L66" s="252"/>
      <c r="M66" s="238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si="74"/>
        <v>0</v>
      </c>
      <c r="AD66" s="247">
        <f t="shared" si="75"/>
        <v>0</v>
      </c>
      <c r="AE66" s="248">
        <f t="shared" si="73"/>
        <v>0</v>
      </c>
    </row>
    <row r="67" spans="1:31" s="4" customFormat="1" ht="15" customHeight="1" thickBot="1" x14ac:dyDescent="0.25">
      <c r="A67" s="181"/>
      <c r="B67" s="280"/>
      <c r="C67" s="280"/>
      <c r="D67" s="208"/>
      <c r="E67" s="381">
        <f t="shared" si="4"/>
        <v>0</v>
      </c>
      <c r="F67" s="281">
        <v>0</v>
      </c>
      <c r="G67" s="229">
        <f t="shared" si="5"/>
        <v>0</v>
      </c>
      <c r="H67" s="230"/>
      <c r="I67" s="382">
        <f t="shared" si="6"/>
        <v>0</v>
      </c>
      <c r="J67" s="281">
        <v>0</v>
      </c>
      <c r="K67" s="231"/>
      <c r="L67" s="281"/>
      <c r="M67" s="239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74"/>
        <v>0</v>
      </c>
      <c r="AD67" s="247">
        <f t="shared" si="75"/>
        <v>0</v>
      </c>
      <c r="AE67" s="248">
        <f t="shared" si="73"/>
        <v>0</v>
      </c>
    </row>
    <row r="68" spans="1:31" s="142" customFormat="1" ht="15.75" thickBot="1" x14ac:dyDescent="0.3">
      <c r="A68" s="179"/>
      <c r="B68" s="180"/>
      <c r="C68" s="385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273"/>
      <c r="Q68" s="273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273"/>
      <c r="AC68" s="251">
        <f t="shared" si="74"/>
        <v>0</v>
      </c>
      <c r="AD68" s="247">
        <f t="shared" si="75"/>
        <v>0</v>
      </c>
      <c r="AE68" s="248">
        <f t="shared" si="73"/>
        <v>0</v>
      </c>
    </row>
    <row r="69" spans="1:31" s="3" customFormat="1" ht="22.5" customHeight="1" thickBot="1" x14ac:dyDescent="0.3">
      <c r="A69" s="177"/>
      <c r="B69" s="178"/>
      <c r="C69" s="19"/>
      <c r="D69" s="243">
        <f t="shared" ref="D69:K69" si="81">SUM(D8,D21,D26,D32,D39,D44,D47,D50,D53,D56,D59,D62,D65)</f>
        <v>0</v>
      </c>
      <c r="E69" s="336">
        <f t="shared" si="81"/>
        <v>0</v>
      </c>
      <c r="F69" s="243">
        <f t="shared" si="81"/>
        <v>0</v>
      </c>
      <c r="G69" s="243">
        <f t="shared" si="81"/>
        <v>0</v>
      </c>
      <c r="H69" s="244">
        <f t="shared" si="81"/>
        <v>0</v>
      </c>
      <c r="I69" s="336">
        <f t="shared" ref="I69" si="82">SUM(I8,I21,I26,I32,I39,I44,I47,I50,I53,I56,I59,I62,I65)</f>
        <v>0</v>
      </c>
      <c r="J69" s="244">
        <f t="shared" si="81"/>
        <v>0</v>
      </c>
      <c r="K69" s="244">
        <f t="shared" si="81"/>
        <v>0</v>
      </c>
      <c r="L69" s="244"/>
      <c r="M69" s="243">
        <f t="shared" ref="M69:AB69" si="83">SUM(M8,M21,M26,M32,M39,M44,M47,M50,M53,M56,M59,M62,M65)</f>
        <v>0</v>
      </c>
      <c r="N69" s="243">
        <f t="shared" si="83"/>
        <v>0</v>
      </c>
      <c r="O69" s="243">
        <f t="shared" si="83"/>
        <v>0</v>
      </c>
      <c r="P69" s="243">
        <f t="shared" si="83"/>
        <v>0</v>
      </c>
      <c r="Q69" s="243">
        <f t="shared" si="83"/>
        <v>0</v>
      </c>
      <c r="R69" s="243">
        <f t="shared" si="83"/>
        <v>0</v>
      </c>
      <c r="S69" s="243">
        <f t="shared" si="83"/>
        <v>0</v>
      </c>
      <c r="T69" s="243">
        <f t="shared" si="83"/>
        <v>0</v>
      </c>
      <c r="U69" s="243">
        <f t="shared" si="83"/>
        <v>0</v>
      </c>
      <c r="V69" s="243">
        <f t="shared" si="83"/>
        <v>0</v>
      </c>
      <c r="W69" s="243">
        <f t="shared" si="83"/>
        <v>0</v>
      </c>
      <c r="X69" s="243">
        <f t="shared" si="83"/>
        <v>0</v>
      </c>
      <c r="Y69" s="243">
        <f t="shared" si="83"/>
        <v>0</v>
      </c>
      <c r="Z69" s="243">
        <f t="shared" si="83"/>
        <v>0</v>
      </c>
      <c r="AA69" s="243">
        <f t="shared" si="83"/>
        <v>0</v>
      </c>
      <c r="AB69" s="243">
        <f t="shared" si="83"/>
        <v>0</v>
      </c>
      <c r="AC69" s="243">
        <f t="shared" si="74"/>
        <v>0</v>
      </c>
      <c r="AD69" s="243">
        <f t="shared" si="75"/>
        <v>0</v>
      </c>
      <c r="AE69" s="282">
        <f t="shared" si="73"/>
        <v>0</v>
      </c>
    </row>
    <row r="70" spans="1:31" x14ac:dyDescent="0.25">
      <c r="A70" s="8"/>
      <c r="B70" s="8"/>
      <c r="C70" s="8"/>
      <c r="D70" s="448"/>
      <c r="E70" s="448"/>
      <c r="F70" s="448"/>
      <c r="G70" s="448"/>
      <c r="H70" s="449"/>
      <c r="I70" s="450"/>
      <c r="J70" s="450"/>
      <c r="K70" s="450"/>
      <c r="L70" s="45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31" x14ac:dyDescent="0.25">
      <c r="A71" s="8"/>
      <c r="B71" s="8"/>
      <c r="C71" s="8"/>
    </row>
    <row r="72" spans="1:31" ht="15.75" thickBot="1" x14ac:dyDescent="0.3"/>
    <row r="73" spans="1:31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84">+M69*0.2</f>
        <v>0</v>
      </c>
      <c r="N73" s="213">
        <f t="shared" si="84"/>
        <v>0</v>
      </c>
      <c r="O73" s="213">
        <f t="shared" si="84"/>
        <v>0</v>
      </c>
      <c r="P73" s="213">
        <f t="shared" si="84"/>
        <v>0</v>
      </c>
      <c r="Q73" s="213">
        <f t="shared" si="84"/>
        <v>0</v>
      </c>
      <c r="R73" s="213">
        <f t="shared" si="84"/>
        <v>0</v>
      </c>
      <c r="S73" s="213">
        <f t="shared" si="84"/>
        <v>0</v>
      </c>
      <c r="T73" s="213">
        <f t="shared" si="84"/>
        <v>0</v>
      </c>
      <c r="U73" s="213">
        <f t="shared" si="84"/>
        <v>0</v>
      </c>
      <c r="V73" s="213">
        <f t="shared" si="84"/>
        <v>0</v>
      </c>
      <c r="W73" s="213">
        <f t="shared" si="84"/>
        <v>0</v>
      </c>
      <c r="X73" s="213">
        <f t="shared" si="84"/>
        <v>0</v>
      </c>
      <c r="Y73" s="213">
        <f t="shared" si="84"/>
        <v>0</v>
      </c>
      <c r="Z73" s="213">
        <f t="shared" si="84"/>
        <v>0</v>
      </c>
      <c r="AA73" s="213">
        <f t="shared" si="84"/>
        <v>0</v>
      </c>
      <c r="AB73" s="213">
        <f>+AB69*0.2</f>
        <v>0</v>
      </c>
      <c r="AC73" s="213">
        <f>+AC69*0.2</f>
        <v>0</v>
      </c>
      <c r="AD73" s="213">
        <f>+AD69*0.2</f>
        <v>0</v>
      </c>
    </row>
    <row r="74" spans="1:31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85">SUM(M69:M73)</f>
        <v>0</v>
      </c>
      <c r="N74" s="213">
        <f t="shared" si="85"/>
        <v>0</v>
      </c>
      <c r="O74" s="213">
        <f t="shared" si="85"/>
        <v>0</v>
      </c>
      <c r="P74" s="213">
        <f t="shared" si="85"/>
        <v>0</v>
      </c>
      <c r="Q74" s="213">
        <f t="shared" si="85"/>
        <v>0</v>
      </c>
      <c r="R74" s="213">
        <f t="shared" si="85"/>
        <v>0</v>
      </c>
      <c r="S74" s="213">
        <f t="shared" si="85"/>
        <v>0</v>
      </c>
      <c r="T74" s="213">
        <f t="shared" si="85"/>
        <v>0</v>
      </c>
      <c r="U74" s="213">
        <f t="shared" si="85"/>
        <v>0</v>
      </c>
      <c r="V74" s="213">
        <f t="shared" si="85"/>
        <v>0</v>
      </c>
      <c r="W74" s="213">
        <f t="shared" si="85"/>
        <v>0</v>
      </c>
      <c r="X74" s="213">
        <f t="shared" si="85"/>
        <v>0</v>
      </c>
      <c r="Y74" s="213">
        <f t="shared" si="85"/>
        <v>0</v>
      </c>
      <c r="Z74" s="213">
        <f t="shared" si="85"/>
        <v>0</v>
      </c>
      <c r="AA74" s="213">
        <f t="shared" si="85"/>
        <v>0</v>
      </c>
      <c r="AB74" s="213">
        <f>SUM(AB69:AB73)</f>
        <v>0</v>
      </c>
      <c r="AC74" s="213">
        <f>SUM(AC69:AC73)</f>
        <v>0</v>
      </c>
      <c r="AD74" s="213">
        <f>SUM(AD69:AD73)</f>
        <v>0</v>
      </c>
    </row>
    <row r="78" spans="1:31" x14ac:dyDescent="0.25">
      <c r="D78" s="23"/>
    </row>
    <row r="79" spans="1:31" x14ac:dyDescent="0.25">
      <c r="D79" s="23"/>
    </row>
    <row r="80" spans="1:31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2 AE25:AE27 AE31:AE33 AE38:AE40 AE43:AE69">
    <cfRule type="cellIs" dxfId="462" priority="142" operator="lessThan">
      <formula>0</formula>
    </cfRule>
  </conditionalFormatting>
  <conditionalFormatting sqref="AE8">
    <cfRule type="cellIs" dxfId="461" priority="141" operator="lessThan">
      <formula>0</formula>
    </cfRule>
  </conditionalFormatting>
  <conditionalFormatting sqref="G3">
    <cfRule type="containsText" dxfId="460" priority="140" operator="containsText" text="Budget">
      <formula>NOT(ISERROR(SEARCH("Budget",G3)))</formula>
    </cfRule>
  </conditionalFormatting>
  <conditionalFormatting sqref="G4">
    <cfRule type="containsText" dxfId="459" priority="139" operator="containsText" text="forecast">
      <formula>NOT(ISERROR(SEARCH("forecast",G4)))</formula>
    </cfRule>
  </conditionalFormatting>
  <conditionalFormatting sqref="G9:G20">
    <cfRule type="cellIs" dxfId="458" priority="137" operator="greaterThan">
      <formula>F9</formula>
    </cfRule>
  </conditionalFormatting>
  <conditionalFormatting sqref="AE23:AE24">
    <cfRule type="cellIs" dxfId="457" priority="92" operator="lessThan">
      <formula>0</formula>
    </cfRule>
  </conditionalFormatting>
  <conditionalFormatting sqref="AE28:AE30">
    <cfRule type="cellIs" dxfId="456" priority="89" operator="lessThan">
      <formula>0</formula>
    </cfRule>
  </conditionalFormatting>
  <conditionalFormatting sqref="AE34:AE37">
    <cfRule type="cellIs" dxfId="455" priority="86" operator="lessThan">
      <formula>0</formula>
    </cfRule>
  </conditionalFormatting>
  <conditionalFormatting sqref="AE41:AE42">
    <cfRule type="cellIs" dxfId="454" priority="83" operator="lessThan">
      <formula>0</formula>
    </cfRule>
  </conditionalFormatting>
  <conditionalFormatting sqref="E8">
    <cfRule type="cellIs" dxfId="453" priority="80" operator="greaterThan">
      <formula>0</formula>
    </cfRule>
  </conditionalFormatting>
  <conditionalFormatting sqref="E9:E20">
    <cfRule type="cellIs" dxfId="452" priority="79" operator="greaterThan">
      <formula>0</formula>
    </cfRule>
  </conditionalFormatting>
  <conditionalFormatting sqref="E21">
    <cfRule type="cellIs" dxfId="451" priority="78" operator="greaterThan">
      <formula>0</formula>
    </cfRule>
  </conditionalFormatting>
  <conditionalFormatting sqref="E22:E25">
    <cfRule type="cellIs" dxfId="450" priority="77" operator="greaterThan">
      <formula>0</formula>
    </cfRule>
  </conditionalFormatting>
  <conditionalFormatting sqref="E26">
    <cfRule type="cellIs" dxfId="449" priority="76" operator="greaterThan">
      <formula>0</formula>
    </cfRule>
  </conditionalFormatting>
  <conditionalFormatting sqref="E27:E31">
    <cfRule type="cellIs" dxfId="448" priority="75" operator="greaterThan">
      <formula>0</formula>
    </cfRule>
  </conditionalFormatting>
  <conditionalFormatting sqref="E32">
    <cfRule type="cellIs" dxfId="447" priority="74" operator="greaterThan">
      <formula>0</formula>
    </cfRule>
  </conditionalFormatting>
  <conditionalFormatting sqref="E33:E38">
    <cfRule type="cellIs" dxfId="446" priority="73" operator="greaterThan">
      <formula>0</formula>
    </cfRule>
  </conditionalFormatting>
  <conditionalFormatting sqref="E39">
    <cfRule type="cellIs" dxfId="445" priority="72" operator="greaterThan">
      <formula>0</formula>
    </cfRule>
  </conditionalFormatting>
  <conditionalFormatting sqref="E40:E43">
    <cfRule type="cellIs" dxfId="444" priority="71" operator="greaterThan">
      <formula>0</formula>
    </cfRule>
  </conditionalFormatting>
  <conditionalFormatting sqref="E44">
    <cfRule type="cellIs" dxfId="443" priority="70" operator="greaterThan">
      <formula>0</formula>
    </cfRule>
  </conditionalFormatting>
  <conditionalFormatting sqref="E45:E46">
    <cfRule type="cellIs" dxfId="442" priority="69" operator="greaterThan">
      <formula>0</formula>
    </cfRule>
  </conditionalFormatting>
  <conditionalFormatting sqref="E47">
    <cfRule type="cellIs" dxfId="441" priority="68" operator="greaterThan">
      <formula>0</formula>
    </cfRule>
  </conditionalFormatting>
  <conditionalFormatting sqref="E48:E49">
    <cfRule type="cellIs" dxfId="440" priority="67" operator="greaterThan">
      <formula>0</formula>
    </cfRule>
  </conditionalFormatting>
  <conditionalFormatting sqref="E50">
    <cfRule type="cellIs" dxfId="439" priority="66" operator="greaterThan">
      <formula>0</formula>
    </cfRule>
  </conditionalFormatting>
  <conditionalFormatting sqref="E51:E52">
    <cfRule type="cellIs" dxfId="438" priority="65" operator="greaterThan">
      <formula>0</formula>
    </cfRule>
  </conditionalFormatting>
  <conditionalFormatting sqref="E53">
    <cfRule type="cellIs" dxfId="437" priority="64" operator="greaterThan">
      <formula>0</formula>
    </cfRule>
  </conditionalFormatting>
  <conditionalFormatting sqref="E54:E55">
    <cfRule type="cellIs" dxfId="436" priority="63" operator="greaterThan">
      <formula>0</formula>
    </cfRule>
  </conditionalFormatting>
  <conditionalFormatting sqref="E56">
    <cfRule type="cellIs" dxfId="435" priority="62" operator="greaterThan">
      <formula>0</formula>
    </cfRule>
  </conditionalFormatting>
  <conditionalFormatting sqref="E57:E58">
    <cfRule type="cellIs" dxfId="434" priority="61" operator="greaterThan">
      <formula>0</formula>
    </cfRule>
  </conditionalFormatting>
  <conditionalFormatting sqref="E59">
    <cfRule type="cellIs" dxfId="433" priority="60" operator="greaterThan">
      <formula>0</formula>
    </cfRule>
  </conditionalFormatting>
  <conditionalFormatting sqref="E60:E61">
    <cfRule type="cellIs" dxfId="432" priority="59" operator="greaterThan">
      <formula>0</formula>
    </cfRule>
  </conditionalFormatting>
  <conditionalFormatting sqref="E62">
    <cfRule type="cellIs" dxfId="431" priority="58" operator="greaterThan">
      <formula>0</formula>
    </cfRule>
  </conditionalFormatting>
  <conditionalFormatting sqref="E63:E64">
    <cfRule type="cellIs" dxfId="430" priority="57" operator="greaterThan">
      <formula>0</formula>
    </cfRule>
  </conditionalFormatting>
  <conditionalFormatting sqref="E65">
    <cfRule type="cellIs" dxfId="429" priority="56" operator="greaterThan">
      <formula>0</formula>
    </cfRule>
  </conditionalFormatting>
  <conditionalFormatting sqref="E66">
    <cfRule type="cellIs" dxfId="428" priority="55" operator="greaterThan">
      <formula>0</formula>
    </cfRule>
  </conditionalFormatting>
  <conditionalFormatting sqref="E69">
    <cfRule type="cellIs" dxfId="427" priority="54" operator="greaterThan">
      <formula>0</formula>
    </cfRule>
  </conditionalFormatting>
  <conditionalFormatting sqref="I8">
    <cfRule type="cellIs" dxfId="426" priority="53" operator="greaterThan">
      <formula>0</formula>
    </cfRule>
  </conditionalFormatting>
  <conditionalFormatting sqref="I9:I20">
    <cfRule type="cellIs" dxfId="425" priority="52" operator="greaterThan">
      <formula>0</formula>
    </cfRule>
  </conditionalFormatting>
  <conditionalFormatting sqref="I21">
    <cfRule type="cellIs" dxfId="424" priority="51" operator="greaterThan">
      <formula>0</formula>
    </cfRule>
  </conditionalFormatting>
  <conditionalFormatting sqref="I22:I25">
    <cfRule type="cellIs" dxfId="423" priority="50" operator="greaterThan">
      <formula>0</formula>
    </cfRule>
  </conditionalFormatting>
  <conditionalFormatting sqref="I26">
    <cfRule type="cellIs" dxfId="422" priority="49" operator="greaterThan">
      <formula>0</formula>
    </cfRule>
  </conditionalFormatting>
  <conditionalFormatting sqref="I27:I31">
    <cfRule type="cellIs" dxfId="421" priority="48" operator="greaterThan">
      <formula>0</formula>
    </cfRule>
  </conditionalFormatting>
  <conditionalFormatting sqref="I32">
    <cfRule type="cellIs" dxfId="420" priority="47" operator="greaterThan">
      <formula>0</formula>
    </cfRule>
  </conditionalFormatting>
  <conditionalFormatting sqref="I33:I38">
    <cfRule type="cellIs" dxfId="419" priority="46" operator="greaterThan">
      <formula>0</formula>
    </cfRule>
  </conditionalFormatting>
  <conditionalFormatting sqref="I39">
    <cfRule type="cellIs" dxfId="418" priority="45" operator="greaterThan">
      <formula>0</formula>
    </cfRule>
  </conditionalFormatting>
  <conditionalFormatting sqref="I40:I43">
    <cfRule type="cellIs" dxfId="417" priority="44" operator="greaterThan">
      <formula>0</formula>
    </cfRule>
  </conditionalFormatting>
  <conditionalFormatting sqref="I44">
    <cfRule type="cellIs" dxfId="416" priority="43" operator="greaterThan">
      <formula>0</formula>
    </cfRule>
  </conditionalFormatting>
  <conditionalFormatting sqref="I45:I46">
    <cfRule type="cellIs" dxfId="415" priority="42" operator="greaterThan">
      <formula>0</formula>
    </cfRule>
  </conditionalFormatting>
  <conditionalFormatting sqref="I47">
    <cfRule type="cellIs" dxfId="414" priority="41" operator="greaterThan">
      <formula>0</formula>
    </cfRule>
  </conditionalFormatting>
  <conditionalFormatting sqref="I48:I49">
    <cfRule type="cellIs" dxfId="413" priority="40" operator="greaterThan">
      <formula>0</formula>
    </cfRule>
  </conditionalFormatting>
  <conditionalFormatting sqref="I50">
    <cfRule type="cellIs" dxfId="412" priority="39" operator="greaterThan">
      <formula>0</formula>
    </cfRule>
  </conditionalFormatting>
  <conditionalFormatting sqref="I51:I52">
    <cfRule type="cellIs" dxfId="411" priority="38" operator="greaterThan">
      <formula>0</formula>
    </cfRule>
  </conditionalFormatting>
  <conditionalFormatting sqref="I53">
    <cfRule type="cellIs" dxfId="410" priority="37" operator="greaterThan">
      <formula>0</formula>
    </cfRule>
  </conditionalFormatting>
  <conditionalFormatting sqref="I54:I55">
    <cfRule type="cellIs" dxfId="409" priority="36" operator="greaterThan">
      <formula>0</formula>
    </cfRule>
  </conditionalFormatting>
  <conditionalFormatting sqref="I56">
    <cfRule type="cellIs" dxfId="408" priority="35" operator="greaterThan">
      <formula>0</formula>
    </cfRule>
  </conditionalFormatting>
  <conditionalFormatting sqref="I57:I58">
    <cfRule type="cellIs" dxfId="407" priority="34" operator="greaterThan">
      <formula>0</formula>
    </cfRule>
  </conditionalFormatting>
  <conditionalFormatting sqref="I59">
    <cfRule type="cellIs" dxfId="406" priority="33" operator="greaterThan">
      <formula>0</formula>
    </cfRule>
  </conditionalFormatting>
  <conditionalFormatting sqref="I60:I61">
    <cfRule type="cellIs" dxfId="405" priority="32" operator="greaterThan">
      <formula>0</formula>
    </cfRule>
  </conditionalFormatting>
  <conditionalFormatting sqref="I62">
    <cfRule type="cellIs" dxfId="404" priority="31" operator="greaterThan">
      <formula>0</formula>
    </cfRule>
  </conditionalFormatting>
  <conditionalFormatting sqref="I63:I64">
    <cfRule type="cellIs" dxfId="403" priority="30" operator="greaterThan">
      <formula>0</formula>
    </cfRule>
  </conditionalFormatting>
  <conditionalFormatting sqref="I65">
    <cfRule type="cellIs" dxfId="402" priority="29" operator="greaterThan">
      <formula>0</formula>
    </cfRule>
  </conditionalFormatting>
  <conditionalFormatting sqref="I66:I67">
    <cfRule type="cellIs" dxfId="401" priority="28" operator="greaterThan">
      <formula>0</formula>
    </cfRule>
  </conditionalFormatting>
  <conditionalFormatting sqref="I69">
    <cfRule type="cellIs" dxfId="400" priority="27" operator="greaterThan">
      <formula>0</formula>
    </cfRule>
  </conditionalFormatting>
  <conditionalFormatting sqref="E67">
    <cfRule type="cellIs" dxfId="399" priority="26" operator="greaterThan">
      <formula>0</formula>
    </cfRule>
  </conditionalFormatting>
  <conditionalFormatting sqref="G22:G24">
    <cfRule type="cellIs" dxfId="398" priority="25" operator="greaterThan">
      <formula>F22</formula>
    </cfRule>
  </conditionalFormatting>
  <conditionalFormatting sqref="G27:G30">
    <cfRule type="cellIs" dxfId="397" priority="23" operator="greaterThan">
      <formula>F27</formula>
    </cfRule>
  </conditionalFormatting>
  <conditionalFormatting sqref="G25">
    <cfRule type="cellIs" dxfId="396" priority="22" operator="greaterThan">
      <formula>F25</formula>
    </cfRule>
  </conditionalFormatting>
  <conditionalFormatting sqref="G31">
    <cfRule type="cellIs" dxfId="395" priority="21" operator="greaterThan">
      <formula>F31</formula>
    </cfRule>
  </conditionalFormatting>
  <conditionalFormatting sqref="G33:G37">
    <cfRule type="cellIs" dxfId="394" priority="20" operator="greaterThan">
      <formula>F33</formula>
    </cfRule>
  </conditionalFormatting>
  <conditionalFormatting sqref="G38">
    <cfRule type="cellIs" dxfId="393" priority="19" operator="greaterThan">
      <formula>F38</formula>
    </cfRule>
  </conditionalFormatting>
  <conditionalFormatting sqref="G40:G42">
    <cfRule type="cellIs" dxfId="392" priority="18" operator="greaterThan">
      <formula>F40</formula>
    </cfRule>
  </conditionalFormatting>
  <conditionalFormatting sqref="G43">
    <cfRule type="cellIs" dxfId="391" priority="17" operator="greaterThan">
      <formula>F43</formula>
    </cfRule>
  </conditionalFormatting>
  <conditionalFormatting sqref="G45">
    <cfRule type="cellIs" dxfId="390" priority="16" operator="greaterThan">
      <formula>F45</formula>
    </cfRule>
  </conditionalFormatting>
  <conditionalFormatting sqref="G46">
    <cfRule type="cellIs" dxfId="389" priority="15" operator="greaterThan">
      <formula>F46</formula>
    </cfRule>
  </conditionalFormatting>
  <conditionalFormatting sqref="G48">
    <cfRule type="cellIs" dxfId="388" priority="14" operator="greaterThan">
      <formula>F48</formula>
    </cfRule>
  </conditionalFormatting>
  <conditionalFormatting sqref="G49">
    <cfRule type="cellIs" dxfId="387" priority="13" operator="greaterThan">
      <formula>F49</formula>
    </cfRule>
  </conditionalFormatting>
  <conditionalFormatting sqref="G51">
    <cfRule type="cellIs" dxfId="386" priority="12" operator="greaterThan">
      <formula>F51</formula>
    </cfRule>
  </conditionalFormatting>
  <conditionalFormatting sqref="G52">
    <cfRule type="cellIs" dxfId="385" priority="11" operator="greaterThan">
      <formula>F52</formula>
    </cfRule>
  </conditionalFormatting>
  <conditionalFormatting sqref="G54">
    <cfRule type="cellIs" dxfId="384" priority="10" operator="greaterThan">
      <formula>F54</formula>
    </cfRule>
  </conditionalFormatting>
  <conditionalFormatting sqref="G55">
    <cfRule type="cellIs" dxfId="383" priority="9" operator="greaterThan">
      <formula>F55</formula>
    </cfRule>
  </conditionalFormatting>
  <conditionalFormatting sqref="G57">
    <cfRule type="cellIs" dxfId="382" priority="8" operator="greaterThan">
      <formula>F57</formula>
    </cfRule>
  </conditionalFormatting>
  <conditionalFormatting sqref="G58">
    <cfRule type="cellIs" dxfId="381" priority="7" operator="greaterThan">
      <formula>F58</formula>
    </cfRule>
  </conditionalFormatting>
  <conditionalFormatting sqref="G60">
    <cfRule type="cellIs" dxfId="380" priority="6" operator="greaterThan">
      <formula>F60</formula>
    </cfRule>
  </conditionalFormatting>
  <conditionalFormatting sqref="G61">
    <cfRule type="cellIs" dxfId="379" priority="5" operator="greaterThan">
      <formula>F61</formula>
    </cfRule>
  </conditionalFormatting>
  <conditionalFormatting sqref="G63">
    <cfRule type="cellIs" dxfId="378" priority="4" operator="greaterThan">
      <formula>F63</formula>
    </cfRule>
  </conditionalFormatting>
  <conditionalFormatting sqref="G64">
    <cfRule type="cellIs" dxfId="377" priority="3" operator="greaterThan">
      <formula>F64</formula>
    </cfRule>
  </conditionalFormatting>
  <conditionalFormatting sqref="G66">
    <cfRule type="cellIs" dxfId="376" priority="2" operator="greaterThan">
      <formula>F66</formula>
    </cfRule>
  </conditionalFormatting>
  <conditionalFormatting sqref="G67">
    <cfRule type="cellIs" dxfId="375" priority="1" operator="greaterThan">
      <formula>F67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62"/>
  <sheetViews>
    <sheetView workbookViewId="0">
      <pane xSplit="2" ySplit="7" topLeftCell="S20" activePane="bottomRight" state="frozen"/>
      <selection pane="topRight" activeCell="C1" sqref="C1"/>
      <selection pane="bottomLeft" activeCell="A8" sqref="A8"/>
      <selection pane="bottomRight" activeCell="AF18" sqref="AF1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IF(F57&gt;D57,"Budget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IF(AE57&lt;0,"Actual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+SUMMARY!A20</f>
        <v>ZK111 - Programme Volunteering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343</v>
      </c>
      <c r="B8" s="169" t="s">
        <v>259</v>
      </c>
      <c r="C8" s="170"/>
      <c r="D8" s="327">
        <f t="shared" ref="D8:K8" si="0">SUM(D9:D19)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SUM(M9:M19)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49" si="3">+F8-AD8</f>
        <v>0</v>
      </c>
    </row>
    <row r="9" spans="1:32" s="4" customFormat="1" ht="15" customHeight="1" x14ac:dyDescent="0.2">
      <c r="A9" s="152"/>
      <c r="B9" s="265"/>
      <c r="C9" s="383"/>
      <c r="D9" s="207"/>
      <c r="E9" s="380">
        <f>-D9+F9</f>
        <v>0</v>
      </c>
      <c r="F9" s="259"/>
      <c r="G9" s="223">
        <f t="shared" ref="G9:G55" si="4">SUM(M9:AB9)</f>
        <v>0</v>
      </c>
      <c r="H9" s="227"/>
      <c r="I9" s="380">
        <f>-H9+J9</f>
        <v>0</v>
      </c>
      <c r="J9" s="252">
        <v>0</v>
      </c>
      <c r="K9" s="228"/>
      <c r="L9" s="252"/>
      <c r="M9" s="226"/>
      <c r="N9" s="256"/>
      <c r="O9" s="253"/>
      <c r="P9" s="253"/>
      <c r="Q9" s="253"/>
      <c r="R9" s="253"/>
      <c r="S9" s="253"/>
      <c r="T9" s="253"/>
      <c r="U9" s="253"/>
      <c r="V9" s="257"/>
      <c r="W9" s="256"/>
      <c r="X9" s="253"/>
      <c r="Y9" s="253"/>
      <c r="Z9" s="257"/>
      <c r="AA9" s="256"/>
      <c r="AB9" s="257"/>
      <c r="AC9" s="251">
        <f t="shared" ref="AC9:AC51" si="5">SUM(N9:AB9)</f>
        <v>0</v>
      </c>
      <c r="AD9" s="247">
        <f t="shared" ref="AD9:AD51" si="6">+AC9+M9</f>
        <v>0</v>
      </c>
      <c r="AE9" s="248">
        <f t="shared" si="3"/>
        <v>0</v>
      </c>
    </row>
    <row r="10" spans="1:32" s="4" customFormat="1" ht="15" hidden="1" customHeight="1" x14ac:dyDescent="0.2">
      <c r="A10" s="152"/>
      <c r="B10" s="283"/>
      <c r="C10" s="283"/>
      <c r="D10" s="207"/>
      <c r="E10" s="380">
        <f t="shared" ref="E10:E55" si="7">-D10+F10</f>
        <v>0</v>
      </c>
      <c r="F10" s="259"/>
      <c r="G10" s="223">
        <f t="shared" si="4"/>
        <v>0</v>
      </c>
      <c r="H10" s="227"/>
      <c r="I10" s="380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si="5"/>
        <v>0</v>
      </c>
      <c r="AD10" s="247">
        <f t="shared" si="6"/>
        <v>0</v>
      </c>
      <c r="AE10" s="248">
        <f t="shared" si="3"/>
        <v>0</v>
      </c>
    </row>
    <row r="11" spans="1:32" s="4" customFormat="1" ht="15" hidden="1" customHeight="1" x14ac:dyDescent="0.2">
      <c r="A11" s="152"/>
      <c r="B11" s="265"/>
      <c r="C11" s="383"/>
      <c r="D11" s="207"/>
      <c r="E11" s="380">
        <f t="shared" si="7"/>
        <v>0</v>
      </c>
      <c r="F11" s="259"/>
      <c r="G11" s="223">
        <f t="shared" si="4"/>
        <v>0</v>
      </c>
      <c r="H11" s="227"/>
      <c r="I11" s="380">
        <f t="shared" si="8"/>
        <v>0</v>
      </c>
      <c r="J11" s="252"/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5"/>
        <v>0</v>
      </c>
      <c r="AD11" s="247">
        <f t="shared" si="6"/>
        <v>0</v>
      </c>
      <c r="AE11" s="248">
        <f t="shared" si="3"/>
        <v>0</v>
      </c>
    </row>
    <row r="12" spans="1:32" s="4" customFormat="1" ht="15" hidden="1" customHeight="1" x14ac:dyDescent="0.2">
      <c r="A12" s="152"/>
      <c r="B12" s="265"/>
      <c r="C12" s="383"/>
      <c r="D12" s="207"/>
      <c r="E12" s="380">
        <f t="shared" si="7"/>
        <v>0</v>
      </c>
      <c r="F12" s="259"/>
      <c r="G12" s="223">
        <f t="shared" si="4"/>
        <v>0</v>
      </c>
      <c r="H12" s="227"/>
      <c r="I12" s="380">
        <f t="shared" si="8"/>
        <v>0</v>
      </c>
      <c r="J12" s="259"/>
      <c r="K12" s="228"/>
      <c r="L12" s="259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5"/>
        <v>0</v>
      </c>
      <c r="AD12" s="247">
        <f t="shared" si="6"/>
        <v>0</v>
      </c>
      <c r="AE12" s="248">
        <f t="shared" si="3"/>
        <v>0</v>
      </c>
    </row>
    <row r="13" spans="1:32" s="4" customFormat="1" ht="15" hidden="1" customHeight="1" x14ac:dyDescent="0.2">
      <c r="A13" s="152"/>
      <c r="B13" s="265"/>
      <c r="C13" s="383"/>
      <c r="D13" s="207"/>
      <c r="E13" s="380">
        <f t="shared" si="7"/>
        <v>0</v>
      </c>
      <c r="F13" s="259"/>
      <c r="G13" s="223">
        <f t="shared" si="4"/>
        <v>0</v>
      </c>
      <c r="H13" s="227"/>
      <c r="I13" s="380">
        <f t="shared" si="8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5"/>
        <v>0</v>
      </c>
      <c r="AD13" s="247">
        <f t="shared" si="6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65"/>
      <c r="C14" s="383"/>
      <c r="D14" s="207"/>
      <c r="E14" s="380">
        <f t="shared" si="7"/>
        <v>0</v>
      </c>
      <c r="F14" s="259"/>
      <c r="G14" s="223">
        <f t="shared" si="4"/>
        <v>0</v>
      </c>
      <c r="H14" s="227"/>
      <c r="I14" s="380">
        <f t="shared" si="8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5"/>
        <v>0</v>
      </c>
      <c r="AD14" s="247">
        <f t="shared" si="6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7"/>
        <v>0</v>
      </c>
      <c r="F15" s="259"/>
      <c r="G15" s="223">
        <f t="shared" si="4"/>
        <v>0</v>
      </c>
      <c r="H15" s="227"/>
      <c r="I15" s="380">
        <f t="shared" si="8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5"/>
        <v>0</v>
      </c>
      <c r="AD15" s="247">
        <f t="shared" si="6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7"/>
        <v>0</v>
      </c>
      <c r="F16" s="259"/>
      <c r="G16" s="223">
        <f t="shared" si="4"/>
        <v>0</v>
      </c>
      <c r="H16" s="227"/>
      <c r="I16" s="380">
        <f t="shared" si="8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5"/>
        <v>0</v>
      </c>
      <c r="AD16" s="247">
        <f t="shared" si="6"/>
        <v>0</v>
      </c>
      <c r="AE16" s="248">
        <f t="shared" si="3"/>
        <v>0</v>
      </c>
    </row>
    <row r="17" spans="1:31" s="4" customFormat="1" ht="15" customHeight="1" x14ac:dyDescent="0.2">
      <c r="A17" s="152"/>
      <c r="B17" s="265"/>
      <c r="C17" s="383"/>
      <c r="D17" s="207"/>
      <c r="E17" s="380">
        <f t="shared" si="7"/>
        <v>0</v>
      </c>
      <c r="F17" s="259"/>
      <c r="G17" s="223">
        <f t="shared" si="4"/>
        <v>0</v>
      </c>
      <c r="H17" s="227"/>
      <c r="I17" s="380">
        <f t="shared" si="8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5"/>
        <v>0</v>
      </c>
      <c r="AD17" s="247">
        <f t="shared" si="6"/>
        <v>0</v>
      </c>
      <c r="AE17" s="248">
        <f t="shared" si="3"/>
        <v>0</v>
      </c>
    </row>
    <row r="18" spans="1:31" s="4" customFormat="1" ht="15" customHeight="1" x14ac:dyDescent="0.2">
      <c r="A18" s="152"/>
      <c r="B18" s="265"/>
      <c r="C18" s="383"/>
      <c r="D18" s="207"/>
      <c r="E18" s="380">
        <f t="shared" si="7"/>
        <v>0</v>
      </c>
      <c r="F18" s="259"/>
      <c r="G18" s="223">
        <f t="shared" si="4"/>
        <v>0</v>
      </c>
      <c r="H18" s="227"/>
      <c r="I18" s="380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5"/>
        <v>0</v>
      </c>
      <c r="AD18" s="247">
        <f t="shared" si="6"/>
        <v>0</v>
      </c>
      <c r="AE18" s="248">
        <f t="shared" si="3"/>
        <v>0</v>
      </c>
    </row>
    <row r="19" spans="1:31" s="4" customFormat="1" ht="15" customHeight="1" thickBot="1" x14ac:dyDescent="0.3">
      <c r="A19" s="172"/>
      <c r="B19" s="284"/>
      <c r="C19" s="284"/>
      <c r="D19" s="264"/>
      <c r="E19" s="380">
        <f t="shared" si="7"/>
        <v>0</v>
      </c>
      <c r="F19" s="281"/>
      <c r="G19" s="229">
        <f t="shared" si="4"/>
        <v>0</v>
      </c>
      <c r="H19" s="230"/>
      <c r="I19" s="380">
        <f t="shared" si="8"/>
        <v>0</v>
      </c>
      <c r="J19" s="281">
        <v>0</v>
      </c>
      <c r="K19" s="231"/>
      <c r="L19" s="281"/>
      <c r="M19" s="229"/>
      <c r="N19" s="267"/>
      <c r="O19" s="253"/>
      <c r="P19" s="253"/>
      <c r="Q19" s="253"/>
      <c r="R19" s="253"/>
      <c r="S19" s="253"/>
      <c r="T19" s="253"/>
      <c r="U19" s="253"/>
      <c r="V19" s="257"/>
      <c r="W19" s="258"/>
      <c r="X19" s="253"/>
      <c r="Y19" s="253"/>
      <c r="Z19" s="257"/>
      <c r="AA19" s="258"/>
      <c r="AB19" s="257"/>
      <c r="AC19" s="251">
        <f t="shared" si="5"/>
        <v>0</v>
      </c>
      <c r="AD19" s="247">
        <f t="shared" si="6"/>
        <v>0</v>
      </c>
      <c r="AE19" s="248">
        <f t="shared" si="3"/>
        <v>0</v>
      </c>
    </row>
    <row r="20" spans="1:31" s="4" customFormat="1" ht="15" customHeight="1" x14ac:dyDescent="0.2">
      <c r="A20" s="198" t="s">
        <v>195</v>
      </c>
      <c r="B20" s="353" t="s">
        <v>196</v>
      </c>
      <c r="C20" s="353"/>
      <c r="D20" s="209">
        <f>SUM(D21:D22)</f>
        <v>0</v>
      </c>
      <c r="E20" s="327">
        <f>SUM(E21:E22)</f>
        <v>0</v>
      </c>
      <c r="F20" s="209">
        <f>SUM(F21:F22)</f>
        <v>0</v>
      </c>
      <c r="G20" s="232">
        <f>SUM(G21:G22)</f>
        <v>0</v>
      </c>
      <c r="H20" s="232">
        <f t="shared" ref="H20" si="9">SUM(H21:H22)</f>
        <v>0</v>
      </c>
      <c r="I20" s="327">
        <f>SUM(I21:I22)</f>
        <v>0</v>
      </c>
      <c r="J20" s="209">
        <f>SUM(J21:J22)</f>
        <v>0</v>
      </c>
      <c r="K20" s="232">
        <f t="shared" ref="K20" si="10">SUM(K21:K22)</f>
        <v>0</v>
      </c>
      <c r="L20" s="209"/>
      <c r="M20" s="268">
        <f>SUM(M21:M22)</f>
        <v>0</v>
      </c>
      <c r="N20" s="268">
        <f>SUM(N21:N22)</f>
        <v>0</v>
      </c>
      <c r="O20" s="272">
        <f>SUM(O21:O22)</f>
        <v>0</v>
      </c>
      <c r="P20" s="272">
        <f t="shared" ref="P20:V20" si="11">SUM(P21:P22)</f>
        <v>0</v>
      </c>
      <c r="Q20" s="272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72">
        <f t="shared" si="11"/>
        <v>0</v>
      </c>
      <c r="W20" s="268">
        <f>SUM(W21:W22)</f>
        <v>0</v>
      </c>
      <c r="X20" s="272">
        <f t="shared" ref="X20:Z20" si="12">SUM(X21:X22)</f>
        <v>0</v>
      </c>
      <c r="Y20" s="272">
        <f t="shared" si="12"/>
        <v>0</v>
      </c>
      <c r="Z20" s="272">
        <f t="shared" si="12"/>
        <v>0</v>
      </c>
      <c r="AA20" s="268">
        <f>SUM(AA21:AA22)</f>
        <v>0</v>
      </c>
      <c r="AB20" s="272">
        <f t="shared" ref="AB20" si="13">SUM(AB21:AB22)</f>
        <v>0</v>
      </c>
      <c r="AC20" s="251">
        <f t="shared" si="5"/>
        <v>0</v>
      </c>
      <c r="AD20" s="247">
        <f t="shared" si="6"/>
        <v>0</v>
      </c>
      <c r="AE20" s="248">
        <f t="shared" si="3"/>
        <v>0</v>
      </c>
    </row>
    <row r="21" spans="1:31" s="4" customFormat="1" ht="15" customHeight="1" x14ac:dyDescent="0.2">
      <c r="A21" s="152"/>
      <c r="B21" s="277"/>
      <c r="C21" s="277"/>
      <c r="D21" s="210"/>
      <c r="E21" s="380">
        <f t="shared" si="7"/>
        <v>0</v>
      </c>
      <c r="F21" s="252">
        <v>0</v>
      </c>
      <c r="G21" s="223">
        <f t="shared" si="4"/>
        <v>0</v>
      </c>
      <c r="H21" s="234"/>
      <c r="I21" s="380">
        <f t="shared" si="8"/>
        <v>0</v>
      </c>
      <c r="J21" s="252">
        <v>0</v>
      </c>
      <c r="K21" s="235"/>
      <c r="L21" s="252"/>
      <c r="M21" s="269"/>
      <c r="N21" s="372"/>
      <c r="O21" s="373"/>
      <c r="P21" s="373"/>
      <c r="Q21" s="373"/>
      <c r="R21" s="373"/>
      <c r="S21" s="373"/>
      <c r="T21" s="373"/>
      <c r="U21" s="373"/>
      <c r="V21" s="373"/>
      <c r="W21" s="372"/>
      <c r="X21" s="373"/>
      <c r="Y21" s="373"/>
      <c r="Z21" s="373"/>
      <c r="AA21" s="372"/>
      <c r="AB21" s="373"/>
      <c r="AC21" s="251">
        <f t="shared" si="5"/>
        <v>0</v>
      </c>
      <c r="AD21" s="247">
        <f t="shared" si="6"/>
        <v>0</v>
      </c>
      <c r="AE21" s="248">
        <f t="shared" si="3"/>
        <v>0</v>
      </c>
    </row>
    <row r="22" spans="1:31" s="4" customFormat="1" ht="15" customHeight="1" thickBot="1" x14ac:dyDescent="0.25">
      <c r="A22" s="172"/>
      <c r="B22" s="278"/>
      <c r="C22" s="278"/>
      <c r="D22" s="208"/>
      <c r="E22" s="380">
        <f t="shared" si="7"/>
        <v>0</v>
      </c>
      <c r="F22" s="281">
        <v>0</v>
      </c>
      <c r="G22" s="229">
        <f t="shared" si="4"/>
        <v>0</v>
      </c>
      <c r="H22" s="230"/>
      <c r="I22" s="380">
        <f t="shared" si="8"/>
        <v>0</v>
      </c>
      <c r="J22" s="281">
        <v>0</v>
      </c>
      <c r="K22" s="231"/>
      <c r="L22" s="281"/>
      <c r="M22" s="270"/>
      <c r="N22" s="374"/>
      <c r="O22" s="375"/>
      <c r="P22" s="375"/>
      <c r="Q22" s="375"/>
      <c r="R22" s="375"/>
      <c r="S22" s="375"/>
      <c r="T22" s="375"/>
      <c r="U22" s="375"/>
      <c r="V22" s="375"/>
      <c r="W22" s="374"/>
      <c r="X22" s="375"/>
      <c r="Y22" s="375"/>
      <c r="Z22" s="375"/>
      <c r="AA22" s="374"/>
      <c r="AB22" s="375"/>
      <c r="AC22" s="251">
        <f t="shared" si="5"/>
        <v>0</v>
      </c>
      <c r="AD22" s="247">
        <f t="shared" si="6"/>
        <v>0</v>
      </c>
      <c r="AE22" s="248">
        <f t="shared" si="3"/>
        <v>0</v>
      </c>
    </row>
    <row r="23" spans="1:31" s="26" customFormat="1" ht="15" customHeight="1" x14ac:dyDescent="0.2">
      <c r="A23" s="198" t="s">
        <v>344</v>
      </c>
      <c r="B23" s="353" t="s">
        <v>345</v>
      </c>
      <c r="C23" s="353"/>
      <c r="D23" s="209">
        <f>SUM(D24:D25)</f>
        <v>0</v>
      </c>
      <c r="E23" s="327">
        <f>SUM(E24:E25)</f>
        <v>0</v>
      </c>
      <c r="F23" s="209">
        <f>SUM(F24:F25)</f>
        <v>0</v>
      </c>
      <c r="G23" s="209">
        <f t="shared" ref="G23:H23" si="14">SUM(G24:G25)</f>
        <v>0</v>
      </c>
      <c r="H23" s="209">
        <f t="shared" si="14"/>
        <v>0</v>
      </c>
      <c r="I23" s="327">
        <f>SUM(I24:I25)</f>
        <v>0</v>
      </c>
      <c r="J23" s="209">
        <f>SUM(J24:J25)</f>
        <v>0</v>
      </c>
      <c r="K23" s="209">
        <f t="shared" ref="K23" si="15">SUM(K24:K25)</f>
        <v>0</v>
      </c>
      <c r="L23" s="209"/>
      <c r="M23" s="268">
        <f>SUM(M24:M25)</f>
        <v>0</v>
      </c>
      <c r="N23" s="268">
        <f>SUM(N24:N25)</f>
        <v>0</v>
      </c>
      <c r="O23" s="272">
        <f>SUM(O24:O25)</f>
        <v>0</v>
      </c>
      <c r="P23" s="272">
        <f t="shared" ref="P23:V23" si="16">SUM(P24:P25)</f>
        <v>0</v>
      </c>
      <c r="Q23" s="272">
        <f t="shared" si="16"/>
        <v>0</v>
      </c>
      <c r="R23" s="272">
        <f t="shared" si="16"/>
        <v>0</v>
      </c>
      <c r="S23" s="272">
        <f t="shared" si="16"/>
        <v>0</v>
      </c>
      <c r="T23" s="272">
        <f t="shared" si="16"/>
        <v>0</v>
      </c>
      <c r="U23" s="272">
        <f t="shared" si="16"/>
        <v>0</v>
      </c>
      <c r="V23" s="272">
        <f t="shared" si="16"/>
        <v>0</v>
      </c>
      <c r="W23" s="268">
        <f>SUM(W24:W25)</f>
        <v>0</v>
      </c>
      <c r="X23" s="272">
        <f t="shared" ref="X23:Z23" si="17">SUM(X24:X25)</f>
        <v>0</v>
      </c>
      <c r="Y23" s="272">
        <f t="shared" si="17"/>
        <v>0</v>
      </c>
      <c r="Z23" s="272">
        <f t="shared" si="17"/>
        <v>0</v>
      </c>
      <c r="AA23" s="268">
        <f>SUM(AA24:AA25)</f>
        <v>0</v>
      </c>
      <c r="AB23" s="272">
        <f t="shared" ref="AB23" si="18">SUM(AB24:AB25)</f>
        <v>0</v>
      </c>
      <c r="AC23" s="251">
        <f t="shared" si="5"/>
        <v>0</v>
      </c>
      <c r="AD23" s="247">
        <f t="shared" si="6"/>
        <v>0</v>
      </c>
      <c r="AE23" s="248">
        <f t="shared" si="3"/>
        <v>0</v>
      </c>
    </row>
    <row r="24" spans="1:31" s="4" customFormat="1" ht="15" customHeight="1" x14ac:dyDescent="0.2">
      <c r="A24" s="152"/>
      <c r="B24" s="277"/>
      <c r="C24" s="277"/>
      <c r="D24" s="210"/>
      <c r="E24" s="380">
        <f t="shared" si="7"/>
        <v>0</v>
      </c>
      <c r="F24" s="252">
        <v>0</v>
      </c>
      <c r="G24" s="223">
        <f t="shared" si="4"/>
        <v>0</v>
      </c>
      <c r="H24" s="234"/>
      <c r="I24" s="380">
        <f t="shared" si="8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5"/>
        <v>0</v>
      </c>
      <c r="AD24" s="247">
        <f t="shared" si="6"/>
        <v>0</v>
      </c>
      <c r="AE24" s="248">
        <f t="shared" si="3"/>
        <v>0</v>
      </c>
    </row>
    <row r="25" spans="1:31" s="4" customFormat="1" ht="15" customHeight="1" thickBot="1" x14ac:dyDescent="0.25">
      <c r="A25" s="172"/>
      <c r="B25" s="278"/>
      <c r="C25" s="278"/>
      <c r="D25" s="208"/>
      <c r="E25" s="380">
        <f t="shared" si="7"/>
        <v>0</v>
      </c>
      <c r="F25" s="281">
        <v>0</v>
      </c>
      <c r="G25" s="229">
        <f t="shared" si="4"/>
        <v>0</v>
      </c>
      <c r="H25" s="230"/>
      <c r="I25" s="380">
        <f t="shared" si="8"/>
        <v>0</v>
      </c>
      <c r="J25" s="281">
        <v>0</v>
      </c>
      <c r="K25" s="231"/>
      <c r="L25" s="281"/>
      <c r="M25" s="270"/>
      <c r="N25" s="374"/>
      <c r="O25" s="375"/>
      <c r="P25" s="375"/>
      <c r="Q25" s="375"/>
      <c r="R25" s="375"/>
      <c r="S25" s="375"/>
      <c r="T25" s="375"/>
      <c r="U25" s="375"/>
      <c r="V25" s="375"/>
      <c r="W25" s="374"/>
      <c r="X25" s="375"/>
      <c r="Y25" s="375"/>
      <c r="Z25" s="375"/>
      <c r="AA25" s="374"/>
      <c r="AB25" s="375"/>
      <c r="AC25" s="251">
        <f t="shared" si="5"/>
        <v>0</v>
      </c>
      <c r="AD25" s="247">
        <f t="shared" si="6"/>
        <v>0</v>
      </c>
      <c r="AE25" s="248">
        <f t="shared" si="3"/>
        <v>0</v>
      </c>
    </row>
    <row r="26" spans="1:31" s="26" customFormat="1" ht="15" customHeight="1" x14ac:dyDescent="0.2">
      <c r="A26" s="198" t="s">
        <v>346</v>
      </c>
      <c r="B26" s="353" t="s">
        <v>347</v>
      </c>
      <c r="C26" s="353"/>
      <c r="D26" s="209">
        <f t="shared" ref="D26:K26" si="19">SUM(D27:D28)</f>
        <v>0</v>
      </c>
      <c r="E26" s="327">
        <f>SUM(E27:E28)</f>
        <v>0</v>
      </c>
      <c r="F26" s="209">
        <f>SUM(F27:F28)</f>
        <v>0</v>
      </c>
      <c r="G26" s="209">
        <f t="shared" si="19"/>
        <v>0</v>
      </c>
      <c r="H26" s="209">
        <f t="shared" si="19"/>
        <v>0</v>
      </c>
      <c r="I26" s="327">
        <f>SUM(I27:I28)</f>
        <v>0</v>
      </c>
      <c r="J26" s="209">
        <f t="shared" si="19"/>
        <v>0</v>
      </c>
      <c r="K26" s="209">
        <f t="shared" si="19"/>
        <v>0</v>
      </c>
      <c r="L26" s="209"/>
      <c r="M26" s="268">
        <f>SUM(M27:M28)</f>
        <v>0</v>
      </c>
      <c r="N26" s="268">
        <f>SUM(N27:N28)</f>
        <v>0</v>
      </c>
      <c r="O26" s="272">
        <f>SUM(O27:O28)</f>
        <v>0</v>
      </c>
      <c r="P26" s="272">
        <f t="shared" ref="P26:V26" si="20">SUM(P27:P28)</f>
        <v>0</v>
      </c>
      <c r="Q26" s="272">
        <f t="shared" si="20"/>
        <v>0</v>
      </c>
      <c r="R26" s="272">
        <f t="shared" si="20"/>
        <v>0</v>
      </c>
      <c r="S26" s="272">
        <f t="shared" si="20"/>
        <v>0</v>
      </c>
      <c r="T26" s="272">
        <f t="shared" si="20"/>
        <v>0</v>
      </c>
      <c r="U26" s="272">
        <f t="shared" si="20"/>
        <v>0</v>
      </c>
      <c r="V26" s="272">
        <f t="shared" si="20"/>
        <v>0</v>
      </c>
      <c r="W26" s="268">
        <f>SUM(W27:W28)</f>
        <v>0</v>
      </c>
      <c r="X26" s="272">
        <f t="shared" ref="X26:Z26" si="21">SUM(X27:X28)</f>
        <v>0</v>
      </c>
      <c r="Y26" s="272">
        <f t="shared" si="21"/>
        <v>0</v>
      </c>
      <c r="Z26" s="272">
        <f t="shared" si="21"/>
        <v>0</v>
      </c>
      <c r="AA26" s="268">
        <f>SUM(AA27:AA28)</f>
        <v>0</v>
      </c>
      <c r="AB26" s="272">
        <f t="shared" ref="AB26" si="22">SUM(AB27:AB28)</f>
        <v>0</v>
      </c>
      <c r="AC26" s="251">
        <f t="shared" si="5"/>
        <v>0</v>
      </c>
      <c r="AD26" s="247">
        <f t="shared" si="6"/>
        <v>0</v>
      </c>
      <c r="AE26" s="248">
        <f t="shared" si="3"/>
        <v>0</v>
      </c>
    </row>
    <row r="27" spans="1:31" s="4" customFormat="1" ht="15" customHeight="1" x14ac:dyDescent="0.2">
      <c r="A27" s="152"/>
      <c r="B27" s="277"/>
      <c r="C27" s="277"/>
      <c r="D27" s="210"/>
      <c r="E27" s="380">
        <f t="shared" si="7"/>
        <v>0</v>
      </c>
      <c r="F27" s="252">
        <v>0</v>
      </c>
      <c r="G27" s="223">
        <f t="shared" si="4"/>
        <v>0</v>
      </c>
      <c r="H27" s="234"/>
      <c r="I27" s="380">
        <f t="shared" si="8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5"/>
        <v>0</v>
      </c>
      <c r="AD27" s="247">
        <f t="shared" si="6"/>
        <v>0</v>
      </c>
      <c r="AE27" s="248">
        <f t="shared" si="3"/>
        <v>0</v>
      </c>
    </row>
    <row r="28" spans="1:31" s="4" customFormat="1" ht="15" customHeight="1" thickBot="1" x14ac:dyDescent="0.25">
      <c r="A28" s="171"/>
      <c r="B28" s="278"/>
      <c r="C28" s="278"/>
      <c r="D28" s="208"/>
      <c r="E28" s="380">
        <f t="shared" si="7"/>
        <v>0</v>
      </c>
      <c r="F28" s="281">
        <v>0</v>
      </c>
      <c r="G28" s="229">
        <f t="shared" si="4"/>
        <v>0</v>
      </c>
      <c r="H28" s="230"/>
      <c r="I28" s="380">
        <f t="shared" si="8"/>
        <v>0</v>
      </c>
      <c r="J28" s="281">
        <v>0</v>
      </c>
      <c r="K28" s="231"/>
      <c r="L28" s="281"/>
      <c r="M28" s="270"/>
      <c r="N28" s="374"/>
      <c r="O28" s="375"/>
      <c r="P28" s="375"/>
      <c r="Q28" s="375"/>
      <c r="R28" s="375"/>
      <c r="S28" s="375"/>
      <c r="T28" s="375"/>
      <c r="U28" s="375"/>
      <c r="V28" s="375"/>
      <c r="W28" s="374"/>
      <c r="X28" s="375"/>
      <c r="Y28" s="375"/>
      <c r="Z28" s="375"/>
      <c r="AA28" s="374"/>
      <c r="AB28" s="375"/>
      <c r="AC28" s="251">
        <f t="shared" si="5"/>
        <v>0</v>
      </c>
      <c r="AD28" s="247">
        <f t="shared" si="6"/>
        <v>0</v>
      </c>
      <c r="AE28" s="248">
        <f t="shared" si="3"/>
        <v>0</v>
      </c>
    </row>
    <row r="29" spans="1:31" s="26" customFormat="1" ht="15" customHeight="1" x14ac:dyDescent="0.2">
      <c r="A29" s="198" t="s">
        <v>348</v>
      </c>
      <c r="B29" s="353" t="s">
        <v>349</v>
      </c>
      <c r="C29" s="353"/>
      <c r="D29" s="209">
        <f t="shared" ref="D29:K29" si="23">SUM(D30:D31)</f>
        <v>0</v>
      </c>
      <c r="E29" s="327">
        <f>SUM(E30:E31)</f>
        <v>0</v>
      </c>
      <c r="F29" s="209">
        <f>SUM(F30:F31)</f>
        <v>0</v>
      </c>
      <c r="G29" s="209">
        <f t="shared" si="23"/>
        <v>0</v>
      </c>
      <c r="H29" s="209">
        <f t="shared" si="23"/>
        <v>0</v>
      </c>
      <c r="I29" s="327">
        <f>SUM(I30:I31)</f>
        <v>0</v>
      </c>
      <c r="J29" s="209">
        <f t="shared" si="23"/>
        <v>0</v>
      </c>
      <c r="K29" s="209">
        <f t="shared" si="23"/>
        <v>0</v>
      </c>
      <c r="L29" s="209"/>
      <c r="M29" s="268">
        <f>SUM(M30:M31)</f>
        <v>0</v>
      </c>
      <c r="N29" s="268">
        <f>SUM(N30:N31)</f>
        <v>0</v>
      </c>
      <c r="O29" s="272">
        <f>SUM(O30:O31)</f>
        <v>0</v>
      </c>
      <c r="P29" s="272">
        <f t="shared" ref="P29:V29" si="24">SUM(P30:P31)</f>
        <v>0</v>
      </c>
      <c r="Q29" s="272">
        <f t="shared" si="24"/>
        <v>0</v>
      </c>
      <c r="R29" s="272">
        <f t="shared" si="24"/>
        <v>0</v>
      </c>
      <c r="S29" s="272">
        <f t="shared" si="24"/>
        <v>0</v>
      </c>
      <c r="T29" s="272">
        <f t="shared" si="24"/>
        <v>0</v>
      </c>
      <c r="U29" s="272">
        <f t="shared" si="24"/>
        <v>0</v>
      </c>
      <c r="V29" s="272">
        <f t="shared" si="24"/>
        <v>0</v>
      </c>
      <c r="W29" s="268">
        <f>SUM(W30:W31)</f>
        <v>0</v>
      </c>
      <c r="X29" s="272">
        <f t="shared" ref="X29:Z29" si="25">SUM(X30:X31)</f>
        <v>0</v>
      </c>
      <c r="Y29" s="272">
        <f t="shared" si="25"/>
        <v>0</v>
      </c>
      <c r="Z29" s="272">
        <f t="shared" si="25"/>
        <v>0</v>
      </c>
      <c r="AA29" s="268">
        <f>SUM(AA30:AA31)</f>
        <v>0</v>
      </c>
      <c r="AB29" s="272">
        <f t="shared" ref="AB29" si="26">SUM(AB30:AB31)</f>
        <v>0</v>
      </c>
      <c r="AC29" s="251">
        <f t="shared" si="5"/>
        <v>0</v>
      </c>
      <c r="AD29" s="247">
        <f t="shared" si="6"/>
        <v>0</v>
      </c>
      <c r="AE29" s="248">
        <f t="shared" si="3"/>
        <v>0</v>
      </c>
    </row>
    <row r="30" spans="1:31" s="4" customFormat="1" ht="15" customHeight="1" x14ac:dyDescent="0.2">
      <c r="A30" s="152"/>
      <c r="B30" s="277"/>
      <c r="C30" s="277"/>
      <c r="D30" s="210"/>
      <c r="E30" s="380">
        <f t="shared" si="7"/>
        <v>0</v>
      </c>
      <c r="F30" s="252">
        <v>0</v>
      </c>
      <c r="G30" s="223">
        <f t="shared" si="4"/>
        <v>0</v>
      </c>
      <c r="H30" s="234"/>
      <c r="I30" s="380">
        <f t="shared" si="8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5"/>
        <v>0</v>
      </c>
      <c r="AD30" s="247">
        <f t="shared" si="6"/>
        <v>0</v>
      </c>
      <c r="AE30" s="248">
        <f t="shared" si="3"/>
        <v>0</v>
      </c>
    </row>
    <row r="31" spans="1:31" s="4" customFormat="1" ht="15" customHeight="1" thickBot="1" x14ac:dyDescent="0.25">
      <c r="A31" s="171"/>
      <c r="B31" s="278"/>
      <c r="C31" s="278"/>
      <c r="D31" s="208"/>
      <c r="E31" s="380">
        <f t="shared" si="7"/>
        <v>0</v>
      </c>
      <c r="F31" s="281">
        <v>0</v>
      </c>
      <c r="G31" s="229">
        <f t="shared" si="4"/>
        <v>0</v>
      </c>
      <c r="H31" s="230"/>
      <c r="I31" s="380">
        <f t="shared" si="8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5"/>
        <v>0</v>
      </c>
      <c r="AD31" s="247">
        <f t="shared" si="6"/>
        <v>0</v>
      </c>
      <c r="AE31" s="248">
        <f t="shared" si="3"/>
        <v>0</v>
      </c>
    </row>
    <row r="32" spans="1:31" s="26" customFormat="1" ht="15" customHeight="1" x14ac:dyDescent="0.2">
      <c r="A32" s="198"/>
      <c r="B32" s="170"/>
      <c r="C32" s="170"/>
      <c r="D32" s="209">
        <f t="shared" ref="D32:K32" si="27">SUM(D33:D34)</f>
        <v>0</v>
      </c>
      <c r="E32" s="327">
        <f>SUM(E33:E34)</f>
        <v>0</v>
      </c>
      <c r="F32" s="209">
        <f>SUM(F33:F34)</f>
        <v>0</v>
      </c>
      <c r="G32" s="209">
        <f t="shared" si="27"/>
        <v>0</v>
      </c>
      <c r="H32" s="209">
        <f t="shared" si="27"/>
        <v>0</v>
      </c>
      <c r="I32" s="327">
        <f>SUM(I33:I34)</f>
        <v>0</v>
      </c>
      <c r="J32" s="209">
        <f t="shared" si="27"/>
        <v>0</v>
      </c>
      <c r="K32" s="209">
        <f t="shared" si="27"/>
        <v>0</v>
      </c>
      <c r="L32" s="209"/>
      <c r="M32" s="268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V32" si="28">SUM(P33:P34)</f>
        <v>0</v>
      </c>
      <c r="Q32" s="272">
        <f t="shared" si="28"/>
        <v>0</v>
      </c>
      <c r="R32" s="272">
        <f t="shared" si="28"/>
        <v>0</v>
      </c>
      <c r="S32" s="272">
        <f t="shared" si="28"/>
        <v>0</v>
      </c>
      <c r="T32" s="272">
        <f t="shared" si="28"/>
        <v>0</v>
      </c>
      <c r="U32" s="272">
        <f t="shared" si="28"/>
        <v>0</v>
      </c>
      <c r="V32" s="272">
        <f t="shared" si="28"/>
        <v>0</v>
      </c>
      <c r="W32" s="268">
        <f>SUM(W33:W34)</f>
        <v>0</v>
      </c>
      <c r="X32" s="272">
        <f t="shared" ref="X32:Z32" si="29">SUM(X33:X34)</f>
        <v>0</v>
      </c>
      <c r="Y32" s="272">
        <f t="shared" si="29"/>
        <v>0</v>
      </c>
      <c r="Z32" s="272">
        <f t="shared" si="29"/>
        <v>0</v>
      </c>
      <c r="AA32" s="268">
        <f>SUM(AA33:AA34)</f>
        <v>0</v>
      </c>
      <c r="AB32" s="272">
        <f t="shared" ref="AB32" si="30">SUM(AB33:AB34)</f>
        <v>0</v>
      </c>
      <c r="AC32" s="251">
        <f t="shared" si="5"/>
        <v>0</v>
      </c>
      <c r="AD32" s="247">
        <f t="shared" si="6"/>
        <v>0</v>
      </c>
      <c r="AE32" s="248">
        <f t="shared" si="3"/>
        <v>0</v>
      </c>
    </row>
    <row r="33" spans="1:31" s="4" customFormat="1" ht="15" customHeight="1" x14ac:dyDescent="0.2">
      <c r="A33" s="153"/>
      <c r="B33" s="277"/>
      <c r="C33" s="277"/>
      <c r="D33" s="210"/>
      <c r="E33" s="380">
        <f t="shared" si="7"/>
        <v>0</v>
      </c>
      <c r="F33" s="252">
        <v>0</v>
      </c>
      <c r="G33" s="223">
        <f t="shared" si="4"/>
        <v>0</v>
      </c>
      <c r="H33" s="234"/>
      <c r="I33" s="380">
        <f t="shared" si="8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5"/>
        <v>0</v>
      </c>
      <c r="AD33" s="247">
        <f t="shared" si="6"/>
        <v>0</v>
      </c>
      <c r="AE33" s="248">
        <f t="shared" si="3"/>
        <v>0</v>
      </c>
    </row>
    <row r="34" spans="1:31" s="4" customFormat="1" ht="15" customHeight="1" thickBot="1" x14ac:dyDescent="0.25">
      <c r="A34" s="171"/>
      <c r="B34" s="278"/>
      <c r="C34" s="278"/>
      <c r="D34" s="208"/>
      <c r="E34" s="380">
        <f t="shared" si="7"/>
        <v>0</v>
      </c>
      <c r="F34" s="281">
        <v>0</v>
      </c>
      <c r="G34" s="229">
        <f t="shared" si="4"/>
        <v>0</v>
      </c>
      <c r="H34" s="230"/>
      <c r="I34" s="380">
        <f t="shared" si="8"/>
        <v>0</v>
      </c>
      <c r="J34" s="281">
        <v>0</v>
      </c>
      <c r="K34" s="231"/>
      <c r="L34" s="281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5"/>
        <v>0</v>
      </c>
      <c r="AD34" s="247">
        <f t="shared" si="6"/>
        <v>0</v>
      </c>
      <c r="AE34" s="248">
        <f t="shared" si="3"/>
        <v>0</v>
      </c>
    </row>
    <row r="35" spans="1:31" s="26" customFormat="1" ht="15" customHeight="1" x14ac:dyDescent="0.2">
      <c r="A35" s="198"/>
      <c r="B35" s="170"/>
      <c r="C35" s="170"/>
      <c r="D35" s="209">
        <f>SUM(D36:D37)</f>
        <v>0</v>
      </c>
      <c r="E35" s="327">
        <f>SUM(E36:E37)</f>
        <v>0</v>
      </c>
      <c r="F35" s="209">
        <f>SUM(F36:F37)</f>
        <v>0</v>
      </c>
      <c r="G35" s="209">
        <f t="shared" ref="G35:H35" si="31">SUM(G36:G37)</f>
        <v>0</v>
      </c>
      <c r="H35" s="209">
        <f t="shared" si="31"/>
        <v>0</v>
      </c>
      <c r="I35" s="327">
        <f>SUM(I36:I37)</f>
        <v>0</v>
      </c>
      <c r="J35" s="209">
        <f>SUM(J36:J37)</f>
        <v>0</v>
      </c>
      <c r="K35" s="209">
        <f t="shared" ref="K35" si="32">SUM(K36:K37)</f>
        <v>0</v>
      </c>
      <c r="L35" s="209"/>
      <c r="M35" s="268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V35" si="33">SUM(P36:P37)</f>
        <v>0</v>
      </c>
      <c r="Q35" s="272">
        <f t="shared" si="33"/>
        <v>0</v>
      </c>
      <c r="R35" s="272">
        <f t="shared" si="33"/>
        <v>0</v>
      </c>
      <c r="S35" s="272">
        <f t="shared" si="33"/>
        <v>0</v>
      </c>
      <c r="T35" s="272">
        <f t="shared" si="33"/>
        <v>0</v>
      </c>
      <c r="U35" s="272">
        <f t="shared" si="33"/>
        <v>0</v>
      </c>
      <c r="V35" s="272">
        <f t="shared" si="33"/>
        <v>0</v>
      </c>
      <c r="W35" s="268">
        <f>SUM(W36:W37)</f>
        <v>0</v>
      </c>
      <c r="X35" s="272">
        <f t="shared" ref="X35:Z35" si="34">SUM(X36:X37)</f>
        <v>0</v>
      </c>
      <c r="Y35" s="272">
        <f t="shared" si="34"/>
        <v>0</v>
      </c>
      <c r="Z35" s="272">
        <f t="shared" si="34"/>
        <v>0</v>
      </c>
      <c r="AA35" s="268">
        <f>SUM(AA36:AA37)</f>
        <v>0</v>
      </c>
      <c r="AB35" s="272">
        <f t="shared" ref="AB35" si="35">SUM(AB36:AB37)</f>
        <v>0</v>
      </c>
      <c r="AC35" s="251">
        <f t="shared" si="5"/>
        <v>0</v>
      </c>
      <c r="AD35" s="247">
        <f t="shared" si="6"/>
        <v>0</v>
      </c>
      <c r="AE35" s="248">
        <f t="shared" si="3"/>
        <v>0</v>
      </c>
    </row>
    <row r="36" spans="1:31" s="4" customFormat="1" ht="15" customHeight="1" x14ac:dyDescent="0.2">
      <c r="A36" s="153"/>
      <c r="B36" s="277"/>
      <c r="C36" s="277"/>
      <c r="D36" s="210"/>
      <c r="E36" s="380">
        <f t="shared" si="7"/>
        <v>0</v>
      </c>
      <c r="F36" s="252">
        <v>0</v>
      </c>
      <c r="G36" s="223">
        <f t="shared" si="4"/>
        <v>0</v>
      </c>
      <c r="H36" s="234"/>
      <c r="I36" s="380">
        <f t="shared" si="8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5"/>
        <v>0</v>
      </c>
      <c r="AD36" s="247">
        <f t="shared" si="6"/>
        <v>0</v>
      </c>
      <c r="AE36" s="248">
        <f t="shared" si="3"/>
        <v>0</v>
      </c>
    </row>
    <row r="37" spans="1:31" s="4" customFormat="1" ht="15" customHeight="1" thickBot="1" x14ac:dyDescent="0.25">
      <c r="A37" s="171"/>
      <c r="B37" s="278"/>
      <c r="C37" s="278"/>
      <c r="D37" s="208"/>
      <c r="E37" s="380">
        <f t="shared" si="7"/>
        <v>0</v>
      </c>
      <c r="F37" s="281">
        <v>0</v>
      </c>
      <c r="G37" s="229">
        <f t="shared" si="4"/>
        <v>0</v>
      </c>
      <c r="H37" s="230"/>
      <c r="I37" s="380">
        <f t="shared" si="8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5"/>
        <v>0</v>
      </c>
      <c r="AD37" s="247">
        <f t="shared" si="6"/>
        <v>0</v>
      </c>
      <c r="AE37" s="248">
        <f t="shared" si="3"/>
        <v>0</v>
      </c>
    </row>
    <row r="38" spans="1:31" s="26" customFormat="1" ht="15" customHeight="1" x14ac:dyDescent="0.2">
      <c r="A38" s="198"/>
      <c r="B38" s="170"/>
      <c r="C38" s="170"/>
      <c r="D38" s="209">
        <f>SUM(D39:D40)</f>
        <v>0</v>
      </c>
      <c r="E38" s="327">
        <f>SUM(E39:E40)</f>
        <v>0</v>
      </c>
      <c r="F38" s="209">
        <f>SUM(F39:F40)</f>
        <v>0</v>
      </c>
      <c r="G38" s="209">
        <f t="shared" ref="G38:H38" si="36">SUM(G39:G40)</f>
        <v>0</v>
      </c>
      <c r="H38" s="209">
        <f t="shared" si="36"/>
        <v>0</v>
      </c>
      <c r="I38" s="327">
        <f>SUM(I39:I40)</f>
        <v>0</v>
      </c>
      <c r="J38" s="209">
        <f>SUM(J39:J40)</f>
        <v>0</v>
      </c>
      <c r="K38" s="209">
        <f t="shared" ref="K38" si="37">SUM(K39:K40)</f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38">SUM(P39:P40)</f>
        <v>0</v>
      </c>
      <c r="Q38" s="272">
        <f t="shared" si="38"/>
        <v>0</v>
      </c>
      <c r="R38" s="272">
        <f t="shared" si="38"/>
        <v>0</v>
      </c>
      <c r="S38" s="272">
        <f t="shared" si="38"/>
        <v>0</v>
      </c>
      <c r="T38" s="272">
        <f t="shared" si="38"/>
        <v>0</v>
      </c>
      <c r="U38" s="272">
        <f t="shared" si="38"/>
        <v>0</v>
      </c>
      <c r="V38" s="272">
        <f t="shared" si="38"/>
        <v>0</v>
      </c>
      <c r="W38" s="268">
        <f>SUM(W39:W40)</f>
        <v>0</v>
      </c>
      <c r="X38" s="272">
        <f t="shared" ref="X38:Z38" si="39">SUM(X39:X40)</f>
        <v>0</v>
      </c>
      <c r="Y38" s="272">
        <f t="shared" si="39"/>
        <v>0</v>
      </c>
      <c r="Z38" s="272">
        <f t="shared" si="39"/>
        <v>0</v>
      </c>
      <c r="AA38" s="268">
        <f>SUM(AA39:AA40)</f>
        <v>0</v>
      </c>
      <c r="AB38" s="272">
        <f t="shared" ref="AB38" si="40">SUM(AB39:AB40)</f>
        <v>0</v>
      </c>
      <c r="AC38" s="251">
        <f t="shared" si="5"/>
        <v>0</v>
      </c>
      <c r="AD38" s="247">
        <f t="shared" si="6"/>
        <v>0</v>
      </c>
      <c r="AE38" s="248">
        <f t="shared" si="3"/>
        <v>0</v>
      </c>
    </row>
    <row r="39" spans="1:31" s="4" customFormat="1" ht="15" customHeight="1" x14ac:dyDescent="0.2">
      <c r="A39" s="153"/>
      <c r="B39" s="277"/>
      <c r="C39" s="277"/>
      <c r="D39" s="210"/>
      <c r="E39" s="380">
        <f t="shared" si="7"/>
        <v>0</v>
      </c>
      <c r="F39" s="252">
        <v>0</v>
      </c>
      <c r="G39" s="223">
        <f t="shared" si="4"/>
        <v>0</v>
      </c>
      <c r="H39" s="234"/>
      <c r="I39" s="380">
        <f t="shared" si="8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5"/>
        <v>0</v>
      </c>
      <c r="AD39" s="247">
        <f t="shared" si="6"/>
        <v>0</v>
      </c>
      <c r="AE39" s="248">
        <f t="shared" si="3"/>
        <v>0</v>
      </c>
    </row>
    <row r="40" spans="1:31" s="4" customFormat="1" ht="15" customHeight="1" thickBot="1" x14ac:dyDescent="0.25">
      <c r="A40" s="171"/>
      <c r="B40" s="278"/>
      <c r="C40" s="278"/>
      <c r="D40" s="208"/>
      <c r="E40" s="380">
        <f t="shared" si="7"/>
        <v>0</v>
      </c>
      <c r="F40" s="281">
        <v>0</v>
      </c>
      <c r="G40" s="229">
        <f t="shared" si="4"/>
        <v>0</v>
      </c>
      <c r="H40" s="230"/>
      <c r="I40" s="380">
        <f t="shared" si="8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5"/>
        <v>0</v>
      </c>
      <c r="AD40" s="247">
        <f t="shared" si="6"/>
        <v>0</v>
      </c>
      <c r="AE40" s="248">
        <f t="shared" si="3"/>
        <v>0</v>
      </c>
    </row>
    <row r="41" spans="1:31" s="26" customFormat="1" ht="15" customHeight="1" x14ac:dyDescent="0.2">
      <c r="A41" s="198"/>
      <c r="B41" s="170"/>
      <c r="C41" s="170"/>
      <c r="D41" s="209">
        <f>SUM(D42:D43)</f>
        <v>0</v>
      </c>
      <c r="E41" s="327">
        <f>SUM(E42:E43)</f>
        <v>0</v>
      </c>
      <c r="F41" s="209">
        <f>SUM(F42:F43)</f>
        <v>0</v>
      </c>
      <c r="G41" s="209">
        <f t="shared" ref="G41:H41" si="41">SUM(G42:G43)</f>
        <v>0</v>
      </c>
      <c r="H41" s="209">
        <f t="shared" si="41"/>
        <v>0</v>
      </c>
      <c r="I41" s="327">
        <f>SUM(I42:I43)</f>
        <v>0</v>
      </c>
      <c r="J41" s="209">
        <f>SUM(J42:J43)</f>
        <v>0</v>
      </c>
      <c r="K41" s="209">
        <f t="shared" ref="K41" si="42">SUM(K42:K43)</f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68">
        <f>SUM(W42:W43)</f>
        <v>0</v>
      </c>
      <c r="X41" s="272">
        <f t="shared" ref="X41:Z41" si="44">SUM(X42:X43)</f>
        <v>0</v>
      </c>
      <c r="Y41" s="272">
        <f t="shared" si="44"/>
        <v>0</v>
      </c>
      <c r="Z41" s="272">
        <f t="shared" si="44"/>
        <v>0</v>
      </c>
      <c r="AA41" s="268">
        <f>SUM(AA42:AA43)</f>
        <v>0</v>
      </c>
      <c r="AB41" s="272">
        <f t="shared" ref="AB41" si="45">SUM(AB42:AB43)</f>
        <v>0</v>
      </c>
      <c r="AC41" s="251">
        <f t="shared" si="5"/>
        <v>0</v>
      </c>
      <c r="AD41" s="247">
        <f t="shared" si="6"/>
        <v>0</v>
      </c>
      <c r="AE41" s="248">
        <f t="shared" si="3"/>
        <v>0</v>
      </c>
    </row>
    <row r="42" spans="1:31" s="4" customFormat="1" ht="15" customHeight="1" x14ac:dyDescent="0.2">
      <c r="A42" s="153"/>
      <c r="B42" s="277"/>
      <c r="C42" s="277"/>
      <c r="D42" s="210"/>
      <c r="E42" s="380">
        <f t="shared" si="7"/>
        <v>0</v>
      </c>
      <c r="F42" s="252">
        <v>0</v>
      </c>
      <c r="G42" s="223">
        <f t="shared" si="4"/>
        <v>0</v>
      </c>
      <c r="H42" s="234"/>
      <c r="I42" s="380">
        <f t="shared" si="8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5"/>
        <v>0</v>
      </c>
      <c r="AD42" s="247">
        <f t="shared" si="6"/>
        <v>0</v>
      </c>
      <c r="AE42" s="248">
        <f t="shared" si="3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 t="shared" si="7"/>
        <v>0</v>
      </c>
      <c r="F43" s="281">
        <v>0</v>
      </c>
      <c r="G43" s="229">
        <f t="shared" si="4"/>
        <v>0</v>
      </c>
      <c r="H43" s="230"/>
      <c r="I43" s="380">
        <f t="shared" si="8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5"/>
        <v>0</v>
      </c>
      <c r="AD43" s="247">
        <f t="shared" si="6"/>
        <v>0</v>
      </c>
      <c r="AE43" s="248">
        <f t="shared" si="3"/>
        <v>0</v>
      </c>
    </row>
    <row r="44" spans="1:31" s="26" customFormat="1" ht="15" customHeight="1" x14ac:dyDescent="0.2">
      <c r="A44" s="198"/>
      <c r="B44" s="170"/>
      <c r="C44" s="170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H44" si="46">SUM(G45:G46)</f>
        <v>0</v>
      </c>
      <c r="H44" s="209">
        <f t="shared" si="46"/>
        <v>0</v>
      </c>
      <c r="I44" s="327">
        <f>SUM(I45:I46)</f>
        <v>0</v>
      </c>
      <c r="J44" s="209">
        <f>SUM(J45:J46)</f>
        <v>0</v>
      </c>
      <c r="K44" s="209">
        <f t="shared" ref="K44" si="47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8">SUM(P45:P46)</f>
        <v>0</v>
      </c>
      <c r="Q44" s="272">
        <f t="shared" si="48"/>
        <v>0</v>
      </c>
      <c r="R44" s="272">
        <f t="shared" si="48"/>
        <v>0</v>
      </c>
      <c r="S44" s="272">
        <f t="shared" si="48"/>
        <v>0</v>
      </c>
      <c r="T44" s="272">
        <f t="shared" si="48"/>
        <v>0</v>
      </c>
      <c r="U44" s="272">
        <f t="shared" si="48"/>
        <v>0</v>
      </c>
      <c r="V44" s="272">
        <f t="shared" si="48"/>
        <v>0</v>
      </c>
      <c r="W44" s="268">
        <f>SUM(W45:W46)</f>
        <v>0</v>
      </c>
      <c r="X44" s="272">
        <f t="shared" ref="X44:Z44" si="49">SUM(X45:X46)</f>
        <v>0</v>
      </c>
      <c r="Y44" s="272">
        <f t="shared" si="49"/>
        <v>0</v>
      </c>
      <c r="Z44" s="272">
        <f t="shared" si="49"/>
        <v>0</v>
      </c>
      <c r="AA44" s="268">
        <f>SUM(AA45:AA46)</f>
        <v>0</v>
      </c>
      <c r="AB44" s="272">
        <f t="shared" ref="AB44" si="50">SUM(AB45:AB46)</f>
        <v>0</v>
      </c>
      <c r="AC44" s="251">
        <f t="shared" si="5"/>
        <v>0</v>
      </c>
      <c r="AD44" s="247">
        <f t="shared" si="6"/>
        <v>0</v>
      </c>
      <c r="AE44" s="248">
        <f t="shared" si="3"/>
        <v>0</v>
      </c>
    </row>
    <row r="45" spans="1:31" s="4" customFormat="1" ht="15" customHeight="1" x14ac:dyDescent="0.2">
      <c r="A45" s="152"/>
      <c r="B45" s="277"/>
      <c r="C45" s="277"/>
      <c r="D45" s="210"/>
      <c r="E45" s="380">
        <f t="shared" si="7"/>
        <v>0</v>
      </c>
      <c r="F45" s="252">
        <v>0</v>
      </c>
      <c r="G45" s="223">
        <f t="shared" si="4"/>
        <v>0</v>
      </c>
      <c r="H45" s="234"/>
      <c r="I45" s="380">
        <f t="shared" si="8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5"/>
        <v>0</v>
      </c>
      <c r="AD45" s="247">
        <f t="shared" si="6"/>
        <v>0</v>
      </c>
      <c r="AE45" s="248">
        <f t="shared" si="3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 t="shared" si="7"/>
        <v>0</v>
      </c>
      <c r="F46" s="281">
        <v>0</v>
      </c>
      <c r="G46" s="229">
        <f t="shared" si="4"/>
        <v>0</v>
      </c>
      <c r="H46" s="230"/>
      <c r="I46" s="380">
        <f t="shared" si="8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5"/>
        <v>0</v>
      </c>
      <c r="AD46" s="247">
        <f t="shared" si="6"/>
        <v>0</v>
      </c>
      <c r="AE46" s="248">
        <f t="shared" si="3"/>
        <v>0</v>
      </c>
    </row>
    <row r="47" spans="1:31" s="26" customFormat="1" ht="15" customHeight="1" x14ac:dyDescent="0.2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51">SUM(G48:G49)</f>
        <v>0</v>
      </c>
      <c r="H47" s="209">
        <f t="shared" si="51"/>
        <v>0</v>
      </c>
      <c r="I47" s="327">
        <f>SUM(I48:I49)</f>
        <v>0</v>
      </c>
      <c r="J47" s="209">
        <f>SUM(J48:J49)</f>
        <v>0</v>
      </c>
      <c r="K47" s="209">
        <f t="shared" ref="K47" si="52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53">SUM(P48:P49)</f>
        <v>0</v>
      </c>
      <c r="Q47" s="272">
        <f t="shared" si="53"/>
        <v>0</v>
      </c>
      <c r="R47" s="272">
        <f t="shared" si="53"/>
        <v>0</v>
      </c>
      <c r="S47" s="272">
        <f t="shared" si="53"/>
        <v>0</v>
      </c>
      <c r="T47" s="272">
        <f t="shared" si="53"/>
        <v>0</v>
      </c>
      <c r="U47" s="272">
        <f t="shared" si="53"/>
        <v>0</v>
      </c>
      <c r="V47" s="272">
        <f t="shared" si="53"/>
        <v>0</v>
      </c>
      <c r="W47" s="268">
        <f>SUM(W48:W49)</f>
        <v>0</v>
      </c>
      <c r="X47" s="272">
        <f t="shared" ref="X47:Z47" si="54">SUM(X48:X49)</f>
        <v>0</v>
      </c>
      <c r="Y47" s="272">
        <f t="shared" si="54"/>
        <v>0</v>
      </c>
      <c r="Z47" s="272">
        <f t="shared" si="54"/>
        <v>0</v>
      </c>
      <c r="AA47" s="268">
        <f>SUM(AA48:AA49)</f>
        <v>0</v>
      </c>
      <c r="AB47" s="272">
        <f t="shared" ref="AB47" si="55">SUM(AB48:AB49)</f>
        <v>0</v>
      </c>
      <c r="AC47" s="251">
        <f t="shared" si="5"/>
        <v>0</v>
      </c>
      <c r="AD47" s="247">
        <f t="shared" si="6"/>
        <v>0</v>
      </c>
      <c r="AE47" s="248">
        <f t="shared" si="3"/>
        <v>0</v>
      </c>
    </row>
    <row r="48" spans="1:31" s="4" customFormat="1" ht="15" customHeight="1" x14ac:dyDescent="0.2">
      <c r="A48" s="152"/>
      <c r="B48" s="277"/>
      <c r="C48" s="277"/>
      <c r="D48" s="210"/>
      <c r="E48" s="380">
        <f t="shared" si="7"/>
        <v>0</v>
      </c>
      <c r="F48" s="252">
        <v>0</v>
      </c>
      <c r="G48" s="223">
        <f t="shared" si="4"/>
        <v>0</v>
      </c>
      <c r="H48" s="234"/>
      <c r="I48" s="380">
        <f t="shared" si="8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5"/>
        <v>0</v>
      </c>
      <c r="AD48" s="247">
        <f t="shared" si="6"/>
        <v>0</v>
      </c>
      <c r="AE48" s="248">
        <f t="shared" si="3"/>
        <v>0</v>
      </c>
    </row>
    <row r="49" spans="1:31" s="4" customFormat="1" ht="15" customHeight="1" thickBot="1" x14ac:dyDescent="0.25">
      <c r="A49" s="171"/>
      <c r="B49" s="278"/>
      <c r="C49" s="278"/>
      <c r="D49" s="208"/>
      <c r="E49" s="380">
        <f t="shared" si="7"/>
        <v>0</v>
      </c>
      <c r="F49" s="281">
        <v>0</v>
      </c>
      <c r="G49" s="229">
        <f t="shared" si="4"/>
        <v>0</v>
      </c>
      <c r="H49" s="230"/>
      <c r="I49" s="380">
        <f t="shared" si="8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5"/>
        <v>0</v>
      </c>
      <c r="AD49" s="247">
        <f t="shared" si="6"/>
        <v>0</v>
      </c>
      <c r="AE49" s="248">
        <f t="shared" si="3"/>
        <v>0</v>
      </c>
    </row>
    <row r="50" spans="1:31" s="26" customFormat="1" ht="15" customHeight="1" x14ac:dyDescent="0.2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56">SUM(G51:G52)</f>
        <v>0</v>
      </c>
      <c r="H50" s="209">
        <f t="shared" si="56"/>
        <v>0</v>
      </c>
      <c r="I50" s="327">
        <f>SUM(I51:I52)</f>
        <v>0</v>
      </c>
      <c r="J50" s="209">
        <f>SUM(J51:J52)</f>
        <v>0</v>
      </c>
      <c r="K50" s="209">
        <f t="shared" ref="K50" si="57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8">SUM(P51:P52)</f>
        <v>0</v>
      </c>
      <c r="Q50" s="272">
        <f t="shared" si="58"/>
        <v>0</v>
      </c>
      <c r="R50" s="272">
        <f t="shared" si="58"/>
        <v>0</v>
      </c>
      <c r="S50" s="272">
        <f t="shared" si="58"/>
        <v>0</v>
      </c>
      <c r="T50" s="272">
        <f t="shared" si="58"/>
        <v>0</v>
      </c>
      <c r="U50" s="272">
        <f t="shared" si="58"/>
        <v>0</v>
      </c>
      <c r="V50" s="272">
        <f t="shared" si="58"/>
        <v>0</v>
      </c>
      <c r="W50" s="268">
        <f>SUM(W51:W52)</f>
        <v>0</v>
      </c>
      <c r="X50" s="272">
        <f t="shared" ref="X50:Z50" si="59">SUM(X51:X52)</f>
        <v>0</v>
      </c>
      <c r="Y50" s="272">
        <f t="shared" si="59"/>
        <v>0</v>
      </c>
      <c r="Z50" s="272">
        <f t="shared" si="59"/>
        <v>0</v>
      </c>
      <c r="AA50" s="268">
        <f>SUM(AA51:AA52)</f>
        <v>0</v>
      </c>
      <c r="AB50" s="272">
        <f t="shared" ref="AB50" si="60">SUM(AB51:AB52)</f>
        <v>0</v>
      </c>
      <c r="AC50" s="251">
        <f t="shared" si="5"/>
        <v>0</v>
      </c>
      <c r="AD50" s="247">
        <f t="shared" si="6"/>
        <v>0</v>
      </c>
      <c r="AE50" s="248">
        <f t="shared" ref="AE50:AE57" si="61">+F50-AD50</f>
        <v>0</v>
      </c>
    </row>
    <row r="51" spans="1:31" s="4" customFormat="1" ht="15" customHeight="1" x14ac:dyDescent="0.2">
      <c r="A51" s="152"/>
      <c r="B51" s="277"/>
      <c r="C51" s="277"/>
      <c r="D51" s="210"/>
      <c r="E51" s="380">
        <f t="shared" si="7"/>
        <v>0</v>
      </c>
      <c r="F51" s="252">
        <v>0</v>
      </c>
      <c r="G51" s="223">
        <f t="shared" si="4"/>
        <v>0</v>
      </c>
      <c r="H51" s="234"/>
      <c r="I51" s="380">
        <f t="shared" si="8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5"/>
        <v>0</v>
      </c>
      <c r="AD51" s="247">
        <f t="shared" si="6"/>
        <v>0</v>
      </c>
      <c r="AE51" s="248">
        <f t="shared" si="61"/>
        <v>0</v>
      </c>
    </row>
    <row r="52" spans="1:31" s="4" customFormat="1" ht="15" customHeight="1" thickBot="1" x14ac:dyDescent="0.25">
      <c r="A52" s="172"/>
      <c r="B52" s="278"/>
      <c r="C52" s="278"/>
      <c r="D52" s="208"/>
      <c r="E52" s="380">
        <f t="shared" si="7"/>
        <v>0</v>
      </c>
      <c r="F52" s="281">
        <v>0</v>
      </c>
      <c r="G52" s="229">
        <f t="shared" si="4"/>
        <v>0</v>
      </c>
      <c r="H52" s="230"/>
      <c r="I52" s="380">
        <f t="shared" si="8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ref="AC52:AC57" si="62">SUM(N52:AB52)</f>
        <v>0</v>
      </c>
      <c r="AD52" s="247">
        <f t="shared" ref="AD52:AD57" si="63">+AC52+M52</f>
        <v>0</v>
      </c>
      <c r="AE52" s="248">
        <f t="shared" si="61"/>
        <v>0</v>
      </c>
    </row>
    <row r="53" spans="1:31" s="26" customFormat="1" ht="15" customHeight="1" x14ac:dyDescent="0.2">
      <c r="A53" s="199"/>
      <c r="B53" s="262"/>
      <c r="C53" s="384"/>
      <c r="D53" s="209">
        <f>SUM(D54:D55)</f>
        <v>0</v>
      </c>
      <c r="E53" s="327">
        <f>SUM(E54:E55)</f>
        <v>0</v>
      </c>
      <c r="F53" s="209">
        <f>SUM(F54:F55)</f>
        <v>0</v>
      </c>
      <c r="G53" s="211">
        <f t="shared" ref="G53:H53" si="64">SUM(G54:G55)</f>
        <v>0</v>
      </c>
      <c r="H53" s="211">
        <f t="shared" si="64"/>
        <v>0</v>
      </c>
      <c r="I53" s="327">
        <f>SUM(I54:I55)</f>
        <v>0</v>
      </c>
      <c r="J53" s="209">
        <f>SUM(J54:J55)</f>
        <v>0</v>
      </c>
      <c r="K53" s="211">
        <f t="shared" ref="K53" si="65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66">SUM(P54:P55)</f>
        <v>0</v>
      </c>
      <c r="Q53" s="272">
        <f t="shared" si="66"/>
        <v>0</v>
      </c>
      <c r="R53" s="272">
        <f t="shared" si="66"/>
        <v>0</v>
      </c>
      <c r="S53" s="272">
        <f t="shared" si="66"/>
        <v>0</v>
      </c>
      <c r="T53" s="272">
        <f t="shared" si="66"/>
        <v>0</v>
      </c>
      <c r="U53" s="272">
        <f t="shared" si="66"/>
        <v>0</v>
      </c>
      <c r="V53" s="272">
        <f t="shared" si="66"/>
        <v>0</v>
      </c>
      <c r="W53" s="268">
        <f>SUM(W54:W55)</f>
        <v>0</v>
      </c>
      <c r="X53" s="272">
        <f t="shared" ref="X53:Z53" si="67">SUM(X54:X55)</f>
        <v>0</v>
      </c>
      <c r="Y53" s="272">
        <f t="shared" si="67"/>
        <v>0</v>
      </c>
      <c r="Z53" s="272">
        <f t="shared" si="67"/>
        <v>0</v>
      </c>
      <c r="AA53" s="268">
        <f>SUM(AA54:AA55)</f>
        <v>0</v>
      </c>
      <c r="AB53" s="272">
        <f t="shared" ref="AB53" si="68">SUM(AB54:AB55)</f>
        <v>0</v>
      </c>
      <c r="AC53" s="251">
        <f t="shared" si="62"/>
        <v>0</v>
      </c>
      <c r="AD53" s="247">
        <f t="shared" si="63"/>
        <v>0</v>
      </c>
      <c r="AE53" s="248">
        <f t="shared" si="61"/>
        <v>0</v>
      </c>
    </row>
    <row r="54" spans="1:31" s="4" customFormat="1" ht="15" customHeight="1" x14ac:dyDescent="0.2">
      <c r="A54" s="176"/>
      <c r="B54" s="279"/>
      <c r="C54" s="279"/>
      <c r="D54" s="210"/>
      <c r="E54" s="380">
        <f t="shared" si="7"/>
        <v>0</v>
      </c>
      <c r="F54" s="252">
        <v>0</v>
      </c>
      <c r="G54" s="223">
        <f t="shared" si="4"/>
        <v>0</v>
      </c>
      <c r="H54" s="236"/>
      <c r="I54" s="380">
        <f t="shared" si="8"/>
        <v>0</v>
      </c>
      <c r="J54" s="252">
        <v>0</v>
      </c>
      <c r="K54" s="237"/>
      <c r="L54" s="252"/>
      <c r="M54" s="238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62"/>
        <v>0</v>
      </c>
      <c r="AD54" s="247">
        <f t="shared" si="63"/>
        <v>0</v>
      </c>
      <c r="AE54" s="248">
        <f t="shared" si="61"/>
        <v>0</v>
      </c>
    </row>
    <row r="55" spans="1:31" s="4" customFormat="1" ht="15" customHeight="1" thickBot="1" x14ac:dyDescent="0.25">
      <c r="A55" s="181"/>
      <c r="B55" s="280"/>
      <c r="C55" s="280"/>
      <c r="D55" s="208"/>
      <c r="E55" s="381">
        <f t="shared" si="7"/>
        <v>0</v>
      </c>
      <c r="F55" s="281">
        <v>0</v>
      </c>
      <c r="G55" s="229">
        <f t="shared" si="4"/>
        <v>0</v>
      </c>
      <c r="H55" s="230"/>
      <c r="I55" s="381">
        <f t="shared" si="8"/>
        <v>0</v>
      </c>
      <c r="J55" s="281">
        <v>0</v>
      </c>
      <c r="K55" s="231"/>
      <c r="L55" s="281"/>
      <c r="M55" s="239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62"/>
        <v>0</v>
      </c>
      <c r="AD55" s="247">
        <f t="shared" si="63"/>
        <v>0</v>
      </c>
      <c r="AE55" s="248">
        <f t="shared" si="61"/>
        <v>0</v>
      </c>
    </row>
    <row r="56" spans="1:31" s="142" customFormat="1" ht="15.75" thickBot="1" x14ac:dyDescent="0.3">
      <c r="A56" s="179"/>
      <c r="B56" s="180"/>
      <c r="C56" s="385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273"/>
      <c r="Q56" s="273"/>
      <c r="R56" s="273"/>
      <c r="S56" s="273"/>
      <c r="T56" s="273"/>
      <c r="U56" s="273"/>
      <c r="V56" s="273"/>
      <c r="W56" s="271"/>
      <c r="X56" s="273"/>
      <c r="Y56" s="273"/>
      <c r="Z56" s="273"/>
      <c r="AA56" s="271"/>
      <c r="AB56" s="273"/>
      <c r="AC56" s="251">
        <f t="shared" si="62"/>
        <v>0</v>
      </c>
      <c r="AD56" s="247">
        <f t="shared" si="63"/>
        <v>0</v>
      </c>
      <c r="AE56" s="248">
        <f t="shared" si="61"/>
        <v>0</v>
      </c>
    </row>
    <row r="57" spans="1:31" s="3" customFormat="1" ht="22.5" customHeight="1" thickBot="1" x14ac:dyDescent="0.3">
      <c r="A57" s="177"/>
      <c r="B57" s="178"/>
      <c r="C57" s="19"/>
      <c r="D57" s="243">
        <f t="shared" ref="D57:K57" si="69">SUM(D8,D20,D23,D26,D29,D32,D35,D38,D41,D44,D47,D50,D53)</f>
        <v>0</v>
      </c>
      <c r="E57" s="336">
        <f t="shared" si="69"/>
        <v>0</v>
      </c>
      <c r="F57" s="243">
        <f t="shared" si="69"/>
        <v>0</v>
      </c>
      <c r="G57" s="243">
        <f t="shared" si="69"/>
        <v>0</v>
      </c>
      <c r="H57" s="244">
        <f t="shared" si="69"/>
        <v>0</v>
      </c>
      <c r="I57" s="336">
        <f t="shared" ref="I57" si="70">SUM(I8,I20,I23,I26,I29,I32,I35,I38,I41,I44,I47,I50,I53)</f>
        <v>0</v>
      </c>
      <c r="J57" s="244">
        <f t="shared" si="69"/>
        <v>0</v>
      </c>
      <c r="K57" s="244">
        <f t="shared" si="69"/>
        <v>0</v>
      </c>
      <c r="L57" s="244"/>
      <c r="M57" s="243">
        <f t="shared" ref="M57:AB57" si="71">SUM(M8,M20,M23,M26,M29,M32,M35,M38,M41,M44,M47,M50,M53)</f>
        <v>0</v>
      </c>
      <c r="N57" s="243">
        <f t="shared" si="71"/>
        <v>0</v>
      </c>
      <c r="O57" s="243">
        <f t="shared" si="71"/>
        <v>0</v>
      </c>
      <c r="P57" s="243">
        <f t="shared" si="71"/>
        <v>0</v>
      </c>
      <c r="Q57" s="243">
        <f t="shared" si="71"/>
        <v>0</v>
      </c>
      <c r="R57" s="243">
        <f t="shared" si="71"/>
        <v>0</v>
      </c>
      <c r="S57" s="243">
        <f t="shared" si="71"/>
        <v>0</v>
      </c>
      <c r="T57" s="243">
        <f t="shared" si="71"/>
        <v>0</v>
      </c>
      <c r="U57" s="243">
        <f t="shared" si="71"/>
        <v>0</v>
      </c>
      <c r="V57" s="243">
        <f t="shared" si="71"/>
        <v>0</v>
      </c>
      <c r="W57" s="243">
        <f t="shared" si="71"/>
        <v>0</v>
      </c>
      <c r="X57" s="243">
        <f t="shared" si="71"/>
        <v>0</v>
      </c>
      <c r="Y57" s="243">
        <f t="shared" si="71"/>
        <v>0</v>
      </c>
      <c r="Z57" s="243">
        <f t="shared" si="71"/>
        <v>0</v>
      </c>
      <c r="AA57" s="243">
        <f t="shared" si="71"/>
        <v>0</v>
      </c>
      <c r="AB57" s="243">
        <f t="shared" si="71"/>
        <v>0</v>
      </c>
      <c r="AC57" s="243">
        <f t="shared" si="62"/>
        <v>0</v>
      </c>
      <c r="AD57" s="243">
        <f t="shared" si="63"/>
        <v>0</v>
      </c>
      <c r="AE57" s="282">
        <f t="shared" si="61"/>
        <v>0</v>
      </c>
    </row>
    <row r="58" spans="1:31" x14ac:dyDescent="0.25">
      <c r="A58" s="8"/>
      <c r="B58" s="8"/>
      <c r="C58" s="8"/>
      <c r="D58" s="448"/>
      <c r="E58" s="448"/>
      <c r="F58" s="448"/>
      <c r="G58" s="448"/>
      <c r="H58" s="449"/>
      <c r="I58" s="450"/>
      <c r="J58" s="450"/>
      <c r="K58" s="450"/>
      <c r="L58" s="45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31" x14ac:dyDescent="0.25">
      <c r="A59" s="8"/>
      <c r="B59" s="8"/>
      <c r="C59" s="8"/>
    </row>
    <row r="60" spans="1:31" ht="15.75" thickBot="1" x14ac:dyDescent="0.3"/>
    <row r="61" spans="1:31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72">+M57*0.2</f>
        <v>0</v>
      </c>
      <c r="N61" s="213">
        <f t="shared" si="72"/>
        <v>0</v>
      </c>
      <c r="O61" s="213">
        <f t="shared" si="72"/>
        <v>0</v>
      </c>
      <c r="P61" s="213">
        <f t="shared" si="72"/>
        <v>0</v>
      </c>
      <c r="Q61" s="213">
        <f t="shared" si="72"/>
        <v>0</v>
      </c>
      <c r="R61" s="213">
        <f t="shared" si="72"/>
        <v>0</v>
      </c>
      <c r="S61" s="213">
        <f t="shared" si="72"/>
        <v>0</v>
      </c>
      <c r="T61" s="213">
        <f t="shared" si="72"/>
        <v>0</v>
      </c>
      <c r="U61" s="213">
        <f t="shared" si="72"/>
        <v>0</v>
      </c>
      <c r="V61" s="213">
        <f t="shared" si="72"/>
        <v>0</v>
      </c>
      <c r="W61" s="213">
        <f t="shared" si="72"/>
        <v>0</v>
      </c>
      <c r="X61" s="213">
        <f t="shared" si="72"/>
        <v>0</v>
      </c>
      <c r="Y61" s="213">
        <f t="shared" si="72"/>
        <v>0</v>
      </c>
      <c r="Z61" s="213">
        <f t="shared" si="72"/>
        <v>0</v>
      </c>
      <c r="AA61" s="213">
        <f t="shared" si="72"/>
        <v>0</v>
      </c>
      <c r="AB61" s="213">
        <f>+AB57*0.2</f>
        <v>0</v>
      </c>
      <c r="AC61" s="213">
        <f>+AC57*0.2</f>
        <v>0</v>
      </c>
      <c r="AD61" s="213">
        <f>+AD57*0.2</f>
        <v>0</v>
      </c>
    </row>
    <row r="62" spans="1:31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73">SUM(M57:M61)</f>
        <v>0</v>
      </c>
      <c r="N62" s="213">
        <f t="shared" si="73"/>
        <v>0</v>
      </c>
      <c r="O62" s="213">
        <f t="shared" si="73"/>
        <v>0</v>
      </c>
      <c r="P62" s="213">
        <f t="shared" si="73"/>
        <v>0</v>
      </c>
      <c r="Q62" s="213">
        <f t="shared" si="73"/>
        <v>0</v>
      </c>
      <c r="R62" s="213">
        <f t="shared" si="73"/>
        <v>0</v>
      </c>
      <c r="S62" s="213">
        <f t="shared" si="73"/>
        <v>0</v>
      </c>
      <c r="T62" s="213">
        <f t="shared" si="73"/>
        <v>0</v>
      </c>
      <c r="U62" s="213">
        <f t="shared" si="73"/>
        <v>0</v>
      </c>
      <c r="V62" s="213">
        <f t="shared" si="73"/>
        <v>0</v>
      </c>
      <c r="W62" s="213">
        <f t="shared" si="73"/>
        <v>0</v>
      </c>
      <c r="X62" s="213">
        <f t="shared" si="73"/>
        <v>0</v>
      </c>
      <c r="Y62" s="213">
        <f t="shared" si="73"/>
        <v>0</v>
      </c>
      <c r="Z62" s="213">
        <f t="shared" si="73"/>
        <v>0</v>
      </c>
      <c r="AA62" s="213">
        <f t="shared" si="73"/>
        <v>0</v>
      </c>
      <c r="AB62" s="213">
        <f>SUM(AB57:AB61)</f>
        <v>0</v>
      </c>
      <c r="AC62" s="213">
        <f>SUM(AC57:AC61)</f>
        <v>0</v>
      </c>
      <c r="AD62" s="213">
        <f>SUM(AD57:AD61)</f>
        <v>0</v>
      </c>
    </row>
  </sheetData>
  <mergeCells count="11">
    <mergeCell ref="D58:G58"/>
    <mergeCell ref="H58:L58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57">
    <cfRule type="cellIs" dxfId="374" priority="116" operator="lessThan">
      <formula>0</formula>
    </cfRule>
  </conditionalFormatting>
  <conditionalFormatting sqref="AE8">
    <cfRule type="cellIs" dxfId="373" priority="115" operator="lessThan">
      <formula>0</formula>
    </cfRule>
  </conditionalFormatting>
  <conditionalFormatting sqref="G3">
    <cfRule type="containsText" dxfId="372" priority="114" operator="containsText" text="Budget">
      <formula>NOT(ISERROR(SEARCH("Budget",G3)))</formula>
    </cfRule>
  </conditionalFormatting>
  <conditionalFormatting sqref="G4">
    <cfRule type="containsText" dxfId="371" priority="113" operator="containsText" text="forecast">
      <formula>NOT(ISERROR(SEARCH("forecast",G4)))</formula>
    </cfRule>
  </conditionalFormatting>
  <conditionalFormatting sqref="G9:G19">
    <cfRule type="cellIs" dxfId="370" priority="111" operator="greaterThan">
      <formula>F9</formula>
    </cfRule>
  </conditionalFormatting>
  <conditionalFormatting sqref="E8">
    <cfRule type="cellIs" dxfId="369" priority="66" operator="greaterThan">
      <formula>0</formula>
    </cfRule>
  </conditionalFormatting>
  <conditionalFormatting sqref="E9:E19">
    <cfRule type="cellIs" dxfId="368" priority="65" operator="greaterThan">
      <formula>0</formula>
    </cfRule>
  </conditionalFormatting>
  <conditionalFormatting sqref="E20">
    <cfRule type="cellIs" dxfId="367" priority="64" operator="greaterThan">
      <formula>0</formula>
    </cfRule>
  </conditionalFormatting>
  <conditionalFormatting sqref="E21:E22">
    <cfRule type="cellIs" dxfId="366" priority="63" operator="greaterThan">
      <formula>0</formula>
    </cfRule>
  </conditionalFormatting>
  <conditionalFormatting sqref="E23">
    <cfRule type="cellIs" dxfId="365" priority="62" operator="greaterThan">
      <formula>0</formula>
    </cfRule>
  </conditionalFormatting>
  <conditionalFormatting sqref="E24:E25">
    <cfRule type="cellIs" dxfId="364" priority="61" operator="greaterThan">
      <formula>0</formula>
    </cfRule>
  </conditionalFormatting>
  <conditionalFormatting sqref="E26">
    <cfRule type="cellIs" dxfId="363" priority="60" operator="greaterThan">
      <formula>0</formula>
    </cfRule>
  </conditionalFormatting>
  <conditionalFormatting sqref="E27:E28">
    <cfRule type="cellIs" dxfId="362" priority="59" operator="greaterThan">
      <formula>0</formula>
    </cfRule>
  </conditionalFormatting>
  <conditionalFormatting sqref="E29">
    <cfRule type="cellIs" dxfId="361" priority="58" operator="greaterThan">
      <formula>0</formula>
    </cfRule>
  </conditionalFormatting>
  <conditionalFormatting sqref="E30:E31">
    <cfRule type="cellIs" dxfId="360" priority="57" operator="greaterThan">
      <formula>0</formula>
    </cfRule>
  </conditionalFormatting>
  <conditionalFormatting sqref="E32">
    <cfRule type="cellIs" dxfId="359" priority="56" operator="greaterThan">
      <formula>0</formula>
    </cfRule>
  </conditionalFormatting>
  <conditionalFormatting sqref="E33:E34">
    <cfRule type="cellIs" dxfId="358" priority="55" operator="greaterThan">
      <formula>0</formula>
    </cfRule>
  </conditionalFormatting>
  <conditionalFormatting sqref="E35">
    <cfRule type="cellIs" dxfId="357" priority="54" operator="greaterThan">
      <formula>0</formula>
    </cfRule>
  </conditionalFormatting>
  <conditionalFormatting sqref="E36:E37">
    <cfRule type="cellIs" dxfId="356" priority="53" operator="greaterThan">
      <formula>0</formula>
    </cfRule>
  </conditionalFormatting>
  <conditionalFormatting sqref="E38">
    <cfRule type="cellIs" dxfId="355" priority="52" operator="greaterThan">
      <formula>0</formula>
    </cfRule>
  </conditionalFormatting>
  <conditionalFormatting sqref="E39:E40">
    <cfRule type="cellIs" dxfId="354" priority="51" operator="greaterThan">
      <formula>0</formula>
    </cfRule>
  </conditionalFormatting>
  <conditionalFormatting sqref="E41">
    <cfRule type="cellIs" dxfId="353" priority="50" operator="greaterThan">
      <formula>0</formula>
    </cfRule>
  </conditionalFormatting>
  <conditionalFormatting sqref="E42:E43">
    <cfRule type="cellIs" dxfId="352" priority="49" operator="greaterThan">
      <formula>0</formula>
    </cfRule>
  </conditionalFormatting>
  <conditionalFormatting sqref="E44">
    <cfRule type="cellIs" dxfId="351" priority="48" operator="greaterThan">
      <formula>0</formula>
    </cfRule>
  </conditionalFormatting>
  <conditionalFormatting sqref="E45:E46">
    <cfRule type="cellIs" dxfId="350" priority="47" operator="greaterThan">
      <formula>0</formula>
    </cfRule>
  </conditionalFormatting>
  <conditionalFormatting sqref="E47">
    <cfRule type="cellIs" dxfId="349" priority="46" operator="greaterThan">
      <formula>0</formula>
    </cfRule>
  </conditionalFormatting>
  <conditionalFormatting sqref="E48:E49">
    <cfRule type="cellIs" dxfId="348" priority="45" operator="greaterThan">
      <formula>0</formula>
    </cfRule>
  </conditionalFormatting>
  <conditionalFormatting sqref="E50">
    <cfRule type="cellIs" dxfId="347" priority="44" operator="greaterThan">
      <formula>0</formula>
    </cfRule>
  </conditionalFormatting>
  <conditionalFormatting sqref="E51:E52">
    <cfRule type="cellIs" dxfId="346" priority="43" operator="greaterThan">
      <formula>0</formula>
    </cfRule>
  </conditionalFormatting>
  <conditionalFormatting sqref="E53">
    <cfRule type="cellIs" dxfId="345" priority="42" operator="greaterThan">
      <formula>0</formula>
    </cfRule>
  </conditionalFormatting>
  <conditionalFormatting sqref="E54:E55">
    <cfRule type="cellIs" dxfId="344" priority="41" operator="greaterThan">
      <formula>0</formula>
    </cfRule>
  </conditionalFormatting>
  <conditionalFormatting sqref="E57">
    <cfRule type="cellIs" dxfId="343" priority="40" operator="greaterThan">
      <formula>0</formula>
    </cfRule>
  </conditionalFormatting>
  <conditionalFormatting sqref="I8">
    <cfRule type="cellIs" dxfId="342" priority="39" operator="greaterThan">
      <formula>0</formula>
    </cfRule>
  </conditionalFormatting>
  <conditionalFormatting sqref="I9:I19">
    <cfRule type="cellIs" dxfId="341" priority="38" operator="greaterThan">
      <formula>0</formula>
    </cfRule>
  </conditionalFormatting>
  <conditionalFormatting sqref="I20">
    <cfRule type="cellIs" dxfId="340" priority="37" operator="greaterThan">
      <formula>0</formula>
    </cfRule>
  </conditionalFormatting>
  <conditionalFormatting sqref="I21:I22">
    <cfRule type="cellIs" dxfId="339" priority="36" operator="greaterThan">
      <formula>0</formula>
    </cfRule>
  </conditionalFormatting>
  <conditionalFormatting sqref="I23">
    <cfRule type="cellIs" dxfId="338" priority="35" operator="greaterThan">
      <formula>0</formula>
    </cfRule>
  </conditionalFormatting>
  <conditionalFormatting sqref="I24:I25">
    <cfRule type="cellIs" dxfId="337" priority="34" operator="greaterThan">
      <formula>0</formula>
    </cfRule>
  </conditionalFormatting>
  <conditionalFormatting sqref="I26">
    <cfRule type="cellIs" dxfId="336" priority="33" operator="greaterThan">
      <formula>0</formula>
    </cfRule>
  </conditionalFormatting>
  <conditionalFormatting sqref="I27:I28">
    <cfRule type="cellIs" dxfId="335" priority="32" operator="greaterThan">
      <formula>0</formula>
    </cfRule>
  </conditionalFormatting>
  <conditionalFormatting sqref="I29">
    <cfRule type="cellIs" dxfId="334" priority="31" operator="greaterThan">
      <formula>0</formula>
    </cfRule>
  </conditionalFormatting>
  <conditionalFormatting sqref="I30:I31">
    <cfRule type="cellIs" dxfId="333" priority="30" operator="greaterThan">
      <formula>0</formula>
    </cfRule>
  </conditionalFormatting>
  <conditionalFormatting sqref="I32">
    <cfRule type="cellIs" dxfId="332" priority="29" operator="greaterThan">
      <formula>0</formula>
    </cfRule>
  </conditionalFormatting>
  <conditionalFormatting sqref="I33:I34">
    <cfRule type="cellIs" dxfId="331" priority="28" operator="greaterThan">
      <formula>0</formula>
    </cfRule>
  </conditionalFormatting>
  <conditionalFormatting sqref="I35">
    <cfRule type="cellIs" dxfId="330" priority="27" operator="greaterThan">
      <formula>0</formula>
    </cfRule>
  </conditionalFormatting>
  <conditionalFormatting sqref="I36:I37">
    <cfRule type="cellIs" dxfId="329" priority="26" operator="greaterThan">
      <formula>0</formula>
    </cfRule>
  </conditionalFormatting>
  <conditionalFormatting sqref="I38">
    <cfRule type="cellIs" dxfId="328" priority="25" operator="greaterThan">
      <formula>0</formula>
    </cfRule>
  </conditionalFormatting>
  <conditionalFormatting sqref="I39:I40">
    <cfRule type="cellIs" dxfId="327" priority="24" operator="greaterThan">
      <formula>0</formula>
    </cfRule>
  </conditionalFormatting>
  <conditionalFormatting sqref="I41">
    <cfRule type="cellIs" dxfId="326" priority="23" operator="greaterThan">
      <formula>0</formula>
    </cfRule>
  </conditionalFormatting>
  <conditionalFormatting sqref="I42:I43">
    <cfRule type="cellIs" dxfId="325" priority="22" operator="greaterThan">
      <formula>0</formula>
    </cfRule>
  </conditionalFormatting>
  <conditionalFormatting sqref="I44">
    <cfRule type="cellIs" dxfId="324" priority="21" operator="greaterThan">
      <formula>0</formula>
    </cfRule>
  </conditionalFormatting>
  <conditionalFormatting sqref="I45:I46">
    <cfRule type="cellIs" dxfId="323" priority="20" operator="greaterThan">
      <formula>0</formula>
    </cfRule>
  </conditionalFormatting>
  <conditionalFormatting sqref="I47">
    <cfRule type="cellIs" dxfId="322" priority="19" operator="greaterThan">
      <formula>0</formula>
    </cfRule>
  </conditionalFormatting>
  <conditionalFormatting sqref="I48:I49">
    <cfRule type="cellIs" dxfId="321" priority="18" operator="greaterThan">
      <formula>0</formula>
    </cfRule>
  </conditionalFormatting>
  <conditionalFormatting sqref="I50">
    <cfRule type="cellIs" dxfId="320" priority="17" operator="greaterThan">
      <formula>0</formula>
    </cfRule>
  </conditionalFormatting>
  <conditionalFormatting sqref="I51:I52">
    <cfRule type="cellIs" dxfId="319" priority="16" operator="greaterThan">
      <formula>0</formula>
    </cfRule>
  </conditionalFormatting>
  <conditionalFormatting sqref="I53">
    <cfRule type="cellIs" dxfId="318" priority="15" operator="greaterThan">
      <formula>0</formula>
    </cfRule>
  </conditionalFormatting>
  <conditionalFormatting sqref="I54:I55">
    <cfRule type="cellIs" dxfId="317" priority="14" operator="greaterThan">
      <formula>0</formula>
    </cfRule>
  </conditionalFormatting>
  <conditionalFormatting sqref="I57">
    <cfRule type="cellIs" dxfId="316" priority="13" operator="greaterThan">
      <formula>0</formula>
    </cfRule>
  </conditionalFormatting>
  <conditionalFormatting sqref="G21:G22">
    <cfRule type="cellIs" dxfId="315" priority="12" operator="greaterThan">
      <formula>F21</formula>
    </cfRule>
  </conditionalFormatting>
  <conditionalFormatting sqref="G24:G25">
    <cfRule type="cellIs" dxfId="314" priority="11" operator="greaterThan">
      <formula>F24</formula>
    </cfRule>
  </conditionalFormatting>
  <conditionalFormatting sqref="G27:G28">
    <cfRule type="cellIs" dxfId="313" priority="10" operator="greaterThan">
      <formula>F27</formula>
    </cfRule>
  </conditionalFormatting>
  <conditionalFormatting sqref="G30:G31">
    <cfRule type="cellIs" dxfId="312" priority="9" operator="greaterThan">
      <formula>F30</formula>
    </cfRule>
  </conditionalFormatting>
  <conditionalFormatting sqref="G33:G34">
    <cfRule type="cellIs" dxfId="311" priority="8" operator="greaterThan">
      <formula>F33</formula>
    </cfRule>
  </conditionalFormatting>
  <conditionalFormatting sqref="G36:G37">
    <cfRule type="cellIs" dxfId="310" priority="7" operator="greaterThan">
      <formula>F36</formula>
    </cfRule>
  </conditionalFormatting>
  <conditionalFormatting sqref="G39:G40">
    <cfRule type="cellIs" dxfId="309" priority="6" operator="greaterThan">
      <formula>F39</formula>
    </cfRule>
  </conditionalFormatting>
  <conditionalFormatting sqref="G42:G43">
    <cfRule type="cellIs" dxfId="308" priority="5" operator="greaterThan">
      <formula>F42</formula>
    </cfRule>
  </conditionalFormatting>
  <conditionalFormatting sqref="G45:G46">
    <cfRule type="cellIs" dxfId="307" priority="4" operator="greaterThan">
      <formula>F45</formula>
    </cfRule>
  </conditionalFormatting>
  <conditionalFormatting sqref="G48:G49">
    <cfRule type="cellIs" dxfId="306" priority="3" operator="greaterThan">
      <formula>F48</formula>
    </cfRule>
  </conditionalFormatting>
  <conditionalFormatting sqref="G51:G52">
    <cfRule type="cellIs" dxfId="305" priority="2" operator="greaterThan">
      <formula>F51</formula>
    </cfRule>
  </conditionalFormatting>
  <conditionalFormatting sqref="G54:G55">
    <cfRule type="cellIs" dxfId="304" priority="1" operator="greaterThan">
      <formula>F54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93"/>
  <sheetViews>
    <sheetView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G20" sqref="G20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IF(F74&gt;D74,"Budget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IF(AE74&lt;0,"Actual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+SUMMARY!A21</f>
        <v>ZK112 - Artist &amp; Guest Liaison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71" t="s">
        <v>350</v>
      </c>
      <c r="B8" s="366" t="s">
        <v>351</v>
      </c>
      <c r="C8" s="366"/>
      <c r="D8" s="327">
        <f t="shared" ref="D8:K8" si="0">SUM(D9:D22)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SUM(M9:M22)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66" si="3">+F8-AD8</f>
        <v>0</v>
      </c>
    </row>
    <row r="9" spans="1:32" s="4" customFormat="1" ht="15" customHeight="1" x14ac:dyDescent="0.2">
      <c r="A9" s="367"/>
      <c r="B9" s="368" t="s">
        <v>352</v>
      </c>
      <c r="C9" s="389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69"/>
      <c r="B10" s="370" t="s">
        <v>353</v>
      </c>
      <c r="C10" s="389"/>
      <c r="D10" s="207"/>
      <c r="E10" s="380">
        <f t="shared" ref="E10:E72" si="4">-D10+F10</f>
        <v>0</v>
      </c>
      <c r="F10" s="259"/>
      <c r="G10" s="223">
        <f t="shared" ref="G10:G72" si="5">SUM(M10:AB10)</f>
        <v>0</v>
      </c>
      <c r="H10" s="227"/>
      <c r="I10" s="380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8" si="7">SUM(N10:AB10)</f>
        <v>0</v>
      </c>
      <c r="AD10" s="247">
        <f t="shared" ref="AD10:AD68" si="8">+AC10+M10</f>
        <v>0</v>
      </c>
      <c r="AE10" s="248">
        <f t="shared" si="3"/>
        <v>0</v>
      </c>
    </row>
    <row r="11" spans="1:32" s="4" customFormat="1" ht="15" customHeight="1" x14ac:dyDescent="0.2">
      <c r="A11" s="369"/>
      <c r="B11" s="370" t="s">
        <v>354</v>
      </c>
      <c r="C11" s="389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69"/>
      <c r="B12" s="370" t="s">
        <v>355</v>
      </c>
      <c r="C12" s="389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 x14ac:dyDescent="0.2">
      <c r="A13" s="152"/>
      <c r="B13" s="283"/>
      <c r="C13" s="2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/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thickBot="1" x14ac:dyDescent="0.3">
      <c r="A22" s="172"/>
      <c r="B22" s="284"/>
      <c r="C22" s="284"/>
      <c r="D22" s="264"/>
      <c r="E22" s="380">
        <f t="shared" si="4"/>
        <v>0</v>
      </c>
      <c r="F22" s="281"/>
      <c r="G22" s="229">
        <f t="shared" si="5"/>
        <v>0</v>
      </c>
      <c r="H22" s="230"/>
      <c r="I22" s="380">
        <f t="shared" si="6"/>
        <v>0</v>
      </c>
      <c r="J22" s="281">
        <v>0</v>
      </c>
      <c r="K22" s="231"/>
      <c r="L22" s="281"/>
      <c r="M22" s="229"/>
      <c r="N22" s="267"/>
      <c r="O22" s="253"/>
      <c r="P22" s="253"/>
      <c r="Q22" s="253"/>
      <c r="R22" s="253"/>
      <c r="S22" s="253"/>
      <c r="T22" s="253"/>
      <c r="U22" s="253"/>
      <c r="V22" s="257"/>
      <c r="W22" s="258"/>
      <c r="X22" s="253"/>
      <c r="Y22" s="253"/>
      <c r="Z22" s="257"/>
      <c r="AA22" s="258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198" t="s">
        <v>356</v>
      </c>
      <c r="B23" s="170" t="s">
        <v>357</v>
      </c>
      <c r="C23" s="170"/>
      <c r="D23" s="209">
        <f>SUM(D24:D31)</f>
        <v>0</v>
      </c>
      <c r="E23" s="327">
        <f>SUM(E24:E31)</f>
        <v>0</v>
      </c>
      <c r="F23" s="209">
        <f>SUM(F24:F31)</f>
        <v>0</v>
      </c>
      <c r="G23" s="232">
        <f>SUM(G24:G31)</f>
        <v>0</v>
      </c>
      <c r="H23" s="232">
        <f t="shared" ref="H23" si="9">SUM(H24:H31)</f>
        <v>0</v>
      </c>
      <c r="I23" s="327">
        <f>SUM(I24:I31)</f>
        <v>0</v>
      </c>
      <c r="J23" s="209">
        <f>SUM(J24:J31)</f>
        <v>0</v>
      </c>
      <c r="K23" s="232">
        <f t="shared" ref="K23" si="10">SUM(K24:K31)</f>
        <v>0</v>
      </c>
      <c r="L23" s="209"/>
      <c r="M23" s="268">
        <f>SUM(M24:M31)</f>
        <v>0</v>
      </c>
      <c r="N23" s="268">
        <f>SUM(N24:N31)</f>
        <v>0</v>
      </c>
      <c r="O23" s="272">
        <f>SUM(O24:O31)</f>
        <v>0</v>
      </c>
      <c r="P23" s="272">
        <f t="shared" ref="P23:V23" si="11">SUM(P24:P31)</f>
        <v>0</v>
      </c>
      <c r="Q23" s="272">
        <f t="shared" si="11"/>
        <v>0</v>
      </c>
      <c r="R23" s="272">
        <f t="shared" si="11"/>
        <v>0</v>
      </c>
      <c r="S23" s="272">
        <f t="shared" si="11"/>
        <v>0</v>
      </c>
      <c r="T23" s="272">
        <f t="shared" si="11"/>
        <v>0</v>
      </c>
      <c r="U23" s="272">
        <f t="shared" si="11"/>
        <v>0</v>
      </c>
      <c r="V23" s="272">
        <f t="shared" si="11"/>
        <v>0</v>
      </c>
      <c r="W23" s="268">
        <f>SUM(W24:W31)</f>
        <v>0</v>
      </c>
      <c r="X23" s="272">
        <f t="shared" ref="X23:Z23" si="12">SUM(X24:X31)</f>
        <v>0</v>
      </c>
      <c r="Y23" s="272">
        <f t="shared" si="12"/>
        <v>0</v>
      </c>
      <c r="Z23" s="272">
        <f t="shared" si="12"/>
        <v>0</v>
      </c>
      <c r="AA23" s="268">
        <f>SUM(AA24:AA31)</f>
        <v>0</v>
      </c>
      <c r="AB23" s="272">
        <f t="shared" ref="AB23" si="13">SUM(AB24:AB31)</f>
        <v>0</v>
      </c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 x14ac:dyDescent="0.2">
      <c r="A24" s="348"/>
      <c r="B24" s="349" t="s">
        <v>134</v>
      </c>
      <c r="C24" s="349"/>
      <c r="D24" s="210"/>
      <c r="E24" s="380">
        <f t="shared" si="4"/>
        <v>0</v>
      </c>
      <c r="F24" s="252">
        <v>0</v>
      </c>
      <c r="G24" s="223">
        <f t="shared" si="5"/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x14ac:dyDescent="0.2">
      <c r="A25" s="348"/>
      <c r="B25" s="349" t="s">
        <v>358</v>
      </c>
      <c r="C25" s="356"/>
      <c r="D25" s="352"/>
      <c r="E25" s="380">
        <f t="shared" si="4"/>
        <v>0</v>
      </c>
      <c r="F25" s="252">
        <v>0</v>
      </c>
      <c r="G25" s="223">
        <f t="shared" si="5"/>
        <v>0</v>
      </c>
      <c r="H25" s="234"/>
      <c r="I25" s="380">
        <f t="shared" si="6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ref="AC25:AC30" si="14">SUM(N25:AB25)</f>
        <v>0</v>
      </c>
      <c r="AD25" s="247">
        <f t="shared" ref="AD25:AD30" si="15">+AC25+M25</f>
        <v>0</v>
      </c>
      <c r="AE25" s="248">
        <f t="shared" ref="AE25:AE30" si="16">+F25-AD25</f>
        <v>0</v>
      </c>
    </row>
    <row r="26" spans="1:31" s="4" customFormat="1" ht="15" customHeight="1" x14ac:dyDescent="0.2">
      <c r="A26" s="348"/>
      <c r="B26" s="349" t="s">
        <v>135</v>
      </c>
      <c r="C26" s="356"/>
      <c r="D26" s="352"/>
      <c r="E26" s="380">
        <f t="shared" si="4"/>
        <v>0</v>
      </c>
      <c r="F26" s="252">
        <v>0</v>
      </c>
      <c r="G26" s="223">
        <f t="shared" si="5"/>
        <v>0</v>
      </c>
      <c r="H26" s="234"/>
      <c r="I26" s="380">
        <f t="shared" si="6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4"/>
        <v>0</v>
      </c>
      <c r="AD26" s="247">
        <f t="shared" si="15"/>
        <v>0</v>
      </c>
      <c r="AE26" s="248">
        <f t="shared" si="16"/>
        <v>0</v>
      </c>
    </row>
    <row r="27" spans="1:31" s="4" customFormat="1" ht="15" customHeight="1" x14ac:dyDescent="0.2">
      <c r="A27" s="348"/>
      <c r="B27" s="349" t="s">
        <v>359</v>
      </c>
      <c r="C27" s="356"/>
      <c r="D27" s="352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4"/>
        <v>0</v>
      </c>
      <c r="AD27" s="247">
        <f t="shared" si="15"/>
        <v>0</v>
      </c>
      <c r="AE27" s="248">
        <f t="shared" si="16"/>
        <v>0</v>
      </c>
    </row>
    <row r="28" spans="1:31" s="4" customFormat="1" ht="15" customHeight="1" x14ac:dyDescent="0.2">
      <c r="A28" s="348"/>
      <c r="B28" s="349" t="s">
        <v>360</v>
      </c>
      <c r="C28" s="356"/>
      <c r="D28" s="352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4"/>
        <v>0</v>
      </c>
      <c r="AD28" s="247">
        <f t="shared" si="15"/>
        <v>0</v>
      </c>
      <c r="AE28" s="248">
        <f t="shared" si="16"/>
        <v>0</v>
      </c>
    </row>
    <row r="29" spans="1:31" s="4" customFormat="1" ht="15" customHeight="1" x14ac:dyDescent="0.2">
      <c r="A29" s="348"/>
      <c r="B29" s="349" t="s">
        <v>361</v>
      </c>
      <c r="C29" s="356"/>
      <c r="D29" s="352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4"/>
        <v>0</v>
      </c>
      <c r="AD29" s="247">
        <f t="shared" si="15"/>
        <v>0</v>
      </c>
      <c r="AE29" s="248">
        <f t="shared" si="16"/>
        <v>0</v>
      </c>
    </row>
    <row r="30" spans="1:31" s="4" customFormat="1" ht="15" customHeight="1" x14ac:dyDescent="0.2">
      <c r="A30" s="348"/>
      <c r="B30" s="349" t="s">
        <v>362</v>
      </c>
      <c r="C30" s="356"/>
      <c r="D30" s="352"/>
      <c r="E30" s="380">
        <f t="shared" si="4"/>
        <v>0</v>
      </c>
      <c r="F30" s="252">
        <v>0</v>
      </c>
      <c r="G30" s="223">
        <f t="shared" si="5"/>
        <v>0</v>
      </c>
      <c r="H30" s="234"/>
      <c r="I30" s="380">
        <f t="shared" si="6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4"/>
        <v>0</v>
      </c>
      <c r="AD30" s="247">
        <f t="shared" si="15"/>
        <v>0</v>
      </c>
      <c r="AE30" s="248">
        <f t="shared" si="16"/>
        <v>0</v>
      </c>
    </row>
    <row r="31" spans="1:31" s="4" customFormat="1" ht="15" customHeight="1" thickBot="1" x14ac:dyDescent="0.25">
      <c r="A31" s="172"/>
      <c r="B31" s="278"/>
      <c r="C31" s="278"/>
      <c r="D31" s="208"/>
      <c r="E31" s="380">
        <f t="shared" si="4"/>
        <v>0</v>
      </c>
      <c r="F31" s="281">
        <v>0</v>
      </c>
      <c r="G31" s="229">
        <f t="shared" si="5"/>
        <v>0</v>
      </c>
      <c r="H31" s="230"/>
      <c r="I31" s="380">
        <f t="shared" si="6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 x14ac:dyDescent="0.2">
      <c r="A32" s="198" t="s">
        <v>363</v>
      </c>
      <c r="B32" s="353" t="s">
        <v>364</v>
      </c>
      <c r="C32" s="353"/>
      <c r="D32" s="209">
        <f>SUM(D33:D37)</f>
        <v>0</v>
      </c>
      <c r="E32" s="327">
        <f>SUM(E33:E37)</f>
        <v>0</v>
      </c>
      <c r="F32" s="209">
        <f>SUM(F33:F37)</f>
        <v>0</v>
      </c>
      <c r="G32" s="209">
        <f t="shared" ref="G32:H32" si="17">SUM(G33:G37)</f>
        <v>0</v>
      </c>
      <c r="H32" s="209">
        <f t="shared" si="17"/>
        <v>0</v>
      </c>
      <c r="I32" s="327">
        <f>SUM(I33:I37)</f>
        <v>0</v>
      </c>
      <c r="J32" s="209">
        <f>SUM(J33:J37)</f>
        <v>0</v>
      </c>
      <c r="K32" s="209">
        <f t="shared" ref="K32" si="18">SUM(K33:K37)</f>
        <v>0</v>
      </c>
      <c r="L32" s="209"/>
      <c r="M32" s="268">
        <f>SUM(M33:M37)</f>
        <v>0</v>
      </c>
      <c r="N32" s="268">
        <f>SUM(N33:N37)</f>
        <v>0</v>
      </c>
      <c r="O32" s="272">
        <f>SUM(O33:O37)</f>
        <v>0</v>
      </c>
      <c r="P32" s="272">
        <f t="shared" ref="P32:V32" si="19">SUM(P33:P37)</f>
        <v>0</v>
      </c>
      <c r="Q32" s="272">
        <f t="shared" si="19"/>
        <v>0</v>
      </c>
      <c r="R32" s="272">
        <f t="shared" si="19"/>
        <v>0</v>
      </c>
      <c r="S32" s="272">
        <f t="shared" si="19"/>
        <v>0</v>
      </c>
      <c r="T32" s="272">
        <f t="shared" si="19"/>
        <v>0</v>
      </c>
      <c r="U32" s="272">
        <f t="shared" si="19"/>
        <v>0</v>
      </c>
      <c r="V32" s="272">
        <f t="shared" si="19"/>
        <v>0</v>
      </c>
      <c r="W32" s="268">
        <f>SUM(W33:W37)</f>
        <v>0</v>
      </c>
      <c r="X32" s="272">
        <f t="shared" ref="X32:Z32" si="20">SUM(X33:X37)</f>
        <v>0</v>
      </c>
      <c r="Y32" s="272">
        <f t="shared" si="20"/>
        <v>0</v>
      </c>
      <c r="Z32" s="272">
        <f t="shared" si="20"/>
        <v>0</v>
      </c>
      <c r="AA32" s="268">
        <f>SUM(AA33:AA37)</f>
        <v>0</v>
      </c>
      <c r="AB32" s="272">
        <f t="shared" ref="AB32" si="21">SUM(AB33:AB37)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 x14ac:dyDescent="0.2">
      <c r="A33" s="348"/>
      <c r="B33" s="349" t="s">
        <v>134</v>
      </c>
      <c r="C33" s="349"/>
      <c r="D33" s="210"/>
      <c r="E33" s="380">
        <f t="shared" si="4"/>
        <v>0</v>
      </c>
      <c r="F33" s="252">
        <v>0</v>
      </c>
      <c r="G33" s="223">
        <f t="shared" si="5"/>
        <v>0</v>
      </c>
      <c r="H33" s="234"/>
      <c r="I33" s="380">
        <f t="shared" si="6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x14ac:dyDescent="0.2">
      <c r="A34" s="348"/>
      <c r="B34" s="349" t="s">
        <v>358</v>
      </c>
      <c r="C34" s="356"/>
      <c r="D34" s="352"/>
      <c r="E34" s="380">
        <f t="shared" si="4"/>
        <v>0</v>
      </c>
      <c r="F34" s="252">
        <v>0</v>
      </c>
      <c r="G34" s="223">
        <f t="shared" si="5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36" si="22">SUM(N34:AB34)</f>
        <v>0</v>
      </c>
      <c r="AD34" s="247">
        <f t="shared" ref="AD34:AD36" si="23">+AC34+M34</f>
        <v>0</v>
      </c>
      <c r="AE34" s="248">
        <f t="shared" ref="AE34:AE36" si="24">+F34-AD34</f>
        <v>0</v>
      </c>
    </row>
    <row r="35" spans="1:31" s="4" customFormat="1" ht="15" customHeight="1" x14ac:dyDescent="0.2">
      <c r="A35" s="348"/>
      <c r="B35" s="349" t="s">
        <v>135</v>
      </c>
      <c r="C35" s="356"/>
      <c r="D35" s="352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2"/>
        <v>0</v>
      </c>
      <c r="AD35" s="247">
        <f t="shared" si="23"/>
        <v>0</v>
      </c>
      <c r="AE35" s="248">
        <f t="shared" si="24"/>
        <v>0</v>
      </c>
    </row>
    <row r="36" spans="1:31" s="4" customFormat="1" ht="15" customHeight="1" x14ac:dyDescent="0.2">
      <c r="A36" s="348"/>
      <c r="B36" s="349" t="s">
        <v>365</v>
      </c>
      <c r="C36" s="356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2"/>
        <v>0</v>
      </c>
      <c r="AD36" s="247">
        <f t="shared" si="23"/>
        <v>0</v>
      </c>
      <c r="AE36" s="248">
        <f t="shared" si="24"/>
        <v>0</v>
      </c>
    </row>
    <row r="37" spans="1:31" s="4" customFormat="1" ht="15" customHeight="1" thickBot="1" x14ac:dyDescent="0.25">
      <c r="A37" s="172"/>
      <c r="B37" s="278"/>
      <c r="C37" s="278"/>
      <c r="D37" s="208"/>
      <c r="E37" s="380">
        <f t="shared" si="4"/>
        <v>0</v>
      </c>
      <c r="F37" s="281">
        <v>0</v>
      </c>
      <c r="G37" s="229">
        <f t="shared" si="5"/>
        <v>0</v>
      </c>
      <c r="H37" s="230"/>
      <c r="I37" s="380">
        <f t="shared" si="6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26" customFormat="1" ht="15" customHeight="1" x14ac:dyDescent="0.2">
      <c r="A38" s="198" t="s">
        <v>366</v>
      </c>
      <c r="B38" s="353" t="s">
        <v>367</v>
      </c>
      <c r="C38" s="353"/>
      <c r="D38" s="209">
        <f t="shared" ref="D38:K38" si="25">SUM(D39:D43)</f>
        <v>0</v>
      </c>
      <c r="E38" s="327">
        <f>SUM(E39:E43)</f>
        <v>0</v>
      </c>
      <c r="F38" s="209">
        <f>SUM(F39:F43)</f>
        <v>0</v>
      </c>
      <c r="G38" s="209">
        <f t="shared" si="25"/>
        <v>0</v>
      </c>
      <c r="H38" s="209">
        <f t="shared" si="25"/>
        <v>0</v>
      </c>
      <c r="I38" s="327">
        <f>SUM(I39:I43)</f>
        <v>0</v>
      </c>
      <c r="J38" s="209">
        <f t="shared" si="25"/>
        <v>0</v>
      </c>
      <c r="K38" s="209">
        <f t="shared" si="25"/>
        <v>0</v>
      </c>
      <c r="L38" s="209"/>
      <c r="M38" s="268">
        <f>SUM(M39:M43)</f>
        <v>0</v>
      </c>
      <c r="N38" s="268">
        <f>SUM(N39:N43)</f>
        <v>0</v>
      </c>
      <c r="O38" s="272">
        <f>SUM(O39:O43)</f>
        <v>0</v>
      </c>
      <c r="P38" s="272">
        <f t="shared" ref="P38:V38" si="26">SUM(P39:P43)</f>
        <v>0</v>
      </c>
      <c r="Q38" s="272">
        <f t="shared" si="26"/>
        <v>0</v>
      </c>
      <c r="R38" s="272">
        <f t="shared" si="26"/>
        <v>0</v>
      </c>
      <c r="S38" s="272">
        <f t="shared" si="26"/>
        <v>0</v>
      </c>
      <c r="T38" s="272">
        <f t="shared" si="26"/>
        <v>0</v>
      </c>
      <c r="U38" s="272">
        <f t="shared" si="26"/>
        <v>0</v>
      </c>
      <c r="V38" s="272">
        <f t="shared" si="26"/>
        <v>0</v>
      </c>
      <c r="W38" s="268">
        <f>SUM(W39:W43)</f>
        <v>0</v>
      </c>
      <c r="X38" s="272">
        <f t="shared" ref="X38:Z38" si="27">SUM(X39:X43)</f>
        <v>0</v>
      </c>
      <c r="Y38" s="272">
        <f t="shared" si="27"/>
        <v>0</v>
      </c>
      <c r="Z38" s="272">
        <f t="shared" si="27"/>
        <v>0</v>
      </c>
      <c r="AA38" s="268">
        <f>SUM(AA39:AA43)</f>
        <v>0</v>
      </c>
      <c r="AB38" s="272">
        <f t="shared" ref="AB38" si="28">SUM(AB39:AB43)</f>
        <v>0</v>
      </c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 x14ac:dyDescent="0.2">
      <c r="A39" s="348"/>
      <c r="B39" s="349" t="s">
        <v>368</v>
      </c>
      <c r="C39" s="349"/>
      <c r="D39" s="210"/>
      <c r="E39" s="380">
        <f t="shared" si="4"/>
        <v>0</v>
      </c>
      <c r="F39" s="252">
        <v>0</v>
      </c>
      <c r="G39" s="223">
        <f t="shared" si="5"/>
        <v>0</v>
      </c>
      <c r="H39" s="234"/>
      <c r="I39" s="380">
        <f t="shared" si="6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x14ac:dyDescent="0.2">
      <c r="A40" s="354"/>
      <c r="B40" s="349" t="s">
        <v>369</v>
      </c>
      <c r="C40" s="356"/>
      <c r="D40" s="352"/>
      <c r="E40" s="380">
        <f t="shared" si="4"/>
        <v>0</v>
      </c>
      <c r="F40" s="252">
        <v>0</v>
      </c>
      <c r="G40" s="223">
        <f t="shared" si="5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ref="AC40:AC42" si="29">SUM(N40:AB40)</f>
        <v>0</v>
      </c>
      <c r="AD40" s="247">
        <f t="shared" ref="AD40:AD42" si="30">+AC40+M40</f>
        <v>0</v>
      </c>
      <c r="AE40" s="248">
        <f t="shared" ref="AE40:AE42" si="31">+F40-AD40</f>
        <v>0</v>
      </c>
    </row>
    <row r="41" spans="1:31" s="4" customFormat="1" ht="15" customHeight="1" x14ac:dyDescent="0.2">
      <c r="A41" s="354"/>
      <c r="B41" s="349" t="s">
        <v>370</v>
      </c>
      <c r="C41" s="356"/>
      <c r="D41" s="352"/>
      <c r="E41" s="380">
        <f t="shared" si="4"/>
        <v>0</v>
      </c>
      <c r="F41" s="252">
        <v>0</v>
      </c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69"/>
      <c r="N41" s="372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si="29"/>
        <v>0</v>
      </c>
      <c r="AD41" s="247">
        <f t="shared" si="30"/>
        <v>0</v>
      </c>
      <c r="AE41" s="248">
        <f t="shared" si="31"/>
        <v>0</v>
      </c>
    </row>
    <row r="42" spans="1:31" s="4" customFormat="1" ht="15" customHeight="1" x14ac:dyDescent="0.2">
      <c r="A42" s="152"/>
      <c r="B42" s="351"/>
      <c r="C42" s="351"/>
      <c r="D42" s="352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29"/>
        <v>0</v>
      </c>
      <c r="AD42" s="247">
        <f t="shared" si="30"/>
        <v>0</v>
      </c>
      <c r="AE42" s="248">
        <f t="shared" si="31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 t="shared" si="4"/>
        <v>0</v>
      </c>
      <c r="F43" s="281">
        <v>0</v>
      </c>
      <c r="G43" s="229">
        <f t="shared" si="5"/>
        <v>0</v>
      </c>
      <c r="H43" s="230"/>
      <c r="I43" s="380">
        <f t="shared" si="6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 x14ac:dyDescent="0.2">
      <c r="A44" s="198" t="s">
        <v>371</v>
      </c>
      <c r="B44" s="353" t="s">
        <v>372</v>
      </c>
      <c r="C44" s="353"/>
      <c r="D44" s="209">
        <f t="shared" ref="D44:K44" si="32">SUM(D45:D48)</f>
        <v>0</v>
      </c>
      <c r="E44" s="327">
        <f>SUM(E45:E48)</f>
        <v>0</v>
      </c>
      <c r="F44" s="209">
        <f>SUM(F45:F48)</f>
        <v>0</v>
      </c>
      <c r="G44" s="209">
        <f t="shared" si="32"/>
        <v>0</v>
      </c>
      <c r="H44" s="209">
        <f t="shared" si="32"/>
        <v>0</v>
      </c>
      <c r="I44" s="327">
        <f>SUM(I45:I48)</f>
        <v>0</v>
      </c>
      <c r="J44" s="209">
        <f t="shared" si="32"/>
        <v>0</v>
      </c>
      <c r="K44" s="209">
        <f t="shared" si="32"/>
        <v>0</v>
      </c>
      <c r="L44" s="209"/>
      <c r="M44" s="268">
        <f>SUM(M45:M48)</f>
        <v>0</v>
      </c>
      <c r="N44" s="268">
        <f>SUM(N45:N48)</f>
        <v>0</v>
      </c>
      <c r="O44" s="272">
        <f>SUM(O45:O48)</f>
        <v>0</v>
      </c>
      <c r="P44" s="272">
        <f t="shared" ref="P44:V44" si="33">SUM(P45:P48)</f>
        <v>0</v>
      </c>
      <c r="Q44" s="272">
        <f t="shared" si="33"/>
        <v>0</v>
      </c>
      <c r="R44" s="272">
        <f t="shared" si="33"/>
        <v>0</v>
      </c>
      <c r="S44" s="272">
        <f t="shared" si="33"/>
        <v>0</v>
      </c>
      <c r="T44" s="272">
        <f t="shared" si="33"/>
        <v>0</v>
      </c>
      <c r="U44" s="272">
        <f t="shared" si="33"/>
        <v>0</v>
      </c>
      <c r="V44" s="272">
        <f t="shared" si="33"/>
        <v>0</v>
      </c>
      <c r="W44" s="268">
        <f>SUM(W45:W48)</f>
        <v>0</v>
      </c>
      <c r="X44" s="272">
        <f t="shared" ref="X44:Z44" si="34">SUM(X45:X48)</f>
        <v>0</v>
      </c>
      <c r="Y44" s="272">
        <f t="shared" si="34"/>
        <v>0</v>
      </c>
      <c r="Z44" s="272">
        <f t="shared" si="34"/>
        <v>0</v>
      </c>
      <c r="AA44" s="268">
        <f>SUM(AA45:AA48)</f>
        <v>0</v>
      </c>
      <c r="AB44" s="272">
        <f t="shared" ref="AB44" si="35">SUM(AB45:AB48)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 x14ac:dyDescent="0.2">
      <c r="A45" s="354"/>
      <c r="B45" s="349" t="s">
        <v>134</v>
      </c>
      <c r="C45" s="349"/>
      <c r="D45" s="210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x14ac:dyDescent="0.2">
      <c r="A46" s="348"/>
      <c r="B46" s="349" t="s">
        <v>135</v>
      </c>
      <c r="C46" s="356"/>
      <c r="D46" s="352"/>
      <c r="E46" s="380">
        <f t="shared" si="4"/>
        <v>0</v>
      </c>
      <c r="F46" s="252">
        <v>0</v>
      </c>
      <c r="G46" s="223">
        <f t="shared" si="5"/>
        <v>0</v>
      </c>
      <c r="H46" s="234"/>
      <c r="I46" s="380">
        <f t="shared" si="6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ref="AC46:AC47" si="36">SUM(N46:AB46)</f>
        <v>0</v>
      </c>
      <c r="AD46" s="247">
        <f t="shared" ref="AD46:AD47" si="37">+AC46+M46</f>
        <v>0</v>
      </c>
      <c r="AE46" s="248">
        <f t="shared" ref="AE46:AE47" si="38">+F46-AD46</f>
        <v>0</v>
      </c>
    </row>
    <row r="47" spans="1:31" s="4" customFormat="1" ht="15" customHeight="1" x14ac:dyDescent="0.2">
      <c r="A47" s="354"/>
      <c r="B47" s="349" t="s">
        <v>373</v>
      </c>
      <c r="C47" s="356"/>
      <c r="D47" s="352"/>
      <c r="E47" s="380">
        <f t="shared" si="4"/>
        <v>0</v>
      </c>
      <c r="F47" s="252">
        <v>0</v>
      </c>
      <c r="G47" s="223">
        <f t="shared" si="5"/>
        <v>0</v>
      </c>
      <c r="H47" s="234"/>
      <c r="I47" s="380">
        <f t="shared" si="6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36"/>
        <v>0</v>
      </c>
      <c r="AD47" s="247">
        <f t="shared" si="37"/>
        <v>0</v>
      </c>
      <c r="AE47" s="248">
        <f t="shared" si="38"/>
        <v>0</v>
      </c>
    </row>
    <row r="48" spans="1:31" s="4" customFormat="1" ht="15" customHeight="1" thickBot="1" x14ac:dyDescent="0.25">
      <c r="A48" s="171"/>
      <c r="B48" s="278"/>
      <c r="C48" s="278"/>
      <c r="D48" s="208"/>
      <c r="E48" s="380">
        <f t="shared" si="4"/>
        <v>0</v>
      </c>
      <c r="F48" s="281">
        <v>0</v>
      </c>
      <c r="G48" s="229">
        <f t="shared" si="5"/>
        <v>0</v>
      </c>
      <c r="H48" s="230"/>
      <c r="I48" s="380">
        <f t="shared" si="6"/>
        <v>0</v>
      </c>
      <c r="J48" s="281">
        <v>0</v>
      </c>
      <c r="K48" s="231"/>
      <c r="L48" s="281"/>
      <c r="M48" s="270"/>
      <c r="N48" s="374"/>
      <c r="O48" s="375"/>
      <c r="P48" s="375"/>
      <c r="Q48" s="375"/>
      <c r="R48" s="375"/>
      <c r="S48" s="375"/>
      <c r="T48" s="375"/>
      <c r="U48" s="375"/>
      <c r="V48" s="375"/>
      <c r="W48" s="374"/>
      <c r="X48" s="375"/>
      <c r="Y48" s="375"/>
      <c r="Z48" s="375"/>
      <c r="AA48" s="374"/>
      <c r="AB48" s="375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26" customFormat="1" ht="15" customHeight="1" x14ac:dyDescent="0.2">
      <c r="A49" s="198"/>
      <c r="B49" s="170"/>
      <c r="C49" s="170"/>
      <c r="D49" s="209">
        <f t="shared" ref="D49:K49" si="39">SUM(D50:D51)</f>
        <v>0</v>
      </c>
      <c r="E49" s="327">
        <f>SUM(E50:E51)</f>
        <v>0</v>
      </c>
      <c r="F49" s="209">
        <f>SUM(F50:F51)</f>
        <v>0</v>
      </c>
      <c r="G49" s="209">
        <f t="shared" si="39"/>
        <v>0</v>
      </c>
      <c r="H49" s="209">
        <f t="shared" si="39"/>
        <v>0</v>
      </c>
      <c r="I49" s="327">
        <f>SUM(I50:I51)</f>
        <v>0</v>
      </c>
      <c r="J49" s="209">
        <f t="shared" si="39"/>
        <v>0</v>
      </c>
      <c r="K49" s="209">
        <f t="shared" si="39"/>
        <v>0</v>
      </c>
      <c r="L49" s="209"/>
      <c r="M49" s="268">
        <f>SUM(M50:M51)</f>
        <v>0</v>
      </c>
      <c r="N49" s="268">
        <f>SUM(N50:N51)</f>
        <v>0</v>
      </c>
      <c r="O49" s="272">
        <f>SUM(O50:O51)</f>
        <v>0</v>
      </c>
      <c r="P49" s="272">
        <f t="shared" ref="P49:V49" si="40">SUM(P50:P51)</f>
        <v>0</v>
      </c>
      <c r="Q49" s="272">
        <f t="shared" si="40"/>
        <v>0</v>
      </c>
      <c r="R49" s="272">
        <f t="shared" si="40"/>
        <v>0</v>
      </c>
      <c r="S49" s="272">
        <f t="shared" si="40"/>
        <v>0</v>
      </c>
      <c r="T49" s="272">
        <f t="shared" si="40"/>
        <v>0</v>
      </c>
      <c r="U49" s="272">
        <f t="shared" si="40"/>
        <v>0</v>
      </c>
      <c r="V49" s="272">
        <f t="shared" si="40"/>
        <v>0</v>
      </c>
      <c r="W49" s="268">
        <f>SUM(W50:W51)</f>
        <v>0</v>
      </c>
      <c r="X49" s="272">
        <f t="shared" ref="X49:Z49" si="41">SUM(X50:X51)</f>
        <v>0</v>
      </c>
      <c r="Y49" s="272">
        <f t="shared" si="41"/>
        <v>0</v>
      </c>
      <c r="Z49" s="272">
        <f t="shared" si="41"/>
        <v>0</v>
      </c>
      <c r="AA49" s="268">
        <f>SUM(AA50:AA51)</f>
        <v>0</v>
      </c>
      <c r="AB49" s="272">
        <f t="shared" ref="AB49" si="42">SUM(AB50:AB51)</f>
        <v>0</v>
      </c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4" customFormat="1" ht="15" customHeight="1" x14ac:dyDescent="0.2">
      <c r="A50" s="153"/>
      <c r="B50" s="277"/>
      <c r="C50" s="277"/>
      <c r="D50" s="210"/>
      <c r="E50" s="380">
        <f t="shared" si="4"/>
        <v>0</v>
      </c>
      <c r="F50" s="252">
        <v>0</v>
      </c>
      <c r="G50" s="223">
        <f t="shared" si="5"/>
        <v>0</v>
      </c>
      <c r="H50" s="234"/>
      <c r="I50" s="380">
        <f t="shared" si="6"/>
        <v>0</v>
      </c>
      <c r="J50" s="252">
        <v>0</v>
      </c>
      <c r="K50" s="235"/>
      <c r="L50" s="252"/>
      <c r="M50" s="269"/>
      <c r="N50" s="372"/>
      <c r="O50" s="373"/>
      <c r="P50" s="373"/>
      <c r="Q50" s="373"/>
      <c r="R50" s="373"/>
      <c r="S50" s="373"/>
      <c r="T50" s="373"/>
      <c r="U50" s="373"/>
      <c r="V50" s="373"/>
      <c r="W50" s="372"/>
      <c r="X50" s="373"/>
      <c r="Y50" s="373"/>
      <c r="Z50" s="373"/>
      <c r="AA50" s="372"/>
      <c r="AB50" s="373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 thickBot="1" x14ac:dyDescent="0.25">
      <c r="A51" s="171"/>
      <c r="B51" s="278"/>
      <c r="C51" s="278"/>
      <c r="D51" s="208"/>
      <c r="E51" s="380">
        <f t="shared" si="4"/>
        <v>0</v>
      </c>
      <c r="F51" s="281">
        <v>0</v>
      </c>
      <c r="G51" s="229">
        <f t="shared" si="5"/>
        <v>0</v>
      </c>
      <c r="H51" s="230"/>
      <c r="I51" s="380">
        <f t="shared" si="6"/>
        <v>0</v>
      </c>
      <c r="J51" s="281">
        <v>0</v>
      </c>
      <c r="K51" s="231"/>
      <c r="L51" s="281"/>
      <c r="M51" s="270"/>
      <c r="N51" s="374"/>
      <c r="O51" s="375"/>
      <c r="P51" s="375"/>
      <c r="Q51" s="375"/>
      <c r="R51" s="375"/>
      <c r="S51" s="375"/>
      <c r="T51" s="375"/>
      <c r="U51" s="375"/>
      <c r="V51" s="375"/>
      <c r="W51" s="374"/>
      <c r="X51" s="375"/>
      <c r="Y51" s="375"/>
      <c r="Z51" s="375"/>
      <c r="AA51" s="374"/>
      <c r="AB51" s="375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26" customFormat="1" ht="15" customHeight="1" x14ac:dyDescent="0.2">
      <c r="A52" s="198"/>
      <c r="B52" s="170"/>
      <c r="C52" s="170"/>
      <c r="D52" s="209">
        <f>SUM(D53:D54)</f>
        <v>0</v>
      </c>
      <c r="E52" s="327">
        <f>SUM(E53:E54)</f>
        <v>0</v>
      </c>
      <c r="F52" s="209">
        <f>SUM(F53:F54)</f>
        <v>0</v>
      </c>
      <c r="G52" s="209">
        <f t="shared" ref="G52:H52" si="43">SUM(G53:G54)</f>
        <v>0</v>
      </c>
      <c r="H52" s="209">
        <f t="shared" si="43"/>
        <v>0</v>
      </c>
      <c r="I52" s="327">
        <f>SUM(I53:I54)</f>
        <v>0</v>
      </c>
      <c r="J52" s="209">
        <f>SUM(J53:J54)</f>
        <v>0</v>
      </c>
      <c r="K52" s="209">
        <f t="shared" ref="K52" si="44">SUM(K53:K54)</f>
        <v>0</v>
      </c>
      <c r="L52" s="209"/>
      <c r="M52" s="268">
        <f>SUM(M53:M54)</f>
        <v>0</v>
      </c>
      <c r="N52" s="268">
        <f>SUM(N53:N54)</f>
        <v>0</v>
      </c>
      <c r="O52" s="272">
        <f>SUM(O53:O54)</f>
        <v>0</v>
      </c>
      <c r="P52" s="272">
        <f t="shared" ref="P52:V52" si="45">SUM(P53:P54)</f>
        <v>0</v>
      </c>
      <c r="Q52" s="272">
        <f t="shared" si="45"/>
        <v>0</v>
      </c>
      <c r="R52" s="272">
        <f t="shared" si="45"/>
        <v>0</v>
      </c>
      <c r="S52" s="272">
        <f t="shared" si="45"/>
        <v>0</v>
      </c>
      <c r="T52" s="272">
        <f t="shared" si="45"/>
        <v>0</v>
      </c>
      <c r="U52" s="272">
        <f t="shared" si="45"/>
        <v>0</v>
      </c>
      <c r="V52" s="272">
        <f t="shared" si="45"/>
        <v>0</v>
      </c>
      <c r="W52" s="268">
        <f>SUM(W53:W54)</f>
        <v>0</v>
      </c>
      <c r="X52" s="272">
        <f t="shared" ref="X52:Z52" si="46">SUM(X53:X54)</f>
        <v>0</v>
      </c>
      <c r="Y52" s="272">
        <f t="shared" si="46"/>
        <v>0</v>
      </c>
      <c r="Z52" s="272">
        <f t="shared" si="46"/>
        <v>0</v>
      </c>
      <c r="AA52" s="268">
        <f>SUM(AA53:AA54)</f>
        <v>0</v>
      </c>
      <c r="AB52" s="272">
        <f t="shared" ref="AB52" si="47">SUM(AB53:AB54)</f>
        <v>0</v>
      </c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 x14ac:dyDescent="0.2">
      <c r="A53" s="153"/>
      <c r="B53" s="277"/>
      <c r="C53" s="277"/>
      <c r="D53" s="210"/>
      <c r="E53" s="380">
        <f t="shared" si="4"/>
        <v>0</v>
      </c>
      <c r="F53" s="252">
        <v>0</v>
      </c>
      <c r="G53" s="223">
        <f t="shared" si="5"/>
        <v>0</v>
      </c>
      <c r="H53" s="234"/>
      <c r="I53" s="380">
        <f t="shared" si="6"/>
        <v>0</v>
      </c>
      <c r="J53" s="252">
        <v>0</v>
      </c>
      <c r="K53" s="235"/>
      <c r="L53" s="252"/>
      <c r="M53" s="269"/>
      <c r="N53" s="372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thickBot="1" x14ac:dyDescent="0.25">
      <c r="A54" s="171"/>
      <c r="B54" s="278"/>
      <c r="C54" s="278"/>
      <c r="D54" s="208"/>
      <c r="E54" s="380">
        <f t="shared" si="4"/>
        <v>0</v>
      </c>
      <c r="F54" s="281">
        <v>0</v>
      </c>
      <c r="G54" s="229">
        <f t="shared" si="5"/>
        <v>0</v>
      </c>
      <c r="H54" s="230"/>
      <c r="I54" s="380">
        <f t="shared" si="6"/>
        <v>0</v>
      </c>
      <c r="J54" s="281">
        <v>0</v>
      </c>
      <c r="K54" s="231"/>
      <c r="L54" s="281"/>
      <c r="M54" s="270"/>
      <c r="N54" s="374"/>
      <c r="O54" s="375"/>
      <c r="P54" s="375"/>
      <c r="Q54" s="375"/>
      <c r="R54" s="375"/>
      <c r="S54" s="375"/>
      <c r="T54" s="375"/>
      <c r="U54" s="375"/>
      <c r="V54" s="375"/>
      <c r="W54" s="374"/>
      <c r="X54" s="375"/>
      <c r="Y54" s="375"/>
      <c r="Z54" s="375"/>
      <c r="AA54" s="374"/>
      <c r="AB54" s="375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26" customFormat="1" ht="15" customHeight="1" x14ac:dyDescent="0.2">
      <c r="A55" s="198"/>
      <c r="B55" s="170"/>
      <c r="C55" s="170"/>
      <c r="D55" s="209">
        <f>SUM(D56:D57)</f>
        <v>0</v>
      </c>
      <c r="E55" s="327">
        <f>SUM(E56:E57)</f>
        <v>0</v>
      </c>
      <c r="F55" s="209">
        <f>SUM(F56:F57)</f>
        <v>0</v>
      </c>
      <c r="G55" s="209">
        <f t="shared" ref="G55:H55" si="48">SUM(G56:G57)</f>
        <v>0</v>
      </c>
      <c r="H55" s="209">
        <f t="shared" si="48"/>
        <v>0</v>
      </c>
      <c r="I55" s="327">
        <f>SUM(I56:I57)</f>
        <v>0</v>
      </c>
      <c r="J55" s="209">
        <f>SUM(J56:J57)</f>
        <v>0</v>
      </c>
      <c r="K55" s="209">
        <f t="shared" ref="K55" si="49">SUM(K56:K57)</f>
        <v>0</v>
      </c>
      <c r="L55" s="209"/>
      <c r="M55" s="268">
        <f>SUM(M56:M57)</f>
        <v>0</v>
      </c>
      <c r="N55" s="268">
        <f>SUM(N56:N57)</f>
        <v>0</v>
      </c>
      <c r="O55" s="272">
        <f>SUM(O56:O57)</f>
        <v>0</v>
      </c>
      <c r="P55" s="272">
        <f t="shared" ref="P55:V55" si="50">SUM(P56:P57)</f>
        <v>0</v>
      </c>
      <c r="Q55" s="272">
        <f t="shared" si="50"/>
        <v>0</v>
      </c>
      <c r="R55" s="272">
        <f t="shared" si="50"/>
        <v>0</v>
      </c>
      <c r="S55" s="272">
        <f t="shared" si="50"/>
        <v>0</v>
      </c>
      <c r="T55" s="272">
        <f t="shared" si="50"/>
        <v>0</v>
      </c>
      <c r="U55" s="272">
        <f t="shared" si="50"/>
        <v>0</v>
      </c>
      <c r="V55" s="272">
        <f t="shared" si="50"/>
        <v>0</v>
      </c>
      <c r="W55" s="268">
        <f>SUM(W56:W57)</f>
        <v>0</v>
      </c>
      <c r="X55" s="272">
        <f t="shared" ref="X55:Z55" si="51">SUM(X56:X57)</f>
        <v>0</v>
      </c>
      <c r="Y55" s="272">
        <f t="shared" si="51"/>
        <v>0</v>
      </c>
      <c r="Z55" s="272">
        <f t="shared" si="51"/>
        <v>0</v>
      </c>
      <c r="AA55" s="268">
        <f>SUM(AA56:AA57)</f>
        <v>0</v>
      </c>
      <c r="AB55" s="272">
        <f t="shared" ref="AB55" si="52">SUM(AB56:AB57)</f>
        <v>0</v>
      </c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5" customHeight="1" x14ac:dyDescent="0.2">
      <c r="A56" s="153"/>
      <c r="B56" s="277"/>
      <c r="C56" s="277"/>
      <c r="D56" s="210"/>
      <c r="E56" s="380">
        <f t="shared" si="4"/>
        <v>0</v>
      </c>
      <c r="F56" s="252">
        <v>0</v>
      </c>
      <c r="G56" s="223">
        <f t="shared" si="5"/>
        <v>0</v>
      </c>
      <c r="H56" s="234"/>
      <c r="I56" s="380">
        <f t="shared" si="6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thickBot="1" x14ac:dyDescent="0.25">
      <c r="A57" s="171"/>
      <c r="B57" s="278"/>
      <c r="C57" s="278"/>
      <c r="D57" s="208"/>
      <c r="E57" s="380">
        <f t="shared" si="4"/>
        <v>0</v>
      </c>
      <c r="F57" s="281">
        <v>0</v>
      </c>
      <c r="G57" s="229">
        <f t="shared" si="5"/>
        <v>0</v>
      </c>
      <c r="H57" s="230"/>
      <c r="I57" s="380">
        <f t="shared" si="6"/>
        <v>0</v>
      </c>
      <c r="J57" s="281">
        <v>0</v>
      </c>
      <c r="K57" s="231"/>
      <c r="L57" s="281"/>
      <c r="M57" s="270"/>
      <c r="N57" s="374"/>
      <c r="O57" s="375"/>
      <c r="P57" s="375"/>
      <c r="Q57" s="375"/>
      <c r="R57" s="375"/>
      <c r="S57" s="375"/>
      <c r="T57" s="375"/>
      <c r="U57" s="375"/>
      <c r="V57" s="375"/>
      <c r="W57" s="374"/>
      <c r="X57" s="375"/>
      <c r="Y57" s="375"/>
      <c r="Z57" s="375"/>
      <c r="AA57" s="374"/>
      <c r="AB57" s="375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26" customFormat="1" ht="15" customHeight="1" x14ac:dyDescent="0.2">
      <c r="A58" s="198"/>
      <c r="B58" s="170"/>
      <c r="C58" s="170"/>
      <c r="D58" s="209">
        <f>SUM(D59:D60)</f>
        <v>0</v>
      </c>
      <c r="E58" s="327">
        <f>SUM(E59:E60)</f>
        <v>0</v>
      </c>
      <c r="F58" s="209">
        <f>SUM(F59:F60)</f>
        <v>0</v>
      </c>
      <c r="G58" s="209">
        <f t="shared" ref="G58:H58" si="53">SUM(G59:G60)</f>
        <v>0</v>
      </c>
      <c r="H58" s="209">
        <f t="shared" si="53"/>
        <v>0</v>
      </c>
      <c r="I58" s="327">
        <f>SUM(I59:I60)</f>
        <v>0</v>
      </c>
      <c r="J58" s="209">
        <f>SUM(J59:J60)</f>
        <v>0</v>
      </c>
      <c r="K58" s="209">
        <f t="shared" ref="K58" si="54">SUM(K59:K60)</f>
        <v>0</v>
      </c>
      <c r="L58" s="209"/>
      <c r="M58" s="268">
        <f>SUM(M59:M60)</f>
        <v>0</v>
      </c>
      <c r="N58" s="268">
        <f>SUM(N59:N60)</f>
        <v>0</v>
      </c>
      <c r="O58" s="272">
        <f>SUM(O59:O60)</f>
        <v>0</v>
      </c>
      <c r="P58" s="272">
        <f t="shared" ref="P58:V58" si="55">SUM(P59:P60)</f>
        <v>0</v>
      </c>
      <c r="Q58" s="272">
        <f t="shared" si="55"/>
        <v>0</v>
      </c>
      <c r="R58" s="272">
        <f t="shared" si="55"/>
        <v>0</v>
      </c>
      <c r="S58" s="272">
        <f t="shared" si="55"/>
        <v>0</v>
      </c>
      <c r="T58" s="272">
        <f t="shared" si="55"/>
        <v>0</v>
      </c>
      <c r="U58" s="272">
        <f t="shared" si="55"/>
        <v>0</v>
      </c>
      <c r="V58" s="272">
        <f t="shared" si="55"/>
        <v>0</v>
      </c>
      <c r="W58" s="268">
        <f>SUM(W59:W60)</f>
        <v>0</v>
      </c>
      <c r="X58" s="272">
        <f t="shared" ref="X58:Z58" si="56">SUM(X59:X60)</f>
        <v>0</v>
      </c>
      <c r="Y58" s="272">
        <f t="shared" si="56"/>
        <v>0</v>
      </c>
      <c r="Z58" s="272">
        <f t="shared" si="56"/>
        <v>0</v>
      </c>
      <c r="AA58" s="268">
        <f>SUM(AA59:AA60)</f>
        <v>0</v>
      </c>
      <c r="AB58" s="272">
        <f t="shared" ref="AB58" si="57">SUM(AB59:AB60)</f>
        <v>0</v>
      </c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4" customFormat="1" ht="15" customHeight="1" x14ac:dyDescent="0.2">
      <c r="A59" s="153"/>
      <c r="B59" s="277"/>
      <c r="C59" s="277"/>
      <c r="D59" s="210"/>
      <c r="E59" s="380">
        <f t="shared" si="4"/>
        <v>0</v>
      </c>
      <c r="F59" s="252">
        <v>0</v>
      </c>
      <c r="G59" s="223">
        <f t="shared" si="5"/>
        <v>0</v>
      </c>
      <c r="H59" s="234"/>
      <c r="I59" s="380">
        <f t="shared" si="6"/>
        <v>0</v>
      </c>
      <c r="J59" s="252">
        <v>0</v>
      </c>
      <c r="K59" s="235"/>
      <c r="L59" s="252"/>
      <c r="M59" s="269"/>
      <c r="N59" s="372"/>
      <c r="O59" s="373"/>
      <c r="P59" s="373"/>
      <c r="Q59" s="373"/>
      <c r="R59" s="373"/>
      <c r="S59" s="373"/>
      <c r="T59" s="373"/>
      <c r="U59" s="373"/>
      <c r="V59" s="373"/>
      <c r="W59" s="372"/>
      <c r="X59" s="373"/>
      <c r="Y59" s="373"/>
      <c r="Z59" s="373"/>
      <c r="AA59" s="372"/>
      <c r="AB59" s="373"/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 thickBot="1" x14ac:dyDescent="0.25">
      <c r="A60" s="171"/>
      <c r="B60" s="278"/>
      <c r="C60" s="278"/>
      <c r="D60" s="208"/>
      <c r="E60" s="380">
        <f t="shared" si="4"/>
        <v>0</v>
      </c>
      <c r="F60" s="281">
        <v>0</v>
      </c>
      <c r="G60" s="229">
        <f t="shared" si="5"/>
        <v>0</v>
      </c>
      <c r="H60" s="230"/>
      <c r="I60" s="380">
        <f t="shared" si="6"/>
        <v>0</v>
      </c>
      <c r="J60" s="281">
        <v>0</v>
      </c>
      <c r="K60" s="231"/>
      <c r="L60" s="281"/>
      <c r="M60" s="270"/>
      <c r="N60" s="374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26" customFormat="1" ht="15" customHeight="1" x14ac:dyDescent="0.2">
      <c r="A61" s="198"/>
      <c r="B61" s="170"/>
      <c r="C61" s="170"/>
      <c r="D61" s="209">
        <f>SUM(D62:D63)</f>
        <v>0</v>
      </c>
      <c r="E61" s="327">
        <f>SUM(E62:E63)</f>
        <v>0</v>
      </c>
      <c r="F61" s="209">
        <f>SUM(F62:F63)</f>
        <v>0</v>
      </c>
      <c r="G61" s="209">
        <f t="shared" ref="G61:H61" si="58">SUM(G62:G63)</f>
        <v>0</v>
      </c>
      <c r="H61" s="209">
        <f t="shared" si="58"/>
        <v>0</v>
      </c>
      <c r="I61" s="327">
        <f>SUM(I62:I63)</f>
        <v>0</v>
      </c>
      <c r="J61" s="209">
        <f>SUM(J62:J63)</f>
        <v>0</v>
      </c>
      <c r="K61" s="209">
        <f t="shared" ref="K61" si="59">SUM(K62:K63)</f>
        <v>0</v>
      </c>
      <c r="L61" s="209"/>
      <c r="M61" s="268">
        <f>SUM(M62:M63)</f>
        <v>0</v>
      </c>
      <c r="N61" s="268">
        <f>SUM(N62:N63)</f>
        <v>0</v>
      </c>
      <c r="O61" s="272">
        <f>SUM(O62:O63)</f>
        <v>0</v>
      </c>
      <c r="P61" s="272">
        <f t="shared" ref="P61:V61" si="60">SUM(P62:P63)</f>
        <v>0</v>
      </c>
      <c r="Q61" s="272">
        <f t="shared" si="60"/>
        <v>0</v>
      </c>
      <c r="R61" s="272">
        <f t="shared" si="60"/>
        <v>0</v>
      </c>
      <c r="S61" s="272">
        <f t="shared" si="60"/>
        <v>0</v>
      </c>
      <c r="T61" s="272">
        <f t="shared" si="60"/>
        <v>0</v>
      </c>
      <c r="U61" s="272">
        <f t="shared" si="60"/>
        <v>0</v>
      </c>
      <c r="V61" s="272">
        <f t="shared" si="60"/>
        <v>0</v>
      </c>
      <c r="W61" s="268">
        <f>SUM(W62:W63)</f>
        <v>0</v>
      </c>
      <c r="X61" s="272">
        <f t="shared" ref="X61:Z61" si="61">SUM(X62:X63)</f>
        <v>0</v>
      </c>
      <c r="Y61" s="272">
        <f t="shared" si="61"/>
        <v>0</v>
      </c>
      <c r="Z61" s="272">
        <f t="shared" si="61"/>
        <v>0</v>
      </c>
      <c r="AA61" s="268">
        <f>SUM(AA62:AA63)</f>
        <v>0</v>
      </c>
      <c r="AB61" s="272">
        <f t="shared" ref="AB61" si="62">SUM(AB62:AB63)</f>
        <v>0</v>
      </c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4" customFormat="1" ht="15" customHeight="1" x14ac:dyDescent="0.2">
      <c r="A62" s="152"/>
      <c r="B62" s="277"/>
      <c r="C62" s="277"/>
      <c r="D62" s="210"/>
      <c r="E62" s="380">
        <f t="shared" si="4"/>
        <v>0</v>
      </c>
      <c r="F62" s="252">
        <v>0</v>
      </c>
      <c r="G62" s="223">
        <f t="shared" si="5"/>
        <v>0</v>
      </c>
      <c r="H62" s="234"/>
      <c r="I62" s="380">
        <f t="shared" si="6"/>
        <v>0</v>
      </c>
      <c r="J62" s="252">
        <v>0</v>
      </c>
      <c r="K62" s="235"/>
      <c r="L62" s="252"/>
      <c r="M62" s="269"/>
      <c r="N62" s="372"/>
      <c r="O62" s="373"/>
      <c r="P62" s="373"/>
      <c r="Q62" s="373"/>
      <c r="R62" s="373"/>
      <c r="S62" s="373"/>
      <c r="T62" s="373"/>
      <c r="U62" s="373"/>
      <c r="V62" s="373"/>
      <c r="W62" s="372"/>
      <c r="X62" s="373"/>
      <c r="Y62" s="373"/>
      <c r="Z62" s="373"/>
      <c r="AA62" s="372"/>
      <c r="AB62" s="373"/>
      <c r="AC62" s="251">
        <f t="shared" si="7"/>
        <v>0</v>
      </c>
      <c r="AD62" s="247">
        <f t="shared" si="8"/>
        <v>0</v>
      </c>
      <c r="AE62" s="248">
        <f t="shared" si="3"/>
        <v>0</v>
      </c>
    </row>
    <row r="63" spans="1:31" s="4" customFormat="1" ht="15" customHeight="1" thickBot="1" x14ac:dyDescent="0.25">
      <c r="A63" s="171"/>
      <c r="B63" s="278"/>
      <c r="C63" s="278"/>
      <c r="D63" s="208"/>
      <c r="E63" s="380">
        <f t="shared" si="4"/>
        <v>0</v>
      </c>
      <c r="F63" s="281">
        <v>0</v>
      </c>
      <c r="G63" s="229">
        <f t="shared" si="5"/>
        <v>0</v>
      </c>
      <c r="H63" s="230"/>
      <c r="I63" s="380">
        <f t="shared" si="6"/>
        <v>0</v>
      </c>
      <c r="J63" s="281">
        <v>0</v>
      </c>
      <c r="K63" s="231"/>
      <c r="L63" s="281"/>
      <c r="M63" s="270"/>
      <c r="N63" s="374"/>
      <c r="O63" s="375"/>
      <c r="P63" s="375"/>
      <c r="Q63" s="375"/>
      <c r="R63" s="375"/>
      <c r="S63" s="375"/>
      <c r="T63" s="375"/>
      <c r="U63" s="375"/>
      <c r="V63" s="375"/>
      <c r="W63" s="374"/>
      <c r="X63" s="375"/>
      <c r="Y63" s="375"/>
      <c r="Z63" s="375"/>
      <c r="AA63" s="374"/>
      <c r="AB63" s="375"/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26" customFormat="1" ht="15" customHeight="1" x14ac:dyDescent="0.2">
      <c r="A64" s="198"/>
      <c r="B64" s="170"/>
      <c r="C64" s="170"/>
      <c r="D64" s="209">
        <f>SUM(D65:D66)</f>
        <v>0</v>
      </c>
      <c r="E64" s="327">
        <f>SUM(E65:E66)</f>
        <v>0</v>
      </c>
      <c r="F64" s="209">
        <f>SUM(F65:F66)</f>
        <v>0</v>
      </c>
      <c r="G64" s="209">
        <f t="shared" ref="G64:H64" si="63">SUM(G65:G66)</f>
        <v>0</v>
      </c>
      <c r="H64" s="209">
        <f t="shared" si="63"/>
        <v>0</v>
      </c>
      <c r="I64" s="327">
        <f>SUM(I65:I66)</f>
        <v>0</v>
      </c>
      <c r="J64" s="209">
        <f>SUM(J65:J66)</f>
        <v>0</v>
      </c>
      <c r="K64" s="209">
        <f t="shared" ref="K64" si="64">SUM(K65:K66)</f>
        <v>0</v>
      </c>
      <c r="L64" s="209"/>
      <c r="M64" s="268">
        <f>SUM(M65:M66)</f>
        <v>0</v>
      </c>
      <c r="N64" s="268">
        <f>SUM(N65:N66)</f>
        <v>0</v>
      </c>
      <c r="O64" s="272">
        <f>SUM(O65:O66)</f>
        <v>0</v>
      </c>
      <c r="P64" s="272">
        <f t="shared" ref="P64:V64" si="65">SUM(P65:P66)</f>
        <v>0</v>
      </c>
      <c r="Q64" s="272">
        <f t="shared" si="65"/>
        <v>0</v>
      </c>
      <c r="R64" s="272">
        <f t="shared" si="65"/>
        <v>0</v>
      </c>
      <c r="S64" s="272">
        <f t="shared" si="65"/>
        <v>0</v>
      </c>
      <c r="T64" s="272">
        <f t="shared" si="65"/>
        <v>0</v>
      </c>
      <c r="U64" s="272">
        <f t="shared" si="65"/>
        <v>0</v>
      </c>
      <c r="V64" s="272">
        <f t="shared" si="65"/>
        <v>0</v>
      </c>
      <c r="W64" s="268">
        <f>SUM(W65:W66)</f>
        <v>0</v>
      </c>
      <c r="X64" s="272">
        <f t="shared" ref="X64:Z64" si="66">SUM(X65:X66)</f>
        <v>0</v>
      </c>
      <c r="Y64" s="272">
        <f t="shared" si="66"/>
        <v>0</v>
      </c>
      <c r="Z64" s="272">
        <f t="shared" si="66"/>
        <v>0</v>
      </c>
      <c r="AA64" s="268">
        <f>SUM(AA65:AA66)</f>
        <v>0</v>
      </c>
      <c r="AB64" s="272">
        <f t="shared" ref="AB64" si="67">SUM(AB65:AB66)</f>
        <v>0</v>
      </c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4" customFormat="1" ht="15" customHeight="1" x14ac:dyDescent="0.2">
      <c r="A65" s="152"/>
      <c r="B65" s="277"/>
      <c r="C65" s="277"/>
      <c r="D65" s="210"/>
      <c r="E65" s="380">
        <f t="shared" si="4"/>
        <v>0</v>
      </c>
      <c r="F65" s="252">
        <v>0</v>
      </c>
      <c r="G65" s="223">
        <f t="shared" si="5"/>
        <v>0</v>
      </c>
      <c r="H65" s="234"/>
      <c r="I65" s="380">
        <f t="shared" si="6"/>
        <v>0</v>
      </c>
      <c r="J65" s="252">
        <v>0</v>
      </c>
      <c r="K65" s="235"/>
      <c r="L65" s="252"/>
      <c r="M65" s="269"/>
      <c r="N65" s="372"/>
      <c r="O65" s="373"/>
      <c r="P65" s="373"/>
      <c r="Q65" s="373"/>
      <c r="R65" s="373"/>
      <c r="S65" s="373"/>
      <c r="T65" s="373"/>
      <c r="U65" s="373"/>
      <c r="V65" s="373"/>
      <c r="W65" s="372"/>
      <c r="X65" s="373"/>
      <c r="Y65" s="373"/>
      <c r="Z65" s="373"/>
      <c r="AA65" s="372"/>
      <c r="AB65" s="373"/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4" customFormat="1" ht="15" customHeight="1" thickBot="1" x14ac:dyDescent="0.25">
      <c r="A66" s="171"/>
      <c r="B66" s="278"/>
      <c r="C66" s="278"/>
      <c r="D66" s="208"/>
      <c r="E66" s="380">
        <f t="shared" si="4"/>
        <v>0</v>
      </c>
      <c r="F66" s="281">
        <v>0</v>
      </c>
      <c r="G66" s="229">
        <f t="shared" si="5"/>
        <v>0</v>
      </c>
      <c r="H66" s="230"/>
      <c r="I66" s="380">
        <f t="shared" si="6"/>
        <v>0</v>
      </c>
      <c r="J66" s="281">
        <v>0</v>
      </c>
      <c r="K66" s="231"/>
      <c r="L66" s="281"/>
      <c r="M66" s="270"/>
      <c r="N66" s="374"/>
      <c r="O66" s="375"/>
      <c r="P66" s="375"/>
      <c r="Q66" s="375"/>
      <c r="R66" s="375"/>
      <c r="S66" s="375"/>
      <c r="T66" s="375"/>
      <c r="U66" s="375"/>
      <c r="V66" s="375"/>
      <c r="W66" s="374"/>
      <c r="X66" s="375"/>
      <c r="Y66" s="375"/>
      <c r="Z66" s="375"/>
      <c r="AA66" s="374"/>
      <c r="AB66" s="375"/>
      <c r="AC66" s="251">
        <f t="shared" si="7"/>
        <v>0</v>
      </c>
      <c r="AD66" s="247">
        <f t="shared" si="8"/>
        <v>0</v>
      </c>
      <c r="AE66" s="248">
        <f t="shared" si="3"/>
        <v>0</v>
      </c>
    </row>
    <row r="67" spans="1:31" s="26" customFormat="1" ht="15" customHeight="1" x14ac:dyDescent="0.2">
      <c r="A67" s="198"/>
      <c r="B67" s="170"/>
      <c r="C67" s="170"/>
      <c r="D67" s="209">
        <f>SUM(D68:D69)</f>
        <v>0</v>
      </c>
      <c r="E67" s="327">
        <f>SUM(E68:E69)</f>
        <v>0</v>
      </c>
      <c r="F67" s="209">
        <f>SUM(F68:F69)</f>
        <v>0</v>
      </c>
      <c r="G67" s="209">
        <f t="shared" ref="G67:H67" si="68">SUM(G68:G69)</f>
        <v>0</v>
      </c>
      <c r="H67" s="209">
        <f t="shared" si="68"/>
        <v>0</v>
      </c>
      <c r="I67" s="327">
        <f>SUM(I68:I69)</f>
        <v>0</v>
      </c>
      <c r="J67" s="209">
        <f>SUM(J68:J69)</f>
        <v>0</v>
      </c>
      <c r="K67" s="209">
        <f t="shared" ref="K67" si="69">SUM(K68:K69)</f>
        <v>0</v>
      </c>
      <c r="L67" s="209"/>
      <c r="M67" s="268">
        <f>SUM(M68:M69)</f>
        <v>0</v>
      </c>
      <c r="N67" s="268">
        <f>SUM(N68:N69)</f>
        <v>0</v>
      </c>
      <c r="O67" s="272">
        <f>SUM(O68:O69)</f>
        <v>0</v>
      </c>
      <c r="P67" s="272">
        <f t="shared" ref="P67:V67" si="70">SUM(P68:P69)</f>
        <v>0</v>
      </c>
      <c r="Q67" s="272">
        <f t="shared" si="70"/>
        <v>0</v>
      </c>
      <c r="R67" s="272">
        <f t="shared" si="70"/>
        <v>0</v>
      </c>
      <c r="S67" s="272">
        <f t="shared" si="70"/>
        <v>0</v>
      </c>
      <c r="T67" s="272">
        <f t="shared" si="70"/>
        <v>0</v>
      </c>
      <c r="U67" s="272">
        <f t="shared" si="70"/>
        <v>0</v>
      </c>
      <c r="V67" s="272">
        <f t="shared" si="70"/>
        <v>0</v>
      </c>
      <c r="W67" s="268">
        <f>SUM(W68:W69)</f>
        <v>0</v>
      </c>
      <c r="X67" s="272">
        <f t="shared" ref="X67:Z67" si="71">SUM(X68:X69)</f>
        <v>0</v>
      </c>
      <c r="Y67" s="272">
        <f t="shared" si="71"/>
        <v>0</v>
      </c>
      <c r="Z67" s="272">
        <f t="shared" si="71"/>
        <v>0</v>
      </c>
      <c r="AA67" s="268">
        <f>SUM(AA68:AA69)</f>
        <v>0</v>
      </c>
      <c r="AB67" s="272">
        <f t="shared" ref="AB67" si="72">SUM(AB68:AB69)</f>
        <v>0</v>
      </c>
      <c r="AC67" s="251">
        <f t="shared" si="7"/>
        <v>0</v>
      </c>
      <c r="AD67" s="247">
        <f t="shared" si="8"/>
        <v>0</v>
      </c>
      <c r="AE67" s="248">
        <f t="shared" ref="AE67:AE74" si="73">+F67-AD67</f>
        <v>0</v>
      </c>
    </row>
    <row r="68" spans="1:31" s="4" customFormat="1" ht="15" customHeight="1" x14ac:dyDescent="0.2">
      <c r="A68" s="152"/>
      <c r="B68" s="277"/>
      <c r="C68" s="277"/>
      <c r="D68" s="210"/>
      <c r="E68" s="380">
        <f t="shared" si="4"/>
        <v>0</v>
      </c>
      <c r="F68" s="252">
        <v>0</v>
      </c>
      <c r="G68" s="223">
        <f t="shared" si="5"/>
        <v>0</v>
      </c>
      <c r="H68" s="234"/>
      <c r="I68" s="380">
        <f t="shared" si="6"/>
        <v>0</v>
      </c>
      <c r="J68" s="252">
        <v>0</v>
      </c>
      <c r="K68" s="235"/>
      <c r="L68" s="252"/>
      <c r="M68" s="269"/>
      <c r="N68" s="372"/>
      <c r="O68" s="373"/>
      <c r="P68" s="373"/>
      <c r="Q68" s="373"/>
      <c r="R68" s="373"/>
      <c r="S68" s="373"/>
      <c r="T68" s="373"/>
      <c r="U68" s="373"/>
      <c r="V68" s="373"/>
      <c r="W68" s="372"/>
      <c r="X68" s="373"/>
      <c r="Y68" s="373"/>
      <c r="Z68" s="373"/>
      <c r="AA68" s="372"/>
      <c r="AB68" s="373"/>
      <c r="AC68" s="251">
        <f t="shared" si="7"/>
        <v>0</v>
      </c>
      <c r="AD68" s="247">
        <f t="shared" si="8"/>
        <v>0</v>
      </c>
      <c r="AE68" s="248">
        <f t="shared" si="73"/>
        <v>0</v>
      </c>
    </row>
    <row r="69" spans="1:31" s="4" customFormat="1" ht="15" customHeight="1" thickBot="1" x14ac:dyDescent="0.25">
      <c r="A69" s="172"/>
      <c r="B69" s="278"/>
      <c r="C69" s="278"/>
      <c r="D69" s="208"/>
      <c r="E69" s="380">
        <f t="shared" si="4"/>
        <v>0</v>
      </c>
      <c r="F69" s="281">
        <v>0</v>
      </c>
      <c r="G69" s="229">
        <f t="shared" si="5"/>
        <v>0</v>
      </c>
      <c r="H69" s="230"/>
      <c r="I69" s="380">
        <f t="shared" si="6"/>
        <v>0</v>
      </c>
      <c r="J69" s="281">
        <v>0</v>
      </c>
      <c r="K69" s="231"/>
      <c r="L69" s="281"/>
      <c r="M69" s="270"/>
      <c r="N69" s="374"/>
      <c r="O69" s="375"/>
      <c r="P69" s="375"/>
      <c r="Q69" s="375"/>
      <c r="R69" s="375"/>
      <c r="S69" s="375"/>
      <c r="T69" s="375"/>
      <c r="U69" s="375"/>
      <c r="V69" s="375"/>
      <c r="W69" s="374"/>
      <c r="X69" s="375"/>
      <c r="Y69" s="375"/>
      <c r="Z69" s="375"/>
      <c r="AA69" s="374"/>
      <c r="AB69" s="375"/>
      <c r="AC69" s="251">
        <f t="shared" ref="AC69:AC74" si="74">SUM(N69:AB69)</f>
        <v>0</v>
      </c>
      <c r="AD69" s="247">
        <f t="shared" ref="AD69:AD74" si="75">+AC69+M69</f>
        <v>0</v>
      </c>
      <c r="AE69" s="248">
        <f t="shared" si="73"/>
        <v>0</v>
      </c>
    </row>
    <row r="70" spans="1:31" s="26" customFormat="1" ht="15" customHeight="1" x14ac:dyDescent="0.2">
      <c r="A70" s="199"/>
      <c r="B70" s="262"/>
      <c r="C70" s="384"/>
      <c r="D70" s="209">
        <f>SUM(D71:D72)</f>
        <v>0</v>
      </c>
      <c r="E70" s="327">
        <f>SUM(E71:E72)</f>
        <v>0</v>
      </c>
      <c r="F70" s="209">
        <f>SUM(F71:F72)</f>
        <v>0</v>
      </c>
      <c r="G70" s="211">
        <f t="shared" ref="G70:H70" si="76">SUM(G71:G72)</f>
        <v>0</v>
      </c>
      <c r="H70" s="211">
        <f t="shared" si="76"/>
        <v>0</v>
      </c>
      <c r="I70" s="327">
        <f>SUM(I71:I72)</f>
        <v>0</v>
      </c>
      <c r="J70" s="209">
        <f>SUM(J71:J72)</f>
        <v>0</v>
      </c>
      <c r="K70" s="211">
        <f t="shared" ref="K70" si="77">SUM(K71:K72)</f>
        <v>0</v>
      </c>
      <c r="L70" s="209"/>
      <c r="M70" s="268">
        <f>SUM(M71:M72)</f>
        <v>0</v>
      </c>
      <c r="N70" s="268">
        <f>SUM(N71:N72)</f>
        <v>0</v>
      </c>
      <c r="O70" s="272">
        <f>SUM(O71:O72)</f>
        <v>0</v>
      </c>
      <c r="P70" s="272">
        <f t="shared" ref="P70:V70" si="78">SUM(P71:P72)</f>
        <v>0</v>
      </c>
      <c r="Q70" s="272">
        <f t="shared" si="78"/>
        <v>0</v>
      </c>
      <c r="R70" s="272">
        <f t="shared" si="78"/>
        <v>0</v>
      </c>
      <c r="S70" s="272">
        <f t="shared" si="78"/>
        <v>0</v>
      </c>
      <c r="T70" s="272">
        <f t="shared" si="78"/>
        <v>0</v>
      </c>
      <c r="U70" s="272">
        <f t="shared" si="78"/>
        <v>0</v>
      </c>
      <c r="V70" s="272">
        <f t="shared" si="78"/>
        <v>0</v>
      </c>
      <c r="W70" s="268">
        <f>SUM(W71:W72)</f>
        <v>0</v>
      </c>
      <c r="X70" s="272">
        <f t="shared" ref="X70:Z70" si="79">SUM(X71:X72)</f>
        <v>0</v>
      </c>
      <c r="Y70" s="272">
        <f t="shared" si="79"/>
        <v>0</v>
      </c>
      <c r="Z70" s="272">
        <f t="shared" si="79"/>
        <v>0</v>
      </c>
      <c r="AA70" s="268">
        <f>SUM(AA71:AA72)</f>
        <v>0</v>
      </c>
      <c r="AB70" s="272">
        <f t="shared" ref="AB70" si="80">SUM(AB71:AB72)</f>
        <v>0</v>
      </c>
      <c r="AC70" s="251">
        <f t="shared" si="74"/>
        <v>0</v>
      </c>
      <c r="AD70" s="247">
        <f t="shared" si="75"/>
        <v>0</v>
      </c>
      <c r="AE70" s="248">
        <f t="shared" si="73"/>
        <v>0</v>
      </c>
    </row>
    <row r="71" spans="1:31" s="4" customFormat="1" ht="15" customHeight="1" x14ac:dyDescent="0.2">
      <c r="A71" s="176"/>
      <c r="B71" s="279"/>
      <c r="C71" s="279"/>
      <c r="D71" s="210"/>
      <c r="E71" s="380">
        <f t="shared" si="4"/>
        <v>0</v>
      </c>
      <c r="F71" s="252">
        <v>0</v>
      </c>
      <c r="G71" s="223">
        <f t="shared" si="5"/>
        <v>0</v>
      </c>
      <c r="H71" s="236"/>
      <c r="I71" s="380">
        <f t="shared" si="6"/>
        <v>0</v>
      </c>
      <c r="J71" s="252">
        <v>0</v>
      </c>
      <c r="K71" s="237"/>
      <c r="L71" s="252"/>
      <c r="M71" s="238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si="74"/>
        <v>0</v>
      </c>
      <c r="AD71" s="247">
        <f t="shared" si="75"/>
        <v>0</v>
      </c>
      <c r="AE71" s="248">
        <f t="shared" si="73"/>
        <v>0</v>
      </c>
    </row>
    <row r="72" spans="1:31" s="4" customFormat="1" ht="15" customHeight="1" thickBot="1" x14ac:dyDescent="0.25">
      <c r="A72" s="181"/>
      <c r="B72" s="280"/>
      <c r="C72" s="280"/>
      <c r="D72" s="208"/>
      <c r="E72" s="381">
        <f t="shared" si="4"/>
        <v>0</v>
      </c>
      <c r="F72" s="281">
        <v>0</v>
      </c>
      <c r="G72" s="229">
        <f t="shared" si="5"/>
        <v>0</v>
      </c>
      <c r="H72" s="230"/>
      <c r="I72" s="381">
        <f t="shared" si="6"/>
        <v>0</v>
      </c>
      <c r="J72" s="281">
        <v>0</v>
      </c>
      <c r="K72" s="231"/>
      <c r="L72" s="281"/>
      <c r="M72" s="239"/>
      <c r="N72" s="374"/>
      <c r="O72" s="375"/>
      <c r="P72" s="375"/>
      <c r="Q72" s="375"/>
      <c r="R72" s="375"/>
      <c r="S72" s="375"/>
      <c r="T72" s="375"/>
      <c r="U72" s="375"/>
      <c r="V72" s="375"/>
      <c r="W72" s="374"/>
      <c r="X72" s="375"/>
      <c r="Y72" s="375"/>
      <c r="Z72" s="375"/>
      <c r="AA72" s="374"/>
      <c r="AB72" s="375"/>
      <c r="AC72" s="251">
        <f t="shared" si="74"/>
        <v>0</v>
      </c>
      <c r="AD72" s="247">
        <f t="shared" si="75"/>
        <v>0</v>
      </c>
      <c r="AE72" s="248">
        <f t="shared" si="73"/>
        <v>0</v>
      </c>
    </row>
    <row r="73" spans="1:31" s="142" customFormat="1" ht="15.75" thickBot="1" x14ac:dyDescent="0.3">
      <c r="A73" s="179"/>
      <c r="B73" s="180"/>
      <c r="C73" s="385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273"/>
      <c r="Q73" s="273"/>
      <c r="R73" s="273"/>
      <c r="S73" s="273"/>
      <c r="T73" s="273"/>
      <c r="U73" s="273"/>
      <c r="V73" s="273"/>
      <c r="W73" s="271"/>
      <c r="X73" s="273"/>
      <c r="Y73" s="273"/>
      <c r="Z73" s="273"/>
      <c r="AA73" s="271"/>
      <c r="AB73" s="273"/>
      <c r="AC73" s="251">
        <f t="shared" si="74"/>
        <v>0</v>
      </c>
      <c r="AD73" s="247">
        <f t="shared" si="75"/>
        <v>0</v>
      </c>
      <c r="AE73" s="248">
        <f t="shared" si="73"/>
        <v>0</v>
      </c>
    </row>
    <row r="74" spans="1:31" s="3" customFormat="1" ht="22.5" customHeight="1" thickBot="1" x14ac:dyDescent="0.3">
      <c r="A74" s="177"/>
      <c r="B74" s="178"/>
      <c r="C74" s="19"/>
      <c r="D74" s="243">
        <f t="shared" ref="D74:K74" si="81">SUM(D8,D23,D32,D38,D44,D49,D52,D55,D58,D61,D64,D67,D70)</f>
        <v>0</v>
      </c>
      <c r="E74" s="336">
        <f t="shared" si="81"/>
        <v>0</v>
      </c>
      <c r="F74" s="243">
        <f t="shared" si="81"/>
        <v>0</v>
      </c>
      <c r="G74" s="243">
        <f t="shared" si="81"/>
        <v>0</v>
      </c>
      <c r="H74" s="244">
        <f t="shared" si="81"/>
        <v>0</v>
      </c>
      <c r="I74" s="336">
        <f t="shared" ref="I74" si="82">SUM(I8,I23,I32,I38,I44,I49,I52,I55,I58,I61,I64,I67,I70)</f>
        <v>0</v>
      </c>
      <c r="J74" s="244">
        <f t="shared" si="81"/>
        <v>0</v>
      </c>
      <c r="K74" s="244">
        <f t="shared" si="81"/>
        <v>0</v>
      </c>
      <c r="L74" s="244"/>
      <c r="M74" s="243">
        <f t="shared" ref="M74:AB74" si="83">SUM(M8,M23,M32,M38,M44,M49,M52,M55,M58,M61,M64,M67,M70)</f>
        <v>0</v>
      </c>
      <c r="N74" s="243">
        <f t="shared" si="83"/>
        <v>0</v>
      </c>
      <c r="O74" s="243">
        <f t="shared" si="83"/>
        <v>0</v>
      </c>
      <c r="P74" s="243">
        <f t="shared" si="83"/>
        <v>0</v>
      </c>
      <c r="Q74" s="243">
        <f t="shared" si="83"/>
        <v>0</v>
      </c>
      <c r="R74" s="243">
        <f t="shared" si="83"/>
        <v>0</v>
      </c>
      <c r="S74" s="243">
        <f t="shared" si="83"/>
        <v>0</v>
      </c>
      <c r="T74" s="243">
        <f t="shared" si="83"/>
        <v>0</v>
      </c>
      <c r="U74" s="243">
        <f t="shared" si="83"/>
        <v>0</v>
      </c>
      <c r="V74" s="243">
        <f t="shared" si="83"/>
        <v>0</v>
      </c>
      <c r="W74" s="243">
        <f t="shared" si="83"/>
        <v>0</v>
      </c>
      <c r="X74" s="243">
        <f t="shared" si="83"/>
        <v>0</v>
      </c>
      <c r="Y74" s="243">
        <f t="shared" si="83"/>
        <v>0</v>
      </c>
      <c r="Z74" s="243">
        <f t="shared" si="83"/>
        <v>0</v>
      </c>
      <c r="AA74" s="243">
        <f t="shared" si="83"/>
        <v>0</v>
      </c>
      <c r="AB74" s="243">
        <f t="shared" si="83"/>
        <v>0</v>
      </c>
      <c r="AC74" s="243">
        <f t="shared" si="74"/>
        <v>0</v>
      </c>
      <c r="AD74" s="243">
        <f t="shared" si="75"/>
        <v>0</v>
      </c>
      <c r="AE74" s="282">
        <f t="shared" si="73"/>
        <v>0</v>
      </c>
    </row>
    <row r="75" spans="1:31" x14ac:dyDescent="0.25">
      <c r="A75" s="8"/>
      <c r="B75" s="8"/>
      <c r="C75" s="8"/>
      <c r="D75" s="448"/>
      <c r="E75" s="448"/>
      <c r="F75" s="448"/>
      <c r="G75" s="448"/>
      <c r="H75" s="449"/>
      <c r="I75" s="450"/>
      <c r="J75" s="450"/>
      <c r="K75" s="450"/>
      <c r="L75" s="45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31" x14ac:dyDescent="0.25">
      <c r="A76" s="8"/>
      <c r="B76" s="8"/>
      <c r="C76" s="8"/>
    </row>
    <row r="77" spans="1:31" ht="15.75" thickBot="1" x14ac:dyDescent="0.3"/>
    <row r="78" spans="1:31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84">+M74*0.2</f>
        <v>0</v>
      </c>
      <c r="N78" s="213">
        <f t="shared" si="84"/>
        <v>0</v>
      </c>
      <c r="O78" s="213">
        <f t="shared" si="84"/>
        <v>0</v>
      </c>
      <c r="P78" s="213">
        <f t="shared" si="84"/>
        <v>0</v>
      </c>
      <c r="Q78" s="213">
        <f t="shared" si="84"/>
        <v>0</v>
      </c>
      <c r="R78" s="213">
        <f t="shared" si="84"/>
        <v>0</v>
      </c>
      <c r="S78" s="213">
        <f t="shared" si="84"/>
        <v>0</v>
      </c>
      <c r="T78" s="213">
        <f t="shared" si="84"/>
        <v>0</v>
      </c>
      <c r="U78" s="213">
        <f t="shared" si="84"/>
        <v>0</v>
      </c>
      <c r="V78" s="213">
        <f t="shared" si="84"/>
        <v>0</v>
      </c>
      <c r="W78" s="213">
        <f t="shared" si="84"/>
        <v>0</v>
      </c>
      <c r="X78" s="213">
        <f t="shared" si="84"/>
        <v>0</v>
      </c>
      <c r="Y78" s="213">
        <f t="shared" si="84"/>
        <v>0</v>
      </c>
      <c r="Z78" s="213">
        <f t="shared" si="84"/>
        <v>0</v>
      </c>
      <c r="AA78" s="213">
        <f t="shared" si="84"/>
        <v>0</v>
      </c>
      <c r="AB78" s="213">
        <f>+AB74*0.2</f>
        <v>0</v>
      </c>
      <c r="AC78" s="213">
        <f>+AC74*0.2</f>
        <v>0</v>
      </c>
      <c r="AD78" s="213">
        <f>+AD74*0.2</f>
        <v>0</v>
      </c>
    </row>
    <row r="79" spans="1:31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85">SUM(M74:M78)</f>
        <v>0</v>
      </c>
      <c r="N79" s="213">
        <f t="shared" si="85"/>
        <v>0</v>
      </c>
      <c r="O79" s="213">
        <f t="shared" si="85"/>
        <v>0</v>
      </c>
      <c r="P79" s="213">
        <f t="shared" si="85"/>
        <v>0</v>
      </c>
      <c r="Q79" s="213">
        <f t="shared" si="85"/>
        <v>0</v>
      </c>
      <c r="R79" s="213">
        <f t="shared" si="85"/>
        <v>0</v>
      </c>
      <c r="S79" s="213">
        <f t="shared" si="85"/>
        <v>0</v>
      </c>
      <c r="T79" s="213">
        <f t="shared" si="85"/>
        <v>0</v>
      </c>
      <c r="U79" s="213">
        <f t="shared" si="85"/>
        <v>0</v>
      </c>
      <c r="V79" s="213">
        <f t="shared" si="85"/>
        <v>0</v>
      </c>
      <c r="W79" s="213">
        <f t="shared" si="85"/>
        <v>0</v>
      </c>
      <c r="X79" s="213">
        <f t="shared" si="85"/>
        <v>0</v>
      </c>
      <c r="Y79" s="213">
        <f t="shared" si="85"/>
        <v>0</v>
      </c>
      <c r="Z79" s="213">
        <f t="shared" si="85"/>
        <v>0</v>
      </c>
      <c r="AA79" s="213">
        <f t="shared" si="85"/>
        <v>0</v>
      </c>
      <c r="AB79" s="213">
        <f>SUM(AB74:AB78)</f>
        <v>0</v>
      </c>
      <c r="AC79" s="213">
        <f>SUM(AC74:AC78)</f>
        <v>0</v>
      </c>
      <c r="AD79" s="213">
        <f>SUM(AD74:AD78)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4 AE31:AE33 AE37:AE39 AE43:AE45 AE48:AE74">
    <cfRule type="cellIs" dxfId="303" priority="140" operator="lessThan">
      <formula>0</formula>
    </cfRule>
  </conditionalFormatting>
  <conditionalFormatting sqref="AE8">
    <cfRule type="cellIs" dxfId="302" priority="139" operator="lessThan">
      <formula>0</formula>
    </cfRule>
  </conditionalFormatting>
  <conditionalFormatting sqref="G3">
    <cfRule type="containsText" dxfId="301" priority="138" operator="containsText" text="Budget">
      <formula>NOT(ISERROR(SEARCH("Budget",G3)))</formula>
    </cfRule>
  </conditionalFormatting>
  <conditionalFormatting sqref="G4">
    <cfRule type="containsText" dxfId="300" priority="137" operator="containsText" text="forecast">
      <formula>NOT(ISERROR(SEARCH("forecast",G4)))</formula>
    </cfRule>
  </conditionalFormatting>
  <conditionalFormatting sqref="G9:G22">
    <cfRule type="cellIs" dxfId="299" priority="135" operator="greaterThan">
      <formula>F9</formula>
    </cfRule>
  </conditionalFormatting>
  <conditionalFormatting sqref="AE25:AE30">
    <cfRule type="cellIs" dxfId="298" priority="90" operator="lessThan">
      <formula>0</formula>
    </cfRule>
  </conditionalFormatting>
  <conditionalFormatting sqref="AE34:AE36">
    <cfRule type="cellIs" dxfId="297" priority="87" operator="lessThan">
      <formula>0</formula>
    </cfRule>
  </conditionalFormatting>
  <conditionalFormatting sqref="AE40:AE42">
    <cfRule type="cellIs" dxfId="296" priority="84" operator="lessThan">
      <formula>0</formula>
    </cfRule>
  </conditionalFormatting>
  <conditionalFormatting sqref="AE46:AE47">
    <cfRule type="cellIs" dxfId="295" priority="81" operator="lessThan">
      <formula>0</formula>
    </cfRule>
  </conditionalFormatting>
  <conditionalFormatting sqref="E8">
    <cfRule type="cellIs" dxfId="294" priority="78" operator="greaterThan">
      <formula>0</formula>
    </cfRule>
  </conditionalFormatting>
  <conditionalFormatting sqref="E9:E22">
    <cfRule type="cellIs" dxfId="293" priority="77" operator="greaterThan">
      <formula>0</formula>
    </cfRule>
  </conditionalFormatting>
  <conditionalFormatting sqref="E23">
    <cfRule type="cellIs" dxfId="292" priority="76" operator="greaterThan">
      <formula>0</formula>
    </cfRule>
  </conditionalFormatting>
  <conditionalFormatting sqref="E24:E31">
    <cfRule type="cellIs" dxfId="291" priority="75" operator="greaterThan">
      <formula>0</formula>
    </cfRule>
  </conditionalFormatting>
  <conditionalFormatting sqref="E32">
    <cfRule type="cellIs" dxfId="290" priority="74" operator="greaterThan">
      <formula>0</formula>
    </cfRule>
  </conditionalFormatting>
  <conditionalFormatting sqref="E33:E37">
    <cfRule type="cellIs" dxfId="289" priority="73" operator="greaterThan">
      <formula>0</formula>
    </cfRule>
  </conditionalFormatting>
  <conditionalFormatting sqref="E38">
    <cfRule type="cellIs" dxfId="288" priority="72" operator="greaterThan">
      <formula>0</formula>
    </cfRule>
  </conditionalFormatting>
  <conditionalFormatting sqref="E39:E43">
    <cfRule type="cellIs" dxfId="287" priority="71" operator="greaterThan">
      <formula>0</formula>
    </cfRule>
  </conditionalFormatting>
  <conditionalFormatting sqref="E44">
    <cfRule type="cellIs" dxfId="286" priority="70" operator="greaterThan">
      <formula>0</formula>
    </cfRule>
  </conditionalFormatting>
  <conditionalFormatting sqref="E45:E48">
    <cfRule type="cellIs" dxfId="285" priority="69" operator="greaterThan">
      <formula>0</formula>
    </cfRule>
  </conditionalFormatting>
  <conditionalFormatting sqref="E49">
    <cfRule type="cellIs" dxfId="284" priority="68" operator="greaterThan">
      <formula>0</formula>
    </cfRule>
  </conditionalFormatting>
  <conditionalFormatting sqref="E50:E51">
    <cfRule type="cellIs" dxfId="283" priority="67" operator="greaterThan">
      <formula>0</formula>
    </cfRule>
  </conditionalFormatting>
  <conditionalFormatting sqref="E52">
    <cfRule type="cellIs" dxfId="282" priority="66" operator="greaterThan">
      <formula>0</formula>
    </cfRule>
  </conditionalFormatting>
  <conditionalFormatting sqref="E53:E54">
    <cfRule type="cellIs" dxfId="281" priority="65" operator="greaterThan">
      <formula>0</formula>
    </cfRule>
  </conditionalFormatting>
  <conditionalFormatting sqref="E55">
    <cfRule type="cellIs" dxfId="280" priority="64" operator="greaterThan">
      <formula>0</formula>
    </cfRule>
  </conditionalFormatting>
  <conditionalFormatting sqref="E56:E57">
    <cfRule type="cellIs" dxfId="279" priority="63" operator="greaterThan">
      <formula>0</formula>
    </cfRule>
  </conditionalFormatting>
  <conditionalFormatting sqref="E58">
    <cfRule type="cellIs" dxfId="278" priority="62" operator="greaterThan">
      <formula>0</formula>
    </cfRule>
  </conditionalFormatting>
  <conditionalFormatting sqref="E59:E60">
    <cfRule type="cellIs" dxfId="277" priority="61" operator="greaterThan">
      <formula>0</formula>
    </cfRule>
  </conditionalFormatting>
  <conditionalFormatting sqref="E61">
    <cfRule type="cellIs" dxfId="276" priority="60" operator="greaterThan">
      <formula>0</formula>
    </cfRule>
  </conditionalFormatting>
  <conditionalFormatting sqref="E62:E63">
    <cfRule type="cellIs" dxfId="275" priority="59" operator="greaterThan">
      <formula>0</formula>
    </cfRule>
  </conditionalFormatting>
  <conditionalFormatting sqref="E64">
    <cfRule type="cellIs" dxfId="274" priority="58" operator="greaterThan">
      <formula>0</formula>
    </cfRule>
  </conditionalFormatting>
  <conditionalFormatting sqref="E65:E66">
    <cfRule type="cellIs" dxfId="273" priority="57" operator="greaterThan">
      <formula>0</formula>
    </cfRule>
  </conditionalFormatting>
  <conditionalFormatting sqref="E67">
    <cfRule type="cellIs" dxfId="272" priority="56" operator="greaterThan">
      <formula>0</formula>
    </cfRule>
  </conditionalFormatting>
  <conditionalFormatting sqref="E68:E69">
    <cfRule type="cellIs" dxfId="271" priority="55" operator="greaterThan">
      <formula>0</formula>
    </cfRule>
  </conditionalFormatting>
  <conditionalFormatting sqref="E70">
    <cfRule type="cellIs" dxfId="270" priority="54" operator="greaterThan">
      <formula>0</formula>
    </cfRule>
  </conditionalFormatting>
  <conditionalFormatting sqref="E71:E72">
    <cfRule type="cellIs" dxfId="269" priority="53" operator="greaterThan">
      <formula>0</formula>
    </cfRule>
  </conditionalFormatting>
  <conditionalFormatting sqref="E74">
    <cfRule type="cellIs" dxfId="268" priority="52" operator="greaterThan">
      <formula>0</formula>
    </cfRule>
  </conditionalFormatting>
  <conditionalFormatting sqref="I8">
    <cfRule type="cellIs" dxfId="267" priority="51" operator="greaterThan">
      <formula>0</formula>
    </cfRule>
  </conditionalFormatting>
  <conditionalFormatting sqref="I9:I22">
    <cfRule type="cellIs" dxfId="266" priority="50" operator="greaterThan">
      <formula>0</formula>
    </cfRule>
  </conditionalFormatting>
  <conditionalFormatting sqref="I23">
    <cfRule type="cellIs" dxfId="265" priority="49" operator="greaterThan">
      <formula>0</formula>
    </cfRule>
  </conditionalFormatting>
  <conditionalFormatting sqref="I24:I31">
    <cfRule type="cellIs" dxfId="264" priority="48" operator="greaterThan">
      <formula>0</formula>
    </cfRule>
  </conditionalFormatting>
  <conditionalFormatting sqref="I32">
    <cfRule type="cellIs" dxfId="263" priority="47" operator="greaterThan">
      <formula>0</formula>
    </cfRule>
  </conditionalFormatting>
  <conditionalFormatting sqref="I33:I37">
    <cfRule type="cellIs" dxfId="262" priority="46" operator="greaterThan">
      <formula>0</formula>
    </cfRule>
  </conditionalFormatting>
  <conditionalFormatting sqref="I38">
    <cfRule type="cellIs" dxfId="261" priority="45" operator="greaterThan">
      <formula>0</formula>
    </cfRule>
  </conditionalFormatting>
  <conditionalFormatting sqref="I39:I43">
    <cfRule type="cellIs" dxfId="260" priority="44" operator="greaterThan">
      <formula>0</formula>
    </cfRule>
  </conditionalFormatting>
  <conditionalFormatting sqref="I44">
    <cfRule type="cellIs" dxfId="259" priority="43" operator="greaterThan">
      <formula>0</formula>
    </cfRule>
  </conditionalFormatting>
  <conditionalFormatting sqref="I45:I48">
    <cfRule type="cellIs" dxfId="258" priority="42" operator="greaterThan">
      <formula>0</formula>
    </cfRule>
  </conditionalFormatting>
  <conditionalFormatting sqref="I49">
    <cfRule type="cellIs" dxfId="257" priority="41" operator="greaterThan">
      <formula>0</formula>
    </cfRule>
  </conditionalFormatting>
  <conditionalFormatting sqref="I50:I51">
    <cfRule type="cellIs" dxfId="256" priority="40" operator="greaterThan">
      <formula>0</formula>
    </cfRule>
  </conditionalFormatting>
  <conditionalFormatting sqref="I52">
    <cfRule type="cellIs" dxfId="255" priority="39" operator="greaterThan">
      <formula>0</formula>
    </cfRule>
  </conditionalFormatting>
  <conditionalFormatting sqref="I53:I54">
    <cfRule type="cellIs" dxfId="254" priority="38" operator="greaterThan">
      <formula>0</formula>
    </cfRule>
  </conditionalFormatting>
  <conditionalFormatting sqref="I55">
    <cfRule type="cellIs" dxfId="253" priority="37" operator="greaterThan">
      <formula>0</formula>
    </cfRule>
  </conditionalFormatting>
  <conditionalFormatting sqref="I56:I57">
    <cfRule type="cellIs" dxfId="252" priority="36" operator="greaterThan">
      <formula>0</formula>
    </cfRule>
  </conditionalFormatting>
  <conditionalFormatting sqref="I58">
    <cfRule type="cellIs" dxfId="251" priority="35" operator="greaterThan">
      <formula>0</formula>
    </cfRule>
  </conditionalFormatting>
  <conditionalFormatting sqref="I59:I60">
    <cfRule type="cellIs" dxfId="250" priority="34" operator="greaterThan">
      <formula>0</formula>
    </cfRule>
  </conditionalFormatting>
  <conditionalFormatting sqref="I61">
    <cfRule type="cellIs" dxfId="249" priority="33" operator="greaterThan">
      <formula>0</formula>
    </cfRule>
  </conditionalFormatting>
  <conditionalFormatting sqref="I62:I63">
    <cfRule type="cellIs" dxfId="248" priority="32" operator="greaterThan">
      <formula>0</formula>
    </cfRule>
  </conditionalFormatting>
  <conditionalFormatting sqref="I64">
    <cfRule type="cellIs" dxfId="247" priority="31" operator="greaterThan">
      <formula>0</formula>
    </cfRule>
  </conditionalFormatting>
  <conditionalFormatting sqref="I65:I66">
    <cfRule type="cellIs" dxfId="246" priority="30" operator="greaterThan">
      <formula>0</formula>
    </cfRule>
  </conditionalFormatting>
  <conditionalFormatting sqref="I67">
    <cfRule type="cellIs" dxfId="245" priority="29" operator="greaterThan">
      <formula>0</formula>
    </cfRule>
  </conditionalFormatting>
  <conditionalFormatting sqref="I68:I69">
    <cfRule type="cellIs" dxfId="244" priority="28" operator="greaterThan">
      <formula>0</formula>
    </cfRule>
  </conditionalFormatting>
  <conditionalFormatting sqref="I70">
    <cfRule type="cellIs" dxfId="243" priority="27" operator="greaterThan">
      <formula>0</formula>
    </cfRule>
  </conditionalFormatting>
  <conditionalFormatting sqref="I71:I72">
    <cfRule type="cellIs" dxfId="242" priority="26" operator="greaterThan">
      <formula>0</formula>
    </cfRule>
  </conditionalFormatting>
  <conditionalFormatting sqref="I74">
    <cfRule type="cellIs" dxfId="241" priority="25" operator="greaterThan">
      <formula>0</formula>
    </cfRule>
  </conditionalFormatting>
  <conditionalFormatting sqref="G24:G30">
    <cfRule type="cellIs" dxfId="240" priority="24" operator="greaterThan">
      <formula>F24</formula>
    </cfRule>
  </conditionalFormatting>
  <conditionalFormatting sqref="G31">
    <cfRule type="cellIs" dxfId="239" priority="23" operator="greaterThan">
      <formula>F31</formula>
    </cfRule>
  </conditionalFormatting>
  <conditionalFormatting sqref="G33:G36">
    <cfRule type="cellIs" dxfId="238" priority="22" operator="greaterThan">
      <formula>F33</formula>
    </cfRule>
  </conditionalFormatting>
  <conditionalFormatting sqref="G37">
    <cfRule type="cellIs" dxfId="237" priority="21" operator="greaterThan">
      <formula>F37</formula>
    </cfRule>
  </conditionalFormatting>
  <conditionalFormatting sqref="G39:G42">
    <cfRule type="cellIs" dxfId="236" priority="20" operator="greaterThan">
      <formula>F39</formula>
    </cfRule>
  </conditionalFormatting>
  <conditionalFormatting sqref="G43">
    <cfRule type="cellIs" dxfId="235" priority="19" operator="greaterThan">
      <formula>F43</formula>
    </cfRule>
  </conditionalFormatting>
  <conditionalFormatting sqref="G45:G47">
    <cfRule type="cellIs" dxfId="234" priority="18" operator="greaterThan">
      <formula>F45</formula>
    </cfRule>
  </conditionalFormatting>
  <conditionalFormatting sqref="G48">
    <cfRule type="cellIs" dxfId="233" priority="17" operator="greaterThan">
      <formula>F48</formula>
    </cfRule>
  </conditionalFormatting>
  <conditionalFormatting sqref="G50">
    <cfRule type="cellIs" dxfId="232" priority="16" operator="greaterThan">
      <formula>F50</formula>
    </cfRule>
  </conditionalFormatting>
  <conditionalFormatting sqref="G51">
    <cfRule type="cellIs" dxfId="231" priority="15" operator="greaterThan">
      <formula>F51</formula>
    </cfRule>
  </conditionalFormatting>
  <conditionalFormatting sqref="G53">
    <cfRule type="cellIs" dxfId="230" priority="14" operator="greaterThan">
      <formula>F53</formula>
    </cfRule>
  </conditionalFormatting>
  <conditionalFormatting sqref="G54">
    <cfRule type="cellIs" dxfId="229" priority="13" operator="greaterThan">
      <formula>F54</formula>
    </cfRule>
  </conditionalFormatting>
  <conditionalFormatting sqref="G56">
    <cfRule type="cellIs" dxfId="228" priority="12" operator="greaterThan">
      <formula>F56</formula>
    </cfRule>
  </conditionalFormatting>
  <conditionalFormatting sqref="G57">
    <cfRule type="cellIs" dxfId="227" priority="11" operator="greaterThan">
      <formula>F57</formula>
    </cfRule>
  </conditionalFormatting>
  <conditionalFormatting sqref="G59">
    <cfRule type="cellIs" dxfId="226" priority="10" operator="greaterThan">
      <formula>F59</formula>
    </cfRule>
  </conditionalFormatting>
  <conditionalFormatting sqref="G60">
    <cfRule type="cellIs" dxfId="225" priority="9" operator="greaterThan">
      <formula>F60</formula>
    </cfRule>
  </conditionalFormatting>
  <conditionalFormatting sqref="G62">
    <cfRule type="cellIs" dxfId="224" priority="8" operator="greaterThan">
      <formula>F62</formula>
    </cfRule>
  </conditionalFormatting>
  <conditionalFormatting sqref="G63">
    <cfRule type="cellIs" dxfId="223" priority="7" operator="greaterThan">
      <formula>F63</formula>
    </cfRule>
  </conditionalFormatting>
  <conditionalFormatting sqref="G65">
    <cfRule type="cellIs" dxfId="222" priority="6" operator="greaterThan">
      <formula>F65</formula>
    </cfRule>
  </conditionalFormatting>
  <conditionalFormatting sqref="G66">
    <cfRule type="cellIs" dxfId="221" priority="5" operator="greaterThan">
      <formula>F66</formula>
    </cfRule>
  </conditionalFormatting>
  <conditionalFormatting sqref="G68">
    <cfRule type="cellIs" dxfId="220" priority="4" operator="greaterThan">
      <formula>F68</formula>
    </cfRule>
  </conditionalFormatting>
  <conditionalFormatting sqref="G69">
    <cfRule type="cellIs" dxfId="219" priority="3" operator="greaterThan">
      <formula>F69</formula>
    </cfRule>
  </conditionalFormatting>
  <conditionalFormatting sqref="G71">
    <cfRule type="cellIs" dxfId="218" priority="2" operator="greaterThan">
      <formula>F71</formula>
    </cfRule>
  </conditionalFormatting>
  <conditionalFormatting sqref="G72">
    <cfRule type="cellIs" dxfId="217" priority="1" operator="greaterThan">
      <formula>F72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6"/>
  <sheetViews>
    <sheetView workbookViewId="0">
      <pane xSplit="2" ySplit="7" topLeftCell="C48" activePane="bottomRight" state="frozen"/>
      <selection pane="topRight" activeCell="C1" sqref="C1"/>
      <selection pane="bottomLeft" activeCell="A8" sqref="A8"/>
      <selection pane="bottomRight" activeCell="P30" sqref="P30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IF(F84&gt;D84,"Budget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IF(AE84&lt;0,"Actual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+SUMMARY!A22</f>
        <v>ZK113 - Running Costs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374</v>
      </c>
      <c r="B8" s="169" t="s">
        <v>375</v>
      </c>
      <c r="C8" s="170"/>
      <c r="D8" s="327">
        <f t="shared" ref="D8:K8" si="0">SUM(D9:D23)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SUM(M9:M23)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76" si="3">+F8-AD8</f>
        <v>0</v>
      </c>
    </row>
    <row r="9" spans="1:32" s="4" customFormat="1" ht="15" customHeight="1" x14ac:dyDescent="0.2">
      <c r="A9" s="348"/>
      <c r="B9" s="349" t="s">
        <v>162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376</v>
      </c>
      <c r="C10" s="361"/>
      <c r="D10" s="207"/>
      <c r="E10" s="380">
        <f t="shared" ref="E10:E22" si="4">-D10+F10</f>
        <v>0</v>
      </c>
      <c r="F10" s="259"/>
      <c r="G10" s="223">
        <f t="shared" ref="G10:G75" si="5">SUM(M10:AB10)</f>
        <v>0</v>
      </c>
      <c r="H10" s="227"/>
      <c r="I10" s="380">
        <f t="shared" ref="I10:I2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8" si="7">SUM(N10:AB10)</f>
        <v>0</v>
      </c>
      <c r="AD10" s="247">
        <f t="shared" ref="AD10:AD78" si="8">+AC10+M10</f>
        <v>0</v>
      </c>
      <c r="AE10" s="248">
        <f t="shared" si="3"/>
        <v>0</v>
      </c>
    </row>
    <row r="11" spans="1:32" s="4" customFormat="1" ht="15" customHeight="1" x14ac:dyDescent="0.2">
      <c r="A11" s="348"/>
      <c r="B11" s="349" t="s">
        <v>220</v>
      </c>
      <c r="C11" s="361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48"/>
      <c r="B12" s="349" t="s">
        <v>377</v>
      </c>
      <c r="C12" s="361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83"/>
      <c r="C14" s="2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/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x14ac:dyDescent="0.2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thickBot="1" x14ac:dyDescent="0.3">
      <c r="A23" s="172"/>
      <c r="B23" s="284"/>
      <c r="C23" s="284"/>
      <c r="D23" s="264"/>
      <c r="E23" s="380">
        <f>-D23+F23</f>
        <v>0</v>
      </c>
      <c r="F23" s="281"/>
      <c r="G23" s="229">
        <f t="shared" si="5"/>
        <v>0</v>
      </c>
      <c r="H23" s="230"/>
      <c r="I23" s="380">
        <f>-H23+J23</f>
        <v>0</v>
      </c>
      <c r="J23" s="281">
        <v>0</v>
      </c>
      <c r="K23" s="231"/>
      <c r="L23" s="281"/>
      <c r="M23" s="229"/>
      <c r="N23" s="267"/>
      <c r="O23" s="253"/>
      <c r="P23" s="253"/>
      <c r="Q23" s="253"/>
      <c r="R23" s="253"/>
      <c r="S23" s="253"/>
      <c r="T23" s="253"/>
      <c r="U23" s="253"/>
      <c r="V23" s="257"/>
      <c r="W23" s="258"/>
      <c r="X23" s="253"/>
      <c r="Y23" s="253"/>
      <c r="Z23" s="257"/>
      <c r="AA23" s="258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 x14ac:dyDescent="0.2">
      <c r="A24" s="198" t="s">
        <v>378</v>
      </c>
      <c r="B24" s="353" t="s">
        <v>379</v>
      </c>
      <c r="C24" s="353"/>
      <c r="D24" s="209">
        <f>SUM(D25:D40)</f>
        <v>0</v>
      </c>
      <c r="E24" s="327">
        <f>SUM(E25:E40)</f>
        <v>0</v>
      </c>
      <c r="F24" s="209">
        <f>SUM(F25:F40)</f>
        <v>0</v>
      </c>
      <c r="G24" s="232">
        <f>SUM(G25:G40)</f>
        <v>0</v>
      </c>
      <c r="H24" s="232">
        <f t="shared" ref="H24" si="9">SUM(H25:H40)</f>
        <v>0</v>
      </c>
      <c r="I24" s="327">
        <f>SUM(I25:I40)</f>
        <v>0</v>
      </c>
      <c r="J24" s="209">
        <f>SUM(J25:J40)</f>
        <v>0</v>
      </c>
      <c r="K24" s="232">
        <f t="shared" ref="K24" si="10">SUM(K25:K40)</f>
        <v>0</v>
      </c>
      <c r="L24" s="209"/>
      <c r="M24" s="268">
        <f>SUM(M25:M40)</f>
        <v>0</v>
      </c>
      <c r="N24" s="268">
        <f>SUM(N25:N40)</f>
        <v>0</v>
      </c>
      <c r="O24" s="272">
        <f>SUM(O25:O40)</f>
        <v>0</v>
      </c>
      <c r="P24" s="272">
        <f t="shared" ref="P24:V24" si="11">SUM(P25:P40)</f>
        <v>0</v>
      </c>
      <c r="Q24" s="272">
        <f t="shared" si="11"/>
        <v>0</v>
      </c>
      <c r="R24" s="272">
        <f t="shared" si="11"/>
        <v>0</v>
      </c>
      <c r="S24" s="272">
        <f t="shared" si="11"/>
        <v>0</v>
      </c>
      <c r="T24" s="272">
        <f t="shared" si="11"/>
        <v>0</v>
      </c>
      <c r="U24" s="272">
        <f t="shared" si="11"/>
        <v>0</v>
      </c>
      <c r="V24" s="272">
        <f t="shared" si="11"/>
        <v>0</v>
      </c>
      <c r="W24" s="268">
        <f>SUM(W25:W40)</f>
        <v>0</v>
      </c>
      <c r="X24" s="272">
        <f t="shared" ref="X24:Z24" si="12">SUM(X25:X40)</f>
        <v>0</v>
      </c>
      <c r="Y24" s="272">
        <f t="shared" si="12"/>
        <v>0</v>
      </c>
      <c r="Z24" s="272">
        <f t="shared" si="12"/>
        <v>0</v>
      </c>
      <c r="AA24" s="268">
        <f>SUM(AA25:AA40)</f>
        <v>0</v>
      </c>
      <c r="AB24" s="272">
        <f t="shared" ref="AB24" si="13">SUM(AB25:AB40)</f>
        <v>0</v>
      </c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x14ac:dyDescent="0.2">
      <c r="A25" s="348"/>
      <c r="B25" s="349" t="s">
        <v>148</v>
      </c>
      <c r="C25" s="349"/>
      <c r="D25" s="210"/>
      <c r="E25" s="380">
        <f t="shared" ref="E25:E55" si="14">-D25+F25</f>
        <v>0</v>
      </c>
      <c r="F25" s="252">
        <v>0</v>
      </c>
      <c r="G25" s="223">
        <f t="shared" si="5"/>
        <v>0</v>
      </c>
      <c r="H25" s="234"/>
      <c r="I25" s="380">
        <f t="shared" ref="I25:I55" si="15">-H25+J25</f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 x14ac:dyDescent="0.2">
      <c r="A26" s="348"/>
      <c r="B26" s="349" t="s">
        <v>149</v>
      </c>
      <c r="C26" s="356"/>
      <c r="D26" s="352"/>
      <c r="E26" s="380">
        <f t="shared" si="14"/>
        <v>0</v>
      </c>
      <c r="F26" s="252">
        <v>0</v>
      </c>
      <c r="G26" s="223">
        <f t="shared" si="5"/>
        <v>0</v>
      </c>
      <c r="H26" s="234"/>
      <c r="I26" s="380">
        <f t="shared" si="15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ref="AC26:AC39" si="16">SUM(N26:AB26)</f>
        <v>0</v>
      </c>
      <c r="AD26" s="247">
        <f t="shared" ref="AD26:AD39" si="17">+AC26+M26</f>
        <v>0</v>
      </c>
      <c r="AE26" s="248">
        <f t="shared" ref="AE26:AE39" si="18">+F26-AD26</f>
        <v>0</v>
      </c>
    </row>
    <row r="27" spans="1:31" s="4" customFormat="1" ht="15" customHeight="1" x14ac:dyDescent="0.2">
      <c r="A27" s="348"/>
      <c r="B27" s="349" t="s">
        <v>150</v>
      </c>
      <c r="C27" s="356"/>
      <c r="D27" s="352"/>
      <c r="E27" s="380">
        <f t="shared" si="14"/>
        <v>0</v>
      </c>
      <c r="F27" s="252">
        <v>0</v>
      </c>
      <c r="G27" s="223">
        <f t="shared" si="5"/>
        <v>0</v>
      </c>
      <c r="H27" s="234"/>
      <c r="I27" s="380">
        <f t="shared" si="1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6"/>
        <v>0</v>
      </c>
      <c r="AD27" s="247">
        <f t="shared" si="17"/>
        <v>0</v>
      </c>
      <c r="AE27" s="248">
        <f t="shared" si="18"/>
        <v>0</v>
      </c>
    </row>
    <row r="28" spans="1:31" s="4" customFormat="1" ht="15" customHeight="1" x14ac:dyDescent="0.2">
      <c r="A28" s="348"/>
      <c r="B28" s="349" t="s">
        <v>380</v>
      </c>
      <c r="C28" s="356"/>
      <c r="D28" s="352"/>
      <c r="E28" s="380">
        <f t="shared" si="14"/>
        <v>0</v>
      </c>
      <c r="F28" s="252">
        <v>0</v>
      </c>
      <c r="G28" s="223">
        <f t="shared" si="5"/>
        <v>0</v>
      </c>
      <c r="H28" s="234"/>
      <c r="I28" s="380">
        <f t="shared" si="15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6"/>
        <v>0</v>
      </c>
      <c r="AD28" s="247">
        <f t="shared" si="17"/>
        <v>0</v>
      </c>
      <c r="AE28" s="248">
        <f t="shared" si="18"/>
        <v>0</v>
      </c>
    </row>
    <row r="29" spans="1:31" s="4" customFormat="1" ht="15" customHeight="1" x14ac:dyDescent="0.2">
      <c r="A29" s="348"/>
      <c r="B29" s="349" t="s">
        <v>381</v>
      </c>
      <c r="C29" s="356"/>
      <c r="D29" s="352"/>
      <c r="E29" s="380">
        <f t="shared" si="14"/>
        <v>0</v>
      </c>
      <c r="F29" s="252">
        <v>0</v>
      </c>
      <c r="G29" s="223">
        <f t="shared" si="5"/>
        <v>0</v>
      </c>
      <c r="H29" s="234"/>
      <c r="I29" s="380">
        <f t="shared" si="15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6"/>
        <v>0</v>
      </c>
      <c r="AD29" s="247">
        <f t="shared" si="17"/>
        <v>0</v>
      </c>
      <c r="AE29" s="248">
        <f t="shared" si="18"/>
        <v>0</v>
      </c>
    </row>
    <row r="30" spans="1:31" s="4" customFormat="1" ht="15" customHeight="1" x14ac:dyDescent="0.2">
      <c r="A30" s="348"/>
      <c r="B30" s="349" t="s">
        <v>151</v>
      </c>
      <c r="C30" s="356"/>
      <c r="D30" s="352"/>
      <c r="E30" s="380">
        <f t="shared" si="14"/>
        <v>0</v>
      </c>
      <c r="F30" s="252">
        <v>0</v>
      </c>
      <c r="G30" s="223">
        <f t="shared" si="5"/>
        <v>0</v>
      </c>
      <c r="H30" s="234"/>
      <c r="I30" s="380">
        <f t="shared" si="15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6"/>
        <v>0</v>
      </c>
      <c r="AD30" s="247">
        <f t="shared" si="17"/>
        <v>0</v>
      </c>
      <c r="AE30" s="248">
        <f t="shared" si="18"/>
        <v>0</v>
      </c>
    </row>
    <row r="31" spans="1:31" s="4" customFormat="1" ht="15" customHeight="1" x14ac:dyDescent="0.2">
      <c r="A31" s="348"/>
      <c r="B31" s="349" t="s">
        <v>382</v>
      </c>
      <c r="C31" s="356"/>
      <c r="D31" s="352"/>
      <c r="E31" s="380">
        <f t="shared" si="14"/>
        <v>0</v>
      </c>
      <c r="F31" s="252">
        <v>0</v>
      </c>
      <c r="G31" s="223">
        <f t="shared" si="5"/>
        <v>0</v>
      </c>
      <c r="H31" s="234"/>
      <c r="I31" s="380">
        <f t="shared" si="15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16"/>
        <v>0</v>
      </c>
      <c r="AD31" s="247">
        <f t="shared" si="17"/>
        <v>0</v>
      </c>
      <c r="AE31" s="248">
        <f t="shared" si="18"/>
        <v>0</v>
      </c>
    </row>
    <row r="32" spans="1:31" s="4" customFormat="1" ht="15" customHeight="1" x14ac:dyDescent="0.2">
      <c r="A32" s="348"/>
      <c r="B32" s="349" t="s">
        <v>383</v>
      </c>
      <c r="C32" s="356"/>
      <c r="D32" s="352"/>
      <c r="E32" s="380">
        <f t="shared" si="14"/>
        <v>0</v>
      </c>
      <c r="F32" s="252">
        <v>0</v>
      </c>
      <c r="G32" s="223">
        <f t="shared" si="5"/>
        <v>0</v>
      </c>
      <c r="H32" s="234"/>
      <c r="I32" s="380">
        <f t="shared" si="15"/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16"/>
        <v>0</v>
      </c>
      <c r="AD32" s="247">
        <f t="shared" si="17"/>
        <v>0</v>
      </c>
      <c r="AE32" s="248">
        <f t="shared" si="18"/>
        <v>0</v>
      </c>
    </row>
    <row r="33" spans="1:31" s="4" customFormat="1" ht="15" customHeight="1" x14ac:dyDescent="0.2">
      <c r="A33" s="354"/>
      <c r="B33" s="349" t="s">
        <v>384</v>
      </c>
      <c r="C33" s="356"/>
      <c r="D33" s="352"/>
      <c r="E33" s="380">
        <f t="shared" si="14"/>
        <v>0</v>
      </c>
      <c r="F33" s="252">
        <v>0</v>
      </c>
      <c r="G33" s="223">
        <f t="shared" si="5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16"/>
        <v>0</v>
      </c>
      <c r="AD33" s="247">
        <f t="shared" si="17"/>
        <v>0</v>
      </c>
      <c r="AE33" s="248">
        <f t="shared" si="18"/>
        <v>0</v>
      </c>
    </row>
    <row r="34" spans="1:31" s="4" customFormat="1" ht="15" customHeight="1" x14ac:dyDescent="0.2">
      <c r="A34" s="354"/>
      <c r="B34" s="349" t="s">
        <v>385</v>
      </c>
      <c r="C34" s="356"/>
      <c r="D34" s="352"/>
      <c r="E34" s="380">
        <f t="shared" si="14"/>
        <v>0</v>
      </c>
      <c r="F34" s="252">
        <v>0</v>
      </c>
      <c r="G34" s="223">
        <f t="shared" si="5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16"/>
        <v>0</v>
      </c>
      <c r="AD34" s="247">
        <f t="shared" si="17"/>
        <v>0</v>
      </c>
      <c r="AE34" s="248">
        <f t="shared" si="18"/>
        <v>0</v>
      </c>
    </row>
    <row r="35" spans="1:31" s="4" customFormat="1" ht="15" customHeight="1" x14ac:dyDescent="0.2">
      <c r="A35" s="348"/>
      <c r="B35" s="349" t="s">
        <v>386</v>
      </c>
      <c r="C35" s="356"/>
      <c r="D35" s="352"/>
      <c r="E35" s="380">
        <f t="shared" si="14"/>
        <v>0</v>
      </c>
      <c r="F35" s="252">
        <v>0</v>
      </c>
      <c r="G35" s="223">
        <f t="shared" si="5"/>
        <v>0</v>
      </c>
      <c r="H35" s="234"/>
      <c r="I35" s="380">
        <f t="shared" si="15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16"/>
        <v>0</v>
      </c>
      <c r="AD35" s="247">
        <f t="shared" si="17"/>
        <v>0</v>
      </c>
      <c r="AE35" s="248">
        <f t="shared" si="18"/>
        <v>0</v>
      </c>
    </row>
    <row r="36" spans="1:31" s="4" customFormat="1" ht="15" customHeight="1" x14ac:dyDescent="0.2">
      <c r="A36" s="354"/>
      <c r="B36" s="349" t="s">
        <v>387</v>
      </c>
      <c r="C36" s="356"/>
      <c r="D36" s="352"/>
      <c r="E36" s="380">
        <f t="shared" si="14"/>
        <v>0</v>
      </c>
      <c r="F36" s="252">
        <v>0</v>
      </c>
      <c r="G36" s="223">
        <f t="shared" si="5"/>
        <v>0</v>
      </c>
      <c r="H36" s="234"/>
      <c r="I36" s="380">
        <f t="shared" si="15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16"/>
        <v>0</v>
      </c>
      <c r="AD36" s="247">
        <f t="shared" si="17"/>
        <v>0</v>
      </c>
      <c r="AE36" s="248">
        <f t="shared" si="18"/>
        <v>0</v>
      </c>
    </row>
    <row r="37" spans="1:31" s="4" customFormat="1" ht="15" customHeight="1" x14ac:dyDescent="0.2">
      <c r="A37" s="354"/>
      <c r="B37" s="349" t="s">
        <v>388</v>
      </c>
      <c r="C37" s="356"/>
      <c r="D37" s="352"/>
      <c r="E37" s="380">
        <f t="shared" si="14"/>
        <v>0</v>
      </c>
      <c r="F37" s="252">
        <v>0</v>
      </c>
      <c r="G37" s="223">
        <f t="shared" si="5"/>
        <v>0</v>
      </c>
      <c r="H37" s="234"/>
      <c r="I37" s="380">
        <f t="shared" si="15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16"/>
        <v>0</v>
      </c>
      <c r="AD37" s="247">
        <f t="shared" si="17"/>
        <v>0</v>
      </c>
      <c r="AE37" s="248">
        <f t="shared" si="18"/>
        <v>0</v>
      </c>
    </row>
    <row r="38" spans="1:31" s="4" customFormat="1" ht="15" customHeight="1" x14ac:dyDescent="0.2">
      <c r="A38" s="348"/>
      <c r="B38" s="349" t="s">
        <v>389</v>
      </c>
      <c r="C38" s="356"/>
      <c r="D38" s="352"/>
      <c r="E38" s="380">
        <f t="shared" si="14"/>
        <v>0</v>
      </c>
      <c r="F38" s="252">
        <v>0</v>
      </c>
      <c r="G38" s="223">
        <f t="shared" si="5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16"/>
        <v>0</v>
      </c>
      <c r="AD38" s="247">
        <f t="shared" si="17"/>
        <v>0</v>
      </c>
      <c r="AE38" s="248">
        <f t="shared" si="18"/>
        <v>0</v>
      </c>
    </row>
    <row r="39" spans="1:31" s="4" customFormat="1" ht="15" customHeight="1" x14ac:dyDescent="0.2">
      <c r="A39" s="354"/>
      <c r="B39" s="349" t="s">
        <v>390</v>
      </c>
      <c r="C39" s="356"/>
      <c r="D39" s="352"/>
      <c r="E39" s="380">
        <f t="shared" si="14"/>
        <v>0</v>
      </c>
      <c r="F39" s="252">
        <v>0</v>
      </c>
      <c r="G39" s="223">
        <f t="shared" si="5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16"/>
        <v>0</v>
      </c>
      <c r="AD39" s="247">
        <f t="shared" si="17"/>
        <v>0</v>
      </c>
      <c r="AE39" s="248">
        <f t="shared" si="18"/>
        <v>0</v>
      </c>
    </row>
    <row r="40" spans="1:31" s="4" customFormat="1" ht="15" customHeight="1" thickBot="1" x14ac:dyDescent="0.25">
      <c r="A40" s="172"/>
      <c r="B40" s="278"/>
      <c r="C40" s="278"/>
      <c r="D40" s="208"/>
      <c r="E40" s="380">
        <f t="shared" si="14"/>
        <v>0</v>
      </c>
      <c r="F40" s="281">
        <v>0</v>
      </c>
      <c r="G40" s="229">
        <f t="shared" si="5"/>
        <v>0</v>
      </c>
      <c r="H40" s="230"/>
      <c r="I40" s="380">
        <f t="shared" si="1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 x14ac:dyDescent="0.2">
      <c r="A41" s="198" t="s">
        <v>391</v>
      </c>
      <c r="B41" s="353" t="s">
        <v>392</v>
      </c>
      <c r="C41" s="353"/>
      <c r="D41" s="209">
        <f>SUM(D42:D52)</f>
        <v>0</v>
      </c>
      <c r="E41" s="327">
        <f>SUM(E42:E52)</f>
        <v>0</v>
      </c>
      <c r="F41" s="209">
        <f>SUM(F42:F52)</f>
        <v>0</v>
      </c>
      <c r="G41" s="209">
        <f t="shared" ref="G41:H41" si="19">SUM(G42:G52)</f>
        <v>0</v>
      </c>
      <c r="H41" s="209">
        <f t="shared" si="19"/>
        <v>0</v>
      </c>
      <c r="I41" s="327">
        <f>SUM(I42:I52)</f>
        <v>0</v>
      </c>
      <c r="J41" s="209">
        <f>SUM(J42:J52)</f>
        <v>0</v>
      </c>
      <c r="K41" s="209">
        <f t="shared" ref="K41" si="20">SUM(K42:K52)</f>
        <v>0</v>
      </c>
      <c r="L41" s="209"/>
      <c r="M41" s="268">
        <f>SUM(M42:M52)</f>
        <v>0</v>
      </c>
      <c r="N41" s="268">
        <f>SUM(N42:N52)</f>
        <v>0</v>
      </c>
      <c r="O41" s="272">
        <f>SUM(O42:O52)</f>
        <v>0</v>
      </c>
      <c r="P41" s="272">
        <f t="shared" ref="P41:V41" si="21">SUM(P42:P52)</f>
        <v>0</v>
      </c>
      <c r="Q41" s="272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68">
        <f>SUM(W42:W52)</f>
        <v>0</v>
      </c>
      <c r="X41" s="272">
        <f t="shared" ref="X41:Z41" si="22">SUM(X42:X52)</f>
        <v>0</v>
      </c>
      <c r="Y41" s="272">
        <f t="shared" si="22"/>
        <v>0</v>
      </c>
      <c r="Z41" s="272">
        <f t="shared" si="22"/>
        <v>0</v>
      </c>
      <c r="AA41" s="268">
        <f>SUM(AA42:AA52)</f>
        <v>0</v>
      </c>
      <c r="AB41" s="272">
        <f t="shared" ref="AB41" si="23">SUM(AB42:AB52)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 x14ac:dyDescent="0.2">
      <c r="A42" s="354"/>
      <c r="B42" s="349" t="s">
        <v>393</v>
      </c>
      <c r="C42" s="349"/>
      <c r="D42" s="210"/>
      <c r="E42" s="380">
        <f t="shared" si="14"/>
        <v>0</v>
      </c>
      <c r="F42" s="252">
        <v>0</v>
      </c>
      <c r="G42" s="223">
        <f t="shared" si="5"/>
        <v>0</v>
      </c>
      <c r="H42" s="234"/>
      <c r="I42" s="380">
        <f t="shared" si="1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x14ac:dyDescent="0.2">
      <c r="A43" s="354"/>
      <c r="B43" s="349" t="s">
        <v>394</v>
      </c>
      <c r="C43" s="356"/>
      <c r="D43" s="352"/>
      <c r="E43" s="380">
        <f t="shared" si="14"/>
        <v>0</v>
      </c>
      <c r="F43" s="252">
        <v>0</v>
      </c>
      <c r="G43" s="223">
        <f t="shared" si="5"/>
        <v>0</v>
      </c>
      <c r="H43" s="234"/>
      <c r="I43" s="380">
        <f t="shared" si="1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ref="AC43:AC51" si="24">SUM(N43:AB43)</f>
        <v>0</v>
      </c>
      <c r="AD43" s="247">
        <f t="shared" ref="AD43:AD51" si="25">+AC43+M43</f>
        <v>0</v>
      </c>
      <c r="AE43" s="248">
        <f t="shared" ref="AE43:AE51" si="26">+F43-AD43</f>
        <v>0</v>
      </c>
    </row>
    <row r="44" spans="1:31" s="4" customFormat="1" ht="15" customHeight="1" x14ac:dyDescent="0.2">
      <c r="A44" s="348"/>
      <c r="B44" s="349" t="s">
        <v>395</v>
      </c>
      <c r="C44" s="356"/>
      <c r="D44" s="352"/>
      <c r="E44" s="380">
        <f t="shared" si="14"/>
        <v>0</v>
      </c>
      <c r="F44" s="252">
        <v>0</v>
      </c>
      <c r="G44" s="223">
        <f t="shared" si="5"/>
        <v>0</v>
      </c>
      <c r="H44" s="234"/>
      <c r="I44" s="380">
        <f t="shared" si="15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24"/>
        <v>0</v>
      </c>
      <c r="AD44" s="247">
        <f t="shared" si="25"/>
        <v>0</v>
      </c>
      <c r="AE44" s="248">
        <f t="shared" si="26"/>
        <v>0</v>
      </c>
    </row>
    <row r="45" spans="1:31" s="4" customFormat="1" ht="15" customHeight="1" x14ac:dyDescent="0.2">
      <c r="A45" s="348"/>
      <c r="B45" s="349" t="s">
        <v>257</v>
      </c>
      <c r="C45" s="356"/>
      <c r="D45" s="352"/>
      <c r="E45" s="380">
        <f t="shared" si="14"/>
        <v>0</v>
      </c>
      <c r="F45" s="252">
        <v>0</v>
      </c>
      <c r="G45" s="223">
        <f t="shared" si="5"/>
        <v>0</v>
      </c>
      <c r="H45" s="234"/>
      <c r="I45" s="380">
        <f t="shared" si="1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24"/>
        <v>0</v>
      </c>
      <c r="AD45" s="247">
        <f t="shared" si="25"/>
        <v>0</v>
      </c>
      <c r="AE45" s="248">
        <f t="shared" si="26"/>
        <v>0</v>
      </c>
    </row>
    <row r="46" spans="1:31" s="4" customFormat="1" ht="15" customHeight="1" x14ac:dyDescent="0.2">
      <c r="A46" s="348"/>
      <c r="B46" s="349" t="s">
        <v>258</v>
      </c>
      <c r="C46" s="356"/>
      <c r="D46" s="352"/>
      <c r="E46" s="380">
        <f t="shared" si="14"/>
        <v>0</v>
      </c>
      <c r="F46" s="252">
        <v>0</v>
      </c>
      <c r="G46" s="223">
        <f t="shared" si="5"/>
        <v>0</v>
      </c>
      <c r="H46" s="234"/>
      <c r="I46" s="380">
        <f t="shared" si="15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24"/>
        <v>0</v>
      </c>
      <c r="AD46" s="247">
        <f t="shared" si="25"/>
        <v>0</v>
      </c>
      <c r="AE46" s="248">
        <f t="shared" si="26"/>
        <v>0</v>
      </c>
    </row>
    <row r="47" spans="1:31" s="4" customFormat="1" ht="15" customHeight="1" x14ac:dyDescent="0.2">
      <c r="A47" s="348"/>
      <c r="B47" s="349" t="s">
        <v>396</v>
      </c>
      <c r="C47" s="356"/>
      <c r="D47" s="352"/>
      <c r="E47" s="380">
        <f t="shared" si="14"/>
        <v>0</v>
      </c>
      <c r="F47" s="252">
        <v>0</v>
      </c>
      <c r="G47" s="223">
        <f t="shared" si="5"/>
        <v>0</v>
      </c>
      <c r="H47" s="234"/>
      <c r="I47" s="380">
        <f t="shared" si="15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ref="AC47" si="27">SUM(N47:AB47)</f>
        <v>0</v>
      </c>
      <c r="AD47" s="247">
        <f t="shared" ref="AD47" si="28">+AC47+M47</f>
        <v>0</v>
      </c>
      <c r="AE47" s="248">
        <f t="shared" ref="AE47" si="29">+F47-AD47</f>
        <v>0</v>
      </c>
    </row>
    <row r="48" spans="1:31" s="4" customFormat="1" ht="15" customHeight="1" x14ac:dyDescent="0.2">
      <c r="A48" s="348"/>
      <c r="B48" s="349" t="s">
        <v>397</v>
      </c>
      <c r="C48" s="356"/>
      <c r="D48" s="352"/>
      <c r="E48" s="380">
        <f t="shared" si="14"/>
        <v>0</v>
      </c>
      <c r="F48" s="252">
        <v>0</v>
      </c>
      <c r="G48" s="223">
        <f t="shared" si="5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24"/>
        <v>0</v>
      </c>
      <c r="AD48" s="247">
        <f t="shared" si="25"/>
        <v>0</v>
      </c>
      <c r="AE48" s="248">
        <f t="shared" si="26"/>
        <v>0</v>
      </c>
    </row>
    <row r="49" spans="1:31" s="4" customFormat="1" ht="15" customHeight="1" x14ac:dyDescent="0.2">
      <c r="A49" s="348"/>
      <c r="B49" s="349" t="s">
        <v>398</v>
      </c>
      <c r="C49" s="356"/>
      <c r="D49" s="352"/>
      <c r="E49" s="380">
        <f t="shared" si="14"/>
        <v>0</v>
      </c>
      <c r="F49" s="252">
        <v>0</v>
      </c>
      <c r="G49" s="223">
        <f t="shared" si="5"/>
        <v>0</v>
      </c>
      <c r="H49" s="234"/>
      <c r="I49" s="380">
        <f t="shared" si="1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24"/>
        <v>0</v>
      </c>
      <c r="AD49" s="247">
        <f t="shared" si="25"/>
        <v>0</v>
      </c>
      <c r="AE49" s="248">
        <f t="shared" si="26"/>
        <v>0</v>
      </c>
    </row>
    <row r="50" spans="1:31" s="4" customFormat="1" ht="15" customHeight="1" x14ac:dyDescent="0.2">
      <c r="A50" s="348"/>
      <c r="B50" s="349" t="s">
        <v>399</v>
      </c>
      <c r="C50" s="356"/>
      <c r="D50" s="352"/>
      <c r="E50" s="380">
        <f t="shared" si="14"/>
        <v>0</v>
      </c>
      <c r="F50" s="252">
        <v>0</v>
      </c>
      <c r="G50" s="223">
        <f t="shared" si="5"/>
        <v>0</v>
      </c>
      <c r="H50" s="234"/>
      <c r="I50" s="380">
        <f t="shared" si="15"/>
        <v>0</v>
      </c>
      <c r="J50" s="252">
        <v>0</v>
      </c>
      <c r="K50" s="235"/>
      <c r="L50" s="252"/>
      <c r="M50" s="269"/>
      <c r="N50" s="372"/>
      <c r="O50" s="373"/>
      <c r="P50" s="373"/>
      <c r="Q50" s="373"/>
      <c r="R50" s="373"/>
      <c r="S50" s="373"/>
      <c r="T50" s="373"/>
      <c r="U50" s="373"/>
      <c r="V50" s="373"/>
      <c r="W50" s="372"/>
      <c r="X50" s="373"/>
      <c r="Y50" s="373"/>
      <c r="Z50" s="373"/>
      <c r="AA50" s="372"/>
      <c r="AB50" s="373"/>
      <c r="AC50" s="251">
        <f t="shared" si="24"/>
        <v>0</v>
      </c>
      <c r="AD50" s="247">
        <f t="shared" si="25"/>
        <v>0</v>
      </c>
      <c r="AE50" s="248">
        <f t="shared" si="26"/>
        <v>0</v>
      </c>
    </row>
    <row r="51" spans="1:31" s="4" customFormat="1" ht="15" customHeight="1" x14ac:dyDescent="0.2">
      <c r="A51" s="348"/>
      <c r="B51" s="349" t="s">
        <v>268</v>
      </c>
      <c r="C51" s="356"/>
      <c r="D51" s="352"/>
      <c r="E51" s="380">
        <f t="shared" si="14"/>
        <v>0</v>
      </c>
      <c r="F51" s="252">
        <v>0</v>
      </c>
      <c r="G51" s="223">
        <f t="shared" si="5"/>
        <v>0</v>
      </c>
      <c r="H51" s="234"/>
      <c r="I51" s="380">
        <f t="shared" si="15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24"/>
        <v>0</v>
      </c>
      <c r="AD51" s="247">
        <f t="shared" si="25"/>
        <v>0</v>
      </c>
      <c r="AE51" s="248">
        <f t="shared" si="26"/>
        <v>0</v>
      </c>
    </row>
    <row r="52" spans="1:31" s="4" customFormat="1" ht="15" customHeight="1" thickBot="1" x14ac:dyDescent="0.25">
      <c r="A52" s="172"/>
      <c r="B52" s="278"/>
      <c r="C52" s="278"/>
      <c r="D52" s="208"/>
      <c r="E52" s="380">
        <f t="shared" si="14"/>
        <v>0</v>
      </c>
      <c r="F52" s="281">
        <v>0</v>
      </c>
      <c r="G52" s="229">
        <f t="shared" si="5"/>
        <v>0</v>
      </c>
      <c r="H52" s="230"/>
      <c r="I52" s="380">
        <f t="shared" si="15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 x14ac:dyDescent="0.2">
      <c r="A53" s="197"/>
      <c r="B53" s="170"/>
      <c r="C53" s="170"/>
      <c r="D53" s="209">
        <f t="shared" ref="D53:K53" si="30">SUM(D54:D55)</f>
        <v>0</v>
      </c>
      <c r="E53" s="327">
        <f>SUM(E54:E55)</f>
        <v>0</v>
      </c>
      <c r="F53" s="209">
        <f>SUM(F54:F55)</f>
        <v>0</v>
      </c>
      <c r="G53" s="209">
        <f t="shared" si="30"/>
        <v>0</v>
      </c>
      <c r="H53" s="209">
        <f t="shared" si="30"/>
        <v>0</v>
      </c>
      <c r="I53" s="327">
        <f>SUM(I54:I55)</f>
        <v>0</v>
      </c>
      <c r="J53" s="209">
        <f t="shared" si="30"/>
        <v>0</v>
      </c>
      <c r="K53" s="209">
        <f t="shared" si="30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31">SUM(P54:P55)</f>
        <v>0</v>
      </c>
      <c r="Q53" s="272">
        <f t="shared" si="31"/>
        <v>0</v>
      </c>
      <c r="R53" s="272">
        <f t="shared" si="31"/>
        <v>0</v>
      </c>
      <c r="S53" s="272">
        <f t="shared" si="31"/>
        <v>0</v>
      </c>
      <c r="T53" s="272">
        <f t="shared" si="31"/>
        <v>0</v>
      </c>
      <c r="U53" s="272">
        <f t="shared" si="31"/>
        <v>0</v>
      </c>
      <c r="V53" s="272">
        <f t="shared" si="31"/>
        <v>0</v>
      </c>
      <c r="W53" s="268">
        <f>SUM(W54:W55)</f>
        <v>0</v>
      </c>
      <c r="X53" s="272">
        <f t="shared" ref="X53:Z53" si="32">SUM(X54:X55)</f>
        <v>0</v>
      </c>
      <c r="Y53" s="272">
        <f t="shared" si="32"/>
        <v>0</v>
      </c>
      <c r="Z53" s="272">
        <f t="shared" si="32"/>
        <v>0</v>
      </c>
      <c r="AA53" s="268">
        <f>SUM(AA54:AA55)</f>
        <v>0</v>
      </c>
      <c r="AB53" s="272">
        <f t="shared" ref="AB53" si="33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x14ac:dyDescent="0.2">
      <c r="A54" s="152"/>
      <c r="B54" s="277"/>
      <c r="C54" s="277"/>
      <c r="D54" s="210"/>
      <c r="E54" s="380">
        <f t="shared" si="14"/>
        <v>0</v>
      </c>
      <c r="F54" s="252">
        <v>0</v>
      </c>
      <c r="G54" s="223">
        <f t="shared" si="5"/>
        <v>0</v>
      </c>
      <c r="H54" s="234"/>
      <c r="I54" s="380">
        <f t="shared" si="1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 x14ac:dyDescent="0.25">
      <c r="A55" s="171"/>
      <c r="B55" s="278"/>
      <c r="C55" s="278"/>
      <c r="D55" s="208"/>
      <c r="E55" s="380">
        <f t="shared" si="14"/>
        <v>0</v>
      </c>
      <c r="F55" s="281">
        <v>0</v>
      </c>
      <c r="G55" s="229">
        <f t="shared" si="5"/>
        <v>0</v>
      </c>
      <c r="H55" s="230"/>
      <c r="I55" s="380">
        <f t="shared" si="15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 x14ac:dyDescent="0.2">
      <c r="A56" s="197"/>
      <c r="B56" s="170"/>
      <c r="C56" s="170"/>
      <c r="D56" s="209">
        <f t="shared" ref="D56:K56" si="34">SUM(D57:D58)</f>
        <v>0</v>
      </c>
      <c r="E56" s="327">
        <f>SUM(E57:E58)</f>
        <v>0</v>
      </c>
      <c r="F56" s="209">
        <f>SUM(F57:F58)</f>
        <v>0</v>
      </c>
      <c r="G56" s="209">
        <f t="shared" si="34"/>
        <v>0</v>
      </c>
      <c r="H56" s="209">
        <f t="shared" si="34"/>
        <v>0</v>
      </c>
      <c r="I56" s="327">
        <f>SUM(I57:I58)</f>
        <v>0</v>
      </c>
      <c r="J56" s="209">
        <f t="shared" si="34"/>
        <v>0</v>
      </c>
      <c r="K56" s="209">
        <f t="shared" si="34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35">SUM(P57:P58)</f>
        <v>0</v>
      </c>
      <c r="Q56" s="272">
        <f t="shared" si="35"/>
        <v>0</v>
      </c>
      <c r="R56" s="272">
        <f t="shared" si="35"/>
        <v>0</v>
      </c>
      <c r="S56" s="272">
        <f t="shared" si="35"/>
        <v>0</v>
      </c>
      <c r="T56" s="272">
        <f t="shared" si="35"/>
        <v>0</v>
      </c>
      <c r="U56" s="272">
        <f t="shared" si="35"/>
        <v>0</v>
      </c>
      <c r="V56" s="272">
        <f t="shared" si="35"/>
        <v>0</v>
      </c>
      <c r="W56" s="268">
        <f>SUM(W57:W58)</f>
        <v>0</v>
      </c>
      <c r="X56" s="272">
        <f t="shared" ref="X56:Z56" si="36">SUM(X57:X58)</f>
        <v>0</v>
      </c>
      <c r="Y56" s="272">
        <f t="shared" si="36"/>
        <v>0</v>
      </c>
      <c r="Z56" s="272">
        <f t="shared" si="36"/>
        <v>0</v>
      </c>
      <c r="AA56" s="268">
        <f>SUM(AA57:AA58)</f>
        <v>0</v>
      </c>
      <c r="AB56" s="272">
        <f t="shared" ref="AB56" si="37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x14ac:dyDescent="0.2">
      <c r="A57" s="152"/>
      <c r="B57" s="277"/>
      <c r="C57" s="277"/>
      <c r="D57" s="210"/>
      <c r="E57" s="380">
        <f t="shared" ref="E57:E58" si="38">+D57-F57</f>
        <v>0</v>
      </c>
      <c r="F57" s="252">
        <v>0</v>
      </c>
      <c r="G57" s="223">
        <f t="shared" si="5"/>
        <v>0</v>
      </c>
      <c r="H57" s="234"/>
      <c r="I57" s="380">
        <f t="shared" ref="I57:I58" si="39">+H57-J57</f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 x14ac:dyDescent="0.25">
      <c r="A58" s="171"/>
      <c r="B58" s="278"/>
      <c r="C58" s="278"/>
      <c r="D58" s="208"/>
      <c r="E58" s="380">
        <f t="shared" si="38"/>
        <v>0</v>
      </c>
      <c r="F58" s="281">
        <v>0</v>
      </c>
      <c r="G58" s="229">
        <f t="shared" si="5"/>
        <v>0</v>
      </c>
      <c r="H58" s="230"/>
      <c r="I58" s="380">
        <f t="shared" si="39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 x14ac:dyDescent="0.2">
      <c r="A59" s="198"/>
      <c r="B59" s="170"/>
      <c r="C59" s="170"/>
      <c r="D59" s="209">
        <f t="shared" ref="D59:K59" si="40">SUM(D60:D61)</f>
        <v>0</v>
      </c>
      <c r="E59" s="327">
        <f>SUM(E60:E61)</f>
        <v>0</v>
      </c>
      <c r="F59" s="209">
        <f>SUM(F60:F61)</f>
        <v>0</v>
      </c>
      <c r="G59" s="209">
        <f t="shared" si="40"/>
        <v>0</v>
      </c>
      <c r="H59" s="209">
        <f t="shared" si="40"/>
        <v>0</v>
      </c>
      <c r="I59" s="327">
        <f>SUM(I60:I61)</f>
        <v>0</v>
      </c>
      <c r="J59" s="209">
        <f t="shared" si="40"/>
        <v>0</v>
      </c>
      <c r="K59" s="209">
        <f t="shared" si="40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41">SUM(P60:P61)</f>
        <v>0</v>
      </c>
      <c r="Q59" s="272">
        <f t="shared" si="41"/>
        <v>0</v>
      </c>
      <c r="R59" s="272">
        <f t="shared" si="41"/>
        <v>0</v>
      </c>
      <c r="S59" s="272">
        <f t="shared" si="41"/>
        <v>0</v>
      </c>
      <c r="T59" s="272">
        <f t="shared" si="41"/>
        <v>0</v>
      </c>
      <c r="U59" s="272">
        <f t="shared" si="41"/>
        <v>0</v>
      </c>
      <c r="V59" s="272">
        <f t="shared" si="41"/>
        <v>0</v>
      </c>
      <c r="W59" s="268">
        <f>SUM(W60:W61)</f>
        <v>0</v>
      </c>
      <c r="X59" s="272">
        <f t="shared" ref="X59:Z59" si="42">SUM(X60:X61)</f>
        <v>0</v>
      </c>
      <c r="Y59" s="272">
        <f t="shared" si="42"/>
        <v>0</v>
      </c>
      <c r="Z59" s="272">
        <f t="shared" si="42"/>
        <v>0</v>
      </c>
      <c r="AA59" s="268">
        <f>SUM(AA60:AA61)</f>
        <v>0</v>
      </c>
      <c r="AB59" s="272">
        <f t="shared" ref="AB59" si="43">SUM(AB60:AB61)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 x14ac:dyDescent="0.2">
      <c r="A60" s="153"/>
      <c r="B60" s="277"/>
      <c r="C60" s="277"/>
      <c r="D60" s="210"/>
      <c r="E60" s="380">
        <f t="shared" ref="E60:E61" si="44">+D60-F60</f>
        <v>0</v>
      </c>
      <c r="F60" s="252">
        <v>0</v>
      </c>
      <c r="G60" s="223">
        <f t="shared" si="5"/>
        <v>0</v>
      </c>
      <c r="H60" s="234"/>
      <c r="I60" s="380">
        <f t="shared" ref="I60:I61" si="45">+H60-J60</f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thickBot="1" x14ac:dyDescent="0.25">
      <c r="A61" s="171"/>
      <c r="B61" s="278"/>
      <c r="C61" s="278"/>
      <c r="D61" s="208"/>
      <c r="E61" s="380">
        <f t="shared" si="44"/>
        <v>0</v>
      </c>
      <c r="F61" s="281">
        <v>0</v>
      </c>
      <c r="G61" s="229">
        <f t="shared" si="5"/>
        <v>0</v>
      </c>
      <c r="H61" s="230"/>
      <c r="I61" s="380">
        <f t="shared" si="45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26" customFormat="1" ht="15" customHeight="1" x14ac:dyDescent="0.2">
      <c r="A62" s="198"/>
      <c r="B62" s="170"/>
      <c r="C62" s="170"/>
      <c r="D62" s="209">
        <f>SUM(D63:D64)</f>
        <v>0</v>
      </c>
      <c r="E62" s="327">
        <f>SUM(E63:E64)</f>
        <v>0</v>
      </c>
      <c r="F62" s="209">
        <f>SUM(F63:F64)</f>
        <v>0</v>
      </c>
      <c r="G62" s="209">
        <f t="shared" ref="G62:H62" si="46">SUM(G63:G64)</f>
        <v>0</v>
      </c>
      <c r="H62" s="209">
        <f t="shared" si="46"/>
        <v>0</v>
      </c>
      <c r="I62" s="327">
        <f>SUM(I63:I64)</f>
        <v>0</v>
      </c>
      <c r="J62" s="209">
        <f>SUM(J63:J64)</f>
        <v>0</v>
      </c>
      <c r="K62" s="209">
        <f t="shared" ref="K62" si="47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48">SUM(P63:P64)</f>
        <v>0</v>
      </c>
      <c r="Q62" s="272">
        <f t="shared" si="48"/>
        <v>0</v>
      </c>
      <c r="R62" s="272">
        <f t="shared" si="48"/>
        <v>0</v>
      </c>
      <c r="S62" s="272">
        <f t="shared" si="48"/>
        <v>0</v>
      </c>
      <c r="T62" s="272">
        <f t="shared" si="48"/>
        <v>0</v>
      </c>
      <c r="U62" s="272">
        <f t="shared" si="48"/>
        <v>0</v>
      </c>
      <c r="V62" s="272">
        <f t="shared" si="48"/>
        <v>0</v>
      </c>
      <c r="W62" s="268">
        <f>SUM(W63:W64)</f>
        <v>0</v>
      </c>
      <c r="X62" s="272">
        <f t="shared" ref="X62:Z62" si="49">SUM(X63:X64)</f>
        <v>0</v>
      </c>
      <c r="Y62" s="272">
        <f t="shared" si="49"/>
        <v>0</v>
      </c>
      <c r="Z62" s="272">
        <f t="shared" si="49"/>
        <v>0</v>
      </c>
      <c r="AA62" s="268">
        <f>SUM(AA63:AA64)</f>
        <v>0</v>
      </c>
      <c r="AB62" s="272">
        <f t="shared" ref="AB62" si="50">SUM(AB63:AB64)</f>
        <v>0</v>
      </c>
      <c r="AC62" s="251">
        <f t="shared" si="7"/>
        <v>0</v>
      </c>
      <c r="AD62" s="247">
        <f t="shared" si="8"/>
        <v>0</v>
      </c>
      <c r="AE62" s="248">
        <f t="shared" si="3"/>
        <v>0</v>
      </c>
    </row>
    <row r="63" spans="1:31" s="4" customFormat="1" ht="15" customHeight="1" x14ac:dyDescent="0.2">
      <c r="A63" s="153"/>
      <c r="B63" s="277"/>
      <c r="C63" s="277"/>
      <c r="D63" s="210"/>
      <c r="E63" s="380">
        <f t="shared" ref="E63:E64" si="51">+D63-F63</f>
        <v>0</v>
      </c>
      <c r="F63" s="252">
        <v>0</v>
      </c>
      <c r="G63" s="223">
        <f t="shared" si="5"/>
        <v>0</v>
      </c>
      <c r="H63" s="234"/>
      <c r="I63" s="380">
        <f t="shared" ref="I63:I64" si="52">+H63-J63</f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4" customFormat="1" ht="15" customHeight="1" thickBot="1" x14ac:dyDescent="0.25">
      <c r="A64" s="171"/>
      <c r="B64" s="278"/>
      <c r="C64" s="278"/>
      <c r="D64" s="208"/>
      <c r="E64" s="380">
        <f t="shared" si="51"/>
        <v>0</v>
      </c>
      <c r="F64" s="281">
        <v>0</v>
      </c>
      <c r="G64" s="229">
        <f t="shared" si="5"/>
        <v>0</v>
      </c>
      <c r="H64" s="230"/>
      <c r="I64" s="380">
        <f t="shared" si="52"/>
        <v>0</v>
      </c>
      <c r="J64" s="281">
        <v>0</v>
      </c>
      <c r="K64" s="231"/>
      <c r="L64" s="281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26" customFormat="1" ht="15" customHeight="1" x14ac:dyDescent="0.2">
      <c r="A65" s="198"/>
      <c r="B65" s="170"/>
      <c r="C65" s="170"/>
      <c r="D65" s="209">
        <f>SUM(D66:D67)</f>
        <v>0</v>
      </c>
      <c r="E65" s="327">
        <f>SUM(E66:E67)</f>
        <v>0</v>
      </c>
      <c r="F65" s="209">
        <f>SUM(F66:F67)</f>
        <v>0</v>
      </c>
      <c r="G65" s="209">
        <f t="shared" ref="G65:H65" si="53">SUM(G66:G67)</f>
        <v>0</v>
      </c>
      <c r="H65" s="209">
        <f t="shared" si="53"/>
        <v>0</v>
      </c>
      <c r="I65" s="327">
        <f>SUM(I66:I67)</f>
        <v>0</v>
      </c>
      <c r="J65" s="209">
        <f>SUM(J66:J67)</f>
        <v>0</v>
      </c>
      <c r="K65" s="209">
        <f t="shared" ref="K65" si="54">SUM(K66:K67)</f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272">
        <f t="shared" ref="P65:V65" si="55">SUM(P66:P67)</f>
        <v>0</v>
      </c>
      <c r="Q65" s="272">
        <f t="shared" si="55"/>
        <v>0</v>
      </c>
      <c r="R65" s="272">
        <f t="shared" si="55"/>
        <v>0</v>
      </c>
      <c r="S65" s="272">
        <f t="shared" si="55"/>
        <v>0</v>
      </c>
      <c r="T65" s="272">
        <f t="shared" si="55"/>
        <v>0</v>
      </c>
      <c r="U65" s="272">
        <f t="shared" si="55"/>
        <v>0</v>
      </c>
      <c r="V65" s="272">
        <f t="shared" si="55"/>
        <v>0</v>
      </c>
      <c r="W65" s="268">
        <f>SUM(W66:W67)</f>
        <v>0</v>
      </c>
      <c r="X65" s="272">
        <f t="shared" ref="X65:Z65" si="56">SUM(X66:X67)</f>
        <v>0</v>
      </c>
      <c r="Y65" s="272">
        <f t="shared" si="56"/>
        <v>0</v>
      </c>
      <c r="Z65" s="272">
        <f t="shared" si="56"/>
        <v>0</v>
      </c>
      <c r="AA65" s="268">
        <f>SUM(AA66:AA67)</f>
        <v>0</v>
      </c>
      <c r="AB65" s="272">
        <f t="shared" ref="AB65" si="57">SUM(AB66:AB67)</f>
        <v>0</v>
      </c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4" customFormat="1" ht="15" customHeight="1" x14ac:dyDescent="0.2">
      <c r="A66" s="153"/>
      <c r="B66" s="277"/>
      <c r="C66" s="277"/>
      <c r="D66" s="210"/>
      <c r="E66" s="380">
        <f t="shared" ref="E66:E67" si="58">+D66-F66</f>
        <v>0</v>
      </c>
      <c r="F66" s="252">
        <v>0</v>
      </c>
      <c r="G66" s="223">
        <f t="shared" si="5"/>
        <v>0</v>
      </c>
      <c r="H66" s="234"/>
      <c r="I66" s="380">
        <f t="shared" ref="I66:I67" si="59">+H66-J66</f>
        <v>0</v>
      </c>
      <c r="J66" s="252">
        <v>0</v>
      </c>
      <c r="K66" s="235"/>
      <c r="L66" s="252"/>
      <c r="M66" s="269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si="7"/>
        <v>0</v>
      </c>
      <c r="AD66" s="247">
        <f t="shared" si="8"/>
        <v>0</v>
      </c>
      <c r="AE66" s="248">
        <f t="shared" si="3"/>
        <v>0</v>
      </c>
    </row>
    <row r="67" spans="1:31" s="4" customFormat="1" ht="15" customHeight="1" thickBot="1" x14ac:dyDescent="0.25">
      <c r="A67" s="171"/>
      <c r="B67" s="278"/>
      <c r="C67" s="278"/>
      <c r="D67" s="208"/>
      <c r="E67" s="380">
        <f t="shared" si="58"/>
        <v>0</v>
      </c>
      <c r="F67" s="281">
        <v>0</v>
      </c>
      <c r="G67" s="229">
        <f t="shared" si="5"/>
        <v>0</v>
      </c>
      <c r="H67" s="230"/>
      <c r="I67" s="380">
        <f t="shared" si="59"/>
        <v>0</v>
      </c>
      <c r="J67" s="281">
        <v>0</v>
      </c>
      <c r="K67" s="231"/>
      <c r="L67" s="281"/>
      <c r="M67" s="270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7"/>
        <v>0</v>
      </c>
      <c r="AD67" s="247">
        <f t="shared" si="8"/>
        <v>0</v>
      </c>
      <c r="AE67" s="248">
        <f t="shared" si="3"/>
        <v>0</v>
      </c>
    </row>
    <row r="68" spans="1:31" s="26" customFormat="1" ht="15" customHeight="1" x14ac:dyDescent="0.2">
      <c r="A68" s="198"/>
      <c r="B68" s="170"/>
      <c r="C68" s="170"/>
      <c r="D68" s="209">
        <f>SUM(D69:D70)</f>
        <v>0</v>
      </c>
      <c r="E68" s="327">
        <f>SUM(E69:E70)</f>
        <v>0</v>
      </c>
      <c r="F68" s="209">
        <f>SUM(F69:F70)</f>
        <v>0</v>
      </c>
      <c r="G68" s="209">
        <f t="shared" ref="G68:H68" si="60">SUM(G69:G70)</f>
        <v>0</v>
      </c>
      <c r="H68" s="209">
        <f t="shared" si="60"/>
        <v>0</v>
      </c>
      <c r="I68" s="327">
        <f>SUM(I69:I70)</f>
        <v>0</v>
      </c>
      <c r="J68" s="209">
        <f>SUM(J69:J70)</f>
        <v>0</v>
      </c>
      <c r="K68" s="209">
        <f t="shared" ref="K68" si="61">SUM(K69:K70)</f>
        <v>0</v>
      </c>
      <c r="L68" s="209"/>
      <c r="M68" s="268">
        <f>SUM(M69:M70)</f>
        <v>0</v>
      </c>
      <c r="N68" s="268">
        <f>SUM(N69:N70)</f>
        <v>0</v>
      </c>
      <c r="O68" s="272">
        <f>SUM(O69:O70)</f>
        <v>0</v>
      </c>
      <c r="P68" s="272">
        <f t="shared" ref="P68:V68" si="62">SUM(P69:P70)</f>
        <v>0</v>
      </c>
      <c r="Q68" s="272">
        <f t="shared" si="62"/>
        <v>0</v>
      </c>
      <c r="R68" s="272">
        <f t="shared" si="62"/>
        <v>0</v>
      </c>
      <c r="S68" s="272">
        <f t="shared" si="62"/>
        <v>0</v>
      </c>
      <c r="T68" s="272">
        <f t="shared" si="62"/>
        <v>0</v>
      </c>
      <c r="U68" s="272">
        <f t="shared" si="62"/>
        <v>0</v>
      </c>
      <c r="V68" s="272">
        <f t="shared" si="62"/>
        <v>0</v>
      </c>
      <c r="W68" s="268">
        <f>SUM(W69:W70)</f>
        <v>0</v>
      </c>
      <c r="X68" s="272">
        <f t="shared" ref="X68:Z68" si="63">SUM(X69:X70)</f>
        <v>0</v>
      </c>
      <c r="Y68" s="272">
        <f t="shared" si="63"/>
        <v>0</v>
      </c>
      <c r="Z68" s="272">
        <f t="shared" si="63"/>
        <v>0</v>
      </c>
      <c r="AA68" s="268">
        <f>SUM(AA69:AA70)</f>
        <v>0</v>
      </c>
      <c r="AB68" s="272">
        <f t="shared" ref="AB68" si="64">SUM(AB69:AB70)</f>
        <v>0</v>
      </c>
      <c r="AC68" s="251">
        <f t="shared" si="7"/>
        <v>0</v>
      </c>
      <c r="AD68" s="247">
        <f t="shared" si="8"/>
        <v>0</v>
      </c>
      <c r="AE68" s="248">
        <f t="shared" si="3"/>
        <v>0</v>
      </c>
    </row>
    <row r="69" spans="1:31" s="4" customFormat="1" ht="15" customHeight="1" x14ac:dyDescent="0.2">
      <c r="A69" s="153"/>
      <c r="B69" s="277"/>
      <c r="C69" s="277"/>
      <c r="D69" s="210"/>
      <c r="E69" s="380">
        <f t="shared" ref="E69:E70" si="65">+D69-F69</f>
        <v>0</v>
      </c>
      <c r="F69" s="252">
        <v>0</v>
      </c>
      <c r="G69" s="223">
        <f t="shared" si="5"/>
        <v>0</v>
      </c>
      <c r="H69" s="234"/>
      <c r="I69" s="380">
        <f t="shared" ref="I69:I70" si="66">+H69-J69</f>
        <v>0</v>
      </c>
      <c r="J69" s="252">
        <v>0</v>
      </c>
      <c r="K69" s="235"/>
      <c r="L69" s="252"/>
      <c r="M69" s="269"/>
      <c r="N69" s="372"/>
      <c r="O69" s="373"/>
      <c r="P69" s="373"/>
      <c r="Q69" s="373"/>
      <c r="R69" s="373"/>
      <c r="S69" s="373"/>
      <c r="T69" s="373"/>
      <c r="U69" s="373"/>
      <c r="V69" s="373"/>
      <c r="W69" s="372"/>
      <c r="X69" s="373"/>
      <c r="Y69" s="373"/>
      <c r="Z69" s="373"/>
      <c r="AA69" s="372"/>
      <c r="AB69" s="373"/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4" customFormat="1" ht="15" customHeight="1" thickBot="1" x14ac:dyDescent="0.25">
      <c r="A70" s="171"/>
      <c r="B70" s="278"/>
      <c r="C70" s="278"/>
      <c r="D70" s="208"/>
      <c r="E70" s="380">
        <f t="shared" si="65"/>
        <v>0</v>
      </c>
      <c r="F70" s="281">
        <v>0</v>
      </c>
      <c r="G70" s="229">
        <f t="shared" si="5"/>
        <v>0</v>
      </c>
      <c r="H70" s="230"/>
      <c r="I70" s="380">
        <f t="shared" si="66"/>
        <v>0</v>
      </c>
      <c r="J70" s="281">
        <v>0</v>
      </c>
      <c r="K70" s="231"/>
      <c r="L70" s="281"/>
      <c r="M70" s="270"/>
      <c r="N70" s="374"/>
      <c r="O70" s="375"/>
      <c r="P70" s="375"/>
      <c r="Q70" s="375"/>
      <c r="R70" s="375"/>
      <c r="S70" s="375"/>
      <c r="T70" s="375"/>
      <c r="U70" s="375"/>
      <c r="V70" s="375"/>
      <c r="W70" s="374"/>
      <c r="X70" s="375"/>
      <c r="Y70" s="375"/>
      <c r="Z70" s="375"/>
      <c r="AA70" s="374"/>
      <c r="AB70" s="375"/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26" customFormat="1" ht="15" customHeight="1" x14ac:dyDescent="0.2">
      <c r="A71" s="198"/>
      <c r="B71" s="170"/>
      <c r="C71" s="170"/>
      <c r="D71" s="209">
        <f>SUM(D72:D73)</f>
        <v>0</v>
      </c>
      <c r="E71" s="327">
        <f>SUM(E72:E73)</f>
        <v>0</v>
      </c>
      <c r="F71" s="209">
        <f>SUM(F72:F73)</f>
        <v>0</v>
      </c>
      <c r="G71" s="209">
        <f t="shared" ref="G71:H71" si="67">SUM(G72:G73)</f>
        <v>0</v>
      </c>
      <c r="H71" s="209">
        <f t="shared" si="67"/>
        <v>0</v>
      </c>
      <c r="I71" s="327">
        <f>SUM(I72:I73)</f>
        <v>0</v>
      </c>
      <c r="J71" s="209">
        <f>SUM(J72:J73)</f>
        <v>0</v>
      </c>
      <c r="K71" s="209">
        <f t="shared" ref="K71" si="68">SUM(K72:K73)</f>
        <v>0</v>
      </c>
      <c r="L71" s="209"/>
      <c r="M71" s="268">
        <f>SUM(M72:M73)</f>
        <v>0</v>
      </c>
      <c r="N71" s="268">
        <f>SUM(N72:N73)</f>
        <v>0</v>
      </c>
      <c r="O71" s="272">
        <f>SUM(O72:O73)</f>
        <v>0</v>
      </c>
      <c r="P71" s="272">
        <f t="shared" ref="P71:V71" si="69">SUM(P72:P73)</f>
        <v>0</v>
      </c>
      <c r="Q71" s="272">
        <f t="shared" si="69"/>
        <v>0</v>
      </c>
      <c r="R71" s="272">
        <f t="shared" si="69"/>
        <v>0</v>
      </c>
      <c r="S71" s="272">
        <f t="shared" si="69"/>
        <v>0</v>
      </c>
      <c r="T71" s="272">
        <f t="shared" si="69"/>
        <v>0</v>
      </c>
      <c r="U71" s="272">
        <f t="shared" si="69"/>
        <v>0</v>
      </c>
      <c r="V71" s="272">
        <f t="shared" si="69"/>
        <v>0</v>
      </c>
      <c r="W71" s="268">
        <f>SUM(W72:W73)</f>
        <v>0</v>
      </c>
      <c r="X71" s="272">
        <f t="shared" ref="X71:Z71" si="70">SUM(X72:X73)</f>
        <v>0</v>
      </c>
      <c r="Y71" s="272">
        <f t="shared" si="70"/>
        <v>0</v>
      </c>
      <c r="Z71" s="272">
        <f t="shared" si="70"/>
        <v>0</v>
      </c>
      <c r="AA71" s="268">
        <f>SUM(AA72:AA73)</f>
        <v>0</v>
      </c>
      <c r="AB71" s="272">
        <f t="shared" ref="AB71" si="71">SUM(AB72:AB73)</f>
        <v>0</v>
      </c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4" customFormat="1" ht="15" customHeight="1" x14ac:dyDescent="0.2">
      <c r="A72" s="152"/>
      <c r="B72" s="277"/>
      <c r="C72" s="277"/>
      <c r="D72" s="210"/>
      <c r="E72" s="380">
        <f t="shared" ref="E72:E73" si="72">+D72-F72</f>
        <v>0</v>
      </c>
      <c r="F72" s="252">
        <v>0</v>
      </c>
      <c r="G72" s="223">
        <f t="shared" si="5"/>
        <v>0</v>
      </c>
      <c r="H72" s="234"/>
      <c r="I72" s="380">
        <f t="shared" ref="I72:I73" si="73">+H72-J72</f>
        <v>0</v>
      </c>
      <c r="J72" s="252">
        <v>0</v>
      </c>
      <c r="K72" s="235"/>
      <c r="L72" s="252"/>
      <c r="M72" s="269"/>
      <c r="N72" s="372"/>
      <c r="O72" s="373"/>
      <c r="P72" s="373"/>
      <c r="Q72" s="373"/>
      <c r="R72" s="373"/>
      <c r="S72" s="373"/>
      <c r="T72" s="373"/>
      <c r="U72" s="373"/>
      <c r="V72" s="373"/>
      <c r="W72" s="372"/>
      <c r="X72" s="373"/>
      <c r="Y72" s="373"/>
      <c r="Z72" s="373"/>
      <c r="AA72" s="372"/>
      <c r="AB72" s="373"/>
      <c r="AC72" s="251">
        <f t="shared" si="7"/>
        <v>0</v>
      </c>
      <c r="AD72" s="247">
        <f t="shared" si="8"/>
        <v>0</v>
      </c>
      <c r="AE72" s="248">
        <f t="shared" si="3"/>
        <v>0</v>
      </c>
    </row>
    <row r="73" spans="1:31" s="4" customFormat="1" ht="15" customHeight="1" thickBot="1" x14ac:dyDescent="0.25">
      <c r="A73" s="171"/>
      <c r="B73" s="278"/>
      <c r="C73" s="278"/>
      <c r="D73" s="208"/>
      <c r="E73" s="380">
        <f t="shared" si="72"/>
        <v>0</v>
      </c>
      <c r="F73" s="281">
        <v>0</v>
      </c>
      <c r="G73" s="229">
        <f t="shared" si="5"/>
        <v>0</v>
      </c>
      <c r="H73" s="230"/>
      <c r="I73" s="380">
        <f t="shared" si="73"/>
        <v>0</v>
      </c>
      <c r="J73" s="281">
        <v>0</v>
      </c>
      <c r="K73" s="231"/>
      <c r="L73" s="281"/>
      <c r="M73" s="270"/>
      <c r="N73" s="374"/>
      <c r="O73" s="375"/>
      <c r="P73" s="375"/>
      <c r="Q73" s="375"/>
      <c r="R73" s="375"/>
      <c r="S73" s="375"/>
      <c r="T73" s="375"/>
      <c r="U73" s="375"/>
      <c r="V73" s="375"/>
      <c r="W73" s="374"/>
      <c r="X73" s="375"/>
      <c r="Y73" s="375"/>
      <c r="Z73" s="375"/>
      <c r="AA73" s="374"/>
      <c r="AB73" s="375"/>
      <c r="AC73" s="251">
        <f t="shared" si="7"/>
        <v>0</v>
      </c>
      <c r="AD73" s="247">
        <f t="shared" si="8"/>
        <v>0</v>
      </c>
      <c r="AE73" s="248">
        <f t="shared" si="3"/>
        <v>0</v>
      </c>
    </row>
    <row r="74" spans="1:31" s="26" customFormat="1" ht="15" customHeight="1" x14ac:dyDescent="0.2">
      <c r="A74" s="198"/>
      <c r="B74" s="170"/>
      <c r="C74" s="170"/>
      <c r="D74" s="209">
        <f>SUM(D75:D76)</f>
        <v>0</v>
      </c>
      <c r="E74" s="327">
        <f>SUM(E75:E76)</f>
        <v>0</v>
      </c>
      <c r="F74" s="209">
        <f>SUM(F75:F76)</f>
        <v>0</v>
      </c>
      <c r="G74" s="209">
        <f t="shared" ref="G74:H74" si="74">SUM(G75:G76)</f>
        <v>0</v>
      </c>
      <c r="H74" s="209">
        <f t="shared" si="74"/>
        <v>0</v>
      </c>
      <c r="I74" s="327">
        <f>SUM(I75:I76)</f>
        <v>0</v>
      </c>
      <c r="J74" s="209">
        <f>SUM(J75:J76)</f>
        <v>0</v>
      </c>
      <c r="K74" s="209">
        <f t="shared" ref="K74" si="75">SUM(K75:K76)</f>
        <v>0</v>
      </c>
      <c r="L74" s="209"/>
      <c r="M74" s="268">
        <f>SUM(M75:M76)</f>
        <v>0</v>
      </c>
      <c r="N74" s="268">
        <f>SUM(N75:N76)</f>
        <v>0</v>
      </c>
      <c r="O74" s="272">
        <f>SUM(O75:O76)</f>
        <v>0</v>
      </c>
      <c r="P74" s="272">
        <f t="shared" ref="P74:V74" si="76">SUM(P75:P76)</f>
        <v>0</v>
      </c>
      <c r="Q74" s="272">
        <f t="shared" si="76"/>
        <v>0</v>
      </c>
      <c r="R74" s="272">
        <f t="shared" si="76"/>
        <v>0</v>
      </c>
      <c r="S74" s="272">
        <f t="shared" si="76"/>
        <v>0</v>
      </c>
      <c r="T74" s="272">
        <f t="shared" si="76"/>
        <v>0</v>
      </c>
      <c r="U74" s="272">
        <f t="shared" si="76"/>
        <v>0</v>
      </c>
      <c r="V74" s="272">
        <f t="shared" si="76"/>
        <v>0</v>
      </c>
      <c r="W74" s="268">
        <f>SUM(W75:W76)</f>
        <v>0</v>
      </c>
      <c r="X74" s="272">
        <f t="shared" ref="X74:Z74" si="77">SUM(X75:X76)</f>
        <v>0</v>
      </c>
      <c r="Y74" s="272">
        <f t="shared" si="77"/>
        <v>0</v>
      </c>
      <c r="Z74" s="272">
        <f t="shared" si="77"/>
        <v>0</v>
      </c>
      <c r="AA74" s="268">
        <f>SUM(AA75:AA76)</f>
        <v>0</v>
      </c>
      <c r="AB74" s="272">
        <f t="shared" ref="AB74" si="78">SUM(AB75:AB76)</f>
        <v>0</v>
      </c>
      <c r="AC74" s="251">
        <f t="shared" si="7"/>
        <v>0</v>
      </c>
      <c r="AD74" s="247">
        <f t="shared" si="8"/>
        <v>0</v>
      </c>
      <c r="AE74" s="248">
        <f t="shared" si="3"/>
        <v>0</v>
      </c>
    </row>
    <row r="75" spans="1:31" s="4" customFormat="1" ht="15" customHeight="1" x14ac:dyDescent="0.2">
      <c r="A75" s="152"/>
      <c r="B75" s="277"/>
      <c r="C75" s="277"/>
      <c r="D75" s="210"/>
      <c r="E75" s="380">
        <f t="shared" ref="E75:E76" si="79">+D75-F75</f>
        <v>0</v>
      </c>
      <c r="F75" s="252">
        <v>0</v>
      </c>
      <c r="G75" s="223">
        <f t="shared" si="5"/>
        <v>0</v>
      </c>
      <c r="H75" s="234"/>
      <c r="I75" s="380">
        <f t="shared" ref="I75:I76" si="80">+H75-J75</f>
        <v>0</v>
      </c>
      <c r="J75" s="252">
        <v>0</v>
      </c>
      <c r="K75" s="235"/>
      <c r="L75" s="252"/>
      <c r="M75" s="269"/>
      <c r="N75" s="372"/>
      <c r="O75" s="373"/>
      <c r="P75" s="373"/>
      <c r="Q75" s="373"/>
      <c r="R75" s="373"/>
      <c r="S75" s="373"/>
      <c r="T75" s="373"/>
      <c r="U75" s="373"/>
      <c r="V75" s="373"/>
      <c r="W75" s="372"/>
      <c r="X75" s="373"/>
      <c r="Y75" s="373"/>
      <c r="Z75" s="373"/>
      <c r="AA75" s="372"/>
      <c r="AB75" s="373"/>
      <c r="AC75" s="251">
        <f t="shared" si="7"/>
        <v>0</v>
      </c>
      <c r="AD75" s="247">
        <f t="shared" si="8"/>
        <v>0</v>
      </c>
      <c r="AE75" s="248">
        <f t="shared" si="3"/>
        <v>0</v>
      </c>
    </row>
    <row r="76" spans="1:31" s="4" customFormat="1" ht="15" customHeight="1" thickBot="1" x14ac:dyDescent="0.25">
      <c r="A76" s="171"/>
      <c r="B76" s="278"/>
      <c r="C76" s="278"/>
      <c r="D76" s="208"/>
      <c r="E76" s="380">
        <f t="shared" si="79"/>
        <v>0</v>
      </c>
      <c r="F76" s="281">
        <v>0</v>
      </c>
      <c r="G76" s="229">
        <f t="shared" ref="G76" si="81">SUM(M76:AB76)</f>
        <v>0</v>
      </c>
      <c r="H76" s="230"/>
      <c r="I76" s="380">
        <f t="shared" si="80"/>
        <v>0</v>
      </c>
      <c r="J76" s="281">
        <v>0</v>
      </c>
      <c r="K76" s="231"/>
      <c r="L76" s="281"/>
      <c r="M76" s="270"/>
      <c r="N76" s="374"/>
      <c r="O76" s="375"/>
      <c r="P76" s="375"/>
      <c r="Q76" s="375"/>
      <c r="R76" s="375"/>
      <c r="S76" s="375"/>
      <c r="T76" s="375"/>
      <c r="U76" s="375"/>
      <c r="V76" s="375"/>
      <c r="W76" s="374"/>
      <c r="X76" s="375"/>
      <c r="Y76" s="375"/>
      <c r="Z76" s="375"/>
      <c r="AA76" s="374"/>
      <c r="AB76" s="375"/>
      <c r="AC76" s="251">
        <f t="shared" si="7"/>
        <v>0</v>
      </c>
      <c r="AD76" s="247">
        <f t="shared" si="8"/>
        <v>0</v>
      </c>
      <c r="AE76" s="248">
        <f t="shared" si="3"/>
        <v>0</v>
      </c>
    </row>
    <row r="77" spans="1:31" s="26" customFormat="1" ht="15" customHeight="1" x14ac:dyDescent="0.2">
      <c r="A77" s="198"/>
      <c r="B77" s="170"/>
      <c r="C77" s="170"/>
      <c r="D77" s="209">
        <f>SUM(D78:D79)</f>
        <v>0</v>
      </c>
      <c r="E77" s="327">
        <f>SUM(E78:E79)</f>
        <v>0</v>
      </c>
      <c r="F77" s="209">
        <f>SUM(F78:F79)</f>
        <v>0</v>
      </c>
      <c r="G77" s="209">
        <f t="shared" ref="G77:H77" si="82">SUM(G78:G79)</f>
        <v>0</v>
      </c>
      <c r="H77" s="209">
        <f t="shared" si="82"/>
        <v>0</v>
      </c>
      <c r="I77" s="327">
        <f>SUM(I78:I79)</f>
        <v>0</v>
      </c>
      <c r="J77" s="209">
        <f>SUM(J78:J79)</f>
        <v>0</v>
      </c>
      <c r="K77" s="209">
        <f t="shared" ref="K77" si="83">SUM(K78:K79)</f>
        <v>0</v>
      </c>
      <c r="L77" s="209"/>
      <c r="M77" s="268">
        <f>SUM(M78:M79)</f>
        <v>0</v>
      </c>
      <c r="N77" s="268">
        <f>SUM(N78:N79)</f>
        <v>0</v>
      </c>
      <c r="O77" s="272">
        <f>SUM(O78:O79)</f>
        <v>0</v>
      </c>
      <c r="P77" s="272">
        <f t="shared" ref="P77:V77" si="84">SUM(P78:P79)</f>
        <v>0</v>
      </c>
      <c r="Q77" s="272">
        <f t="shared" si="84"/>
        <v>0</v>
      </c>
      <c r="R77" s="272">
        <f t="shared" si="84"/>
        <v>0</v>
      </c>
      <c r="S77" s="272">
        <f t="shared" si="84"/>
        <v>0</v>
      </c>
      <c r="T77" s="272">
        <f t="shared" si="84"/>
        <v>0</v>
      </c>
      <c r="U77" s="272">
        <f t="shared" si="84"/>
        <v>0</v>
      </c>
      <c r="V77" s="272">
        <f t="shared" si="84"/>
        <v>0</v>
      </c>
      <c r="W77" s="268">
        <f>SUM(W78:W79)</f>
        <v>0</v>
      </c>
      <c r="X77" s="272">
        <f t="shared" ref="X77:Z77" si="85">SUM(X78:X79)</f>
        <v>0</v>
      </c>
      <c r="Y77" s="272">
        <f t="shared" si="85"/>
        <v>0</v>
      </c>
      <c r="Z77" s="272">
        <f t="shared" si="85"/>
        <v>0</v>
      </c>
      <c r="AA77" s="268">
        <f>SUM(AA78:AA79)</f>
        <v>0</v>
      </c>
      <c r="AB77" s="272">
        <f t="shared" ref="AB77" si="86">SUM(AB78:AB79)</f>
        <v>0</v>
      </c>
      <c r="AC77" s="251">
        <f t="shared" si="7"/>
        <v>0</v>
      </c>
      <c r="AD77" s="247">
        <f t="shared" si="8"/>
        <v>0</v>
      </c>
      <c r="AE77" s="248">
        <f t="shared" ref="AE77:AE84" si="87">+F77-AD77</f>
        <v>0</v>
      </c>
    </row>
    <row r="78" spans="1:31" s="4" customFormat="1" ht="15" customHeight="1" x14ac:dyDescent="0.2">
      <c r="A78" s="152"/>
      <c r="B78" s="277"/>
      <c r="C78" s="277"/>
      <c r="D78" s="210"/>
      <c r="E78" s="380">
        <f t="shared" ref="E78:E79" si="88">+D78-F78</f>
        <v>0</v>
      </c>
      <c r="F78" s="252">
        <v>0</v>
      </c>
      <c r="G78" s="223">
        <f t="shared" ref="G78:G79" si="89">SUM(M78:AB78)</f>
        <v>0</v>
      </c>
      <c r="H78" s="234"/>
      <c r="I78" s="380">
        <f t="shared" ref="I78:I79" si="90">+H78-J78</f>
        <v>0</v>
      </c>
      <c r="J78" s="252">
        <v>0</v>
      </c>
      <c r="K78" s="235"/>
      <c r="L78" s="252"/>
      <c r="M78" s="269"/>
      <c r="N78" s="372"/>
      <c r="O78" s="373"/>
      <c r="P78" s="373"/>
      <c r="Q78" s="373"/>
      <c r="R78" s="373"/>
      <c r="S78" s="373"/>
      <c r="T78" s="373"/>
      <c r="U78" s="373"/>
      <c r="V78" s="373"/>
      <c r="W78" s="372"/>
      <c r="X78" s="373"/>
      <c r="Y78" s="373"/>
      <c r="Z78" s="373"/>
      <c r="AA78" s="372"/>
      <c r="AB78" s="373"/>
      <c r="AC78" s="251">
        <f t="shared" si="7"/>
        <v>0</v>
      </c>
      <c r="AD78" s="247">
        <f t="shared" si="8"/>
        <v>0</v>
      </c>
      <c r="AE78" s="248">
        <f t="shared" si="87"/>
        <v>0</v>
      </c>
    </row>
    <row r="79" spans="1:31" s="4" customFormat="1" ht="15" customHeight="1" thickBot="1" x14ac:dyDescent="0.25">
      <c r="A79" s="172"/>
      <c r="B79" s="278"/>
      <c r="C79" s="278"/>
      <c r="D79" s="208"/>
      <c r="E79" s="380">
        <f t="shared" si="88"/>
        <v>0</v>
      </c>
      <c r="F79" s="281">
        <v>0</v>
      </c>
      <c r="G79" s="229">
        <f t="shared" si="89"/>
        <v>0</v>
      </c>
      <c r="H79" s="230"/>
      <c r="I79" s="380">
        <f t="shared" si="90"/>
        <v>0</v>
      </c>
      <c r="J79" s="281">
        <v>0</v>
      </c>
      <c r="K79" s="231"/>
      <c r="L79" s="281"/>
      <c r="M79" s="270"/>
      <c r="N79" s="374"/>
      <c r="O79" s="375"/>
      <c r="P79" s="375"/>
      <c r="Q79" s="375"/>
      <c r="R79" s="375"/>
      <c r="S79" s="375"/>
      <c r="T79" s="375"/>
      <c r="U79" s="375"/>
      <c r="V79" s="375"/>
      <c r="W79" s="374"/>
      <c r="X79" s="375"/>
      <c r="Y79" s="375"/>
      <c r="Z79" s="375"/>
      <c r="AA79" s="374"/>
      <c r="AB79" s="375"/>
      <c r="AC79" s="251">
        <f t="shared" ref="AC79:AC84" si="91">SUM(N79:AB79)</f>
        <v>0</v>
      </c>
      <c r="AD79" s="247">
        <f t="shared" ref="AD79:AD84" si="92">+AC79+M79</f>
        <v>0</v>
      </c>
      <c r="AE79" s="248">
        <f t="shared" si="87"/>
        <v>0</v>
      </c>
    </row>
    <row r="80" spans="1:31" s="26" customFormat="1" ht="15" customHeight="1" x14ac:dyDescent="0.2">
      <c r="A80" s="199"/>
      <c r="B80" s="262"/>
      <c r="C80" s="384"/>
      <c r="D80" s="209">
        <f>SUM(D81:D82)</f>
        <v>0</v>
      </c>
      <c r="E80" s="327">
        <f>SUM(E81:E82)</f>
        <v>0</v>
      </c>
      <c r="F80" s="209">
        <f>SUM(F81:F82)</f>
        <v>0</v>
      </c>
      <c r="G80" s="211">
        <f t="shared" ref="G80:H80" si="93">SUM(G81:G82)</f>
        <v>0</v>
      </c>
      <c r="H80" s="211">
        <f t="shared" si="93"/>
        <v>0</v>
      </c>
      <c r="I80" s="327">
        <f>SUM(I81:I82)</f>
        <v>0</v>
      </c>
      <c r="J80" s="209">
        <f>SUM(J81:J82)</f>
        <v>0</v>
      </c>
      <c r="K80" s="211">
        <f t="shared" ref="K80" si="94">SUM(K81:K82)</f>
        <v>0</v>
      </c>
      <c r="L80" s="209"/>
      <c r="M80" s="268">
        <f>SUM(M81:M82)</f>
        <v>0</v>
      </c>
      <c r="N80" s="268">
        <f>SUM(N81:N82)</f>
        <v>0</v>
      </c>
      <c r="O80" s="272">
        <f>SUM(O81:O82)</f>
        <v>0</v>
      </c>
      <c r="P80" s="272">
        <f t="shared" ref="P80:V80" si="95">SUM(P81:P82)</f>
        <v>0</v>
      </c>
      <c r="Q80" s="272">
        <f t="shared" si="95"/>
        <v>0</v>
      </c>
      <c r="R80" s="272">
        <f t="shared" si="95"/>
        <v>0</v>
      </c>
      <c r="S80" s="272">
        <f t="shared" si="95"/>
        <v>0</v>
      </c>
      <c r="T80" s="272">
        <f t="shared" si="95"/>
        <v>0</v>
      </c>
      <c r="U80" s="272">
        <f t="shared" si="95"/>
        <v>0</v>
      </c>
      <c r="V80" s="272">
        <f t="shared" si="95"/>
        <v>0</v>
      </c>
      <c r="W80" s="268">
        <f>SUM(W81:W82)</f>
        <v>0</v>
      </c>
      <c r="X80" s="272">
        <f t="shared" ref="X80:Z80" si="96">SUM(X81:X82)</f>
        <v>0</v>
      </c>
      <c r="Y80" s="272">
        <f t="shared" si="96"/>
        <v>0</v>
      </c>
      <c r="Z80" s="272">
        <f t="shared" si="96"/>
        <v>0</v>
      </c>
      <c r="AA80" s="268">
        <f>SUM(AA81:AA82)</f>
        <v>0</v>
      </c>
      <c r="AB80" s="272">
        <f t="shared" ref="AB80" si="97">SUM(AB81:AB82)</f>
        <v>0</v>
      </c>
      <c r="AC80" s="251">
        <f t="shared" si="91"/>
        <v>0</v>
      </c>
      <c r="AD80" s="247">
        <f t="shared" si="92"/>
        <v>0</v>
      </c>
      <c r="AE80" s="248">
        <f t="shared" si="87"/>
        <v>0</v>
      </c>
    </row>
    <row r="81" spans="1:31" s="4" customFormat="1" ht="15" customHeight="1" x14ac:dyDescent="0.2">
      <c r="A81" s="176"/>
      <c r="B81" s="279"/>
      <c r="C81" s="279"/>
      <c r="D81" s="210"/>
      <c r="E81" s="380">
        <f t="shared" ref="E81:E82" si="98">+D81-F81</f>
        <v>0</v>
      </c>
      <c r="F81" s="252">
        <v>0</v>
      </c>
      <c r="G81" s="223">
        <f t="shared" ref="G81:G82" si="99">SUM(M81:AB81)</f>
        <v>0</v>
      </c>
      <c r="H81" s="236"/>
      <c r="I81" s="380">
        <f t="shared" ref="I81:I82" si="100">+H81-J81</f>
        <v>0</v>
      </c>
      <c r="J81" s="252">
        <v>0</v>
      </c>
      <c r="K81" s="237"/>
      <c r="L81" s="252"/>
      <c r="M81" s="238"/>
      <c r="N81" s="372"/>
      <c r="O81" s="373"/>
      <c r="P81" s="373"/>
      <c r="Q81" s="373"/>
      <c r="R81" s="373"/>
      <c r="S81" s="373"/>
      <c r="T81" s="373"/>
      <c r="U81" s="373"/>
      <c r="V81" s="373"/>
      <c r="W81" s="372"/>
      <c r="X81" s="373"/>
      <c r="Y81" s="373"/>
      <c r="Z81" s="373"/>
      <c r="AA81" s="372"/>
      <c r="AB81" s="373"/>
      <c r="AC81" s="251">
        <f t="shared" si="91"/>
        <v>0</v>
      </c>
      <c r="AD81" s="247">
        <f t="shared" si="92"/>
        <v>0</v>
      </c>
      <c r="AE81" s="248">
        <f t="shared" si="87"/>
        <v>0</v>
      </c>
    </row>
    <row r="82" spans="1:31" s="4" customFormat="1" ht="15" customHeight="1" thickBot="1" x14ac:dyDescent="0.25">
      <c r="A82" s="181"/>
      <c r="B82" s="280"/>
      <c r="C82" s="280"/>
      <c r="D82" s="208"/>
      <c r="E82" s="381">
        <f t="shared" si="98"/>
        <v>0</v>
      </c>
      <c r="F82" s="281">
        <v>0</v>
      </c>
      <c r="G82" s="229">
        <f t="shared" si="99"/>
        <v>0</v>
      </c>
      <c r="H82" s="230"/>
      <c r="I82" s="381">
        <f t="shared" si="100"/>
        <v>0</v>
      </c>
      <c r="J82" s="281">
        <v>0</v>
      </c>
      <c r="K82" s="231"/>
      <c r="L82" s="281"/>
      <c r="M82" s="239"/>
      <c r="N82" s="374"/>
      <c r="O82" s="375"/>
      <c r="P82" s="375"/>
      <c r="Q82" s="375"/>
      <c r="R82" s="375"/>
      <c r="S82" s="375"/>
      <c r="T82" s="375"/>
      <c r="U82" s="375"/>
      <c r="V82" s="375"/>
      <c r="W82" s="374"/>
      <c r="X82" s="375"/>
      <c r="Y82" s="375"/>
      <c r="Z82" s="375"/>
      <c r="AA82" s="374"/>
      <c r="AB82" s="375"/>
      <c r="AC82" s="251">
        <f t="shared" si="91"/>
        <v>0</v>
      </c>
      <c r="AD82" s="247">
        <f t="shared" si="92"/>
        <v>0</v>
      </c>
      <c r="AE82" s="248">
        <f t="shared" si="87"/>
        <v>0</v>
      </c>
    </row>
    <row r="83" spans="1:31" s="142" customFormat="1" ht="15.75" thickBot="1" x14ac:dyDescent="0.3">
      <c r="A83" s="179"/>
      <c r="B83" s="180"/>
      <c r="C83" s="385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273"/>
      <c r="Q83" s="273"/>
      <c r="R83" s="273"/>
      <c r="S83" s="273"/>
      <c r="T83" s="273"/>
      <c r="U83" s="273"/>
      <c r="V83" s="273"/>
      <c r="W83" s="271"/>
      <c r="X83" s="273"/>
      <c r="Y83" s="273"/>
      <c r="Z83" s="273"/>
      <c r="AA83" s="271"/>
      <c r="AB83" s="273"/>
      <c r="AC83" s="251">
        <f t="shared" si="91"/>
        <v>0</v>
      </c>
      <c r="AD83" s="247">
        <f t="shared" si="92"/>
        <v>0</v>
      </c>
      <c r="AE83" s="248">
        <f t="shared" si="87"/>
        <v>0</v>
      </c>
    </row>
    <row r="84" spans="1:31" s="3" customFormat="1" ht="22.5" customHeight="1" thickBot="1" x14ac:dyDescent="0.3">
      <c r="A84" s="177"/>
      <c r="B84" s="178"/>
      <c r="C84" s="19"/>
      <c r="D84" s="243">
        <f t="shared" ref="D84:K84" si="101">SUM(D8,D24,D41,D53,D56,D59,D62,D65,D68,D71,D74,D77,D80)</f>
        <v>0</v>
      </c>
      <c r="E84" s="336">
        <f t="shared" si="101"/>
        <v>0</v>
      </c>
      <c r="F84" s="243">
        <f t="shared" si="101"/>
        <v>0</v>
      </c>
      <c r="G84" s="243">
        <f t="shared" si="101"/>
        <v>0</v>
      </c>
      <c r="H84" s="244">
        <f t="shared" si="101"/>
        <v>0</v>
      </c>
      <c r="I84" s="336">
        <f t="shared" ref="I84" si="102">SUM(I8,I24,I41,I53,I56,I59,I62,I65,I68,I71,I74,I77,I80)</f>
        <v>0</v>
      </c>
      <c r="J84" s="244">
        <f t="shared" si="101"/>
        <v>0</v>
      </c>
      <c r="K84" s="244">
        <f t="shared" si="101"/>
        <v>0</v>
      </c>
      <c r="L84" s="244"/>
      <c r="M84" s="243">
        <f t="shared" ref="M84:AB84" si="103">SUM(M8,M24,M41,M53,M56,M59,M62,M65,M68,M71,M74,M77,M80)</f>
        <v>0</v>
      </c>
      <c r="N84" s="243">
        <f t="shared" si="103"/>
        <v>0</v>
      </c>
      <c r="O84" s="243">
        <f t="shared" si="103"/>
        <v>0</v>
      </c>
      <c r="P84" s="243">
        <f t="shared" si="103"/>
        <v>0</v>
      </c>
      <c r="Q84" s="243">
        <f t="shared" si="103"/>
        <v>0</v>
      </c>
      <c r="R84" s="243">
        <f t="shared" si="103"/>
        <v>0</v>
      </c>
      <c r="S84" s="243">
        <f t="shared" si="103"/>
        <v>0</v>
      </c>
      <c r="T84" s="243">
        <f t="shared" si="103"/>
        <v>0</v>
      </c>
      <c r="U84" s="243">
        <f t="shared" si="103"/>
        <v>0</v>
      </c>
      <c r="V84" s="243">
        <f t="shared" si="103"/>
        <v>0</v>
      </c>
      <c r="W84" s="243">
        <f t="shared" si="103"/>
        <v>0</v>
      </c>
      <c r="X84" s="243">
        <f t="shared" si="103"/>
        <v>0</v>
      </c>
      <c r="Y84" s="243">
        <f t="shared" si="103"/>
        <v>0</v>
      </c>
      <c r="Z84" s="243">
        <f t="shared" si="103"/>
        <v>0</v>
      </c>
      <c r="AA84" s="243">
        <f t="shared" si="103"/>
        <v>0</v>
      </c>
      <c r="AB84" s="243">
        <f t="shared" si="103"/>
        <v>0</v>
      </c>
      <c r="AC84" s="243">
        <f t="shared" si="91"/>
        <v>0</v>
      </c>
      <c r="AD84" s="243">
        <f t="shared" si="92"/>
        <v>0</v>
      </c>
      <c r="AE84" s="282">
        <f t="shared" si="87"/>
        <v>0</v>
      </c>
    </row>
    <row r="85" spans="1:31" x14ac:dyDescent="0.25">
      <c r="A85" s="8"/>
      <c r="B85" s="8"/>
      <c r="C85" s="8"/>
      <c r="D85" s="448"/>
      <c r="E85" s="448"/>
      <c r="F85" s="448"/>
      <c r="G85" s="448"/>
      <c r="H85" s="449"/>
      <c r="I85" s="450"/>
      <c r="J85" s="450"/>
      <c r="K85" s="450"/>
      <c r="L85" s="45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31" x14ac:dyDescent="0.25">
      <c r="A86" s="8"/>
      <c r="B86" s="8"/>
      <c r="C86" s="8"/>
    </row>
    <row r="87" spans="1:31" ht="15.75" thickBot="1" x14ac:dyDescent="0.3"/>
    <row r="88" spans="1:31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104">+M84*0.2</f>
        <v>0</v>
      </c>
      <c r="N88" s="213">
        <f t="shared" si="104"/>
        <v>0</v>
      </c>
      <c r="O88" s="213">
        <f t="shared" si="104"/>
        <v>0</v>
      </c>
      <c r="P88" s="213">
        <f t="shared" si="104"/>
        <v>0</v>
      </c>
      <c r="Q88" s="213">
        <f t="shared" si="104"/>
        <v>0</v>
      </c>
      <c r="R88" s="213">
        <f t="shared" si="104"/>
        <v>0</v>
      </c>
      <c r="S88" s="213">
        <f t="shared" si="104"/>
        <v>0</v>
      </c>
      <c r="T88" s="213">
        <f t="shared" si="104"/>
        <v>0</v>
      </c>
      <c r="U88" s="213">
        <f t="shared" si="104"/>
        <v>0</v>
      </c>
      <c r="V88" s="213">
        <f t="shared" si="104"/>
        <v>0</v>
      </c>
      <c r="W88" s="213">
        <f t="shared" si="104"/>
        <v>0</v>
      </c>
      <c r="X88" s="213">
        <f t="shared" si="104"/>
        <v>0</v>
      </c>
      <c r="Y88" s="213">
        <f t="shared" si="104"/>
        <v>0</v>
      </c>
      <c r="Z88" s="213">
        <f t="shared" si="104"/>
        <v>0</v>
      </c>
      <c r="AA88" s="213">
        <f t="shared" si="104"/>
        <v>0</v>
      </c>
      <c r="AB88" s="213">
        <f>+AB84*0.2</f>
        <v>0</v>
      </c>
      <c r="AC88" s="213">
        <f>+AC84*0.2</f>
        <v>0</v>
      </c>
      <c r="AD88" s="213">
        <f>+AD84*0.2</f>
        <v>0</v>
      </c>
    </row>
    <row r="89" spans="1:31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105">SUM(M84:M88)</f>
        <v>0</v>
      </c>
      <c r="N89" s="213">
        <f t="shared" si="105"/>
        <v>0</v>
      </c>
      <c r="O89" s="213">
        <f t="shared" si="105"/>
        <v>0</v>
      </c>
      <c r="P89" s="213">
        <f t="shared" si="105"/>
        <v>0</v>
      </c>
      <c r="Q89" s="213">
        <f t="shared" si="105"/>
        <v>0</v>
      </c>
      <c r="R89" s="213">
        <f t="shared" si="105"/>
        <v>0</v>
      </c>
      <c r="S89" s="213">
        <f t="shared" si="105"/>
        <v>0</v>
      </c>
      <c r="T89" s="213">
        <f t="shared" si="105"/>
        <v>0</v>
      </c>
      <c r="U89" s="213">
        <f t="shared" si="105"/>
        <v>0</v>
      </c>
      <c r="V89" s="213">
        <f t="shared" si="105"/>
        <v>0</v>
      </c>
      <c r="W89" s="213">
        <f t="shared" si="105"/>
        <v>0</v>
      </c>
      <c r="X89" s="213">
        <f t="shared" si="105"/>
        <v>0</v>
      </c>
      <c r="Y89" s="213">
        <f t="shared" si="105"/>
        <v>0</v>
      </c>
      <c r="Z89" s="213">
        <f t="shared" si="105"/>
        <v>0</v>
      </c>
      <c r="AA89" s="213">
        <f t="shared" si="105"/>
        <v>0</v>
      </c>
      <c r="AB89" s="213">
        <f>SUM(AB84:AB88)</f>
        <v>0</v>
      </c>
      <c r="AC89" s="213">
        <f>SUM(AC84:AC88)</f>
        <v>0</v>
      </c>
      <c r="AD89" s="213">
        <f>SUM(AD84:AD88)</f>
        <v>0</v>
      </c>
    </row>
    <row r="96" spans="1:31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5 AE40:AE42 AE52:AE84">
    <cfRule type="cellIs" dxfId="216" priority="137" operator="lessThan">
      <formula>0</formula>
    </cfRule>
  </conditionalFormatting>
  <conditionalFormatting sqref="AE8">
    <cfRule type="cellIs" dxfId="215" priority="136" operator="lessThan">
      <formula>0</formula>
    </cfRule>
  </conditionalFormatting>
  <conditionalFormatting sqref="G3">
    <cfRule type="containsText" dxfId="214" priority="135" operator="containsText" text="Budget">
      <formula>NOT(ISERROR(SEARCH("Budget",G3)))</formula>
    </cfRule>
  </conditionalFormatting>
  <conditionalFormatting sqref="G4">
    <cfRule type="containsText" dxfId="213" priority="134" operator="containsText" text="forecast">
      <formula>NOT(ISERROR(SEARCH("forecast",G4)))</formula>
    </cfRule>
  </conditionalFormatting>
  <conditionalFormatting sqref="G9:G23">
    <cfRule type="cellIs" dxfId="212" priority="132" operator="greaterThan">
      <formula>F9</formula>
    </cfRule>
  </conditionalFormatting>
  <conditionalFormatting sqref="AE26:AE39">
    <cfRule type="cellIs" dxfId="211" priority="87" operator="lessThan">
      <formula>0</formula>
    </cfRule>
  </conditionalFormatting>
  <conditionalFormatting sqref="AE43:AE46 AE48:AE51">
    <cfRule type="cellIs" dxfId="210" priority="84" operator="lessThan">
      <formula>0</formula>
    </cfRule>
  </conditionalFormatting>
  <conditionalFormatting sqref="AE47">
    <cfRule type="cellIs" dxfId="209" priority="81" operator="lessThan">
      <formula>0</formula>
    </cfRule>
  </conditionalFormatting>
  <conditionalFormatting sqref="E8">
    <cfRule type="cellIs" dxfId="208" priority="78" operator="greaterThan">
      <formula>0</formula>
    </cfRule>
  </conditionalFormatting>
  <conditionalFormatting sqref="E9:E23">
    <cfRule type="cellIs" dxfId="207" priority="77" operator="greaterThan">
      <formula>0</formula>
    </cfRule>
  </conditionalFormatting>
  <conditionalFormatting sqref="E24">
    <cfRule type="cellIs" dxfId="206" priority="76" operator="greaterThan">
      <formula>0</formula>
    </cfRule>
  </conditionalFormatting>
  <conditionalFormatting sqref="E25:E40">
    <cfRule type="cellIs" dxfId="205" priority="75" operator="greaterThan">
      <formula>0</formula>
    </cfRule>
  </conditionalFormatting>
  <conditionalFormatting sqref="E41">
    <cfRule type="cellIs" dxfId="204" priority="74" operator="greaterThan">
      <formula>0</formula>
    </cfRule>
  </conditionalFormatting>
  <conditionalFormatting sqref="E42:E52">
    <cfRule type="cellIs" dxfId="203" priority="73" operator="greaterThan">
      <formula>0</formula>
    </cfRule>
  </conditionalFormatting>
  <conditionalFormatting sqref="E53">
    <cfRule type="cellIs" dxfId="202" priority="72" operator="greaterThan">
      <formula>0</formula>
    </cfRule>
  </conditionalFormatting>
  <conditionalFormatting sqref="E54:E55">
    <cfRule type="cellIs" dxfId="201" priority="71" operator="greaterThan">
      <formula>0</formula>
    </cfRule>
  </conditionalFormatting>
  <conditionalFormatting sqref="E56">
    <cfRule type="cellIs" dxfId="200" priority="70" operator="greaterThan">
      <formula>0</formula>
    </cfRule>
  </conditionalFormatting>
  <conditionalFormatting sqref="E57:E58">
    <cfRule type="cellIs" dxfId="199" priority="69" operator="greaterThan">
      <formula>0</formula>
    </cfRule>
  </conditionalFormatting>
  <conditionalFormatting sqref="E59">
    <cfRule type="cellIs" dxfId="198" priority="68" operator="greaterThan">
      <formula>0</formula>
    </cfRule>
  </conditionalFormatting>
  <conditionalFormatting sqref="E60:E61">
    <cfRule type="cellIs" dxfId="197" priority="67" operator="greaterThan">
      <formula>0</formula>
    </cfRule>
  </conditionalFormatting>
  <conditionalFormatting sqref="E62">
    <cfRule type="cellIs" dxfId="196" priority="66" operator="greaterThan">
      <formula>0</formula>
    </cfRule>
  </conditionalFormatting>
  <conditionalFormatting sqref="E63:E64">
    <cfRule type="cellIs" dxfId="195" priority="65" operator="greaterThan">
      <formula>0</formula>
    </cfRule>
  </conditionalFormatting>
  <conditionalFormatting sqref="E65">
    <cfRule type="cellIs" dxfId="194" priority="64" operator="greaterThan">
      <formula>0</formula>
    </cfRule>
  </conditionalFormatting>
  <conditionalFormatting sqref="E66:E67">
    <cfRule type="cellIs" dxfId="193" priority="63" operator="greaterThan">
      <formula>0</formula>
    </cfRule>
  </conditionalFormatting>
  <conditionalFormatting sqref="E68">
    <cfRule type="cellIs" dxfId="192" priority="62" operator="greaterThan">
      <formula>0</formula>
    </cfRule>
  </conditionalFormatting>
  <conditionalFormatting sqref="E69:E70">
    <cfRule type="cellIs" dxfId="191" priority="61" operator="greaterThan">
      <formula>0</formula>
    </cfRule>
  </conditionalFormatting>
  <conditionalFormatting sqref="E71">
    <cfRule type="cellIs" dxfId="190" priority="60" operator="greaterThan">
      <formula>0</formula>
    </cfRule>
  </conditionalFormatting>
  <conditionalFormatting sqref="E72:E73">
    <cfRule type="cellIs" dxfId="189" priority="59" operator="greaterThan">
      <formula>0</formula>
    </cfRule>
  </conditionalFormatting>
  <conditionalFormatting sqref="E74">
    <cfRule type="cellIs" dxfId="188" priority="58" operator="greaterThan">
      <formula>0</formula>
    </cfRule>
  </conditionalFormatting>
  <conditionalFormatting sqref="E75:E76">
    <cfRule type="cellIs" dxfId="187" priority="57" operator="greaterThan">
      <formula>0</formula>
    </cfRule>
  </conditionalFormatting>
  <conditionalFormatting sqref="E77">
    <cfRule type="cellIs" dxfId="186" priority="56" operator="greaterThan">
      <formula>0</formula>
    </cfRule>
  </conditionalFormatting>
  <conditionalFormatting sqref="E78:E79">
    <cfRule type="cellIs" dxfId="185" priority="55" operator="greaterThan">
      <formula>0</formula>
    </cfRule>
  </conditionalFormatting>
  <conditionalFormatting sqref="E80">
    <cfRule type="cellIs" dxfId="184" priority="54" operator="greaterThan">
      <formula>0</formula>
    </cfRule>
  </conditionalFormatting>
  <conditionalFormatting sqref="E81:E82">
    <cfRule type="cellIs" dxfId="183" priority="53" operator="greaterThan">
      <formula>0</formula>
    </cfRule>
  </conditionalFormatting>
  <conditionalFormatting sqref="E84">
    <cfRule type="cellIs" dxfId="182" priority="52" operator="greaterThan">
      <formula>0</formula>
    </cfRule>
  </conditionalFormatting>
  <conditionalFormatting sqref="I8">
    <cfRule type="cellIs" dxfId="181" priority="51" operator="greaterThan">
      <formula>0</formula>
    </cfRule>
  </conditionalFormatting>
  <conditionalFormatting sqref="I9:I23">
    <cfRule type="cellIs" dxfId="180" priority="50" operator="greaterThan">
      <formula>0</formula>
    </cfRule>
  </conditionalFormatting>
  <conditionalFormatting sqref="I24">
    <cfRule type="cellIs" dxfId="179" priority="49" operator="greaterThan">
      <formula>0</formula>
    </cfRule>
  </conditionalFormatting>
  <conditionalFormatting sqref="I25:I40">
    <cfRule type="cellIs" dxfId="178" priority="48" operator="greaterThan">
      <formula>0</formula>
    </cfRule>
  </conditionalFormatting>
  <conditionalFormatting sqref="I41">
    <cfRule type="cellIs" dxfId="177" priority="47" operator="greaterThan">
      <formula>0</formula>
    </cfRule>
  </conditionalFormatting>
  <conditionalFormatting sqref="I42:I52">
    <cfRule type="cellIs" dxfId="176" priority="46" operator="greaterThan">
      <formula>0</formula>
    </cfRule>
  </conditionalFormatting>
  <conditionalFormatting sqref="I53">
    <cfRule type="cellIs" dxfId="175" priority="45" operator="greaterThan">
      <formula>0</formula>
    </cfRule>
  </conditionalFormatting>
  <conditionalFormatting sqref="I54:I55">
    <cfRule type="cellIs" dxfId="174" priority="44" operator="greaterThan">
      <formula>0</formula>
    </cfRule>
  </conditionalFormatting>
  <conditionalFormatting sqref="I56">
    <cfRule type="cellIs" dxfId="173" priority="43" operator="greaterThan">
      <formula>0</formula>
    </cfRule>
  </conditionalFormatting>
  <conditionalFormatting sqref="I57:I58">
    <cfRule type="cellIs" dxfId="172" priority="42" operator="greaterThan">
      <formula>0</formula>
    </cfRule>
  </conditionalFormatting>
  <conditionalFormatting sqref="I59">
    <cfRule type="cellIs" dxfId="171" priority="41" operator="greaterThan">
      <formula>0</formula>
    </cfRule>
  </conditionalFormatting>
  <conditionalFormatting sqref="I60:I61">
    <cfRule type="cellIs" dxfId="170" priority="40" operator="greaterThan">
      <formula>0</formula>
    </cfRule>
  </conditionalFormatting>
  <conditionalFormatting sqref="I62">
    <cfRule type="cellIs" dxfId="169" priority="39" operator="greaterThan">
      <formula>0</formula>
    </cfRule>
  </conditionalFormatting>
  <conditionalFormatting sqref="I63:I64">
    <cfRule type="cellIs" dxfId="168" priority="38" operator="greaterThan">
      <formula>0</formula>
    </cfRule>
  </conditionalFormatting>
  <conditionalFormatting sqref="I65">
    <cfRule type="cellIs" dxfId="167" priority="37" operator="greaterThan">
      <formula>0</formula>
    </cfRule>
  </conditionalFormatting>
  <conditionalFormatting sqref="I66:I67">
    <cfRule type="cellIs" dxfId="166" priority="36" operator="greaterThan">
      <formula>0</formula>
    </cfRule>
  </conditionalFormatting>
  <conditionalFormatting sqref="I68">
    <cfRule type="cellIs" dxfId="165" priority="35" operator="greaterThan">
      <formula>0</formula>
    </cfRule>
  </conditionalFormatting>
  <conditionalFormatting sqref="I69:I70">
    <cfRule type="cellIs" dxfId="164" priority="34" operator="greaterThan">
      <formula>0</formula>
    </cfRule>
  </conditionalFormatting>
  <conditionalFormatting sqref="I71">
    <cfRule type="cellIs" dxfId="163" priority="33" operator="greaterThan">
      <formula>0</formula>
    </cfRule>
  </conditionalFormatting>
  <conditionalFormatting sqref="I72:I73">
    <cfRule type="cellIs" dxfId="162" priority="32" operator="greaterThan">
      <formula>0</formula>
    </cfRule>
  </conditionalFormatting>
  <conditionalFormatting sqref="I74">
    <cfRule type="cellIs" dxfId="161" priority="31" operator="greaterThan">
      <formula>0</formula>
    </cfRule>
  </conditionalFormatting>
  <conditionalFormatting sqref="I75:I76">
    <cfRule type="cellIs" dxfId="160" priority="30" operator="greaterThan">
      <formula>0</formula>
    </cfRule>
  </conditionalFormatting>
  <conditionalFormatting sqref="I77">
    <cfRule type="cellIs" dxfId="159" priority="29" operator="greaterThan">
      <formula>0</formula>
    </cfRule>
  </conditionalFormatting>
  <conditionalFormatting sqref="I78:I79">
    <cfRule type="cellIs" dxfId="158" priority="28" operator="greaterThan">
      <formula>0</formula>
    </cfRule>
  </conditionalFormatting>
  <conditionalFormatting sqref="I80">
    <cfRule type="cellIs" dxfId="157" priority="27" operator="greaterThan">
      <formula>0</formula>
    </cfRule>
  </conditionalFormatting>
  <conditionalFormatting sqref="I81:I82">
    <cfRule type="cellIs" dxfId="156" priority="26" operator="greaterThan">
      <formula>0</formula>
    </cfRule>
  </conditionalFormatting>
  <conditionalFormatting sqref="I84">
    <cfRule type="cellIs" dxfId="155" priority="25" operator="greaterThan">
      <formula>0</formula>
    </cfRule>
  </conditionalFormatting>
  <conditionalFormatting sqref="G25:G39">
    <cfRule type="cellIs" dxfId="154" priority="24" operator="greaterThan">
      <formula>F25</formula>
    </cfRule>
  </conditionalFormatting>
  <conditionalFormatting sqref="G40">
    <cfRule type="cellIs" dxfId="153" priority="23" operator="greaterThan">
      <formula>F40</formula>
    </cfRule>
  </conditionalFormatting>
  <conditionalFormatting sqref="G42:G51">
    <cfRule type="cellIs" dxfId="152" priority="22" operator="greaterThan">
      <formula>F42</formula>
    </cfRule>
  </conditionalFormatting>
  <conditionalFormatting sqref="G52">
    <cfRule type="cellIs" dxfId="151" priority="21" operator="greaterThan">
      <formula>F52</formula>
    </cfRule>
  </conditionalFormatting>
  <conditionalFormatting sqref="G54">
    <cfRule type="cellIs" dxfId="150" priority="20" operator="greaterThan">
      <formula>F54</formula>
    </cfRule>
  </conditionalFormatting>
  <conditionalFormatting sqref="G55">
    <cfRule type="cellIs" dxfId="149" priority="19" operator="greaterThan">
      <formula>F55</formula>
    </cfRule>
  </conditionalFormatting>
  <conditionalFormatting sqref="G57">
    <cfRule type="cellIs" dxfId="148" priority="18" operator="greaterThan">
      <formula>F57</formula>
    </cfRule>
  </conditionalFormatting>
  <conditionalFormatting sqref="G58">
    <cfRule type="cellIs" dxfId="147" priority="17" operator="greaterThan">
      <formula>F58</formula>
    </cfRule>
  </conditionalFormatting>
  <conditionalFormatting sqref="G60">
    <cfRule type="cellIs" dxfId="146" priority="16" operator="greaterThan">
      <formula>F60</formula>
    </cfRule>
  </conditionalFormatting>
  <conditionalFormatting sqref="G61">
    <cfRule type="cellIs" dxfId="145" priority="15" operator="greaterThan">
      <formula>F61</formula>
    </cfRule>
  </conditionalFormatting>
  <conditionalFormatting sqref="G63">
    <cfRule type="cellIs" dxfId="144" priority="14" operator="greaterThan">
      <formula>F63</formula>
    </cfRule>
  </conditionalFormatting>
  <conditionalFormatting sqref="G64">
    <cfRule type="cellIs" dxfId="143" priority="13" operator="greaterThan">
      <formula>F64</formula>
    </cfRule>
  </conditionalFormatting>
  <conditionalFormatting sqref="G66">
    <cfRule type="cellIs" dxfId="142" priority="12" operator="greaterThan">
      <formula>F66</formula>
    </cfRule>
  </conditionalFormatting>
  <conditionalFormatting sqref="G67">
    <cfRule type="cellIs" dxfId="141" priority="11" operator="greaterThan">
      <formula>F67</formula>
    </cfRule>
  </conditionalFormatting>
  <conditionalFormatting sqref="G69">
    <cfRule type="cellIs" dxfId="140" priority="10" operator="greaterThan">
      <formula>F69</formula>
    </cfRule>
  </conditionalFormatting>
  <conditionalFormatting sqref="G70">
    <cfRule type="cellIs" dxfId="139" priority="9" operator="greaterThan">
      <formula>F70</formula>
    </cfRule>
  </conditionalFormatting>
  <conditionalFormatting sqref="G72">
    <cfRule type="cellIs" dxfId="138" priority="8" operator="greaterThan">
      <formula>F72</formula>
    </cfRule>
  </conditionalFormatting>
  <conditionalFormatting sqref="G73">
    <cfRule type="cellIs" dxfId="137" priority="7" operator="greaterThan">
      <formula>F73</formula>
    </cfRule>
  </conditionalFormatting>
  <conditionalFormatting sqref="G75">
    <cfRule type="cellIs" dxfId="136" priority="6" operator="greaterThan">
      <formula>F75</formula>
    </cfRule>
  </conditionalFormatting>
  <conditionalFormatting sqref="G76">
    <cfRule type="cellIs" dxfId="135" priority="5" operator="greaterThan">
      <formula>F76</formula>
    </cfRule>
  </conditionalFormatting>
  <conditionalFormatting sqref="G78">
    <cfRule type="cellIs" dxfId="134" priority="4" operator="greaterThan">
      <formula>F78</formula>
    </cfRule>
  </conditionalFormatting>
  <conditionalFormatting sqref="G79">
    <cfRule type="cellIs" dxfId="133" priority="3" operator="greaterThan">
      <formula>F79</formula>
    </cfRule>
  </conditionalFormatting>
  <conditionalFormatting sqref="G81">
    <cfRule type="cellIs" dxfId="132" priority="2" operator="greaterThan">
      <formula>F81</formula>
    </cfRule>
  </conditionalFormatting>
  <conditionalFormatting sqref="G82">
    <cfRule type="cellIs" dxfId="131" priority="1" operator="greaterThan">
      <formula>F82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71"/>
  <sheetViews>
    <sheetView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G23" sqref="G23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IF(F66&gt;D66,"Budget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IF(AE66&lt;0,"Actual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+SUMMARY!A23</f>
        <v>ZK114 - Admin &amp; Miscellaneous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400</v>
      </c>
      <c r="B8" s="169" t="s">
        <v>401</v>
      </c>
      <c r="C8" s="170"/>
      <c r="D8" s="327">
        <f t="shared" ref="D8:K8" si="0">SUM(D9:D25)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1">SUM(M9:M25)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58" si="2">+F8-AD8</f>
        <v>0</v>
      </c>
    </row>
    <row r="9" spans="1:32" s="4" customFormat="1" ht="15" customHeight="1" x14ac:dyDescent="0.2">
      <c r="A9" s="348"/>
      <c r="B9" s="349" t="s">
        <v>402</v>
      </c>
      <c r="C9" s="361"/>
      <c r="D9" s="207"/>
      <c r="E9" s="380">
        <f t="shared" ref="E9:E25" si="3">-D9+F9</f>
        <v>0</v>
      </c>
      <c r="F9" s="252"/>
      <c r="G9" s="223">
        <f>SUM(M9:AB9)</f>
        <v>0</v>
      </c>
      <c r="H9" s="224"/>
      <c r="I9" s="329">
        <f>+H9-J9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348"/>
      <c r="B10" s="349" t="s">
        <v>403</v>
      </c>
      <c r="C10" s="361"/>
      <c r="D10" s="207"/>
      <c r="E10" s="380">
        <f t="shared" si="3"/>
        <v>0</v>
      </c>
      <c r="F10" s="259"/>
      <c r="G10" s="223">
        <f t="shared" ref="G10:G64" si="4">SUM(M10:AB10)</f>
        <v>0</v>
      </c>
      <c r="H10" s="227"/>
      <c r="I10" s="329">
        <f t="shared" ref="I10:I60" si="5">+H10-J10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0" si="6">SUM(N10:AB10)</f>
        <v>0</v>
      </c>
      <c r="AD10" s="247">
        <f t="shared" ref="AD10:AD60" si="7">+AC10+M10</f>
        <v>0</v>
      </c>
      <c r="AE10" s="248">
        <f t="shared" si="2"/>
        <v>0</v>
      </c>
    </row>
    <row r="11" spans="1:32" s="4" customFormat="1" ht="15" customHeight="1" x14ac:dyDescent="0.2">
      <c r="A11" s="348"/>
      <c r="B11" s="349" t="s">
        <v>404</v>
      </c>
      <c r="C11" s="361"/>
      <c r="D11" s="207"/>
      <c r="E11" s="380">
        <f t="shared" si="3"/>
        <v>0</v>
      </c>
      <c r="F11" s="259"/>
      <c r="G11" s="223">
        <f t="shared" si="4"/>
        <v>0</v>
      </c>
      <c r="H11" s="227"/>
      <c r="I11" s="329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355"/>
      <c r="B12" s="356" t="s">
        <v>405</v>
      </c>
      <c r="C12" s="361"/>
      <c r="D12" s="207"/>
      <c r="E12" s="380">
        <f t="shared" si="3"/>
        <v>0</v>
      </c>
      <c r="F12" s="259"/>
      <c r="G12" s="223">
        <f t="shared" si="4"/>
        <v>0</v>
      </c>
      <c r="H12" s="227"/>
      <c r="I12" s="329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65"/>
      <c r="C13" s="383"/>
      <c r="D13" s="207"/>
      <c r="E13" s="380">
        <f t="shared" si="3"/>
        <v>0</v>
      </c>
      <c r="F13" s="259"/>
      <c r="G13" s="223">
        <f t="shared" si="4"/>
        <v>0</v>
      </c>
      <c r="H13" s="227"/>
      <c r="I13" s="329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65"/>
      <c r="C14" s="383"/>
      <c r="D14" s="207"/>
      <c r="E14" s="380">
        <f t="shared" si="3"/>
        <v>0</v>
      </c>
      <c r="F14" s="259"/>
      <c r="G14" s="223">
        <f t="shared" si="4"/>
        <v>0</v>
      </c>
      <c r="H14" s="227"/>
      <c r="I14" s="329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65"/>
      <c r="C15" s="383"/>
      <c r="D15" s="207"/>
      <c r="E15" s="380">
        <f t="shared" si="3"/>
        <v>0</v>
      </c>
      <c r="F15" s="259"/>
      <c r="G15" s="223">
        <f t="shared" si="4"/>
        <v>0</v>
      </c>
      <c r="H15" s="227"/>
      <c r="I15" s="329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hidden="1" customHeight="1" x14ac:dyDescent="0.2">
      <c r="A16" s="152"/>
      <c r="B16" s="283"/>
      <c r="C16" s="283"/>
      <c r="D16" s="207"/>
      <c r="E16" s="380">
        <f t="shared" si="3"/>
        <v>0</v>
      </c>
      <c r="F16" s="259"/>
      <c r="G16" s="223">
        <f t="shared" si="4"/>
        <v>0</v>
      </c>
      <c r="H16" s="227"/>
      <c r="I16" s="329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3"/>
        <v>0</v>
      </c>
      <c r="F17" s="259"/>
      <c r="G17" s="223">
        <f t="shared" si="4"/>
        <v>0</v>
      </c>
      <c r="H17" s="227"/>
      <c r="I17" s="329">
        <f t="shared" si="5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3"/>
        <v>0</v>
      </c>
      <c r="F18" s="259"/>
      <c r="G18" s="223">
        <f t="shared" si="4"/>
        <v>0</v>
      </c>
      <c r="H18" s="227"/>
      <c r="I18" s="329">
        <f t="shared" si="5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3"/>
        <v>0</v>
      </c>
      <c r="F19" s="259"/>
      <c r="G19" s="223">
        <f t="shared" si="4"/>
        <v>0</v>
      </c>
      <c r="H19" s="227"/>
      <c r="I19" s="329">
        <f t="shared" si="5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hidden="1" customHeight="1" x14ac:dyDescent="0.2">
      <c r="A20" s="152"/>
      <c r="B20" s="265"/>
      <c r="C20" s="383"/>
      <c r="D20" s="207"/>
      <c r="E20" s="380">
        <f t="shared" si="3"/>
        <v>0</v>
      </c>
      <c r="F20" s="259"/>
      <c r="G20" s="223">
        <f t="shared" si="4"/>
        <v>0</v>
      </c>
      <c r="H20" s="227"/>
      <c r="I20" s="329">
        <f t="shared" si="5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hidden="1" customHeight="1" x14ac:dyDescent="0.2">
      <c r="A21" s="152"/>
      <c r="B21" s="265"/>
      <c r="C21" s="383"/>
      <c r="D21" s="207"/>
      <c r="E21" s="380">
        <f t="shared" si="3"/>
        <v>0</v>
      </c>
      <c r="F21" s="259"/>
      <c r="G21" s="223">
        <f t="shared" si="4"/>
        <v>0</v>
      </c>
      <c r="H21" s="227"/>
      <c r="I21" s="329">
        <f t="shared" si="5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hidden="1" customHeight="1" x14ac:dyDescent="0.2">
      <c r="A22" s="152"/>
      <c r="B22" s="265"/>
      <c r="C22" s="383"/>
      <c r="D22" s="207"/>
      <c r="E22" s="380">
        <f t="shared" si="3"/>
        <v>0</v>
      </c>
      <c r="F22" s="259"/>
      <c r="G22" s="223">
        <f t="shared" si="4"/>
        <v>0</v>
      </c>
      <c r="H22" s="227"/>
      <c r="I22" s="329">
        <f t="shared" si="5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65"/>
      <c r="C23" s="383"/>
      <c r="D23" s="207"/>
      <c r="E23" s="380">
        <f t="shared" si="3"/>
        <v>0</v>
      </c>
      <c r="F23" s="259"/>
      <c r="G23" s="223">
        <f t="shared" si="4"/>
        <v>0</v>
      </c>
      <c r="H23" s="227"/>
      <c r="I23" s="329">
        <f t="shared" si="5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65"/>
      <c r="C24" s="383"/>
      <c r="D24" s="207"/>
      <c r="E24" s="380">
        <f t="shared" si="3"/>
        <v>0</v>
      </c>
      <c r="F24" s="259"/>
      <c r="G24" s="223">
        <f t="shared" si="4"/>
        <v>0</v>
      </c>
      <c r="H24" s="227"/>
      <c r="I24" s="329">
        <f t="shared" si="5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thickBot="1" x14ac:dyDescent="0.3">
      <c r="A25" s="172"/>
      <c r="B25" s="284"/>
      <c r="C25" s="284"/>
      <c r="D25" s="264"/>
      <c r="E25" s="380">
        <f t="shared" si="3"/>
        <v>0</v>
      </c>
      <c r="F25" s="281"/>
      <c r="G25" s="229">
        <f t="shared" si="4"/>
        <v>0</v>
      </c>
      <c r="H25" s="230"/>
      <c r="I25" s="330">
        <f t="shared" si="5"/>
        <v>0</v>
      </c>
      <c r="J25" s="281">
        <v>0</v>
      </c>
      <c r="K25" s="231"/>
      <c r="L25" s="281"/>
      <c r="M25" s="229"/>
      <c r="N25" s="267"/>
      <c r="O25" s="253"/>
      <c r="P25" s="253"/>
      <c r="Q25" s="253"/>
      <c r="R25" s="253"/>
      <c r="S25" s="253"/>
      <c r="T25" s="253"/>
      <c r="U25" s="253"/>
      <c r="V25" s="257"/>
      <c r="W25" s="258"/>
      <c r="X25" s="253"/>
      <c r="Y25" s="253"/>
      <c r="Z25" s="257"/>
      <c r="AA25" s="258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98" t="s">
        <v>406</v>
      </c>
      <c r="B26" s="353" t="s">
        <v>407</v>
      </c>
      <c r="C26" s="353"/>
      <c r="D26" s="209">
        <f>SUM(D27:D31)</f>
        <v>0</v>
      </c>
      <c r="E26" s="327">
        <f>SUM(E27:E31)</f>
        <v>0</v>
      </c>
      <c r="F26" s="209">
        <f>SUM(F27:F31)</f>
        <v>0</v>
      </c>
      <c r="G26" s="232">
        <f>SUM(G27:G31)</f>
        <v>0</v>
      </c>
      <c r="H26" s="232">
        <f t="shared" ref="H26:I26" si="8">SUM(H27:H31)</f>
        <v>0</v>
      </c>
      <c r="I26" s="232">
        <f t="shared" si="8"/>
        <v>0</v>
      </c>
      <c r="J26" s="209">
        <f>SUM(J27:J31)</f>
        <v>0</v>
      </c>
      <c r="K26" s="232">
        <f t="shared" ref="K26" si="9">SUM(K27:K31)</f>
        <v>0</v>
      </c>
      <c r="L26" s="209"/>
      <c r="M26" s="268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V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68">
        <f>SUM(W27:W31)</f>
        <v>0</v>
      </c>
      <c r="X26" s="272">
        <f t="shared" ref="X26:Z26" si="11">SUM(X27:X31)</f>
        <v>0</v>
      </c>
      <c r="Y26" s="272">
        <f t="shared" si="11"/>
        <v>0</v>
      </c>
      <c r="Z26" s="272">
        <f t="shared" si="11"/>
        <v>0</v>
      </c>
      <c r="AA26" s="268">
        <f>SUM(AA27:AA31)</f>
        <v>0</v>
      </c>
      <c r="AB26" s="272">
        <f t="shared" ref="AB26" si="12">SUM(AB27:AB31)</f>
        <v>0</v>
      </c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348"/>
      <c r="B27" s="349" t="s">
        <v>408</v>
      </c>
      <c r="C27" s="349"/>
      <c r="D27" s="210"/>
      <c r="E27" s="380">
        <f t="shared" ref="E27:E64" si="13">-D27+F27</f>
        <v>0</v>
      </c>
      <c r="F27" s="252">
        <v>0</v>
      </c>
      <c r="G27" s="223">
        <f t="shared" si="4"/>
        <v>0</v>
      </c>
      <c r="H27" s="234"/>
      <c r="I27" s="329">
        <f t="shared" si="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348"/>
      <c r="B28" s="349" t="s">
        <v>409</v>
      </c>
      <c r="C28" s="356"/>
      <c r="D28" s="352"/>
      <c r="E28" s="380">
        <f t="shared" si="13"/>
        <v>0</v>
      </c>
      <c r="F28" s="252">
        <v>0</v>
      </c>
      <c r="G28" s="223">
        <f t="shared" si="4"/>
        <v>0</v>
      </c>
      <c r="H28" s="234"/>
      <c r="I28" s="329">
        <f t="shared" ref="I28:I30" si="14">+H28-J28</f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:AC30" si="15">SUM(N28:AB28)</f>
        <v>0</v>
      </c>
      <c r="AD28" s="247">
        <f t="shared" ref="AD28:AD30" si="16">+AC28+M28</f>
        <v>0</v>
      </c>
      <c r="AE28" s="248">
        <f t="shared" ref="AE28:AE30" si="17">+F28-AD28</f>
        <v>0</v>
      </c>
    </row>
    <row r="29" spans="1:31" s="4" customFormat="1" ht="15" customHeight="1" x14ac:dyDescent="0.2">
      <c r="A29" s="348"/>
      <c r="B29" s="349" t="s">
        <v>190</v>
      </c>
      <c r="C29" s="356"/>
      <c r="D29" s="352"/>
      <c r="E29" s="380">
        <f t="shared" si="13"/>
        <v>0</v>
      </c>
      <c r="F29" s="252">
        <v>0</v>
      </c>
      <c r="G29" s="223">
        <f t="shared" si="4"/>
        <v>0</v>
      </c>
      <c r="H29" s="234"/>
      <c r="I29" s="329">
        <f t="shared" si="14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5"/>
        <v>0</v>
      </c>
      <c r="AD29" s="247">
        <f t="shared" si="16"/>
        <v>0</v>
      </c>
      <c r="AE29" s="248">
        <f t="shared" si="17"/>
        <v>0</v>
      </c>
    </row>
    <row r="30" spans="1:31" s="4" customFormat="1" ht="15" customHeight="1" x14ac:dyDescent="0.2">
      <c r="A30" s="348"/>
      <c r="B30" s="349" t="s">
        <v>410</v>
      </c>
      <c r="C30" s="356"/>
      <c r="D30" s="352"/>
      <c r="E30" s="380">
        <f t="shared" si="13"/>
        <v>0</v>
      </c>
      <c r="F30" s="252">
        <v>0</v>
      </c>
      <c r="G30" s="223">
        <f t="shared" si="4"/>
        <v>0</v>
      </c>
      <c r="H30" s="234"/>
      <c r="I30" s="329">
        <f t="shared" si="14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5"/>
        <v>0</v>
      </c>
      <c r="AD30" s="247">
        <f t="shared" si="16"/>
        <v>0</v>
      </c>
      <c r="AE30" s="248">
        <f t="shared" si="17"/>
        <v>0</v>
      </c>
    </row>
    <row r="31" spans="1:31" s="4" customFormat="1" ht="15" customHeight="1" thickBot="1" x14ac:dyDescent="0.25">
      <c r="A31" s="172"/>
      <c r="B31" s="278"/>
      <c r="C31" s="278"/>
      <c r="D31" s="208"/>
      <c r="E31" s="380">
        <f t="shared" si="13"/>
        <v>0</v>
      </c>
      <c r="F31" s="281">
        <v>0</v>
      </c>
      <c r="G31" s="229">
        <f t="shared" si="4"/>
        <v>0</v>
      </c>
      <c r="H31" s="230"/>
      <c r="I31" s="330">
        <f t="shared" si="5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26" customFormat="1" ht="15" customHeight="1" x14ac:dyDescent="0.2">
      <c r="A32" s="198"/>
      <c r="B32" s="353"/>
      <c r="C32" s="353"/>
      <c r="D32" s="209">
        <f>SUM(D33:D34)</f>
        <v>0</v>
      </c>
      <c r="E32" s="327">
        <f>SUM(E33:E34)</f>
        <v>0</v>
      </c>
      <c r="F32" s="209">
        <f>SUM(F33:F34)</f>
        <v>0</v>
      </c>
      <c r="G32" s="209">
        <f t="shared" ref="G32:I32" si="18">SUM(G33:G34)</f>
        <v>0</v>
      </c>
      <c r="H32" s="209">
        <f t="shared" si="18"/>
        <v>0</v>
      </c>
      <c r="I32" s="232">
        <f t="shared" si="18"/>
        <v>0</v>
      </c>
      <c r="J32" s="209">
        <f>SUM(J33:J34)</f>
        <v>0</v>
      </c>
      <c r="K32" s="209">
        <f t="shared" ref="K32" si="19">SUM(K33:K34)</f>
        <v>0</v>
      </c>
      <c r="L32" s="209"/>
      <c r="M32" s="268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V32" si="20">SUM(P33:P34)</f>
        <v>0</v>
      </c>
      <c r="Q32" s="272">
        <f t="shared" si="20"/>
        <v>0</v>
      </c>
      <c r="R32" s="272">
        <f t="shared" si="20"/>
        <v>0</v>
      </c>
      <c r="S32" s="272">
        <f t="shared" si="20"/>
        <v>0</v>
      </c>
      <c r="T32" s="272">
        <f t="shared" si="20"/>
        <v>0</v>
      </c>
      <c r="U32" s="272">
        <f t="shared" si="20"/>
        <v>0</v>
      </c>
      <c r="V32" s="272">
        <f t="shared" si="20"/>
        <v>0</v>
      </c>
      <c r="W32" s="268">
        <f>SUM(W33:W34)</f>
        <v>0</v>
      </c>
      <c r="X32" s="272">
        <f t="shared" ref="X32:Z32" si="21">SUM(X33:X34)</f>
        <v>0</v>
      </c>
      <c r="Y32" s="272">
        <f t="shared" si="21"/>
        <v>0</v>
      </c>
      <c r="Z32" s="272">
        <f t="shared" si="21"/>
        <v>0</v>
      </c>
      <c r="AA32" s="268">
        <f>SUM(AA33:AA34)</f>
        <v>0</v>
      </c>
      <c r="AB32" s="272">
        <f t="shared" ref="AB32" si="22">SUM(AB33:AB34)</f>
        <v>0</v>
      </c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customHeight="1" x14ac:dyDescent="0.2">
      <c r="A33" s="152"/>
      <c r="B33" s="277"/>
      <c r="C33" s="277"/>
      <c r="D33" s="210"/>
      <c r="E33" s="380">
        <f t="shared" si="13"/>
        <v>0</v>
      </c>
      <c r="F33" s="252">
        <v>0</v>
      </c>
      <c r="G33" s="223">
        <f t="shared" si="4"/>
        <v>0</v>
      </c>
      <c r="H33" s="234"/>
      <c r="I33" s="329">
        <f t="shared" si="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customHeight="1" thickBot="1" x14ac:dyDescent="0.25">
      <c r="A34" s="172"/>
      <c r="B34" s="278"/>
      <c r="C34" s="278"/>
      <c r="D34" s="208"/>
      <c r="E34" s="380">
        <f t="shared" si="13"/>
        <v>0</v>
      </c>
      <c r="F34" s="281">
        <v>0</v>
      </c>
      <c r="G34" s="229">
        <f t="shared" si="4"/>
        <v>0</v>
      </c>
      <c r="H34" s="230"/>
      <c r="I34" s="330">
        <f t="shared" si="5"/>
        <v>0</v>
      </c>
      <c r="J34" s="281">
        <v>0</v>
      </c>
      <c r="K34" s="231"/>
      <c r="L34" s="281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26" customFormat="1" ht="15" customHeight="1" x14ac:dyDescent="0.2">
      <c r="A35" s="197"/>
      <c r="B35" s="170"/>
      <c r="C35" s="170"/>
      <c r="D35" s="209">
        <f t="shared" ref="D35:K35" si="23">SUM(D36:D37)</f>
        <v>0</v>
      </c>
      <c r="E35" s="327">
        <f>SUM(E36:E37)</f>
        <v>0</v>
      </c>
      <c r="F35" s="209">
        <f>SUM(F36:F37)</f>
        <v>0</v>
      </c>
      <c r="G35" s="209">
        <f t="shared" si="23"/>
        <v>0</v>
      </c>
      <c r="H35" s="209">
        <f t="shared" si="23"/>
        <v>0</v>
      </c>
      <c r="I35" s="232">
        <f t="shared" si="23"/>
        <v>0</v>
      </c>
      <c r="J35" s="209">
        <f t="shared" si="23"/>
        <v>0</v>
      </c>
      <c r="K35" s="209">
        <f t="shared" si="23"/>
        <v>0</v>
      </c>
      <c r="L35" s="209"/>
      <c r="M35" s="268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V35" si="24">SUM(P36:P37)</f>
        <v>0</v>
      </c>
      <c r="Q35" s="272">
        <f t="shared" si="24"/>
        <v>0</v>
      </c>
      <c r="R35" s="272">
        <f t="shared" si="24"/>
        <v>0</v>
      </c>
      <c r="S35" s="272">
        <f t="shared" si="24"/>
        <v>0</v>
      </c>
      <c r="T35" s="272">
        <f t="shared" si="24"/>
        <v>0</v>
      </c>
      <c r="U35" s="272">
        <f t="shared" si="24"/>
        <v>0</v>
      </c>
      <c r="V35" s="272">
        <f t="shared" si="24"/>
        <v>0</v>
      </c>
      <c r="W35" s="268">
        <f>SUM(W36:W37)</f>
        <v>0</v>
      </c>
      <c r="X35" s="272">
        <f t="shared" ref="X35:Z35" si="25">SUM(X36:X37)</f>
        <v>0</v>
      </c>
      <c r="Y35" s="272">
        <f t="shared" si="25"/>
        <v>0</v>
      </c>
      <c r="Z35" s="272">
        <f t="shared" si="25"/>
        <v>0</v>
      </c>
      <c r="AA35" s="268">
        <f>SUM(AA36:AA37)</f>
        <v>0</v>
      </c>
      <c r="AB35" s="272">
        <f t="shared" ref="AB35" si="26">SUM(AB36:AB37)</f>
        <v>0</v>
      </c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customHeight="1" x14ac:dyDescent="0.2">
      <c r="A36" s="152"/>
      <c r="B36" s="277"/>
      <c r="C36" s="277"/>
      <c r="D36" s="210"/>
      <c r="E36" s="380">
        <f t="shared" si="13"/>
        <v>0</v>
      </c>
      <c r="F36" s="252">
        <v>0</v>
      </c>
      <c r="G36" s="223">
        <f t="shared" si="4"/>
        <v>0</v>
      </c>
      <c r="H36" s="234"/>
      <c r="I36" s="329">
        <f t="shared" si="5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customHeight="1" thickBot="1" x14ac:dyDescent="0.25">
      <c r="A37" s="171"/>
      <c r="B37" s="278"/>
      <c r="C37" s="278"/>
      <c r="D37" s="208"/>
      <c r="E37" s="380">
        <f t="shared" si="13"/>
        <v>0</v>
      </c>
      <c r="F37" s="281">
        <v>0</v>
      </c>
      <c r="G37" s="229">
        <f t="shared" si="4"/>
        <v>0</v>
      </c>
      <c r="H37" s="230"/>
      <c r="I37" s="330">
        <f t="shared" si="5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26" customFormat="1" ht="15" customHeight="1" x14ac:dyDescent="0.2">
      <c r="A38" s="197"/>
      <c r="B38" s="170"/>
      <c r="C38" s="170"/>
      <c r="D38" s="209">
        <f t="shared" ref="D38:K38" si="27">SUM(D39:D40)</f>
        <v>0</v>
      </c>
      <c r="E38" s="327">
        <f>SUM(E39:E40)</f>
        <v>0</v>
      </c>
      <c r="F38" s="209">
        <f>SUM(F39:F40)</f>
        <v>0</v>
      </c>
      <c r="G38" s="209">
        <f t="shared" si="27"/>
        <v>0</v>
      </c>
      <c r="H38" s="209">
        <f t="shared" si="27"/>
        <v>0</v>
      </c>
      <c r="I38" s="232">
        <f t="shared" si="27"/>
        <v>0</v>
      </c>
      <c r="J38" s="209">
        <f t="shared" si="27"/>
        <v>0</v>
      </c>
      <c r="K38" s="209">
        <f t="shared" si="27"/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28">SUM(P39:P40)</f>
        <v>0</v>
      </c>
      <c r="Q38" s="272">
        <f t="shared" si="28"/>
        <v>0</v>
      </c>
      <c r="R38" s="272">
        <f t="shared" si="28"/>
        <v>0</v>
      </c>
      <c r="S38" s="272">
        <f t="shared" si="28"/>
        <v>0</v>
      </c>
      <c r="T38" s="272">
        <f t="shared" si="28"/>
        <v>0</v>
      </c>
      <c r="U38" s="272">
        <f t="shared" si="28"/>
        <v>0</v>
      </c>
      <c r="V38" s="272">
        <f t="shared" si="28"/>
        <v>0</v>
      </c>
      <c r="W38" s="268">
        <f>SUM(W39:W40)</f>
        <v>0</v>
      </c>
      <c r="X38" s="272">
        <f t="shared" ref="X38:Z38" si="29">SUM(X39:X40)</f>
        <v>0</v>
      </c>
      <c r="Y38" s="272">
        <f t="shared" si="29"/>
        <v>0</v>
      </c>
      <c r="Z38" s="272">
        <f t="shared" si="29"/>
        <v>0</v>
      </c>
      <c r="AA38" s="268">
        <f>SUM(AA39:AA40)</f>
        <v>0</v>
      </c>
      <c r="AB38" s="272">
        <f t="shared" ref="AB38" si="30">SUM(AB39:AB40)</f>
        <v>0</v>
      </c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77"/>
      <c r="C39" s="277"/>
      <c r="D39" s="210"/>
      <c r="E39" s="380">
        <f t="shared" si="13"/>
        <v>0</v>
      </c>
      <c r="F39" s="252">
        <v>0</v>
      </c>
      <c r="G39" s="223">
        <f t="shared" si="4"/>
        <v>0</v>
      </c>
      <c r="H39" s="234"/>
      <c r="I39" s="329">
        <f t="shared" si="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thickBot="1" x14ac:dyDescent="0.25">
      <c r="A40" s="171"/>
      <c r="B40" s="278"/>
      <c r="C40" s="278"/>
      <c r="D40" s="208"/>
      <c r="E40" s="380">
        <f t="shared" si="13"/>
        <v>0</v>
      </c>
      <c r="F40" s="281">
        <v>0</v>
      </c>
      <c r="G40" s="229">
        <f t="shared" si="4"/>
        <v>0</v>
      </c>
      <c r="H40" s="230"/>
      <c r="I40" s="330">
        <f t="shared" si="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26" customFormat="1" ht="15" customHeight="1" x14ac:dyDescent="0.2">
      <c r="A41" s="198"/>
      <c r="B41" s="170"/>
      <c r="C41" s="170"/>
      <c r="D41" s="209">
        <f t="shared" ref="D41:K41" si="31">SUM(D42:D43)</f>
        <v>0</v>
      </c>
      <c r="E41" s="327">
        <f>SUM(E42:E43)</f>
        <v>0</v>
      </c>
      <c r="F41" s="209">
        <f>SUM(F42:F43)</f>
        <v>0</v>
      </c>
      <c r="G41" s="209">
        <f t="shared" si="31"/>
        <v>0</v>
      </c>
      <c r="H41" s="209">
        <f t="shared" si="31"/>
        <v>0</v>
      </c>
      <c r="I41" s="232">
        <f t="shared" si="31"/>
        <v>0</v>
      </c>
      <c r="J41" s="209">
        <f t="shared" si="31"/>
        <v>0</v>
      </c>
      <c r="K41" s="209">
        <f t="shared" si="31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32">SUM(P42:P43)</f>
        <v>0</v>
      </c>
      <c r="Q41" s="272">
        <f t="shared" si="32"/>
        <v>0</v>
      </c>
      <c r="R41" s="272">
        <f t="shared" si="32"/>
        <v>0</v>
      </c>
      <c r="S41" s="272">
        <f t="shared" si="32"/>
        <v>0</v>
      </c>
      <c r="T41" s="272">
        <f t="shared" si="32"/>
        <v>0</v>
      </c>
      <c r="U41" s="272">
        <f t="shared" si="32"/>
        <v>0</v>
      </c>
      <c r="V41" s="272">
        <f t="shared" si="32"/>
        <v>0</v>
      </c>
      <c r="W41" s="268">
        <f>SUM(W42:W43)</f>
        <v>0</v>
      </c>
      <c r="X41" s="272">
        <f t="shared" ref="X41:Z41" si="33">SUM(X42:X43)</f>
        <v>0</v>
      </c>
      <c r="Y41" s="272">
        <f t="shared" si="33"/>
        <v>0</v>
      </c>
      <c r="Z41" s="272">
        <f t="shared" si="33"/>
        <v>0</v>
      </c>
      <c r="AA41" s="268">
        <f>SUM(AA42:AA43)</f>
        <v>0</v>
      </c>
      <c r="AB41" s="272">
        <f t="shared" ref="AB41" si="34">SUM(AB42:AB43)</f>
        <v>0</v>
      </c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53"/>
      <c r="B42" s="277"/>
      <c r="C42" s="277"/>
      <c r="D42" s="210"/>
      <c r="E42" s="380">
        <f t="shared" si="13"/>
        <v>0</v>
      </c>
      <c r="F42" s="252">
        <v>0</v>
      </c>
      <c r="G42" s="223">
        <f t="shared" si="4"/>
        <v>0</v>
      </c>
      <c r="H42" s="234"/>
      <c r="I42" s="329">
        <f t="shared" si="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 t="shared" si="13"/>
        <v>0</v>
      </c>
      <c r="F43" s="281">
        <v>0</v>
      </c>
      <c r="G43" s="229">
        <f t="shared" si="4"/>
        <v>0</v>
      </c>
      <c r="H43" s="230"/>
      <c r="I43" s="330">
        <f t="shared" si="5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26" customFormat="1" ht="15" customHeight="1" x14ac:dyDescent="0.2">
      <c r="A44" s="198"/>
      <c r="B44" s="170"/>
      <c r="C44" s="170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I44" si="35">SUM(G45:G46)</f>
        <v>0</v>
      </c>
      <c r="H44" s="209">
        <f t="shared" si="35"/>
        <v>0</v>
      </c>
      <c r="I44" s="232">
        <f t="shared" si="35"/>
        <v>0</v>
      </c>
      <c r="J44" s="209">
        <f>SUM(J45:J46)</f>
        <v>0</v>
      </c>
      <c r="K44" s="209">
        <f t="shared" ref="K44" si="36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37">SUM(P45:P46)</f>
        <v>0</v>
      </c>
      <c r="Q44" s="272">
        <f t="shared" si="37"/>
        <v>0</v>
      </c>
      <c r="R44" s="272">
        <f t="shared" si="37"/>
        <v>0</v>
      </c>
      <c r="S44" s="272">
        <f t="shared" si="37"/>
        <v>0</v>
      </c>
      <c r="T44" s="272">
        <f t="shared" si="37"/>
        <v>0</v>
      </c>
      <c r="U44" s="272">
        <f t="shared" si="37"/>
        <v>0</v>
      </c>
      <c r="V44" s="272">
        <f t="shared" si="37"/>
        <v>0</v>
      </c>
      <c r="W44" s="268">
        <f>SUM(W45:W46)</f>
        <v>0</v>
      </c>
      <c r="X44" s="272">
        <f t="shared" ref="X44:Z44" si="38">SUM(X45:X46)</f>
        <v>0</v>
      </c>
      <c r="Y44" s="272">
        <f t="shared" si="38"/>
        <v>0</v>
      </c>
      <c r="Z44" s="272">
        <f t="shared" si="38"/>
        <v>0</v>
      </c>
      <c r="AA44" s="268">
        <f>SUM(AA45:AA46)</f>
        <v>0</v>
      </c>
      <c r="AB44" s="272">
        <f t="shared" ref="AB44" si="39">SUM(AB45:AB46)</f>
        <v>0</v>
      </c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4" customFormat="1" ht="15" customHeight="1" x14ac:dyDescent="0.2">
      <c r="A45" s="153"/>
      <c r="B45" s="277"/>
      <c r="C45" s="277"/>
      <c r="D45" s="210"/>
      <c r="E45" s="380">
        <f t="shared" si="13"/>
        <v>0</v>
      </c>
      <c r="F45" s="252">
        <v>0</v>
      </c>
      <c r="G45" s="223">
        <f t="shared" si="4"/>
        <v>0</v>
      </c>
      <c r="H45" s="234"/>
      <c r="I45" s="329">
        <f t="shared" si="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 t="shared" si="13"/>
        <v>0</v>
      </c>
      <c r="F46" s="281">
        <v>0</v>
      </c>
      <c r="G46" s="229">
        <f t="shared" si="4"/>
        <v>0</v>
      </c>
      <c r="H46" s="230"/>
      <c r="I46" s="330">
        <f t="shared" si="5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26" customFormat="1" ht="15" customHeight="1" x14ac:dyDescent="0.2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I47" si="40">SUM(G48:G49)</f>
        <v>0</v>
      </c>
      <c r="H47" s="209">
        <f t="shared" si="40"/>
        <v>0</v>
      </c>
      <c r="I47" s="232">
        <f t="shared" si="40"/>
        <v>0</v>
      </c>
      <c r="J47" s="209">
        <f>SUM(J48:J49)</f>
        <v>0</v>
      </c>
      <c r="K47" s="209">
        <f t="shared" ref="K47" si="41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2">SUM(P48:P49)</f>
        <v>0</v>
      </c>
      <c r="Q47" s="272">
        <f t="shared" si="42"/>
        <v>0</v>
      </c>
      <c r="R47" s="272">
        <f t="shared" si="42"/>
        <v>0</v>
      </c>
      <c r="S47" s="272">
        <f t="shared" si="42"/>
        <v>0</v>
      </c>
      <c r="T47" s="272">
        <f t="shared" si="42"/>
        <v>0</v>
      </c>
      <c r="U47" s="272">
        <f t="shared" si="42"/>
        <v>0</v>
      </c>
      <c r="V47" s="272">
        <f t="shared" si="42"/>
        <v>0</v>
      </c>
      <c r="W47" s="268">
        <f>SUM(W48:W49)</f>
        <v>0</v>
      </c>
      <c r="X47" s="272">
        <f t="shared" ref="X47:Z47" si="43">SUM(X48:X49)</f>
        <v>0</v>
      </c>
      <c r="Y47" s="272">
        <f t="shared" si="43"/>
        <v>0</v>
      </c>
      <c r="Z47" s="272">
        <f t="shared" si="43"/>
        <v>0</v>
      </c>
      <c r="AA47" s="268">
        <f>SUM(AA48:AA49)</f>
        <v>0</v>
      </c>
      <c r="AB47" s="272">
        <f t="shared" ref="AB47" si="44">SUM(AB48:AB49)</f>
        <v>0</v>
      </c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4" customFormat="1" ht="15" customHeight="1" x14ac:dyDescent="0.2">
      <c r="A48" s="153"/>
      <c r="B48" s="277"/>
      <c r="C48" s="277"/>
      <c r="D48" s="210"/>
      <c r="E48" s="380">
        <f t="shared" si="13"/>
        <v>0</v>
      </c>
      <c r="F48" s="252">
        <v>0</v>
      </c>
      <c r="G48" s="223">
        <f t="shared" si="4"/>
        <v>0</v>
      </c>
      <c r="H48" s="234"/>
      <c r="I48" s="329">
        <f t="shared" si="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thickBot="1" x14ac:dyDescent="0.25">
      <c r="A49" s="171"/>
      <c r="B49" s="278"/>
      <c r="C49" s="278"/>
      <c r="D49" s="208"/>
      <c r="E49" s="380">
        <f t="shared" si="13"/>
        <v>0</v>
      </c>
      <c r="F49" s="281">
        <v>0</v>
      </c>
      <c r="G49" s="229">
        <f t="shared" si="4"/>
        <v>0</v>
      </c>
      <c r="H49" s="230"/>
      <c r="I49" s="330">
        <f t="shared" si="5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26" customFormat="1" ht="15" customHeight="1" x14ac:dyDescent="0.2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I50" si="45">SUM(G51:G52)</f>
        <v>0</v>
      </c>
      <c r="H50" s="209">
        <f t="shared" si="45"/>
        <v>0</v>
      </c>
      <c r="I50" s="232">
        <f t="shared" si="45"/>
        <v>0</v>
      </c>
      <c r="J50" s="209">
        <f>SUM(J51:J52)</f>
        <v>0</v>
      </c>
      <c r="K50" s="209">
        <f t="shared" ref="K50" si="46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47">SUM(P51:P52)</f>
        <v>0</v>
      </c>
      <c r="Q50" s="272">
        <f t="shared" si="47"/>
        <v>0</v>
      </c>
      <c r="R50" s="272">
        <f t="shared" si="47"/>
        <v>0</v>
      </c>
      <c r="S50" s="272">
        <f t="shared" si="47"/>
        <v>0</v>
      </c>
      <c r="T50" s="272">
        <f t="shared" si="47"/>
        <v>0</v>
      </c>
      <c r="U50" s="272">
        <f t="shared" si="47"/>
        <v>0</v>
      </c>
      <c r="V50" s="272">
        <f t="shared" si="47"/>
        <v>0</v>
      </c>
      <c r="W50" s="268">
        <f>SUM(W51:W52)</f>
        <v>0</v>
      </c>
      <c r="X50" s="272">
        <f t="shared" ref="X50:Z50" si="48">SUM(X51:X52)</f>
        <v>0</v>
      </c>
      <c r="Y50" s="272">
        <f t="shared" si="48"/>
        <v>0</v>
      </c>
      <c r="Z50" s="272">
        <f t="shared" si="48"/>
        <v>0</v>
      </c>
      <c r="AA50" s="268">
        <f>SUM(AA51:AA52)</f>
        <v>0</v>
      </c>
      <c r="AB50" s="272">
        <f t="shared" ref="AB50" si="49">SUM(AB51:AB52)</f>
        <v>0</v>
      </c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4" customFormat="1" ht="15" customHeight="1" x14ac:dyDescent="0.2">
      <c r="A51" s="153"/>
      <c r="B51" s="277"/>
      <c r="C51" s="277"/>
      <c r="D51" s="210"/>
      <c r="E51" s="380">
        <f t="shared" si="13"/>
        <v>0</v>
      </c>
      <c r="F51" s="252">
        <v>0</v>
      </c>
      <c r="G51" s="223">
        <f t="shared" si="4"/>
        <v>0</v>
      </c>
      <c r="H51" s="234"/>
      <c r="I51" s="329">
        <f t="shared" si="5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thickBot="1" x14ac:dyDescent="0.25">
      <c r="A52" s="171"/>
      <c r="B52" s="278"/>
      <c r="C52" s="278"/>
      <c r="D52" s="208"/>
      <c r="E52" s="380">
        <f t="shared" si="13"/>
        <v>0</v>
      </c>
      <c r="F52" s="281">
        <v>0</v>
      </c>
      <c r="G52" s="229">
        <f t="shared" si="4"/>
        <v>0</v>
      </c>
      <c r="H52" s="230"/>
      <c r="I52" s="330">
        <f t="shared" si="5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26" customFormat="1" ht="15" customHeight="1" x14ac:dyDescent="0.2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I53" si="50">SUM(G54:G55)</f>
        <v>0</v>
      </c>
      <c r="H53" s="209">
        <f t="shared" si="50"/>
        <v>0</v>
      </c>
      <c r="I53" s="232">
        <f t="shared" si="50"/>
        <v>0</v>
      </c>
      <c r="J53" s="209">
        <f>SUM(J54:J55)</f>
        <v>0</v>
      </c>
      <c r="K53" s="209">
        <f t="shared" ref="K53" si="51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2">SUM(P54:P55)</f>
        <v>0</v>
      </c>
      <c r="Q53" s="272">
        <f t="shared" si="52"/>
        <v>0</v>
      </c>
      <c r="R53" s="272">
        <f t="shared" si="52"/>
        <v>0</v>
      </c>
      <c r="S53" s="272">
        <f t="shared" si="52"/>
        <v>0</v>
      </c>
      <c r="T53" s="272">
        <f t="shared" si="52"/>
        <v>0</v>
      </c>
      <c r="U53" s="272">
        <f t="shared" si="52"/>
        <v>0</v>
      </c>
      <c r="V53" s="272">
        <f t="shared" si="52"/>
        <v>0</v>
      </c>
      <c r="W53" s="268">
        <f>SUM(W54:W55)</f>
        <v>0</v>
      </c>
      <c r="X53" s="272">
        <f t="shared" ref="X53:Z53" si="53">SUM(X54:X55)</f>
        <v>0</v>
      </c>
      <c r="Y53" s="272">
        <f t="shared" si="53"/>
        <v>0</v>
      </c>
      <c r="Z53" s="272">
        <f t="shared" si="53"/>
        <v>0</v>
      </c>
      <c r="AA53" s="268">
        <f>SUM(AA54:AA55)</f>
        <v>0</v>
      </c>
      <c r="AB53" s="272">
        <f t="shared" ref="AB53" si="54">SUM(AB54:AB55)</f>
        <v>0</v>
      </c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4" customFormat="1" ht="15" customHeight="1" x14ac:dyDescent="0.2">
      <c r="A54" s="152"/>
      <c r="B54" s="277"/>
      <c r="C54" s="277"/>
      <c r="D54" s="210"/>
      <c r="E54" s="380">
        <f t="shared" si="13"/>
        <v>0</v>
      </c>
      <c r="F54" s="252">
        <v>0</v>
      </c>
      <c r="G54" s="223">
        <f t="shared" si="4"/>
        <v>0</v>
      </c>
      <c r="H54" s="234"/>
      <c r="I54" s="329">
        <f t="shared" si="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thickBot="1" x14ac:dyDescent="0.25">
      <c r="A55" s="171"/>
      <c r="B55" s="278"/>
      <c r="C55" s="278"/>
      <c r="D55" s="208"/>
      <c r="E55" s="380">
        <f t="shared" si="13"/>
        <v>0</v>
      </c>
      <c r="F55" s="281">
        <v>0</v>
      </c>
      <c r="G55" s="229">
        <f t="shared" si="4"/>
        <v>0</v>
      </c>
      <c r="H55" s="230"/>
      <c r="I55" s="330">
        <f t="shared" si="5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26" customFormat="1" ht="15" customHeight="1" x14ac:dyDescent="0.2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I56" si="55">SUM(G57:G58)</f>
        <v>0</v>
      </c>
      <c r="H56" s="209">
        <f t="shared" si="55"/>
        <v>0</v>
      </c>
      <c r="I56" s="232">
        <f t="shared" si="55"/>
        <v>0</v>
      </c>
      <c r="J56" s="209">
        <f>SUM(J57:J58)</f>
        <v>0</v>
      </c>
      <c r="K56" s="209">
        <f t="shared" ref="K56" si="56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68">
        <f>SUM(W57:W58)</f>
        <v>0</v>
      </c>
      <c r="X56" s="272">
        <f t="shared" ref="X56:Z56" si="58">SUM(X57:X58)</f>
        <v>0</v>
      </c>
      <c r="Y56" s="272">
        <f t="shared" si="58"/>
        <v>0</v>
      </c>
      <c r="Z56" s="272">
        <f t="shared" si="58"/>
        <v>0</v>
      </c>
      <c r="AA56" s="268">
        <f>SUM(AA57:AA58)</f>
        <v>0</v>
      </c>
      <c r="AB56" s="272">
        <f t="shared" ref="AB56" si="59">SUM(AB57:AB58)</f>
        <v>0</v>
      </c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4" customFormat="1" ht="15" customHeight="1" x14ac:dyDescent="0.2">
      <c r="A57" s="152"/>
      <c r="B57" s="277"/>
      <c r="C57" s="277"/>
      <c r="D57" s="210"/>
      <c r="E57" s="380">
        <f t="shared" si="13"/>
        <v>0</v>
      </c>
      <c r="F57" s="252">
        <v>0</v>
      </c>
      <c r="G57" s="223">
        <f t="shared" si="4"/>
        <v>0</v>
      </c>
      <c r="H57" s="234"/>
      <c r="I57" s="329">
        <f t="shared" si="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thickBot="1" x14ac:dyDescent="0.25">
      <c r="A58" s="171"/>
      <c r="B58" s="278"/>
      <c r="C58" s="278"/>
      <c r="D58" s="208"/>
      <c r="E58" s="380">
        <f t="shared" si="13"/>
        <v>0</v>
      </c>
      <c r="F58" s="281">
        <v>0</v>
      </c>
      <c r="G58" s="229">
        <f t="shared" si="4"/>
        <v>0</v>
      </c>
      <c r="H58" s="230"/>
      <c r="I58" s="330">
        <f t="shared" si="5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26" customFormat="1" ht="15" customHeight="1" x14ac:dyDescent="0.2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I59" si="60">SUM(G60:G61)</f>
        <v>0</v>
      </c>
      <c r="H59" s="209">
        <f t="shared" si="60"/>
        <v>0</v>
      </c>
      <c r="I59" s="232">
        <f t="shared" si="60"/>
        <v>0</v>
      </c>
      <c r="J59" s="209">
        <f>SUM(J60:J61)</f>
        <v>0</v>
      </c>
      <c r="K59" s="209">
        <f t="shared" ref="K59" si="61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2">SUM(P60:P61)</f>
        <v>0</v>
      </c>
      <c r="Q59" s="272">
        <f t="shared" si="62"/>
        <v>0</v>
      </c>
      <c r="R59" s="272">
        <f t="shared" si="62"/>
        <v>0</v>
      </c>
      <c r="S59" s="272">
        <f t="shared" si="62"/>
        <v>0</v>
      </c>
      <c r="T59" s="272">
        <f t="shared" si="62"/>
        <v>0</v>
      </c>
      <c r="U59" s="272">
        <f t="shared" si="62"/>
        <v>0</v>
      </c>
      <c r="V59" s="272">
        <f t="shared" si="62"/>
        <v>0</v>
      </c>
      <c r="W59" s="268">
        <f>SUM(W60:W61)</f>
        <v>0</v>
      </c>
      <c r="X59" s="272">
        <f t="shared" ref="X59:Z59" si="63">SUM(X60:X61)</f>
        <v>0</v>
      </c>
      <c r="Y59" s="272">
        <f t="shared" si="63"/>
        <v>0</v>
      </c>
      <c r="Z59" s="272">
        <f t="shared" si="63"/>
        <v>0</v>
      </c>
      <c r="AA59" s="268">
        <f>SUM(AA60:AA61)</f>
        <v>0</v>
      </c>
      <c r="AB59" s="272">
        <f t="shared" ref="AB59" si="64">SUM(AB60:AB61)</f>
        <v>0</v>
      </c>
      <c r="AC59" s="251">
        <f t="shared" si="6"/>
        <v>0</v>
      </c>
      <c r="AD59" s="247">
        <f t="shared" si="7"/>
        <v>0</v>
      </c>
      <c r="AE59" s="248">
        <f t="shared" ref="AE59:AE66" si="65">+F59-AD59</f>
        <v>0</v>
      </c>
    </row>
    <row r="60" spans="1:31" s="4" customFormat="1" ht="15" customHeight="1" x14ac:dyDescent="0.2">
      <c r="A60" s="152"/>
      <c r="B60" s="277"/>
      <c r="C60" s="277"/>
      <c r="D60" s="210"/>
      <c r="E60" s="380">
        <f t="shared" si="13"/>
        <v>0</v>
      </c>
      <c r="F60" s="252">
        <v>0</v>
      </c>
      <c r="G60" s="223">
        <f t="shared" si="4"/>
        <v>0</v>
      </c>
      <c r="H60" s="234"/>
      <c r="I60" s="329">
        <f t="shared" si="5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6"/>
        <v>0</v>
      </c>
      <c r="AD60" s="247">
        <f t="shared" si="7"/>
        <v>0</v>
      </c>
      <c r="AE60" s="248">
        <f t="shared" si="65"/>
        <v>0</v>
      </c>
    </row>
    <row r="61" spans="1:31" s="4" customFormat="1" ht="15" customHeight="1" thickBot="1" x14ac:dyDescent="0.25">
      <c r="A61" s="172"/>
      <c r="B61" s="278"/>
      <c r="C61" s="278"/>
      <c r="D61" s="208"/>
      <c r="E61" s="380">
        <f t="shared" si="13"/>
        <v>0</v>
      </c>
      <c r="F61" s="281">
        <v>0</v>
      </c>
      <c r="G61" s="229">
        <f t="shared" si="4"/>
        <v>0</v>
      </c>
      <c r="H61" s="230"/>
      <c r="I61" s="330">
        <f t="shared" ref="I61" si="66">+H61-J61</f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ref="AC61:AC66" si="67">SUM(N61:AB61)</f>
        <v>0</v>
      </c>
      <c r="AD61" s="247">
        <f t="shared" ref="AD61:AD66" si="68">+AC61+M61</f>
        <v>0</v>
      </c>
      <c r="AE61" s="248">
        <f t="shared" si="65"/>
        <v>0</v>
      </c>
    </row>
    <row r="62" spans="1:31" s="26" customFormat="1" ht="15" customHeight="1" x14ac:dyDescent="0.2">
      <c r="A62" s="199"/>
      <c r="B62" s="262"/>
      <c r="C62" s="384"/>
      <c r="D62" s="209">
        <f>SUM(D63:D64)</f>
        <v>0</v>
      </c>
      <c r="E62" s="327">
        <f>SUM(E63:E64)</f>
        <v>0</v>
      </c>
      <c r="F62" s="209">
        <f>SUM(F63:F64)</f>
        <v>0</v>
      </c>
      <c r="G62" s="211">
        <f t="shared" ref="G62:I62" si="69">SUM(G63:G64)</f>
        <v>0</v>
      </c>
      <c r="H62" s="211">
        <f t="shared" si="69"/>
        <v>0</v>
      </c>
      <c r="I62" s="232">
        <f t="shared" si="69"/>
        <v>0</v>
      </c>
      <c r="J62" s="209">
        <f>SUM(J63:J64)</f>
        <v>0</v>
      </c>
      <c r="K62" s="211">
        <f t="shared" ref="K62" si="70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71">SUM(P63:P64)</f>
        <v>0</v>
      </c>
      <c r="Q62" s="272">
        <f t="shared" si="71"/>
        <v>0</v>
      </c>
      <c r="R62" s="272">
        <f t="shared" si="71"/>
        <v>0</v>
      </c>
      <c r="S62" s="272">
        <f t="shared" si="71"/>
        <v>0</v>
      </c>
      <c r="T62" s="272">
        <f t="shared" si="71"/>
        <v>0</v>
      </c>
      <c r="U62" s="272">
        <f t="shared" si="71"/>
        <v>0</v>
      </c>
      <c r="V62" s="272">
        <f t="shared" si="71"/>
        <v>0</v>
      </c>
      <c r="W62" s="268">
        <f>SUM(W63:W64)</f>
        <v>0</v>
      </c>
      <c r="X62" s="272">
        <f t="shared" ref="X62:Z62" si="72">SUM(X63:X64)</f>
        <v>0</v>
      </c>
      <c r="Y62" s="272">
        <f t="shared" si="72"/>
        <v>0</v>
      </c>
      <c r="Z62" s="272">
        <f t="shared" si="72"/>
        <v>0</v>
      </c>
      <c r="AA62" s="268">
        <f>SUM(AA63:AA64)</f>
        <v>0</v>
      </c>
      <c r="AB62" s="272">
        <f t="shared" ref="AB62" si="73">SUM(AB63:AB64)</f>
        <v>0</v>
      </c>
      <c r="AC62" s="251">
        <f t="shared" si="67"/>
        <v>0</v>
      </c>
      <c r="AD62" s="247">
        <f t="shared" si="68"/>
        <v>0</v>
      </c>
      <c r="AE62" s="248">
        <f t="shared" si="65"/>
        <v>0</v>
      </c>
    </row>
    <row r="63" spans="1:31" s="4" customFormat="1" ht="15" customHeight="1" x14ac:dyDescent="0.2">
      <c r="A63" s="176"/>
      <c r="B63" s="279"/>
      <c r="C63" s="279"/>
      <c r="D63" s="210"/>
      <c r="E63" s="380">
        <f t="shared" si="13"/>
        <v>0</v>
      </c>
      <c r="F63" s="252">
        <v>0</v>
      </c>
      <c r="G63" s="223">
        <f t="shared" si="4"/>
        <v>0</v>
      </c>
      <c r="H63" s="236"/>
      <c r="I63" s="329">
        <f t="shared" ref="I63:I64" si="74">+H63-J63</f>
        <v>0</v>
      </c>
      <c r="J63" s="252">
        <v>0</v>
      </c>
      <c r="K63" s="237"/>
      <c r="L63" s="252"/>
      <c r="M63" s="238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67"/>
        <v>0</v>
      </c>
      <c r="AD63" s="247">
        <f t="shared" si="68"/>
        <v>0</v>
      </c>
      <c r="AE63" s="248">
        <f t="shared" si="65"/>
        <v>0</v>
      </c>
    </row>
    <row r="64" spans="1:31" s="4" customFormat="1" ht="15" customHeight="1" thickBot="1" x14ac:dyDescent="0.25">
      <c r="A64" s="181"/>
      <c r="B64" s="280"/>
      <c r="C64" s="280"/>
      <c r="D64" s="208"/>
      <c r="E64" s="381">
        <f t="shared" si="13"/>
        <v>0</v>
      </c>
      <c r="F64" s="281">
        <v>0</v>
      </c>
      <c r="G64" s="229">
        <f t="shared" si="4"/>
        <v>0</v>
      </c>
      <c r="H64" s="230"/>
      <c r="I64" s="330">
        <f t="shared" si="74"/>
        <v>0</v>
      </c>
      <c r="J64" s="281">
        <v>0</v>
      </c>
      <c r="K64" s="231"/>
      <c r="L64" s="281"/>
      <c r="M64" s="239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67"/>
        <v>0</v>
      </c>
      <c r="AD64" s="247">
        <f t="shared" si="68"/>
        <v>0</v>
      </c>
      <c r="AE64" s="248">
        <f t="shared" si="65"/>
        <v>0</v>
      </c>
    </row>
    <row r="65" spans="1:31" s="142" customFormat="1" ht="15.75" thickBot="1" x14ac:dyDescent="0.3">
      <c r="A65" s="179"/>
      <c r="B65" s="180"/>
      <c r="C65" s="385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1"/>
      <c r="X65" s="273"/>
      <c r="Y65" s="273"/>
      <c r="Z65" s="273"/>
      <c r="AA65" s="271"/>
      <c r="AB65" s="273"/>
      <c r="AC65" s="251">
        <f t="shared" si="67"/>
        <v>0</v>
      </c>
      <c r="AD65" s="247">
        <f t="shared" si="68"/>
        <v>0</v>
      </c>
      <c r="AE65" s="248">
        <f t="shared" si="65"/>
        <v>0</v>
      </c>
    </row>
    <row r="66" spans="1:31" s="3" customFormat="1" ht="22.5" customHeight="1" thickBot="1" x14ac:dyDescent="0.3">
      <c r="A66" s="177"/>
      <c r="B66" s="178"/>
      <c r="C66" s="19"/>
      <c r="D66" s="243">
        <f t="shared" ref="D66:K66" si="75">SUM(D8,D26,D32,D35,D38,D41,D44,D47,D50,D53,D56,D59,D62)</f>
        <v>0</v>
      </c>
      <c r="E66" s="336">
        <f t="shared" si="75"/>
        <v>0</v>
      </c>
      <c r="F66" s="243">
        <f t="shared" si="75"/>
        <v>0</v>
      </c>
      <c r="G66" s="243">
        <f t="shared" si="75"/>
        <v>0</v>
      </c>
      <c r="H66" s="244">
        <f t="shared" si="75"/>
        <v>0</v>
      </c>
      <c r="I66" s="336">
        <f t="shared" si="75"/>
        <v>0</v>
      </c>
      <c r="J66" s="244">
        <f t="shared" si="75"/>
        <v>0</v>
      </c>
      <c r="K66" s="244">
        <f t="shared" si="75"/>
        <v>0</v>
      </c>
      <c r="L66" s="244"/>
      <c r="M66" s="243">
        <f t="shared" ref="M66:AB66" si="76">SUM(M8,M26,M32,M35,M38,M41,M44,M47,M50,M53,M56,M59,M62)</f>
        <v>0</v>
      </c>
      <c r="N66" s="243">
        <f t="shared" si="76"/>
        <v>0</v>
      </c>
      <c r="O66" s="243">
        <f t="shared" si="76"/>
        <v>0</v>
      </c>
      <c r="P66" s="243">
        <f t="shared" si="76"/>
        <v>0</v>
      </c>
      <c r="Q66" s="243">
        <f t="shared" si="76"/>
        <v>0</v>
      </c>
      <c r="R66" s="243">
        <f t="shared" si="76"/>
        <v>0</v>
      </c>
      <c r="S66" s="243">
        <f t="shared" si="76"/>
        <v>0</v>
      </c>
      <c r="T66" s="243">
        <f t="shared" si="76"/>
        <v>0</v>
      </c>
      <c r="U66" s="243">
        <f t="shared" si="76"/>
        <v>0</v>
      </c>
      <c r="V66" s="243">
        <f t="shared" si="76"/>
        <v>0</v>
      </c>
      <c r="W66" s="243">
        <f t="shared" si="76"/>
        <v>0</v>
      </c>
      <c r="X66" s="243">
        <f t="shared" si="76"/>
        <v>0</v>
      </c>
      <c r="Y66" s="243">
        <f t="shared" si="76"/>
        <v>0</v>
      </c>
      <c r="Z66" s="243">
        <f t="shared" si="76"/>
        <v>0</v>
      </c>
      <c r="AA66" s="243">
        <f t="shared" si="76"/>
        <v>0</v>
      </c>
      <c r="AB66" s="243">
        <f t="shared" si="76"/>
        <v>0</v>
      </c>
      <c r="AC66" s="243">
        <f t="shared" si="67"/>
        <v>0</v>
      </c>
      <c r="AD66" s="243">
        <f t="shared" si="68"/>
        <v>0</v>
      </c>
      <c r="AE66" s="282">
        <f t="shared" si="65"/>
        <v>0</v>
      </c>
    </row>
    <row r="67" spans="1:31" x14ac:dyDescent="0.25">
      <c r="A67" s="8"/>
      <c r="B67" s="8"/>
      <c r="C67" s="8"/>
      <c r="D67" s="448"/>
      <c r="E67" s="448"/>
      <c r="F67" s="448"/>
      <c r="G67" s="448"/>
      <c r="H67" s="449"/>
      <c r="I67" s="450"/>
      <c r="J67" s="450"/>
      <c r="K67" s="450"/>
      <c r="L67" s="45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31" x14ac:dyDescent="0.25">
      <c r="A68" s="8"/>
      <c r="B68" s="8"/>
      <c r="C68" s="8"/>
    </row>
    <row r="69" spans="1:31" ht="15.75" thickBot="1" x14ac:dyDescent="0.3"/>
    <row r="70" spans="1:31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77">+M66*0.2</f>
        <v>0</v>
      </c>
      <c r="N70" s="213">
        <f t="shared" si="77"/>
        <v>0</v>
      </c>
      <c r="O70" s="213">
        <f t="shared" si="77"/>
        <v>0</v>
      </c>
      <c r="P70" s="213">
        <f t="shared" si="77"/>
        <v>0</v>
      </c>
      <c r="Q70" s="213">
        <f t="shared" si="77"/>
        <v>0</v>
      </c>
      <c r="R70" s="213">
        <f t="shared" si="77"/>
        <v>0</v>
      </c>
      <c r="S70" s="213">
        <f t="shared" si="77"/>
        <v>0</v>
      </c>
      <c r="T70" s="213">
        <f t="shared" si="77"/>
        <v>0</v>
      </c>
      <c r="U70" s="213">
        <f t="shared" si="77"/>
        <v>0</v>
      </c>
      <c r="V70" s="213">
        <f t="shared" si="77"/>
        <v>0</v>
      </c>
      <c r="W70" s="213">
        <f t="shared" si="77"/>
        <v>0</v>
      </c>
      <c r="X70" s="213">
        <f t="shared" si="77"/>
        <v>0</v>
      </c>
      <c r="Y70" s="213">
        <f t="shared" si="77"/>
        <v>0</v>
      </c>
      <c r="Z70" s="213">
        <f t="shared" si="77"/>
        <v>0</v>
      </c>
      <c r="AA70" s="213">
        <f t="shared" si="77"/>
        <v>0</v>
      </c>
      <c r="AB70" s="213">
        <f>+AB66*0.2</f>
        <v>0</v>
      </c>
      <c r="AC70" s="213">
        <f>+AC66*0.2</f>
        <v>0</v>
      </c>
      <c r="AD70" s="213">
        <f>+AD66*0.2</f>
        <v>0</v>
      </c>
    </row>
    <row r="71" spans="1:31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78">SUM(M66:M70)</f>
        <v>0</v>
      </c>
      <c r="N71" s="213">
        <f t="shared" si="78"/>
        <v>0</v>
      </c>
      <c r="O71" s="213">
        <f t="shared" si="78"/>
        <v>0</v>
      </c>
      <c r="P71" s="213">
        <f t="shared" si="78"/>
        <v>0</v>
      </c>
      <c r="Q71" s="213">
        <f t="shared" si="78"/>
        <v>0</v>
      </c>
      <c r="R71" s="213">
        <f t="shared" si="78"/>
        <v>0</v>
      </c>
      <c r="S71" s="213">
        <f t="shared" si="78"/>
        <v>0</v>
      </c>
      <c r="T71" s="213">
        <f t="shared" si="78"/>
        <v>0</v>
      </c>
      <c r="U71" s="213">
        <f t="shared" si="78"/>
        <v>0</v>
      </c>
      <c r="V71" s="213">
        <f t="shared" si="78"/>
        <v>0</v>
      </c>
      <c r="W71" s="213">
        <f t="shared" si="78"/>
        <v>0</v>
      </c>
      <c r="X71" s="213">
        <f t="shared" si="78"/>
        <v>0</v>
      </c>
      <c r="Y71" s="213">
        <f t="shared" si="78"/>
        <v>0</v>
      </c>
      <c r="Z71" s="213">
        <f t="shared" si="78"/>
        <v>0</v>
      </c>
      <c r="AA71" s="213">
        <f t="shared" si="78"/>
        <v>0</v>
      </c>
      <c r="AB71" s="213">
        <f>SUM(AB66:AB70)</f>
        <v>0</v>
      </c>
      <c r="AC71" s="213">
        <f>SUM(AC66:AC70)</f>
        <v>0</v>
      </c>
      <c r="AD71" s="213">
        <f>SUM(AD66:AD70)</f>
        <v>0</v>
      </c>
    </row>
  </sheetData>
  <mergeCells count="11">
    <mergeCell ref="D67:G67"/>
    <mergeCell ref="H67:L67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7 I9:I25 AE31:AE66">
    <cfRule type="cellIs" dxfId="130" priority="104" operator="lessThan">
      <formula>0</formula>
    </cfRule>
  </conditionalFormatting>
  <conditionalFormatting sqref="AE8">
    <cfRule type="cellIs" dxfId="129" priority="103" operator="lessThan">
      <formula>0</formula>
    </cfRule>
  </conditionalFormatting>
  <conditionalFormatting sqref="G3">
    <cfRule type="containsText" dxfId="128" priority="102" operator="containsText" text="Budget">
      <formula>NOT(ISERROR(SEARCH("Budget",G3)))</formula>
    </cfRule>
  </conditionalFormatting>
  <conditionalFormatting sqref="G4">
    <cfRule type="containsText" dxfId="127" priority="101" operator="containsText" text="forecast">
      <formula>NOT(ISERROR(SEARCH("forecast",G4)))</formula>
    </cfRule>
  </conditionalFormatting>
  <conditionalFormatting sqref="G9:G25">
    <cfRule type="cellIs" dxfId="126" priority="99" operator="greaterThan">
      <formula>F9</formula>
    </cfRule>
  </conditionalFormatting>
  <conditionalFormatting sqref="I8">
    <cfRule type="cellIs" dxfId="125" priority="97" operator="lessThan">
      <formula>0</formula>
    </cfRule>
  </conditionalFormatting>
  <conditionalFormatting sqref="I27 I31">
    <cfRule type="cellIs" dxfId="124" priority="67" operator="lessThan">
      <formula>0</formula>
    </cfRule>
  </conditionalFormatting>
  <conditionalFormatting sqref="I33:I34">
    <cfRule type="cellIs" dxfId="123" priority="66" operator="lessThan">
      <formula>0</formula>
    </cfRule>
  </conditionalFormatting>
  <conditionalFormatting sqref="I36:I37">
    <cfRule type="cellIs" dxfId="122" priority="65" operator="lessThan">
      <formula>0</formula>
    </cfRule>
  </conditionalFormatting>
  <conditionalFormatting sqref="I39:I40">
    <cfRule type="cellIs" dxfId="121" priority="64" operator="lessThan">
      <formula>0</formula>
    </cfRule>
  </conditionalFormatting>
  <conditionalFormatting sqref="I42:I43">
    <cfRule type="cellIs" dxfId="120" priority="63" operator="lessThan">
      <formula>0</formula>
    </cfRule>
  </conditionalFormatting>
  <conditionalFormatting sqref="I45:I46">
    <cfRule type="cellIs" dxfId="119" priority="62" operator="lessThan">
      <formula>0</formula>
    </cfRule>
  </conditionalFormatting>
  <conditionalFormatting sqref="I48:I49">
    <cfRule type="cellIs" dxfId="118" priority="61" operator="lessThan">
      <formula>0</formula>
    </cfRule>
  </conditionalFormatting>
  <conditionalFormatting sqref="I51:I52">
    <cfRule type="cellIs" dxfId="117" priority="60" operator="lessThan">
      <formula>0</formula>
    </cfRule>
  </conditionalFormatting>
  <conditionalFormatting sqref="I54:I55">
    <cfRule type="cellIs" dxfId="116" priority="59" operator="lessThan">
      <formula>0</formula>
    </cfRule>
  </conditionalFormatting>
  <conditionalFormatting sqref="I57:I58">
    <cfRule type="cellIs" dxfId="115" priority="58" operator="lessThan">
      <formula>0</formula>
    </cfRule>
  </conditionalFormatting>
  <conditionalFormatting sqref="I60:I61">
    <cfRule type="cellIs" dxfId="114" priority="57" operator="lessThan">
      <formula>0</formula>
    </cfRule>
  </conditionalFormatting>
  <conditionalFormatting sqref="I63:I64">
    <cfRule type="cellIs" dxfId="113" priority="56" operator="lessThan">
      <formula>0</formula>
    </cfRule>
  </conditionalFormatting>
  <conditionalFormatting sqref="I66">
    <cfRule type="cellIs" dxfId="112" priority="55" operator="lessThan">
      <formula>0</formula>
    </cfRule>
  </conditionalFormatting>
  <conditionalFormatting sqref="I28:I30">
    <cfRule type="cellIs" dxfId="111" priority="52" operator="lessThan">
      <formula>0</formula>
    </cfRule>
  </conditionalFormatting>
  <conditionalFormatting sqref="AE28:AE30">
    <cfRule type="cellIs" dxfId="110" priority="54" operator="lessThan">
      <formula>0</formula>
    </cfRule>
  </conditionalFormatting>
  <conditionalFormatting sqref="E8">
    <cfRule type="cellIs" dxfId="109" priority="51" operator="greaterThan">
      <formula>0</formula>
    </cfRule>
  </conditionalFormatting>
  <conditionalFormatting sqref="E9:E25">
    <cfRule type="cellIs" dxfId="108" priority="50" operator="greaterThan">
      <formula>0</formula>
    </cfRule>
  </conditionalFormatting>
  <conditionalFormatting sqref="E26">
    <cfRule type="cellIs" dxfId="107" priority="49" operator="greaterThan">
      <formula>0</formula>
    </cfRule>
  </conditionalFormatting>
  <conditionalFormatting sqref="E27:E31">
    <cfRule type="cellIs" dxfId="106" priority="48" operator="greaterThan">
      <formula>0</formula>
    </cfRule>
  </conditionalFormatting>
  <conditionalFormatting sqref="E32">
    <cfRule type="cellIs" dxfId="105" priority="47" operator="greaterThan">
      <formula>0</formula>
    </cfRule>
  </conditionalFormatting>
  <conditionalFormatting sqref="E33:E34">
    <cfRule type="cellIs" dxfId="104" priority="46" operator="greaterThan">
      <formula>0</formula>
    </cfRule>
  </conditionalFormatting>
  <conditionalFormatting sqref="E35">
    <cfRule type="cellIs" dxfId="103" priority="45" operator="greaterThan">
      <formula>0</formula>
    </cfRule>
  </conditionalFormatting>
  <conditionalFormatting sqref="E36:E37">
    <cfRule type="cellIs" dxfId="102" priority="44" operator="greaterThan">
      <formula>0</formula>
    </cfRule>
  </conditionalFormatting>
  <conditionalFormatting sqref="E38">
    <cfRule type="cellIs" dxfId="101" priority="43" operator="greaterThan">
      <formula>0</formula>
    </cfRule>
  </conditionalFormatting>
  <conditionalFormatting sqref="E39:E40">
    <cfRule type="cellIs" dxfId="100" priority="42" operator="greaterThan">
      <formula>0</formula>
    </cfRule>
  </conditionalFormatting>
  <conditionalFormatting sqref="E41">
    <cfRule type="cellIs" dxfId="99" priority="41" operator="greaterThan">
      <formula>0</formula>
    </cfRule>
  </conditionalFormatting>
  <conditionalFormatting sqref="E42:E43">
    <cfRule type="cellIs" dxfId="98" priority="40" operator="greaterThan">
      <formula>0</formula>
    </cfRule>
  </conditionalFormatting>
  <conditionalFormatting sqref="E44">
    <cfRule type="cellIs" dxfId="97" priority="39" operator="greaterThan">
      <formula>0</formula>
    </cfRule>
  </conditionalFormatting>
  <conditionalFormatting sqref="E45:E46">
    <cfRule type="cellIs" dxfId="96" priority="38" operator="greaterThan">
      <formula>0</formula>
    </cfRule>
  </conditionalFormatting>
  <conditionalFormatting sqref="E47">
    <cfRule type="cellIs" dxfId="95" priority="37" operator="greaterThan">
      <formula>0</formula>
    </cfRule>
  </conditionalFormatting>
  <conditionalFormatting sqref="E48:E49">
    <cfRule type="cellIs" dxfId="94" priority="36" operator="greaterThan">
      <formula>0</formula>
    </cfRule>
  </conditionalFormatting>
  <conditionalFormatting sqref="E50">
    <cfRule type="cellIs" dxfId="93" priority="35" operator="greaterThan">
      <formula>0</formula>
    </cfRule>
  </conditionalFormatting>
  <conditionalFormatting sqref="E51:E52">
    <cfRule type="cellIs" dxfId="92" priority="34" operator="greaterThan">
      <formula>0</formula>
    </cfRule>
  </conditionalFormatting>
  <conditionalFormatting sqref="E53">
    <cfRule type="cellIs" dxfId="91" priority="33" operator="greaterThan">
      <formula>0</formula>
    </cfRule>
  </conditionalFormatting>
  <conditionalFormatting sqref="E54:E55">
    <cfRule type="cellIs" dxfId="90" priority="32" operator="greaterThan">
      <formula>0</formula>
    </cfRule>
  </conditionalFormatting>
  <conditionalFormatting sqref="E56">
    <cfRule type="cellIs" dxfId="89" priority="31" operator="greaterThan">
      <formula>0</formula>
    </cfRule>
  </conditionalFormatting>
  <conditionalFormatting sqref="E57:E58">
    <cfRule type="cellIs" dxfId="88" priority="30" operator="greaterThan">
      <formula>0</formula>
    </cfRule>
  </conditionalFormatting>
  <conditionalFormatting sqref="E59">
    <cfRule type="cellIs" dxfId="87" priority="29" operator="greaterThan">
      <formula>0</formula>
    </cfRule>
  </conditionalFormatting>
  <conditionalFormatting sqref="E60:E61">
    <cfRule type="cellIs" dxfId="86" priority="28" operator="greaterThan">
      <formula>0</formula>
    </cfRule>
  </conditionalFormatting>
  <conditionalFormatting sqref="E62">
    <cfRule type="cellIs" dxfId="85" priority="27" operator="greaterThan">
      <formula>0</formula>
    </cfRule>
  </conditionalFormatting>
  <conditionalFormatting sqref="E63:E64">
    <cfRule type="cellIs" dxfId="84" priority="26" operator="greaterThan">
      <formula>0</formula>
    </cfRule>
  </conditionalFormatting>
  <conditionalFormatting sqref="E66">
    <cfRule type="cellIs" dxfId="83" priority="25" operator="greaterThan">
      <formula>0</formula>
    </cfRule>
  </conditionalFormatting>
  <conditionalFormatting sqref="G27:G30">
    <cfRule type="cellIs" dxfId="82" priority="24" operator="greaterThan">
      <formula>F27</formula>
    </cfRule>
  </conditionalFormatting>
  <conditionalFormatting sqref="G31">
    <cfRule type="cellIs" dxfId="81" priority="23" operator="greaterThan">
      <formula>F31</formula>
    </cfRule>
  </conditionalFormatting>
  <conditionalFormatting sqref="G33">
    <cfRule type="cellIs" dxfId="80" priority="22" operator="greaterThan">
      <formula>F33</formula>
    </cfRule>
  </conditionalFormatting>
  <conditionalFormatting sqref="G34">
    <cfRule type="cellIs" dxfId="79" priority="21" operator="greaterThan">
      <formula>F34</formula>
    </cfRule>
  </conditionalFormatting>
  <conditionalFormatting sqref="G36">
    <cfRule type="cellIs" dxfId="78" priority="20" operator="greaterThan">
      <formula>F36</formula>
    </cfRule>
  </conditionalFormatting>
  <conditionalFormatting sqref="G37">
    <cfRule type="cellIs" dxfId="77" priority="19" operator="greaterThan">
      <formula>F37</formula>
    </cfRule>
  </conditionalFormatting>
  <conditionalFormatting sqref="G39">
    <cfRule type="cellIs" dxfId="76" priority="18" operator="greaterThan">
      <formula>F39</formula>
    </cfRule>
  </conditionalFormatting>
  <conditionalFormatting sqref="G40">
    <cfRule type="cellIs" dxfId="75" priority="17" operator="greaterThan">
      <formula>F40</formula>
    </cfRule>
  </conditionalFormatting>
  <conditionalFormatting sqref="G42">
    <cfRule type="cellIs" dxfId="74" priority="16" operator="greaterThan">
      <formula>F42</formula>
    </cfRule>
  </conditionalFormatting>
  <conditionalFormatting sqref="G43">
    <cfRule type="cellIs" dxfId="73" priority="15" operator="greaterThan">
      <formula>F43</formula>
    </cfRule>
  </conditionalFormatting>
  <conditionalFormatting sqref="G45">
    <cfRule type="cellIs" dxfId="72" priority="14" operator="greaterThan">
      <formula>F45</formula>
    </cfRule>
  </conditionalFormatting>
  <conditionalFormatting sqref="G46">
    <cfRule type="cellIs" dxfId="71" priority="13" operator="greaterThan">
      <formula>F46</formula>
    </cfRule>
  </conditionalFormatting>
  <conditionalFormatting sqref="G48">
    <cfRule type="cellIs" dxfId="70" priority="12" operator="greaterThan">
      <formula>F48</formula>
    </cfRule>
  </conditionalFormatting>
  <conditionalFormatting sqref="G49">
    <cfRule type="cellIs" dxfId="69" priority="11" operator="greaterThan">
      <formula>F49</formula>
    </cfRule>
  </conditionalFormatting>
  <conditionalFormatting sqref="G51">
    <cfRule type="cellIs" dxfId="68" priority="10" operator="greaterThan">
      <formula>F51</formula>
    </cfRule>
  </conditionalFormatting>
  <conditionalFormatting sqref="G52">
    <cfRule type="cellIs" dxfId="67" priority="9" operator="greaterThan">
      <formula>F52</formula>
    </cfRule>
  </conditionalFormatting>
  <conditionalFormatting sqref="G54">
    <cfRule type="cellIs" dxfId="66" priority="8" operator="greaterThan">
      <formula>F54</formula>
    </cfRule>
  </conditionalFormatting>
  <conditionalFormatting sqref="G55">
    <cfRule type="cellIs" dxfId="65" priority="7" operator="greaterThan">
      <formula>F55</formula>
    </cfRule>
  </conditionalFormatting>
  <conditionalFormatting sqref="G57">
    <cfRule type="cellIs" dxfId="64" priority="6" operator="greaterThan">
      <formula>F57</formula>
    </cfRule>
  </conditionalFormatting>
  <conditionalFormatting sqref="G58">
    <cfRule type="cellIs" dxfId="63" priority="5" operator="greaterThan">
      <formula>F58</formula>
    </cfRule>
  </conditionalFormatting>
  <conditionalFormatting sqref="G60">
    <cfRule type="cellIs" dxfId="62" priority="4" operator="greaterThan">
      <formula>F60</formula>
    </cfRule>
  </conditionalFormatting>
  <conditionalFormatting sqref="G61">
    <cfRule type="cellIs" dxfId="61" priority="3" operator="greaterThan">
      <formula>F61</formula>
    </cfRule>
  </conditionalFormatting>
  <conditionalFormatting sqref="G63">
    <cfRule type="cellIs" dxfId="60" priority="2" operator="greaterThan">
      <formula>F63</formula>
    </cfRule>
  </conditionalFormatting>
  <conditionalFormatting sqref="G64">
    <cfRule type="cellIs" dxfId="59" priority="1" operator="greaterThan">
      <formula>F64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IF(F79&gt;D79,"Budget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IF(AE79&lt;0,"Actual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/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7">
        <f>SUM(D9:D41)</f>
        <v>0</v>
      </c>
      <c r="E8" s="327">
        <f>SUM(E9:E41)</f>
        <v>0</v>
      </c>
      <c r="F8" s="206">
        <f>SUM(F9:F41)</f>
        <v>0</v>
      </c>
      <c r="G8" s="201">
        <f>SUM(G9:G41)</f>
        <v>0</v>
      </c>
      <c r="H8" s="206">
        <f t="shared" ref="H8:K8" si="0">SUM(H9:H41)</f>
        <v>0</v>
      </c>
      <c r="I8" s="327">
        <f>SUM(I9:I41)</f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3"/>
      <c r="C9" s="283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3"/>
      <c r="C10" s="283"/>
      <c r="D10" s="207"/>
      <c r="E10" s="380">
        <f t="shared" ref="E10:E73" si="3">-D10+F10</f>
        <v>0</v>
      </c>
      <c r="F10" s="259"/>
      <c r="G10" s="223">
        <f t="shared" ref="G10:G41" si="4">SUM(M10:AB10)</f>
        <v>0</v>
      </c>
      <c r="H10" s="227"/>
      <c r="I10" s="380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3"/>
      <c r="C11" s="283"/>
      <c r="D11" s="207"/>
      <c r="E11" s="380">
        <f t="shared" si="3"/>
        <v>0</v>
      </c>
      <c r="F11" s="259"/>
      <c r="G11" s="223">
        <f t="shared" si="4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3"/>
      <c r="C12" s="283"/>
      <c r="D12" s="207"/>
      <c r="E12" s="380">
        <f t="shared" si="3"/>
        <v>0</v>
      </c>
      <c r="F12" s="259"/>
      <c r="G12" s="223">
        <f t="shared" si="4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3"/>
      <c r="C13" s="283"/>
      <c r="D13" s="207"/>
      <c r="E13" s="380">
        <f t="shared" si="3"/>
        <v>0</v>
      </c>
      <c r="F13" s="259"/>
      <c r="G13" s="223">
        <f t="shared" si="4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3"/>
      <c r="C14" s="283"/>
      <c r="D14" s="207"/>
      <c r="E14" s="380">
        <f t="shared" si="3"/>
        <v>0</v>
      </c>
      <c r="F14" s="259"/>
      <c r="G14" s="223">
        <f t="shared" si="4"/>
        <v>0</v>
      </c>
      <c r="H14" s="227"/>
      <c r="I14" s="380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3"/>
      <c r="C15" s="283"/>
      <c r="D15" s="207"/>
      <c r="E15" s="380">
        <f t="shared" si="3"/>
        <v>0</v>
      </c>
      <c r="F15" s="259"/>
      <c r="G15" s="223">
        <f t="shared" si="4"/>
        <v>0</v>
      </c>
      <c r="H15" s="227"/>
      <c r="I15" s="380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3"/>
      <c r="C16" s="283"/>
      <c r="D16" s="207"/>
      <c r="E16" s="380">
        <f t="shared" si="3"/>
        <v>0</v>
      </c>
      <c r="F16" s="259"/>
      <c r="G16" s="223">
        <f t="shared" si="4"/>
        <v>0</v>
      </c>
      <c r="H16" s="227"/>
      <c r="I16" s="380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3"/>
      <c r="C17" s="283"/>
      <c r="D17" s="207"/>
      <c r="E17" s="380">
        <f t="shared" si="3"/>
        <v>0</v>
      </c>
      <c r="F17" s="259"/>
      <c r="G17" s="223">
        <f t="shared" si="4"/>
        <v>0</v>
      </c>
      <c r="H17" s="227"/>
      <c r="I17" s="380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3"/>
      <c r="C18" s="283"/>
      <c r="D18" s="207"/>
      <c r="E18" s="380">
        <f t="shared" si="3"/>
        <v>0</v>
      </c>
      <c r="F18" s="259"/>
      <c r="G18" s="223">
        <f t="shared" si="4"/>
        <v>0</v>
      </c>
      <c r="H18" s="227"/>
      <c r="I18" s="380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3"/>
      <c r="C19" s="283"/>
      <c r="D19" s="207"/>
      <c r="E19" s="380">
        <f t="shared" si="3"/>
        <v>0</v>
      </c>
      <c r="F19" s="259"/>
      <c r="G19" s="223">
        <f t="shared" si="4"/>
        <v>0</v>
      </c>
      <c r="H19" s="227"/>
      <c r="I19" s="380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3"/>
      <c r="C20" s="283"/>
      <c r="D20" s="207"/>
      <c r="E20" s="380">
        <f t="shared" si="3"/>
        <v>0</v>
      </c>
      <c r="F20" s="259"/>
      <c r="G20" s="223">
        <f t="shared" si="4"/>
        <v>0</v>
      </c>
      <c r="H20" s="227"/>
      <c r="I20" s="380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3"/>
      <c r="C21" s="283"/>
      <c r="D21" s="207"/>
      <c r="E21" s="380">
        <f t="shared" si="3"/>
        <v>0</v>
      </c>
      <c r="F21" s="259"/>
      <c r="G21" s="223">
        <f t="shared" si="4"/>
        <v>0</v>
      </c>
      <c r="H21" s="227"/>
      <c r="I21" s="380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3"/>
      <c r="C22" s="283"/>
      <c r="D22" s="207"/>
      <c r="E22" s="380">
        <f t="shared" si="3"/>
        <v>0</v>
      </c>
      <c r="F22" s="259"/>
      <c r="G22" s="223">
        <f t="shared" si="4"/>
        <v>0</v>
      </c>
      <c r="H22" s="227"/>
      <c r="I22" s="380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3"/>
      <c r="C23" s="283"/>
      <c r="D23" s="207"/>
      <c r="E23" s="380">
        <f t="shared" si="3"/>
        <v>0</v>
      </c>
      <c r="F23" s="259"/>
      <c r="G23" s="223">
        <f t="shared" si="4"/>
        <v>0</v>
      </c>
      <c r="H23" s="227"/>
      <c r="I23" s="380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3"/>
      <c r="C24" s="283"/>
      <c r="D24" s="207"/>
      <c r="E24" s="380">
        <f t="shared" si="3"/>
        <v>0</v>
      </c>
      <c r="F24" s="259"/>
      <c r="G24" s="223">
        <f t="shared" si="4"/>
        <v>0</v>
      </c>
      <c r="H24" s="227"/>
      <c r="I24" s="380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3"/>
      <c r="C25" s="283"/>
      <c r="D25" s="207"/>
      <c r="E25" s="380">
        <f t="shared" si="3"/>
        <v>0</v>
      </c>
      <c r="F25" s="259"/>
      <c r="G25" s="223">
        <f t="shared" si="4"/>
        <v>0</v>
      </c>
      <c r="H25" s="227"/>
      <c r="I25" s="380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3"/>
      <c r="C26" s="283"/>
      <c r="D26" s="207"/>
      <c r="E26" s="380">
        <f t="shared" si="3"/>
        <v>0</v>
      </c>
      <c r="F26" s="259"/>
      <c r="G26" s="223">
        <f t="shared" si="4"/>
        <v>0</v>
      </c>
      <c r="H26" s="227"/>
      <c r="I26" s="380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3"/>
      <c r="C27" s="283"/>
      <c r="D27" s="207"/>
      <c r="E27" s="380">
        <f t="shared" si="3"/>
        <v>0</v>
      </c>
      <c r="F27" s="259"/>
      <c r="G27" s="223">
        <f t="shared" si="4"/>
        <v>0</v>
      </c>
      <c r="H27" s="227"/>
      <c r="I27" s="380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3"/>
      <c r="D28" s="207"/>
      <c r="E28" s="380">
        <f t="shared" si="3"/>
        <v>0</v>
      </c>
      <c r="F28" s="259"/>
      <c r="G28" s="223">
        <f t="shared" si="4"/>
        <v>0</v>
      </c>
      <c r="H28" s="227"/>
      <c r="I28" s="380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3"/>
      <c r="D29" s="207"/>
      <c r="E29" s="380">
        <f t="shared" si="3"/>
        <v>0</v>
      </c>
      <c r="F29" s="259"/>
      <c r="G29" s="223">
        <f t="shared" si="4"/>
        <v>0</v>
      </c>
      <c r="H29" s="227"/>
      <c r="I29" s="380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3"/>
      <c r="D30" s="207"/>
      <c r="E30" s="380">
        <f t="shared" si="3"/>
        <v>0</v>
      </c>
      <c r="F30" s="259"/>
      <c r="G30" s="223">
        <f t="shared" si="4"/>
        <v>0</v>
      </c>
      <c r="H30" s="227"/>
      <c r="I30" s="380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3"/>
      <c r="D31" s="207"/>
      <c r="E31" s="380">
        <f t="shared" si="3"/>
        <v>0</v>
      </c>
      <c r="F31" s="259"/>
      <c r="G31" s="223">
        <f t="shared" si="4"/>
        <v>0</v>
      </c>
      <c r="H31" s="227"/>
      <c r="I31" s="380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3"/>
      <c r="C32" s="283"/>
      <c r="D32" s="207"/>
      <c r="E32" s="380">
        <f t="shared" si="3"/>
        <v>0</v>
      </c>
      <c r="F32" s="259"/>
      <c r="G32" s="223">
        <f t="shared" si="4"/>
        <v>0</v>
      </c>
      <c r="H32" s="227"/>
      <c r="I32" s="380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3"/>
      <c r="D33" s="207"/>
      <c r="E33" s="380">
        <f t="shared" si="3"/>
        <v>0</v>
      </c>
      <c r="F33" s="259"/>
      <c r="G33" s="223">
        <f t="shared" si="4"/>
        <v>0</v>
      </c>
      <c r="H33" s="227"/>
      <c r="I33" s="380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3"/>
      <c r="D34" s="207"/>
      <c r="E34" s="380">
        <f t="shared" si="3"/>
        <v>0</v>
      </c>
      <c r="F34" s="259"/>
      <c r="G34" s="223">
        <f t="shared" si="4"/>
        <v>0</v>
      </c>
      <c r="H34" s="227"/>
      <c r="I34" s="380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3"/>
      <c r="D35" s="207"/>
      <c r="E35" s="380">
        <f t="shared" si="3"/>
        <v>0</v>
      </c>
      <c r="F35" s="259"/>
      <c r="G35" s="223">
        <f t="shared" si="4"/>
        <v>0</v>
      </c>
      <c r="H35" s="227"/>
      <c r="I35" s="380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3"/>
      <c r="D36" s="207"/>
      <c r="E36" s="380">
        <f t="shared" si="3"/>
        <v>0</v>
      </c>
      <c r="F36" s="259"/>
      <c r="G36" s="223">
        <f t="shared" si="4"/>
        <v>0</v>
      </c>
      <c r="H36" s="227"/>
      <c r="I36" s="380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3"/>
      <c r="D37" s="207"/>
      <c r="E37" s="380">
        <f t="shared" si="3"/>
        <v>0</v>
      </c>
      <c r="F37" s="259"/>
      <c r="G37" s="223">
        <f t="shared" si="4"/>
        <v>0</v>
      </c>
      <c r="H37" s="227"/>
      <c r="I37" s="380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3"/>
      <c r="D38" s="207"/>
      <c r="E38" s="380">
        <f t="shared" si="3"/>
        <v>0</v>
      </c>
      <c r="F38" s="259"/>
      <c r="G38" s="223">
        <f t="shared" si="4"/>
        <v>0</v>
      </c>
      <c r="H38" s="227"/>
      <c r="I38" s="380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3"/>
      <c r="D39" s="207"/>
      <c r="E39" s="380">
        <f t="shared" si="3"/>
        <v>0</v>
      </c>
      <c r="F39" s="259"/>
      <c r="G39" s="223">
        <f t="shared" si="4"/>
        <v>0</v>
      </c>
      <c r="H39" s="227"/>
      <c r="I39" s="380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3"/>
      <c r="D40" s="207"/>
      <c r="E40" s="380">
        <f t="shared" si="3"/>
        <v>0</v>
      </c>
      <c r="F40" s="259"/>
      <c r="G40" s="223">
        <f t="shared" si="4"/>
        <v>0</v>
      </c>
      <c r="H40" s="227"/>
      <c r="I40" s="380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4"/>
      <c r="C41" s="284"/>
      <c r="D41" s="264"/>
      <c r="E41" s="380">
        <f t="shared" si="3"/>
        <v>0</v>
      </c>
      <c r="F41" s="281"/>
      <c r="G41" s="229">
        <f t="shared" si="4"/>
        <v>0</v>
      </c>
      <c r="H41" s="230"/>
      <c r="I41" s="380">
        <f t="shared" si="5"/>
        <v>0</v>
      </c>
      <c r="J41" s="281">
        <v>0</v>
      </c>
      <c r="K41" s="231"/>
      <c r="L41" s="281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209">
        <f>SUM(D43:D44)</f>
        <v>0</v>
      </c>
      <c r="E42" s="327">
        <f>SUM(E43:E44)</f>
        <v>0</v>
      </c>
      <c r="F42" s="209">
        <f>SUM(F43:F44)</f>
        <v>0</v>
      </c>
      <c r="G42" s="232">
        <f>SUM(G43:G44)</f>
        <v>0</v>
      </c>
      <c r="H42" s="232">
        <f t="shared" ref="H42" si="8">SUM(H43:H44)</f>
        <v>0</v>
      </c>
      <c r="I42" s="327">
        <f>SUM(I43:I44)</f>
        <v>0</v>
      </c>
      <c r="J42" s="209">
        <f>SUM(J43:J44)</f>
        <v>0</v>
      </c>
      <c r="K42" s="232">
        <f t="shared" ref="K42" si="9">SUM(K43:K44)</f>
        <v>0</v>
      </c>
      <c r="L42" s="209"/>
      <c r="M42" s="268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10">SUM(P43:P44)</f>
        <v>0</v>
      </c>
      <c r="Q42" s="272">
        <f t="shared" si="10"/>
        <v>0</v>
      </c>
      <c r="R42" s="272">
        <f t="shared" si="10"/>
        <v>0</v>
      </c>
      <c r="S42" s="272">
        <f t="shared" si="10"/>
        <v>0</v>
      </c>
      <c r="T42" s="272">
        <f t="shared" si="10"/>
        <v>0</v>
      </c>
      <c r="U42" s="272">
        <f t="shared" si="10"/>
        <v>0</v>
      </c>
      <c r="V42" s="272">
        <f t="shared" si="10"/>
        <v>0</v>
      </c>
      <c r="W42" s="268">
        <f>SUM(W43:W44)</f>
        <v>0</v>
      </c>
      <c r="X42" s="272">
        <f t="shared" ref="X42:Z42" si="11">SUM(X43:X44)</f>
        <v>0</v>
      </c>
      <c r="Y42" s="272">
        <f t="shared" si="11"/>
        <v>0</v>
      </c>
      <c r="Z42" s="272">
        <f t="shared" si="11"/>
        <v>0</v>
      </c>
      <c r="AA42" s="268">
        <f>SUM(AA43:AA44)</f>
        <v>0</v>
      </c>
      <c r="AB42" s="272">
        <f t="shared" ref="AB42" si="12">SUM(AB43:AB44)</f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7"/>
      <c r="C43" s="277"/>
      <c r="D43" s="210"/>
      <c r="E43" s="380">
        <f t="shared" si="3"/>
        <v>0</v>
      </c>
      <c r="F43" s="252">
        <v>0</v>
      </c>
      <c r="G43" s="233"/>
      <c r="H43" s="234"/>
      <c r="I43" s="380">
        <f t="shared" si="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8"/>
      <c r="C44" s="278"/>
      <c r="D44" s="208"/>
      <c r="E44" s="380">
        <f t="shared" si="3"/>
        <v>0</v>
      </c>
      <c r="F44" s="281">
        <v>0</v>
      </c>
      <c r="G44" s="229"/>
      <c r="H44" s="230"/>
      <c r="I44" s="380">
        <f t="shared" si="5"/>
        <v>0</v>
      </c>
      <c r="J44" s="281">
        <v>0</v>
      </c>
      <c r="K44" s="231"/>
      <c r="L44" s="281"/>
      <c r="M44" s="270"/>
      <c r="N44" s="374"/>
      <c r="O44" s="375"/>
      <c r="P44" s="375"/>
      <c r="Q44" s="375"/>
      <c r="R44" s="375"/>
      <c r="S44" s="375"/>
      <c r="T44" s="375"/>
      <c r="U44" s="375"/>
      <c r="V44" s="375"/>
      <c r="W44" s="374"/>
      <c r="X44" s="375"/>
      <c r="Y44" s="375"/>
      <c r="Z44" s="375"/>
      <c r="AA44" s="374"/>
      <c r="AB44" s="375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209">
        <f>SUM(D46:D47)</f>
        <v>0</v>
      </c>
      <c r="E45" s="327">
        <f>SUM(E46:E47)</f>
        <v>0</v>
      </c>
      <c r="F45" s="209">
        <f>SUM(F46:F47)</f>
        <v>0</v>
      </c>
      <c r="G45" s="209">
        <f t="shared" ref="G45:H45" si="13">SUM(G46:G47)</f>
        <v>0</v>
      </c>
      <c r="H45" s="209">
        <f t="shared" si="13"/>
        <v>0</v>
      </c>
      <c r="I45" s="327">
        <f>SUM(I46:I47)</f>
        <v>0</v>
      </c>
      <c r="J45" s="209">
        <f>SUM(J46:J47)</f>
        <v>0</v>
      </c>
      <c r="K45" s="209">
        <f t="shared" ref="K45" si="14">SUM(K46:K47)</f>
        <v>0</v>
      </c>
      <c r="L45" s="209"/>
      <c r="M45" s="268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5">SUM(P46:P47)</f>
        <v>0</v>
      </c>
      <c r="Q45" s="272">
        <f t="shared" si="15"/>
        <v>0</v>
      </c>
      <c r="R45" s="272">
        <f t="shared" si="15"/>
        <v>0</v>
      </c>
      <c r="S45" s="272">
        <f t="shared" si="15"/>
        <v>0</v>
      </c>
      <c r="T45" s="272">
        <f t="shared" si="15"/>
        <v>0</v>
      </c>
      <c r="U45" s="272">
        <f t="shared" si="15"/>
        <v>0</v>
      </c>
      <c r="V45" s="272">
        <f t="shared" si="15"/>
        <v>0</v>
      </c>
      <c r="W45" s="268">
        <f>SUM(W46:W47)</f>
        <v>0</v>
      </c>
      <c r="X45" s="272">
        <f t="shared" ref="X45:Z45" si="16">SUM(X46:X47)</f>
        <v>0</v>
      </c>
      <c r="Y45" s="272">
        <f t="shared" si="16"/>
        <v>0</v>
      </c>
      <c r="Z45" s="272">
        <f t="shared" si="16"/>
        <v>0</v>
      </c>
      <c r="AA45" s="268">
        <f>SUM(AA46:AA47)</f>
        <v>0</v>
      </c>
      <c r="AB45" s="272">
        <f t="shared" ref="AB45" si="17">SUM(AB46:AB47)</f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7"/>
      <c r="C46" s="277"/>
      <c r="D46" s="210"/>
      <c r="E46" s="380">
        <f t="shared" si="3"/>
        <v>0</v>
      </c>
      <c r="F46" s="252">
        <v>0</v>
      </c>
      <c r="G46" s="233"/>
      <c r="H46" s="234"/>
      <c r="I46" s="380">
        <f t="shared" si="5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8"/>
      <c r="C47" s="278"/>
      <c r="D47" s="208"/>
      <c r="E47" s="380">
        <f t="shared" si="3"/>
        <v>0</v>
      </c>
      <c r="F47" s="281">
        <v>0</v>
      </c>
      <c r="G47" s="229"/>
      <c r="H47" s="230"/>
      <c r="I47" s="380">
        <f t="shared" si="5"/>
        <v>0</v>
      </c>
      <c r="J47" s="281">
        <v>0</v>
      </c>
      <c r="K47" s="231"/>
      <c r="L47" s="281"/>
      <c r="M47" s="270"/>
      <c r="N47" s="374"/>
      <c r="O47" s="375"/>
      <c r="P47" s="375"/>
      <c r="Q47" s="375"/>
      <c r="R47" s="375"/>
      <c r="S47" s="375"/>
      <c r="T47" s="375"/>
      <c r="U47" s="375"/>
      <c r="V47" s="375"/>
      <c r="W47" s="374"/>
      <c r="X47" s="375"/>
      <c r="Y47" s="375"/>
      <c r="Z47" s="375"/>
      <c r="AA47" s="374"/>
      <c r="AB47" s="375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209">
        <f t="shared" ref="D48:K48" si="18">SUM(D49:D50)</f>
        <v>0</v>
      </c>
      <c r="E48" s="327">
        <f>SUM(E49:E50)</f>
        <v>0</v>
      </c>
      <c r="F48" s="209">
        <f>SUM(F49:F50)</f>
        <v>0</v>
      </c>
      <c r="G48" s="209">
        <f t="shared" si="18"/>
        <v>0</v>
      </c>
      <c r="H48" s="209">
        <f t="shared" si="18"/>
        <v>0</v>
      </c>
      <c r="I48" s="327">
        <f>SUM(I49:I50)</f>
        <v>0</v>
      </c>
      <c r="J48" s="209">
        <f t="shared" si="18"/>
        <v>0</v>
      </c>
      <c r="K48" s="209">
        <f t="shared" si="18"/>
        <v>0</v>
      </c>
      <c r="L48" s="209"/>
      <c r="M48" s="268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9">SUM(P49:P50)</f>
        <v>0</v>
      </c>
      <c r="Q48" s="272">
        <f t="shared" si="19"/>
        <v>0</v>
      </c>
      <c r="R48" s="272">
        <f t="shared" si="19"/>
        <v>0</v>
      </c>
      <c r="S48" s="272">
        <f t="shared" si="19"/>
        <v>0</v>
      </c>
      <c r="T48" s="272">
        <f t="shared" si="19"/>
        <v>0</v>
      </c>
      <c r="U48" s="272">
        <f t="shared" si="19"/>
        <v>0</v>
      </c>
      <c r="V48" s="272">
        <f t="shared" si="19"/>
        <v>0</v>
      </c>
      <c r="W48" s="268">
        <f>SUM(W49:W50)</f>
        <v>0</v>
      </c>
      <c r="X48" s="272">
        <f t="shared" ref="X48:Z48" si="20">SUM(X49:X50)</f>
        <v>0</v>
      </c>
      <c r="Y48" s="272">
        <f t="shared" si="20"/>
        <v>0</v>
      </c>
      <c r="Z48" s="272">
        <f t="shared" si="20"/>
        <v>0</v>
      </c>
      <c r="AA48" s="268">
        <f>SUM(AA49:AA50)</f>
        <v>0</v>
      </c>
      <c r="AB48" s="272">
        <f t="shared" ref="AB48" si="21">SUM(AB49:AB50)</f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7"/>
      <c r="C49" s="277"/>
      <c r="D49" s="210"/>
      <c r="E49" s="380">
        <f t="shared" si="3"/>
        <v>0</v>
      </c>
      <c r="F49" s="252">
        <v>0</v>
      </c>
      <c r="G49" s="233"/>
      <c r="H49" s="234"/>
      <c r="I49" s="380">
        <f t="shared" si="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8"/>
      <c r="C50" s="278"/>
      <c r="D50" s="208"/>
      <c r="E50" s="380">
        <f t="shared" si="3"/>
        <v>0</v>
      </c>
      <c r="F50" s="281">
        <v>0</v>
      </c>
      <c r="G50" s="229"/>
      <c r="H50" s="230"/>
      <c r="I50" s="380">
        <f t="shared" si="5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209">
        <f t="shared" ref="D51:K51" si="22">SUM(D52:D53)</f>
        <v>0</v>
      </c>
      <c r="E51" s="327">
        <f>SUM(E52:E53)</f>
        <v>0</v>
      </c>
      <c r="F51" s="209">
        <f>SUM(F52:F53)</f>
        <v>0</v>
      </c>
      <c r="G51" s="209">
        <f t="shared" si="22"/>
        <v>0</v>
      </c>
      <c r="H51" s="209">
        <f t="shared" si="22"/>
        <v>0</v>
      </c>
      <c r="I51" s="327">
        <f>SUM(I52:I53)</f>
        <v>0</v>
      </c>
      <c r="J51" s="209">
        <f t="shared" si="22"/>
        <v>0</v>
      </c>
      <c r="K51" s="209">
        <f t="shared" si="22"/>
        <v>0</v>
      </c>
      <c r="L51" s="209"/>
      <c r="M51" s="268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23">SUM(P52:P53)</f>
        <v>0</v>
      </c>
      <c r="Q51" s="272">
        <f t="shared" si="23"/>
        <v>0</v>
      </c>
      <c r="R51" s="272">
        <f t="shared" si="23"/>
        <v>0</v>
      </c>
      <c r="S51" s="272">
        <f t="shared" si="23"/>
        <v>0</v>
      </c>
      <c r="T51" s="272">
        <f t="shared" si="23"/>
        <v>0</v>
      </c>
      <c r="U51" s="272">
        <f t="shared" si="23"/>
        <v>0</v>
      </c>
      <c r="V51" s="272">
        <f t="shared" si="23"/>
        <v>0</v>
      </c>
      <c r="W51" s="268">
        <f>SUM(W52:W53)</f>
        <v>0</v>
      </c>
      <c r="X51" s="272">
        <f t="shared" ref="X51:Z51" si="24">SUM(X52:X53)</f>
        <v>0</v>
      </c>
      <c r="Y51" s="272">
        <f t="shared" si="24"/>
        <v>0</v>
      </c>
      <c r="Z51" s="272">
        <f t="shared" si="24"/>
        <v>0</v>
      </c>
      <c r="AA51" s="268">
        <f>SUM(AA52:AA53)</f>
        <v>0</v>
      </c>
      <c r="AB51" s="272">
        <f t="shared" ref="AB51" si="25">SUM(AB52:AB53)</f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7"/>
      <c r="C52" s="277"/>
      <c r="D52" s="210"/>
      <c r="E52" s="380">
        <f t="shared" si="3"/>
        <v>0</v>
      </c>
      <c r="F52" s="252">
        <v>0</v>
      </c>
      <c r="G52" s="233"/>
      <c r="H52" s="234"/>
      <c r="I52" s="380">
        <f t="shared" si="5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8"/>
      <c r="C53" s="278"/>
      <c r="D53" s="208"/>
      <c r="E53" s="380">
        <f t="shared" si="3"/>
        <v>0</v>
      </c>
      <c r="F53" s="281">
        <v>0</v>
      </c>
      <c r="G53" s="229"/>
      <c r="H53" s="230"/>
      <c r="I53" s="380">
        <f t="shared" si="5"/>
        <v>0</v>
      </c>
      <c r="J53" s="281">
        <v>0</v>
      </c>
      <c r="K53" s="231"/>
      <c r="L53" s="281"/>
      <c r="M53" s="270"/>
      <c r="N53" s="374"/>
      <c r="O53" s="375"/>
      <c r="P53" s="375"/>
      <c r="Q53" s="375"/>
      <c r="R53" s="375"/>
      <c r="S53" s="375"/>
      <c r="T53" s="375"/>
      <c r="U53" s="375"/>
      <c r="V53" s="375"/>
      <c r="W53" s="374"/>
      <c r="X53" s="375"/>
      <c r="Y53" s="375"/>
      <c r="Z53" s="375"/>
      <c r="AA53" s="374"/>
      <c r="AB53" s="375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209">
        <f t="shared" ref="D54:K54" si="26">SUM(D55:D56)</f>
        <v>0</v>
      </c>
      <c r="E54" s="327">
        <f>SUM(E55:E56)</f>
        <v>0</v>
      </c>
      <c r="F54" s="209">
        <f>SUM(F55:F56)</f>
        <v>0</v>
      </c>
      <c r="G54" s="209">
        <f t="shared" si="26"/>
        <v>0</v>
      </c>
      <c r="H54" s="209">
        <f t="shared" si="26"/>
        <v>0</v>
      </c>
      <c r="I54" s="327">
        <f>SUM(I55:I56)</f>
        <v>0</v>
      </c>
      <c r="J54" s="209">
        <f t="shared" si="26"/>
        <v>0</v>
      </c>
      <c r="K54" s="209">
        <f t="shared" si="26"/>
        <v>0</v>
      </c>
      <c r="L54" s="209"/>
      <c r="M54" s="268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7">SUM(P55:P56)</f>
        <v>0</v>
      </c>
      <c r="Q54" s="272">
        <f t="shared" si="27"/>
        <v>0</v>
      </c>
      <c r="R54" s="272">
        <f t="shared" si="27"/>
        <v>0</v>
      </c>
      <c r="S54" s="272">
        <f t="shared" si="27"/>
        <v>0</v>
      </c>
      <c r="T54" s="272">
        <f t="shared" si="27"/>
        <v>0</v>
      </c>
      <c r="U54" s="272">
        <f t="shared" si="27"/>
        <v>0</v>
      </c>
      <c r="V54" s="272">
        <f t="shared" si="27"/>
        <v>0</v>
      </c>
      <c r="W54" s="268">
        <f>SUM(W55:W56)</f>
        <v>0</v>
      </c>
      <c r="X54" s="272">
        <f t="shared" ref="X54:Z54" si="28">SUM(X55:X56)</f>
        <v>0</v>
      </c>
      <c r="Y54" s="272">
        <f t="shared" si="28"/>
        <v>0</v>
      </c>
      <c r="Z54" s="272">
        <f t="shared" si="28"/>
        <v>0</v>
      </c>
      <c r="AA54" s="268">
        <f>SUM(AA55:AA56)</f>
        <v>0</v>
      </c>
      <c r="AB54" s="272">
        <f t="shared" ref="AB54" si="29">SUM(AB55:AB56)</f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7"/>
      <c r="C55" s="277"/>
      <c r="D55" s="210"/>
      <c r="E55" s="380">
        <f t="shared" si="3"/>
        <v>0</v>
      </c>
      <c r="F55" s="252">
        <v>0</v>
      </c>
      <c r="G55" s="233"/>
      <c r="H55" s="234"/>
      <c r="I55" s="380">
        <f t="shared" si="5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8"/>
      <c r="C56" s="278"/>
      <c r="D56" s="208"/>
      <c r="E56" s="380">
        <f t="shared" si="3"/>
        <v>0</v>
      </c>
      <c r="F56" s="281">
        <v>0</v>
      </c>
      <c r="G56" s="229"/>
      <c r="H56" s="230"/>
      <c r="I56" s="380">
        <f t="shared" si="5"/>
        <v>0</v>
      </c>
      <c r="J56" s="281">
        <v>0</v>
      </c>
      <c r="K56" s="231"/>
      <c r="L56" s="281"/>
      <c r="M56" s="270"/>
      <c r="N56" s="374"/>
      <c r="O56" s="375"/>
      <c r="P56" s="375"/>
      <c r="Q56" s="375"/>
      <c r="R56" s="375"/>
      <c r="S56" s="375"/>
      <c r="T56" s="375"/>
      <c r="U56" s="375"/>
      <c r="V56" s="375"/>
      <c r="W56" s="374"/>
      <c r="X56" s="375"/>
      <c r="Y56" s="375"/>
      <c r="Z56" s="375"/>
      <c r="AA56" s="374"/>
      <c r="AB56" s="375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209">
        <f>SUM(D58:D59)</f>
        <v>0</v>
      </c>
      <c r="E57" s="327">
        <f>SUM(E58:E59)</f>
        <v>0</v>
      </c>
      <c r="F57" s="209">
        <f>SUM(F58:F59)</f>
        <v>0</v>
      </c>
      <c r="G57" s="209">
        <f t="shared" ref="G57:H57" si="30">SUM(G58:G59)</f>
        <v>0</v>
      </c>
      <c r="H57" s="209">
        <f t="shared" si="30"/>
        <v>0</v>
      </c>
      <c r="I57" s="327">
        <f>SUM(I58:I59)</f>
        <v>0</v>
      </c>
      <c r="J57" s="209">
        <f>SUM(J58:J59)</f>
        <v>0</v>
      </c>
      <c r="K57" s="209">
        <f t="shared" ref="K57" si="31">SUM(K58:K59)</f>
        <v>0</v>
      </c>
      <c r="L57" s="209"/>
      <c r="M57" s="268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32">SUM(P58:P59)</f>
        <v>0</v>
      </c>
      <c r="Q57" s="272">
        <f t="shared" si="32"/>
        <v>0</v>
      </c>
      <c r="R57" s="272">
        <f t="shared" si="32"/>
        <v>0</v>
      </c>
      <c r="S57" s="272">
        <f t="shared" si="32"/>
        <v>0</v>
      </c>
      <c r="T57" s="272">
        <f t="shared" si="32"/>
        <v>0</v>
      </c>
      <c r="U57" s="272">
        <f t="shared" si="32"/>
        <v>0</v>
      </c>
      <c r="V57" s="272">
        <f t="shared" si="32"/>
        <v>0</v>
      </c>
      <c r="W57" s="268">
        <f>SUM(W58:W59)</f>
        <v>0</v>
      </c>
      <c r="X57" s="272">
        <f t="shared" ref="X57:Z57" si="33">SUM(X58:X59)</f>
        <v>0</v>
      </c>
      <c r="Y57" s="272">
        <f t="shared" si="33"/>
        <v>0</v>
      </c>
      <c r="Z57" s="272">
        <f t="shared" si="33"/>
        <v>0</v>
      </c>
      <c r="AA57" s="268">
        <f>SUM(AA58:AA59)</f>
        <v>0</v>
      </c>
      <c r="AB57" s="272">
        <f t="shared" ref="AB57" si="34">SUM(AB58:AB59)</f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7"/>
      <c r="C58" s="277"/>
      <c r="D58" s="210"/>
      <c r="E58" s="380">
        <f t="shared" si="3"/>
        <v>0</v>
      </c>
      <c r="F58" s="252">
        <v>0</v>
      </c>
      <c r="G58" s="233"/>
      <c r="H58" s="234"/>
      <c r="I58" s="380">
        <f t="shared" si="5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8"/>
      <c r="C59" s="278"/>
      <c r="D59" s="208"/>
      <c r="E59" s="380">
        <f t="shared" si="3"/>
        <v>0</v>
      </c>
      <c r="F59" s="281">
        <v>0</v>
      </c>
      <c r="G59" s="229"/>
      <c r="H59" s="230"/>
      <c r="I59" s="380">
        <f t="shared" si="5"/>
        <v>0</v>
      </c>
      <c r="J59" s="281">
        <v>0</v>
      </c>
      <c r="K59" s="231"/>
      <c r="L59" s="281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209">
        <f>SUM(D61:D62)</f>
        <v>0</v>
      </c>
      <c r="E60" s="327">
        <f>SUM(E61:E62)</f>
        <v>0</v>
      </c>
      <c r="F60" s="209">
        <f>SUM(F61:F62)</f>
        <v>0</v>
      </c>
      <c r="G60" s="209">
        <f t="shared" ref="G60:H60" si="35">SUM(G61:G62)</f>
        <v>0</v>
      </c>
      <c r="H60" s="209">
        <f t="shared" si="35"/>
        <v>0</v>
      </c>
      <c r="I60" s="327">
        <f>SUM(I61:I62)</f>
        <v>0</v>
      </c>
      <c r="J60" s="209">
        <f>SUM(J61:J62)</f>
        <v>0</v>
      </c>
      <c r="K60" s="209">
        <f t="shared" ref="K60" si="36">SUM(K61:K62)</f>
        <v>0</v>
      </c>
      <c r="L60" s="209"/>
      <c r="M60" s="268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37">SUM(P61:P62)</f>
        <v>0</v>
      </c>
      <c r="Q60" s="272">
        <f t="shared" si="37"/>
        <v>0</v>
      </c>
      <c r="R60" s="272">
        <f t="shared" si="37"/>
        <v>0</v>
      </c>
      <c r="S60" s="272">
        <f t="shared" si="37"/>
        <v>0</v>
      </c>
      <c r="T60" s="272">
        <f t="shared" si="37"/>
        <v>0</v>
      </c>
      <c r="U60" s="272">
        <f t="shared" si="37"/>
        <v>0</v>
      </c>
      <c r="V60" s="272">
        <f t="shared" si="37"/>
        <v>0</v>
      </c>
      <c r="W60" s="268">
        <f>SUM(W61:W62)</f>
        <v>0</v>
      </c>
      <c r="X60" s="272">
        <f t="shared" ref="X60:Z60" si="38">SUM(X61:X62)</f>
        <v>0</v>
      </c>
      <c r="Y60" s="272">
        <f t="shared" si="38"/>
        <v>0</v>
      </c>
      <c r="Z60" s="272">
        <f t="shared" si="38"/>
        <v>0</v>
      </c>
      <c r="AA60" s="268">
        <f>SUM(AA61:AA62)</f>
        <v>0</v>
      </c>
      <c r="AB60" s="272">
        <f t="shared" ref="AB60" si="39">SUM(AB61:AB62)</f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7"/>
      <c r="C61" s="277"/>
      <c r="D61" s="210"/>
      <c r="E61" s="380">
        <f t="shared" si="3"/>
        <v>0</v>
      </c>
      <c r="F61" s="252">
        <v>0</v>
      </c>
      <c r="G61" s="233"/>
      <c r="H61" s="234"/>
      <c r="I61" s="380">
        <f t="shared" si="5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8"/>
      <c r="C62" s="278"/>
      <c r="D62" s="208"/>
      <c r="E62" s="380">
        <f t="shared" si="3"/>
        <v>0</v>
      </c>
      <c r="F62" s="281">
        <v>0</v>
      </c>
      <c r="G62" s="229"/>
      <c r="H62" s="230"/>
      <c r="I62" s="380">
        <f t="shared" si="5"/>
        <v>0</v>
      </c>
      <c r="J62" s="281">
        <v>0</v>
      </c>
      <c r="K62" s="231"/>
      <c r="L62" s="281"/>
      <c r="M62" s="270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209">
        <f>SUM(D64:D65)</f>
        <v>0</v>
      </c>
      <c r="E63" s="327">
        <f>SUM(E64:E65)</f>
        <v>0</v>
      </c>
      <c r="F63" s="209">
        <f>SUM(F64:F65)</f>
        <v>0</v>
      </c>
      <c r="G63" s="209">
        <f t="shared" ref="G63:H63" si="40">SUM(G64:G65)</f>
        <v>0</v>
      </c>
      <c r="H63" s="209">
        <f t="shared" si="40"/>
        <v>0</v>
      </c>
      <c r="I63" s="327">
        <f>SUM(I64:I65)</f>
        <v>0</v>
      </c>
      <c r="J63" s="209">
        <f>SUM(J64:J65)</f>
        <v>0</v>
      </c>
      <c r="K63" s="209">
        <f t="shared" ref="K63" si="41">SUM(K64:K65)</f>
        <v>0</v>
      </c>
      <c r="L63" s="209"/>
      <c r="M63" s="268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42">SUM(P64:P65)</f>
        <v>0</v>
      </c>
      <c r="Q63" s="272">
        <f t="shared" si="42"/>
        <v>0</v>
      </c>
      <c r="R63" s="272">
        <f t="shared" si="42"/>
        <v>0</v>
      </c>
      <c r="S63" s="272">
        <f t="shared" si="42"/>
        <v>0</v>
      </c>
      <c r="T63" s="272">
        <f t="shared" si="42"/>
        <v>0</v>
      </c>
      <c r="U63" s="272">
        <f t="shared" si="42"/>
        <v>0</v>
      </c>
      <c r="V63" s="272">
        <f t="shared" si="42"/>
        <v>0</v>
      </c>
      <c r="W63" s="268">
        <f>SUM(W64:W65)</f>
        <v>0</v>
      </c>
      <c r="X63" s="272">
        <f t="shared" ref="X63:Z63" si="43">SUM(X64:X65)</f>
        <v>0</v>
      </c>
      <c r="Y63" s="272">
        <f t="shared" si="43"/>
        <v>0</v>
      </c>
      <c r="Z63" s="272">
        <f t="shared" si="43"/>
        <v>0</v>
      </c>
      <c r="AA63" s="268">
        <f>SUM(AA64:AA65)</f>
        <v>0</v>
      </c>
      <c r="AB63" s="272">
        <f t="shared" ref="AB63" si="44">SUM(AB64:AB65)</f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7"/>
      <c r="C64" s="277"/>
      <c r="D64" s="210"/>
      <c r="E64" s="380">
        <f t="shared" si="3"/>
        <v>0</v>
      </c>
      <c r="F64" s="252">
        <v>0</v>
      </c>
      <c r="G64" s="233"/>
      <c r="H64" s="234"/>
      <c r="I64" s="380">
        <f t="shared" si="5"/>
        <v>0</v>
      </c>
      <c r="J64" s="252">
        <v>0</v>
      </c>
      <c r="K64" s="235"/>
      <c r="L64" s="252"/>
      <c r="M64" s="269"/>
      <c r="N64" s="372"/>
      <c r="O64" s="373"/>
      <c r="P64" s="373"/>
      <c r="Q64" s="373"/>
      <c r="R64" s="373"/>
      <c r="S64" s="373"/>
      <c r="T64" s="373"/>
      <c r="U64" s="373"/>
      <c r="V64" s="373"/>
      <c r="W64" s="372"/>
      <c r="X64" s="373"/>
      <c r="Y64" s="373"/>
      <c r="Z64" s="373"/>
      <c r="AA64" s="372"/>
      <c r="AB64" s="373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8"/>
      <c r="C65" s="278"/>
      <c r="D65" s="208"/>
      <c r="E65" s="380">
        <f t="shared" si="3"/>
        <v>0</v>
      </c>
      <c r="F65" s="281">
        <v>0</v>
      </c>
      <c r="G65" s="229"/>
      <c r="H65" s="230"/>
      <c r="I65" s="380">
        <f t="shared" si="5"/>
        <v>0</v>
      </c>
      <c r="J65" s="281">
        <v>0</v>
      </c>
      <c r="K65" s="231"/>
      <c r="L65" s="281"/>
      <c r="M65" s="270"/>
      <c r="N65" s="374"/>
      <c r="O65" s="375"/>
      <c r="P65" s="375"/>
      <c r="Q65" s="375"/>
      <c r="R65" s="375"/>
      <c r="S65" s="375"/>
      <c r="T65" s="375"/>
      <c r="U65" s="375"/>
      <c r="V65" s="375"/>
      <c r="W65" s="374"/>
      <c r="X65" s="375"/>
      <c r="Y65" s="375"/>
      <c r="Z65" s="375"/>
      <c r="AA65" s="374"/>
      <c r="AB65" s="375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209">
        <f>SUM(D67:D68)</f>
        <v>0</v>
      </c>
      <c r="E66" s="327">
        <f>SUM(E67:E68)</f>
        <v>0</v>
      </c>
      <c r="F66" s="209">
        <f>SUM(F67:F68)</f>
        <v>0</v>
      </c>
      <c r="G66" s="209">
        <f t="shared" ref="G66:H66" si="45">SUM(G67:G68)</f>
        <v>0</v>
      </c>
      <c r="H66" s="209">
        <f t="shared" si="45"/>
        <v>0</v>
      </c>
      <c r="I66" s="327">
        <f>SUM(I67:I68)</f>
        <v>0</v>
      </c>
      <c r="J66" s="209">
        <f>SUM(J67:J68)</f>
        <v>0</v>
      </c>
      <c r="K66" s="209">
        <f t="shared" ref="K66" si="46">SUM(K67:K68)</f>
        <v>0</v>
      </c>
      <c r="L66" s="209"/>
      <c r="M66" s="268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47">SUM(P67:P68)</f>
        <v>0</v>
      </c>
      <c r="Q66" s="272">
        <f t="shared" si="47"/>
        <v>0</v>
      </c>
      <c r="R66" s="272">
        <f t="shared" si="47"/>
        <v>0</v>
      </c>
      <c r="S66" s="272">
        <f t="shared" si="47"/>
        <v>0</v>
      </c>
      <c r="T66" s="272">
        <f t="shared" si="47"/>
        <v>0</v>
      </c>
      <c r="U66" s="272">
        <f t="shared" si="47"/>
        <v>0</v>
      </c>
      <c r="V66" s="272">
        <f t="shared" si="47"/>
        <v>0</v>
      </c>
      <c r="W66" s="268">
        <f>SUM(W67:W68)</f>
        <v>0</v>
      </c>
      <c r="X66" s="272">
        <f t="shared" ref="X66:Z66" si="48">SUM(X67:X68)</f>
        <v>0</v>
      </c>
      <c r="Y66" s="272">
        <f t="shared" si="48"/>
        <v>0</v>
      </c>
      <c r="Z66" s="272">
        <f t="shared" si="48"/>
        <v>0</v>
      </c>
      <c r="AA66" s="268">
        <f>SUM(AA67:AA68)</f>
        <v>0</v>
      </c>
      <c r="AB66" s="272">
        <f t="shared" ref="AB66" si="49">SUM(AB67:AB68)</f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7"/>
      <c r="C67" s="277"/>
      <c r="D67" s="210"/>
      <c r="E67" s="380">
        <f t="shared" si="3"/>
        <v>0</v>
      </c>
      <c r="F67" s="252">
        <v>0</v>
      </c>
      <c r="G67" s="233"/>
      <c r="H67" s="234"/>
      <c r="I67" s="380">
        <f t="shared" si="5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8"/>
      <c r="C68" s="278"/>
      <c r="D68" s="208"/>
      <c r="E68" s="380">
        <f t="shared" si="3"/>
        <v>0</v>
      </c>
      <c r="F68" s="281">
        <v>0</v>
      </c>
      <c r="G68" s="229"/>
      <c r="H68" s="230"/>
      <c r="I68" s="380">
        <f t="shared" si="5"/>
        <v>0</v>
      </c>
      <c r="J68" s="281">
        <v>0</v>
      </c>
      <c r="K68" s="231"/>
      <c r="L68" s="281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209">
        <f>SUM(D70:D71)</f>
        <v>0</v>
      </c>
      <c r="E69" s="327">
        <f>SUM(E70:E71)</f>
        <v>0</v>
      </c>
      <c r="F69" s="209">
        <f>SUM(F70:F71)</f>
        <v>0</v>
      </c>
      <c r="G69" s="209">
        <f t="shared" ref="G69:H69" si="50">SUM(G70:G71)</f>
        <v>0</v>
      </c>
      <c r="H69" s="209">
        <f t="shared" si="50"/>
        <v>0</v>
      </c>
      <c r="I69" s="327">
        <f>SUM(I70:I71)</f>
        <v>0</v>
      </c>
      <c r="J69" s="209">
        <f>SUM(J70:J71)</f>
        <v>0</v>
      </c>
      <c r="K69" s="209">
        <f t="shared" ref="K69" si="51">SUM(K70:K71)</f>
        <v>0</v>
      </c>
      <c r="L69" s="209"/>
      <c r="M69" s="268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52">SUM(P70:P71)</f>
        <v>0</v>
      </c>
      <c r="Q69" s="272">
        <f t="shared" si="52"/>
        <v>0</v>
      </c>
      <c r="R69" s="272">
        <f t="shared" si="52"/>
        <v>0</v>
      </c>
      <c r="S69" s="272">
        <f t="shared" si="52"/>
        <v>0</v>
      </c>
      <c r="T69" s="272">
        <f t="shared" si="52"/>
        <v>0</v>
      </c>
      <c r="U69" s="272">
        <f t="shared" si="52"/>
        <v>0</v>
      </c>
      <c r="V69" s="272">
        <f t="shared" si="52"/>
        <v>0</v>
      </c>
      <c r="W69" s="268">
        <f>SUM(W70:W71)</f>
        <v>0</v>
      </c>
      <c r="X69" s="272">
        <f t="shared" ref="X69:Z69" si="53">SUM(X70:X71)</f>
        <v>0</v>
      </c>
      <c r="Y69" s="272">
        <f t="shared" si="53"/>
        <v>0</v>
      </c>
      <c r="Z69" s="272">
        <f t="shared" si="53"/>
        <v>0</v>
      </c>
      <c r="AA69" s="268">
        <f>SUM(AA70:AA71)</f>
        <v>0</v>
      </c>
      <c r="AB69" s="272">
        <f t="shared" ref="AB69" si="54">SUM(AB70:AB71)</f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7"/>
      <c r="C70" s="277"/>
      <c r="D70" s="210"/>
      <c r="E70" s="380">
        <f t="shared" si="3"/>
        <v>0</v>
      </c>
      <c r="F70" s="252">
        <v>0</v>
      </c>
      <c r="G70" s="233"/>
      <c r="H70" s="234"/>
      <c r="I70" s="380">
        <f t="shared" si="5"/>
        <v>0</v>
      </c>
      <c r="J70" s="252">
        <v>0</v>
      </c>
      <c r="K70" s="235"/>
      <c r="L70" s="252"/>
      <c r="M70" s="269"/>
      <c r="N70" s="372"/>
      <c r="O70" s="373"/>
      <c r="P70" s="373"/>
      <c r="Q70" s="373"/>
      <c r="R70" s="373"/>
      <c r="S70" s="373"/>
      <c r="T70" s="373"/>
      <c r="U70" s="373"/>
      <c r="V70" s="373"/>
      <c r="W70" s="372"/>
      <c r="X70" s="373"/>
      <c r="Y70" s="373"/>
      <c r="Z70" s="373"/>
      <c r="AA70" s="372"/>
      <c r="AB70" s="373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8"/>
      <c r="C71" s="278"/>
      <c r="D71" s="208"/>
      <c r="E71" s="380">
        <f t="shared" si="3"/>
        <v>0</v>
      </c>
      <c r="F71" s="281">
        <v>0</v>
      </c>
      <c r="G71" s="229"/>
      <c r="H71" s="230"/>
      <c r="I71" s="380">
        <f t="shared" si="5"/>
        <v>0</v>
      </c>
      <c r="J71" s="281">
        <v>0</v>
      </c>
      <c r="K71" s="231"/>
      <c r="L71" s="281"/>
      <c r="M71" s="270"/>
      <c r="N71" s="374"/>
      <c r="O71" s="375"/>
      <c r="P71" s="375"/>
      <c r="Q71" s="375"/>
      <c r="R71" s="375"/>
      <c r="S71" s="375"/>
      <c r="T71" s="375"/>
      <c r="U71" s="375"/>
      <c r="V71" s="375"/>
      <c r="W71" s="374"/>
      <c r="X71" s="375"/>
      <c r="Y71" s="375"/>
      <c r="Z71" s="375"/>
      <c r="AA71" s="374"/>
      <c r="AB71" s="375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209">
        <f>SUM(D73:D74)</f>
        <v>0</v>
      </c>
      <c r="E72" s="327">
        <f>SUM(E73:E74)</f>
        <v>0</v>
      </c>
      <c r="F72" s="209">
        <f>SUM(F73:F74)</f>
        <v>0</v>
      </c>
      <c r="G72" s="209">
        <f t="shared" ref="G72:H72" si="55">SUM(G73:G74)</f>
        <v>0</v>
      </c>
      <c r="H72" s="209">
        <f t="shared" si="55"/>
        <v>0</v>
      </c>
      <c r="I72" s="327">
        <f>SUM(I73:I74)</f>
        <v>0</v>
      </c>
      <c r="J72" s="209">
        <f>SUM(J73:J74)</f>
        <v>0</v>
      </c>
      <c r="K72" s="209">
        <f t="shared" ref="K72" si="56">SUM(K73:K74)</f>
        <v>0</v>
      </c>
      <c r="L72" s="209"/>
      <c r="M72" s="268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57">SUM(P73:P74)</f>
        <v>0</v>
      </c>
      <c r="Q72" s="272">
        <f t="shared" si="57"/>
        <v>0</v>
      </c>
      <c r="R72" s="272">
        <f t="shared" si="57"/>
        <v>0</v>
      </c>
      <c r="S72" s="272">
        <f t="shared" si="57"/>
        <v>0</v>
      </c>
      <c r="T72" s="272">
        <f t="shared" si="57"/>
        <v>0</v>
      </c>
      <c r="U72" s="272">
        <f t="shared" si="57"/>
        <v>0</v>
      </c>
      <c r="V72" s="272">
        <f t="shared" si="57"/>
        <v>0</v>
      </c>
      <c r="W72" s="268">
        <f>SUM(W73:W74)</f>
        <v>0</v>
      </c>
      <c r="X72" s="272">
        <f t="shared" ref="X72:Z72" si="58">SUM(X73:X74)</f>
        <v>0</v>
      </c>
      <c r="Y72" s="272">
        <f t="shared" si="58"/>
        <v>0</v>
      </c>
      <c r="Z72" s="272">
        <f t="shared" si="58"/>
        <v>0</v>
      </c>
      <c r="AA72" s="268">
        <f>SUM(AA73:AA74)</f>
        <v>0</v>
      </c>
      <c r="AB72" s="272">
        <f t="shared" ref="AB72" si="59">SUM(AB73:AB74)</f>
        <v>0</v>
      </c>
      <c r="AC72" s="251">
        <f t="shared" si="6"/>
        <v>0</v>
      </c>
      <c r="AD72" s="247">
        <f t="shared" si="7"/>
        <v>0</v>
      </c>
      <c r="AE72" s="248">
        <f t="shared" ref="AE72:AE79" si="60">+F72-AD72</f>
        <v>0</v>
      </c>
    </row>
    <row r="73" spans="1:31" s="4" customFormat="1" ht="15" customHeight="1" x14ac:dyDescent="0.2">
      <c r="A73" s="152"/>
      <c r="B73" s="277"/>
      <c r="C73" s="277"/>
      <c r="D73" s="210"/>
      <c r="E73" s="380">
        <f t="shared" si="3"/>
        <v>0</v>
      </c>
      <c r="F73" s="252">
        <v>0</v>
      </c>
      <c r="G73" s="233"/>
      <c r="H73" s="234"/>
      <c r="I73" s="380">
        <f t="shared" si="5"/>
        <v>0</v>
      </c>
      <c r="J73" s="252">
        <v>0</v>
      </c>
      <c r="K73" s="235"/>
      <c r="L73" s="252"/>
      <c r="M73" s="269"/>
      <c r="N73" s="372"/>
      <c r="O73" s="373"/>
      <c r="P73" s="373"/>
      <c r="Q73" s="373"/>
      <c r="R73" s="373"/>
      <c r="S73" s="373"/>
      <c r="T73" s="373"/>
      <c r="U73" s="373"/>
      <c r="V73" s="373"/>
      <c r="W73" s="372"/>
      <c r="X73" s="373"/>
      <c r="Y73" s="373"/>
      <c r="Z73" s="373"/>
      <c r="AA73" s="372"/>
      <c r="AB73" s="373"/>
      <c r="AC73" s="251">
        <f t="shared" si="6"/>
        <v>0</v>
      </c>
      <c r="AD73" s="247">
        <f t="shared" si="7"/>
        <v>0</v>
      </c>
      <c r="AE73" s="248">
        <f t="shared" si="60"/>
        <v>0</v>
      </c>
    </row>
    <row r="74" spans="1:31" s="4" customFormat="1" ht="15" customHeight="1" thickBot="1" x14ac:dyDescent="0.25">
      <c r="A74" s="172"/>
      <c r="B74" s="278"/>
      <c r="C74" s="278"/>
      <c r="D74" s="208"/>
      <c r="E74" s="380">
        <f t="shared" ref="E74" si="61">-D74+F74</f>
        <v>0</v>
      </c>
      <c r="F74" s="281">
        <v>0</v>
      </c>
      <c r="G74" s="229"/>
      <c r="H74" s="230"/>
      <c r="I74" s="380">
        <f t="shared" ref="I74" si="62">-H74+J74</f>
        <v>0</v>
      </c>
      <c r="J74" s="281">
        <v>0</v>
      </c>
      <c r="K74" s="231"/>
      <c r="L74" s="281"/>
      <c r="M74" s="270"/>
      <c r="N74" s="374"/>
      <c r="O74" s="375"/>
      <c r="P74" s="375"/>
      <c r="Q74" s="375"/>
      <c r="R74" s="375"/>
      <c r="S74" s="375"/>
      <c r="T74" s="375"/>
      <c r="U74" s="375"/>
      <c r="V74" s="375"/>
      <c r="W74" s="374"/>
      <c r="X74" s="375"/>
      <c r="Y74" s="375"/>
      <c r="Z74" s="375"/>
      <c r="AA74" s="374"/>
      <c r="AB74" s="375"/>
      <c r="AC74" s="251">
        <f t="shared" ref="AC74:AC79" si="63">SUM(N74:AB74)</f>
        <v>0</v>
      </c>
      <c r="AD74" s="247">
        <f t="shared" ref="AD74:AD79" si="64">+AC74+M74</f>
        <v>0</v>
      </c>
      <c r="AE74" s="248">
        <f t="shared" si="60"/>
        <v>0</v>
      </c>
    </row>
    <row r="75" spans="1:31" s="26" customFormat="1" ht="15" customHeight="1" x14ac:dyDescent="0.2">
      <c r="A75" s="199"/>
      <c r="B75" s="262"/>
      <c r="C75" s="384"/>
      <c r="D75" s="209">
        <f>SUM(D76:D77)</f>
        <v>0</v>
      </c>
      <c r="E75" s="327">
        <f>SUM(E76:E77)</f>
        <v>0</v>
      </c>
      <c r="F75" s="209">
        <f>SUM(F76:F77)</f>
        <v>0</v>
      </c>
      <c r="G75" s="211">
        <f t="shared" ref="G75:H75" si="65">SUM(G76:G77)</f>
        <v>0</v>
      </c>
      <c r="H75" s="211">
        <f t="shared" si="65"/>
        <v>0</v>
      </c>
      <c r="I75" s="327">
        <f>SUM(I76:I77)</f>
        <v>0</v>
      </c>
      <c r="J75" s="209">
        <f>SUM(J76:J77)</f>
        <v>0</v>
      </c>
      <c r="K75" s="211">
        <f t="shared" ref="K75" si="66">SUM(K76:K77)</f>
        <v>0</v>
      </c>
      <c r="L75" s="209"/>
      <c r="M75" s="268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67">SUM(P76:P77)</f>
        <v>0</v>
      </c>
      <c r="Q75" s="272">
        <f t="shared" si="67"/>
        <v>0</v>
      </c>
      <c r="R75" s="272">
        <f t="shared" si="67"/>
        <v>0</v>
      </c>
      <c r="S75" s="272">
        <f t="shared" si="67"/>
        <v>0</v>
      </c>
      <c r="T75" s="272">
        <f t="shared" si="67"/>
        <v>0</v>
      </c>
      <c r="U75" s="272">
        <f t="shared" si="67"/>
        <v>0</v>
      </c>
      <c r="V75" s="272">
        <f t="shared" si="67"/>
        <v>0</v>
      </c>
      <c r="W75" s="268">
        <f>SUM(W76:W77)</f>
        <v>0</v>
      </c>
      <c r="X75" s="272">
        <f t="shared" ref="X75:Z75" si="68">SUM(X76:X77)</f>
        <v>0</v>
      </c>
      <c r="Y75" s="272">
        <f t="shared" si="68"/>
        <v>0</v>
      </c>
      <c r="Z75" s="272">
        <f t="shared" si="68"/>
        <v>0</v>
      </c>
      <c r="AA75" s="268">
        <f>SUM(AA76:AA77)</f>
        <v>0</v>
      </c>
      <c r="AB75" s="272">
        <f t="shared" ref="AB75" si="69">SUM(AB76:AB77)</f>
        <v>0</v>
      </c>
      <c r="AC75" s="251">
        <f t="shared" si="63"/>
        <v>0</v>
      </c>
      <c r="AD75" s="247">
        <f t="shared" si="64"/>
        <v>0</v>
      </c>
      <c r="AE75" s="248">
        <f t="shared" si="60"/>
        <v>0</v>
      </c>
    </row>
    <row r="76" spans="1:31" s="4" customFormat="1" ht="15" customHeight="1" x14ac:dyDescent="0.2">
      <c r="A76" s="176"/>
      <c r="B76" s="279"/>
      <c r="C76" s="279"/>
      <c r="D76" s="210"/>
      <c r="E76" s="380">
        <f t="shared" ref="E76:E77" si="70">-D76+F76</f>
        <v>0</v>
      </c>
      <c r="F76" s="252">
        <v>0</v>
      </c>
      <c r="G76" s="238"/>
      <c r="H76" s="236"/>
      <c r="I76" s="380">
        <f t="shared" ref="I76:I77" si="71">-H76+J76</f>
        <v>0</v>
      </c>
      <c r="J76" s="252">
        <v>0</v>
      </c>
      <c r="K76" s="237"/>
      <c r="L76" s="252"/>
      <c r="M76" s="238"/>
      <c r="N76" s="372"/>
      <c r="O76" s="373"/>
      <c r="P76" s="373"/>
      <c r="Q76" s="373"/>
      <c r="R76" s="373"/>
      <c r="S76" s="373"/>
      <c r="T76" s="373"/>
      <c r="U76" s="373"/>
      <c r="V76" s="373"/>
      <c r="W76" s="372"/>
      <c r="X76" s="373"/>
      <c r="Y76" s="373"/>
      <c r="Z76" s="373"/>
      <c r="AA76" s="372"/>
      <c r="AB76" s="373"/>
      <c r="AC76" s="251">
        <f t="shared" si="63"/>
        <v>0</v>
      </c>
      <c r="AD76" s="247">
        <f t="shared" si="64"/>
        <v>0</v>
      </c>
      <c r="AE76" s="248">
        <f t="shared" si="60"/>
        <v>0</v>
      </c>
    </row>
    <row r="77" spans="1:31" s="4" customFormat="1" ht="15" customHeight="1" thickBot="1" x14ac:dyDescent="0.25">
      <c r="A77" s="181"/>
      <c r="B77" s="280"/>
      <c r="C77" s="280"/>
      <c r="D77" s="208"/>
      <c r="E77" s="381">
        <f t="shared" si="70"/>
        <v>0</v>
      </c>
      <c r="F77" s="281">
        <v>0</v>
      </c>
      <c r="G77" s="239"/>
      <c r="H77" s="230"/>
      <c r="I77" s="381">
        <f t="shared" si="71"/>
        <v>0</v>
      </c>
      <c r="J77" s="281">
        <v>0</v>
      </c>
      <c r="K77" s="231"/>
      <c r="L77" s="281"/>
      <c r="M77" s="239"/>
      <c r="N77" s="374"/>
      <c r="O77" s="375"/>
      <c r="P77" s="375"/>
      <c r="Q77" s="375"/>
      <c r="R77" s="375"/>
      <c r="S77" s="375"/>
      <c r="T77" s="375"/>
      <c r="U77" s="375"/>
      <c r="V77" s="375"/>
      <c r="W77" s="374"/>
      <c r="X77" s="375"/>
      <c r="Y77" s="375"/>
      <c r="Z77" s="375"/>
      <c r="AA77" s="374"/>
      <c r="AB77" s="375"/>
      <c r="AC77" s="251">
        <f t="shared" si="63"/>
        <v>0</v>
      </c>
      <c r="AD77" s="247">
        <f t="shared" si="64"/>
        <v>0</v>
      </c>
      <c r="AE77" s="248">
        <f t="shared" si="60"/>
        <v>0</v>
      </c>
    </row>
    <row r="78" spans="1:31" s="142" customFormat="1" ht="15.75" thickBot="1" x14ac:dyDescent="0.3">
      <c r="A78" s="179"/>
      <c r="B78" s="180"/>
      <c r="C78" s="385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63"/>
        <v>0</v>
      </c>
      <c r="AD78" s="247">
        <f t="shared" si="64"/>
        <v>0</v>
      </c>
      <c r="AE78" s="248">
        <f t="shared" si="60"/>
        <v>0</v>
      </c>
    </row>
    <row r="79" spans="1:31" s="3" customFormat="1" ht="22.5" customHeight="1" thickBot="1" x14ac:dyDescent="0.3">
      <c r="A79" s="177"/>
      <c r="B79" s="178"/>
      <c r="C79" s="19"/>
      <c r="D79" s="243">
        <f>SUM(D8,D42,D45,D48,D51,D54,D57,D60,D63,D66,D69,D72,D75)</f>
        <v>0</v>
      </c>
      <c r="E79" s="336">
        <f>SUM(E8,E42,E45,E48,E51,E54,E57,E60,E63,E66,E69,E72,E75)</f>
        <v>0</v>
      </c>
      <c r="F79" s="243">
        <f>SUM(F8,F42,F45,F48,F51,F54,F57,F60,F63,F66,F69,F72,F75)</f>
        <v>0</v>
      </c>
      <c r="G79" s="243">
        <f>SUM(G8,G42,G45,G48,G51,G54,G57,G60,G63,G66,G69,G72,G75)</f>
        <v>0</v>
      </c>
      <c r="H79" s="244">
        <f t="shared" ref="H79:J79" si="72">SUM(H8,H42,H45,H48,H51,H54,H57,H60,H63,H66,H69,H72,H75)</f>
        <v>0</v>
      </c>
      <c r="I79" s="336">
        <f>SUM(I8,I42,I45,I48,I51,I54,I57,I60,I63,I66,I69,I72,I75)</f>
        <v>0</v>
      </c>
      <c r="J79" s="244">
        <f t="shared" si="72"/>
        <v>0</v>
      </c>
      <c r="K79" s="244">
        <f>SUM(K8,K42,K45,K48,K51,K54,K57,K60,K63,K66,K69,K72,K75)</f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73">SUM(P8,P42,P45,P48,P51,P54,P57,P60,P63,P66,P69,P72,P75)</f>
        <v>0</v>
      </c>
      <c r="Q79" s="243">
        <f t="shared" si="73"/>
        <v>0</v>
      </c>
      <c r="R79" s="243">
        <f t="shared" si="73"/>
        <v>0</v>
      </c>
      <c r="S79" s="243">
        <f t="shared" si="73"/>
        <v>0</v>
      </c>
      <c r="T79" s="243">
        <f t="shared" si="73"/>
        <v>0</v>
      </c>
      <c r="U79" s="243">
        <f t="shared" si="73"/>
        <v>0</v>
      </c>
      <c r="V79" s="243">
        <f t="shared" si="73"/>
        <v>0</v>
      </c>
      <c r="W79" s="243">
        <f>SUM(W8,W42,W45,W48,W51,W54,W57,W60,W63,W66,W69,W72,W75)</f>
        <v>0</v>
      </c>
      <c r="X79" s="243">
        <f t="shared" ref="X79:Z79" si="74">SUM(X8,X42,X45,X48,X51,X54,X57,X60,X63,X66,X69,X72,X75)</f>
        <v>0</v>
      </c>
      <c r="Y79" s="243">
        <f t="shared" si="74"/>
        <v>0</v>
      </c>
      <c r="Z79" s="243">
        <f t="shared" si="74"/>
        <v>0</v>
      </c>
      <c r="AA79" s="243">
        <f>SUM(AA8,AA42,AA45,AA48,AA51,AA54,AA57,AA60,AA63,AA66,AA69,AA72,AA75)</f>
        <v>0</v>
      </c>
      <c r="AB79" s="243">
        <f t="shared" ref="AB79" si="75">SUM(AB8,AB42,AB45,AB48,AB51,AB54,AB57,AB60,AB63,AB66,AB69,AB72,AB75)</f>
        <v>0</v>
      </c>
      <c r="AC79" s="243">
        <f t="shared" si="63"/>
        <v>0</v>
      </c>
      <c r="AD79" s="243">
        <f t="shared" si="64"/>
        <v>0</v>
      </c>
      <c r="AE79" s="282">
        <f t="shared" si="60"/>
        <v>0</v>
      </c>
    </row>
    <row r="80" spans="1:31" x14ac:dyDescent="0.25">
      <c r="A80" s="8"/>
      <c r="B80" s="8"/>
      <c r="C80" s="8"/>
      <c r="D80" s="448"/>
      <c r="E80" s="448"/>
      <c r="F80" s="448"/>
      <c r="G80" s="448"/>
      <c r="H80" s="449"/>
      <c r="I80" s="450"/>
      <c r="J80" s="450"/>
      <c r="K80" s="450"/>
      <c r="L80" s="45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76">+M79*0.2</f>
        <v>0</v>
      </c>
      <c r="N83" s="213">
        <f t="shared" si="76"/>
        <v>0</v>
      </c>
      <c r="O83" s="213">
        <f t="shared" si="76"/>
        <v>0</v>
      </c>
      <c r="P83" s="213">
        <f t="shared" si="76"/>
        <v>0</v>
      </c>
      <c r="Q83" s="213">
        <f t="shared" si="76"/>
        <v>0</v>
      </c>
      <c r="R83" s="213">
        <f t="shared" si="76"/>
        <v>0</v>
      </c>
      <c r="S83" s="213">
        <f t="shared" si="76"/>
        <v>0</v>
      </c>
      <c r="T83" s="213">
        <f t="shared" si="76"/>
        <v>0</v>
      </c>
      <c r="U83" s="213">
        <f t="shared" si="76"/>
        <v>0</v>
      </c>
      <c r="V83" s="213">
        <f t="shared" si="76"/>
        <v>0</v>
      </c>
      <c r="W83" s="213">
        <f t="shared" si="76"/>
        <v>0</v>
      </c>
      <c r="X83" s="213">
        <f t="shared" si="76"/>
        <v>0</v>
      </c>
      <c r="Y83" s="213">
        <f t="shared" si="76"/>
        <v>0</v>
      </c>
      <c r="Z83" s="213">
        <f t="shared" si="76"/>
        <v>0</v>
      </c>
      <c r="AA83" s="213">
        <f t="shared" si="76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77">SUM(M79:M83)</f>
        <v>0</v>
      </c>
      <c r="N84" s="213">
        <f t="shared" si="77"/>
        <v>0</v>
      </c>
      <c r="O84" s="213">
        <f t="shared" si="77"/>
        <v>0</v>
      </c>
      <c r="P84" s="213">
        <f t="shared" si="77"/>
        <v>0</v>
      </c>
      <c r="Q84" s="213">
        <f t="shared" si="77"/>
        <v>0</v>
      </c>
      <c r="R84" s="213">
        <f t="shared" si="77"/>
        <v>0</v>
      </c>
      <c r="S84" s="213">
        <f t="shared" si="77"/>
        <v>0</v>
      </c>
      <c r="T84" s="213">
        <f t="shared" si="77"/>
        <v>0</v>
      </c>
      <c r="U84" s="213">
        <f t="shared" si="77"/>
        <v>0</v>
      </c>
      <c r="V84" s="213">
        <f t="shared" si="77"/>
        <v>0</v>
      </c>
      <c r="W84" s="213">
        <f t="shared" si="77"/>
        <v>0</v>
      </c>
      <c r="X84" s="213">
        <f t="shared" si="77"/>
        <v>0</v>
      </c>
      <c r="Y84" s="213">
        <f t="shared" si="77"/>
        <v>0</v>
      </c>
      <c r="Z84" s="213">
        <f t="shared" si="77"/>
        <v>0</v>
      </c>
      <c r="AA84" s="213">
        <f t="shared" si="77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58" priority="104" operator="lessThan">
      <formula>0</formula>
    </cfRule>
  </conditionalFormatting>
  <conditionalFormatting sqref="AE8">
    <cfRule type="cellIs" dxfId="57" priority="103" operator="lessThan">
      <formula>0</formula>
    </cfRule>
  </conditionalFormatting>
  <conditionalFormatting sqref="G3">
    <cfRule type="containsText" dxfId="56" priority="102" operator="containsText" text="Budget">
      <formula>NOT(ISERROR(SEARCH("Budget",G3)))</formula>
    </cfRule>
  </conditionalFormatting>
  <conditionalFormatting sqref="G4">
    <cfRule type="containsText" dxfId="55" priority="101" operator="containsText" text="forecast">
      <formula>NOT(ISERROR(SEARCH("forecast",G4)))</formula>
    </cfRule>
  </conditionalFormatting>
  <conditionalFormatting sqref="G9:G41">
    <cfRule type="cellIs" dxfId="54" priority="99" operator="greaterThan">
      <formula>F9</formula>
    </cfRule>
  </conditionalFormatting>
  <conditionalFormatting sqref="E8">
    <cfRule type="cellIs" dxfId="53" priority="54" operator="greaterThan">
      <formula>0</formula>
    </cfRule>
  </conditionalFormatting>
  <conditionalFormatting sqref="E9:E41">
    <cfRule type="cellIs" dxfId="52" priority="53" operator="greaterThan">
      <formula>0</formula>
    </cfRule>
  </conditionalFormatting>
  <conditionalFormatting sqref="E42">
    <cfRule type="cellIs" dxfId="51" priority="52" operator="greaterThan">
      <formula>0</formula>
    </cfRule>
  </conditionalFormatting>
  <conditionalFormatting sqref="E43:E44">
    <cfRule type="cellIs" dxfId="50" priority="51" operator="greaterThan">
      <formula>0</formula>
    </cfRule>
  </conditionalFormatting>
  <conditionalFormatting sqref="E45">
    <cfRule type="cellIs" dxfId="49" priority="50" operator="greaterThan">
      <formula>0</formula>
    </cfRule>
  </conditionalFormatting>
  <conditionalFormatting sqref="E46:E47">
    <cfRule type="cellIs" dxfId="48" priority="49" operator="greaterThan">
      <formula>0</formula>
    </cfRule>
  </conditionalFormatting>
  <conditionalFormatting sqref="E48">
    <cfRule type="cellIs" dxfId="47" priority="48" operator="greaterThan">
      <formula>0</formula>
    </cfRule>
  </conditionalFormatting>
  <conditionalFormatting sqref="E49:E50">
    <cfRule type="cellIs" dxfId="46" priority="47" operator="greaterThan">
      <formula>0</formula>
    </cfRule>
  </conditionalFormatting>
  <conditionalFormatting sqref="E51">
    <cfRule type="cellIs" dxfId="45" priority="46" operator="greaterThan">
      <formula>0</formula>
    </cfRule>
  </conditionalFormatting>
  <conditionalFormatting sqref="E52:E53">
    <cfRule type="cellIs" dxfId="44" priority="45" operator="greaterThan">
      <formula>0</formula>
    </cfRule>
  </conditionalFormatting>
  <conditionalFormatting sqref="E54">
    <cfRule type="cellIs" dxfId="43" priority="44" operator="greaterThan">
      <formula>0</formula>
    </cfRule>
  </conditionalFormatting>
  <conditionalFormatting sqref="E55:E56">
    <cfRule type="cellIs" dxfId="42" priority="43" operator="greaterThan">
      <formula>0</formula>
    </cfRule>
  </conditionalFormatting>
  <conditionalFormatting sqref="E57">
    <cfRule type="cellIs" dxfId="41" priority="42" operator="greaterThan">
      <formula>0</formula>
    </cfRule>
  </conditionalFormatting>
  <conditionalFormatting sqref="E58:E59">
    <cfRule type="cellIs" dxfId="40" priority="41" operator="greaterThan">
      <formula>0</formula>
    </cfRule>
  </conditionalFormatting>
  <conditionalFormatting sqref="E60">
    <cfRule type="cellIs" dxfId="39" priority="40" operator="greaterThan">
      <formula>0</formula>
    </cfRule>
  </conditionalFormatting>
  <conditionalFormatting sqref="E61:E62">
    <cfRule type="cellIs" dxfId="38" priority="39" operator="greaterThan">
      <formula>0</formula>
    </cfRule>
  </conditionalFormatting>
  <conditionalFormatting sqref="E63">
    <cfRule type="cellIs" dxfId="37" priority="38" operator="greaterThan">
      <formula>0</formula>
    </cfRule>
  </conditionalFormatting>
  <conditionalFormatting sqref="E64:E65">
    <cfRule type="cellIs" dxfId="36" priority="37" operator="greaterThan">
      <formula>0</formula>
    </cfRule>
  </conditionalFormatting>
  <conditionalFormatting sqref="E66">
    <cfRule type="cellIs" dxfId="35" priority="36" operator="greaterThan">
      <formula>0</formula>
    </cfRule>
  </conditionalFormatting>
  <conditionalFormatting sqref="E67:E68">
    <cfRule type="cellIs" dxfId="34" priority="35" operator="greaterThan">
      <formula>0</formula>
    </cfRule>
  </conditionalFormatting>
  <conditionalFormatting sqref="E69">
    <cfRule type="cellIs" dxfId="33" priority="34" operator="greaterThan">
      <formula>0</formula>
    </cfRule>
  </conditionalFormatting>
  <conditionalFormatting sqref="E70:E71">
    <cfRule type="cellIs" dxfId="32" priority="33" operator="greaterThan">
      <formula>0</formula>
    </cfRule>
  </conditionalFormatting>
  <conditionalFormatting sqref="E72">
    <cfRule type="cellIs" dxfId="31" priority="32" operator="greaterThan">
      <formula>0</formula>
    </cfRule>
  </conditionalFormatting>
  <conditionalFormatting sqref="E73:E74">
    <cfRule type="cellIs" dxfId="30" priority="31" operator="greaterThan">
      <formula>0</formula>
    </cfRule>
  </conditionalFormatting>
  <conditionalFormatting sqref="E75">
    <cfRule type="cellIs" dxfId="29" priority="30" operator="greaterThan">
      <formula>0</formula>
    </cfRule>
  </conditionalFormatting>
  <conditionalFormatting sqref="E76:E77">
    <cfRule type="cellIs" dxfId="28" priority="29" operator="greaterThan">
      <formula>0</formula>
    </cfRule>
  </conditionalFormatting>
  <conditionalFormatting sqref="E79">
    <cfRule type="cellIs" dxfId="27" priority="28" operator="greaterThan">
      <formula>0</formula>
    </cfRule>
  </conditionalFormatting>
  <conditionalFormatting sqref="I8">
    <cfRule type="cellIs" dxfId="26" priority="27" operator="greaterThan">
      <formula>0</formula>
    </cfRule>
  </conditionalFormatting>
  <conditionalFormatting sqref="I9:I41">
    <cfRule type="cellIs" dxfId="25" priority="26" operator="greaterThan">
      <formula>0</formula>
    </cfRule>
  </conditionalFormatting>
  <conditionalFormatting sqref="I42">
    <cfRule type="cellIs" dxfId="24" priority="25" operator="greaterThan">
      <formula>0</formula>
    </cfRule>
  </conditionalFormatting>
  <conditionalFormatting sqref="I43:I44">
    <cfRule type="cellIs" dxfId="23" priority="24" operator="greaterThan">
      <formula>0</formula>
    </cfRule>
  </conditionalFormatting>
  <conditionalFormatting sqref="I45">
    <cfRule type="cellIs" dxfId="22" priority="23" operator="greaterThan">
      <formula>0</formula>
    </cfRule>
  </conditionalFormatting>
  <conditionalFormatting sqref="I46:I47">
    <cfRule type="cellIs" dxfId="21" priority="22" operator="greaterThan">
      <formula>0</formula>
    </cfRule>
  </conditionalFormatting>
  <conditionalFormatting sqref="I48">
    <cfRule type="cellIs" dxfId="20" priority="21" operator="greaterThan">
      <formula>0</formula>
    </cfRule>
  </conditionalFormatting>
  <conditionalFormatting sqref="I49:I50">
    <cfRule type="cellIs" dxfId="19" priority="20" operator="greaterThan">
      <formula>0</formula>
    </cfRule>
  </conditionalFormatting>
  <conditionalFormatting sqref="I51">
    <cfRule type="cellIs" dxfId="18" priority="19" operator="greaterThan">
      <formula>0</formula>
    </cfRule>
  </conditionalFormatting>
  <conditionalFormatting sqref="I52:I53">
    <cfRule type="cellIs" dxfId="17" priority="18" operator="greaterThan">
      <formula>0</formula>
    </cfRule>
  </conditionalFormatting>
  <conditionalFormatting sqref="I54">
    <cfRule type="cellIs" dxfId="16" priority="17" operator="greaterThan">
      <formula>0</formula>
    </cfRule>
  </conditionalFormatting>
  <conditionalFormatting sqref="I55:I56">
    <cfRule type="cellIs" dxfId="15" priority="16" operator="greaterThan">
      <formula>0</formula>
    </cfRule>
  </conditionalFormatting>
  <conditionalFormatting sqref="I57">
    <cfRule type="cellIs" dxfId="14" priority="15" operator="greaterThan">
      <formula>0</formula>
    </cfRule>
  </conditionalFormatting>
  <conditionalFormatting sqref="I58:I59">
    <cfRule type="cellIs" dxfId="13" priority="14" operator="greaterThan">
      <formula>0</formula>
    </cfRule>
  </conditionalFormatting>
  <conditionalFormatting sqref="I60">
    <cfRule type="cellIs" dxfId="12" priority="13" operator="greaterThan">
      <formula>0</formula>
    </cfRule>
  </conditionalFormatting>
  <conditionalFormatting sqref="I61:I62">
    <cfRule type="cellIs" dxfId="11" priority="12" operator="greaterThan">
      <formula>0</formula>
    </cfRule>
  </conditionalFormatting>
  <conditionalFormatting sqref="I63">
    <cfRule type="cellIs" dxfId="10" priority="11" operator="greaterThan">
      <formula>0</formula>
    </cfRule>
  </conditionalFormatting>
  <conditionalFormatting sqref="I64:I65">
    <cfRule type="cellIs" dxfId="9" priority="10" operator="greaterThan">
      <formula>0</formula>
    </cfRule>
  </conditionalFormatting>
  <conditionalFormatting sqref="I66">
    <cfRule type="cellIs" dxfId="8" priority="9" operator="greaterThan">
      <formula>0</formula>
    </cfRule>
  </conditionalFormatting>
  <conditionalFormatting sqref="I67:I68">
    <cfRule type="cellIs" dxfId="7" priority="8" operator="greaterThan">
      <formula>0</formula>
    </cfRule>
  </conditionalFormatting>
  <conditionalFormatting sqref="I69">
    <cfRule type="cellIs" dxfId="6" priority="7" operator="greaterThan">
      <formula>0</formula>
    </cfRule>
  </conditionalFormatting>
  <conditionalFormatting sqref="I70:I71">
    <cfRule type="cellIs" dxfId="5" priority="6" operator="greaterThan">
      <formula>0</formula>
    </cfRule>
  </conditionalFormatting>
  <conditionalFormatting sqref="I72">
    <cfRule type="cellIs" dxfId="4" priority="5" operator="greaterThan">
      <formula>0</formula>
    </cfRule>
  </conditionalFormatting>
  <conditionalFormatting sqref="I73:I74">
    <cfRule type="cellIs" dxfId="3" priority="4" operator="greaterThan">
      <formula>0</formula>
    </cfRule>
  </conditionalFormatting>
  <conditionalFormatting sqref="I75">
    <cfRule type="cellIs" dxfId="2" priority="3" operator="greaterThan">
      <formula>0</formula>
    </cfRule>
  </conditionalFormatting>
  <conditionalFormatting sqref="I76:I77">
    <cfRule type="cellIs" dxfId="1" priority="2" operator="greaterThan">
      <formula>0</formula>
    </cfRule>
  </conditionalFormatting>
  <conditionalFormatting sqref="I7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467" t="str">
        <f>'Cover Sheet'!C3</f>
        <v xml:space="preserve">We Made Ourselves Over </v>
      </c>
      <c r="E1" s="46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469" t="str">
        <f>'Cover Sheet'!C5</f>
        <v>number</v>
      </c>
      <c r="E3" s="470"/>
      <c r="F3" s="90"/>
      <c r="G3" s="476"/>
      <c r="H3" s="476"/>
      <c r="I3" s="471"/>
      <c r="J3" s="471"/>
      <c r="K3" s="471"/>
      <c r="L3" s="471"/>
      <c r="M3" s="471"/>
      <c r="N3" s="47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472" t="str">
        <f>SUMMARY!O10</f>
        <v>Merchandise</v>
      </c>
      <c r="E5" s="473"/>
      <c r="F5" s="477" t="s">
        <v>27</v>
      </c>
      <c r="G5" s="478"/>
      <c r="H5" s="478"/>
      <c r="I5" s="478"/>
      <c r="J5" s="478"/>
      <c r="K5" s="478"/>
      <c r="L5" s="479"/>
      <c r="M5" s="44"/>
      <c r="N5" s="480" t="s">
        <v>28</v>
      </c>
      <c r="O5" s="481"/>
      <c r="P5" s="481"/>
      <c r="Q5" s="481"/>
      <c r="R5" s="481"/>
      <c r="S5" s="481"/>
      <c r="T5" s="482"/>
      <c r="U5" s="81"/>
      <c r="V5" s="490" t="s">
        <v>29</v>
      </c>
      <c r="W5" s="491"/>
      <c r="X5" s="491"/>
      <c r="Y5" s="491"/>
      <c r="Z5" s="491"/>
      <c r="AA5" s="491"/>
      <c r="AB5" s="492"/>
    </row>
    <row r="6" spans="1:28" x14ac:dyDescent="0.25">
      <c r="A6" s="49"/>
      <c r="B6" s="49"/>
      <c r="C6" s="49"/>
      <c r="D6" s="49"/>
      <c r="E6" s="49"/>
      <c r="F6" s="484" t="s">
        <v>17</v>
      </c>
      <c r="G6" s="485"/>
      <c r="H6" s="485"/>
      <c r="I6" s="56"/>
      <c r="J6" s="486" t="s">
        <v>18</v>
      </c>
      <c r="K6" s="486"/>
      <c r="L6" s="487"/>
      <c r="M6" s="57"/>
      <c r="N6" s="484" t="s">
        <v>17</v>
      </c>
      <c r="O6" s="485"/>
      <c r="P6" s="485"/>
      <c r="R6" s="486" t="s">
        <v>18</v>
      </c>
      <c r="S6" s="486"/>
      <c r="T6" s="487"/>
      <c r="U6" s="81"/>
      <c r="V6" s="484" t="s">
        <v>17</v>
      </c>
      <c r="W6" s="485"/>
      <c r="X6" s="485"/>
      <c r="Y6" s="81"/>
      <c r="Z6" s="486" t="s">
        <v>18</v>
      </c>
      <c r="AA6" s="486"/>
      <c r="AB6" s="487"/>
    </row>
    <row r="7" spans="1:28" ht="32.25" customHeight="1" thickBot="1" x14ac:dyDescent="0.3">
      <c r="A7" s="58" t="s">
        <v>0</v>
      </c>
      <c r="B7" s="59"/>
      <c r="C7" s="474" t="s">
        <v>8</v>
      </c>
      <c r="D7" s="474"/>
      <c r="E7" s="47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x14ac:dyDescent="0.25">
      <c r="A8" s="60"/>
      <c r="B8" s="60"/>
      <c r="C8" s="475"/>
      <c r="D8" s="475"/>
      <c r="E8" s="47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x14ac:dyDescent="0.25">
      <c r="A9" s="61"/>
      <c r="B9" s="61"/>
      <c r="C9" s="466"/>
      <c r="D9" s="466"/>
      <c r="E9" s="466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x14ac:dyDescent="0.25">
      <c r="A10" s="61"/>
      <c r="B10" s="61"/>
      <c r="C10" s="466"/>
      <c r="D10" s="466"/>
      <c r="E10" s="466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x14ac:dyDescent="0.25">
      <c r="A11" s="61"/>
      <c r="B11" s="61"/>
      <c r="C11" s="466"/>
      <c r="D11" s="466"/>
      <c r="E11" s="466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x14ac:dyDescent="0.25">
      <c r="A12" s="61"/>
      <c r="B12" s="61"/>
      <c r="C12" s="466"/>
      <c r="D12" s="466"/>
      <c r="E12" s="466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x14ac:dyDescent="0.25">
      <c r="A13" s="61"/>
      <c r="B13" s="61"/>
      <c r="C13" s="466"/>
      <c r="D13" s="466"/>
      <c r="E13" s="466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x14ac:dyDescent="0.25">
      <c r="A14" s="61"/>
      <c r="B14" s="61"/>
      <c r="C14" s="466"/>
      <c r="D14" s="466"/>
      <c r="E14" s="466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x14ac:dyDescent="0.25">
      <c r="A15" s="61"/>
      <c r="B15" s="61"/>
      <c r="C15" s="466"/>
      <c r="D15" s="466"/>
      <c r="E15" s="466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x14ac:dyDescent="0.25">
      <c r="A16" s="61"/>
      <c r="B16" s="61"/>
      <c r="C16" s="466"/>
      <c r="D16" s="466"/>
      <c r="E16" s="466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466"/>
      <c r="D17" s="466"/>
      <c r="E17" s="466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466"/>
      <c r="D18" s="466"/>
      <c r="E18" s="466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466"/>
      <c r="D19" s="466"/>
      <c r="E19" s="466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466"/>
      <c r="D20" s="466"/>
      <c r="E20" s="466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466"/>
      <c r="D21" s="466"/>
      <c r="E21" s="466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466"/>
      <c r="D22" s="466"/>
      <c r="E22" s="466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466"/>
      <c r="D23" s="466"/>
      <c r="E23" s="466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466"/>
      <c r="D24" s="466"/>
      <c r="E24" s="466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466"/>
      <c r="D25" s="466"/>
      <c r="E25" s="466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466"/>
      <c r="D26" s="466"/>
      <c r="E26" s="466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466"/>
      <c r="D27" s="466"/>
      <c r="E27" s="466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466"/>
      <c r="D28" s="466"/>
      <c r="E28" s="466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466"/>
      <c r="D29" s="466"/>
      <c r="E29" s="466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466"/>
      <c r="D30" s="466"/>
      <c r="E30" s="466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466"/>
      <c r="D31" s="466"/>
      <c r="E31" s="466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466"/>
      <c r="D32" s="466"/>
      <c r="E32" s="466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483"/>
      <c r="D33" s="483"/>
      <c r="E33" s="483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488" t="s">
        <v>26</v>
      </c>
      <c r="G34" s="489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493" t="s">
        <v>32</v>
      </c>
      <c r="I38" s="493"/>
      <c r="J38" s="493"/>
      <c r="K38" s="494"/>
      <c r="L38" s="496">
        <f>SUM(L34-H34)</f>
        <v>0</v>
      </c>
      <c r="M38" s="497"/>
      <c r="P38" s="493" t="s">
        <v>33</v>
      </c>
      <c r="Q38" s="493"/>
      <c r="R38" s="493"/>
      <c r="S38" s="494"/>
      <c r="T38" s="498">
        <f>T34-P34</f>
        <v>0</v>
      </c>
      <c r="U38" s="499"/>
      <c r="X38" s="493" t="s">
        <v>34</v>
      </c>
      <c r="Y38" s="493"/>
      <c r="Z38" s="493"/>
      <c r="AA38" s="495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32" sqref="F32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22" t="str">
        <f>'Cover Sheet'!C3</f>
        <v xml:space="preserve">We Made Ourselves Over </v>
      </c>
      <c r="C1" s="423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24" t="str">
        <f>'Cover Sheet'!C5</f>
        <v>number</v>
      </c>
      <c r="C3" s="425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26" t="s">
        <v>16</v>
      </c>
      <c r="C5" s="427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28" t="s">
        <v>21</v>
      </c>
      <c r="E7" s="429"/>
      <c r="F7" s="429"/>
      <c r="G7" s="429"/>
      <c r="H7" s="430"/>
      <c r="I7" s="428" t="s">
        <v>22</v>
      </c>
      <c r="J7" s="429"/>
      <c r="K7" s="429"/>
      <c r="L7" s="429"/>
      <c r="M7" s="430"/>
      <c r="O7" s="27"/>
      <c r="R7" s="16"/>
      <c r="T7" s="16"/>
      <c r="V7" s="16"/>
    </row>
    <row r="8" spans="1:25" ht="15.75" thickBot="1" x14ac:dyDescent="0.3">
      <c r="A8" s="432" t="s">
        <v>17</v>
      </c>
      <c r="B8" s="432"/>
      <c r="C8" s="432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9"/>
      <c r="O8" s="431" t="s">
        <v>18</v>
      </c>
      <c r="P8" s="432"/>
      <c r="Q8" s="432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33"/>
      <c r="B9" s="433"/>
      <c r="C9" s="433"/>
      <c r="N9" s="31"/>
      <c r="O9" s="420"/>
      <c r="P9" s="421"/>
      <c r="Q9" s="421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13" t="s">
        <v>71</v>
      </c>
      <c r="B10" s="414"/>
      <c r="C10" s="415"/>
      <c r="D10" s="285">
        <f>'Commissioning &amp; Fees'!D62</f>
        <v>226290</v>
      </c>
      <c r="E10" s="286"/>
      <c r="F10" s="285">
        <f>'Commissioning &amp; Fees'!F62</f>
        <v>226290</v>
      </c>
      <c r="G10" s="286"/>
      <c r="H10" s="287">
        <f>'Commissioning &amp; Fees'!G62</f>
        <v>226290</v>
      </c>
      <c r="I10" s="285">
        <f>'Commissioning &amp; Fees'!H62</f>
        <v>0</v>
      </c>
      <c r="J10" s="286"/>
      <c r="K10" s="285">
        <f>'Commissioning &amp; Fees'!J62</f>
        <v>0</v>
      </c>
      <c r="L10" s="286"/>
      <c r="M10" s="288">
        <f>'Commissioning &amp; Fees'!K62</f>
        <v>0</v>
      </c>
      <c r="N10" s="289"/>
      <c r="O10" s="416" t="s">
        <v>20</v>
      </c>
      <c r="P10" s="417"/>
      <c r="Q10" s="417"/>
      <c r="R10" s="290">
        <f>Merchandise!L38</f>
        <v>0</v>
      </c>
      <c r="S10" s="291"/>
      <c r="T10" s="290">
        <f>Merchandise!T38</f>
        <v>0</v>
      </c>
      <c r="U10" s="291"/>
      <c r="V10" s="290">
        <f>Merchandise!AB38</f>
        <v>0</v>
      </c>
      <c r="W10" s="3"/>
      <c r="X10" s="3"/>
      <c r="Y10" s="3"/>
    </row>
    <row r="11" spans="1:25" s="5" customFormat="1" ht="22.5" customHeight="1" x14ac:dyDescent="0.25">
      <c r="A11" s="403" t="s">
        <v>72</v>
      </c>
      <c r="B11" s="403"/>
      <c r="C11" s="403"/>
      <c r="D11" s="290">
        <f>'Development R&amp;D'!D79</f>
        <v>0</v>
      </c>
      <c r="E11" s="291"/>
      <c r="F11" s="290">
        <f>'Development R&amp;D'!F79</f>
        <v>0</v>
      </c>
      <c r="G11" s="291"/>
      <c r="H11" s="292">
        <f>'Development R&amp;D'!G79</f>
        <v>0</v>
      </c>
      <c r="I11" s="290">
        <f>'Development R&amp;D'!H79</f>
        <v>0</v>
      </c>
      <c r="J11" s="291"/>
      <c r="K11" s="290">
        <f>'Development R&amp;D'!J79</f>
        <v>0</v>
      </c>
      <c r="L11" s="291"/>
      <c r="M11" s="293">
        <f>'Development R&amp;D'!K79</f>
        <v>0</v>
      </c>
      <c r="N11" s="289"/>
      <c r="O11" s="416" t="s">
        <v>19</v>
      </c>
      <c r="P11" s="417"/>
      <c r="Q11" s="417"/>
      <c r="R11" s="290">
        <f>' Income Miscellaneous'!L38</f>
        <v>0</v>
      </c>
      <c r="S11" s="291"/>
      <c r="T11" s="290">
        <f>' Income Miscellaneous'!T38</f>
        <v>0</v>
      </c>
      <c r="U11" s="291"/>
      <c r="V11" s="290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03" t="s">
        <v>73</v>
      </c>
      <c r="B12" s="403"/>
      <c r="C12" s="403"/>
      <c r="D12" s="290">
        <f>'Creative &amp; Production'!D102</f>
        <v>0</v>
      </c>
      <c r="E12" s="291"/>
      <c r="F12" s="290">
        <f>'Creative &amp; Production'!F102</f>
        <v>0</v>
      </c>
      <c r="G12" s="291"/>
      <c r="H12" s="292">
        <f>'Creative &amp; Production'!G102</f>
        <v>0</v>
      </c>
      <c r="I12" s="290">
        <f>'Creative &amp; Production'!H102</f>
        <v>0</v>
      </c>
      <c r="J12" s="291"/>
      <c r="K12" s="290">
        <f>'Creative &amp; Production'!J102</f>
        <v>0</v>
      </c>
      <c r="L12" s="291"/>
      <c r="M12" s="293">
        <f>'Creative &amp; Production'!K102</f>
        <v>0</v>
      </c>
      <c r="N12" s="289"/>
      <c r="O12" s="418"/>
      <c r="P12" s="419"/>
      <c r="Q12" s="419"/>
      <c r="R12" s="290"/>
      <c r="S12" s="291"/>
      <c r="T12" s="290"/>
      <c r="U12" s="291"/>
      <c r="V12" s="290"/>
      <c r="W12" s="3"/>
      <c r="X12" s="3"/>
      <c r="Y12" s="3"/>
    </row>
    <row r="13" spans="1:25" s="5" customFormat="1" ht="22.5" customHeight="1" x14ac:dyDescent="0.25">
      <c r="A13" s="404" t="s">
        <v>74</v>
      </c>
      <c r="B13" s="405"/>
      <c r="C13" s="406"/>
      <c r="D13" s="290">
        <f>Performers!D63</f>
        <v>0</v>
      </c>
      <c r="E13" s="291"/>
      <c r="F13" s="290">
        <f>Performers!F63</f>
        <v>0</v>
      </c>
      <c r="G13" s="291"/>
      <c r="H13" s="292">
        <f>Performers!G63</f>
        <v>0</v>
      </c>
      <c r="I13" s="290">
        <f>Performers!H63</f>
        <v>0</v>
      </c>
      <c r="J13" s="291"/>
      <c r="K13" s="290">
        <f>Performers!J63</f>
        <v>0</v>
      </c>
      <c r="L13" s="291"/>
      <c r="M13" s="293">
        <f>Performers!K63</f>
        <v>0</v>
      </c>
      <c r="N13" s="289"/>
      <c r="O13" s="418"/>
      <c r="P13" s="419"/>
      <c r="Q13" s="419"/>
      <c r="R13" s="290"/>
      <c r="S13" s="291"/>
      <c r="T13" s="290"/>
      <c r="U13" s="291"/>
      <c r="V13" s="290"/>
      <c r="W13" s="3"/>
      <c r="X13" s="3"/>
      <c r="Y13" s="3"/>
    </row>
    <row r="14" spans="1:25" s="5" customFormat="1" ht="22.5" customHeight="1" x14ac:dyDescent="0.25">
      <c r="A14" s="403" t="s">
        <v>75</v>
      </c>
      <c r="B14" s="403"/>
      <c r="C14" s="403"/>
      <c r="D14" s="290">
        <f>'Rehearsal Costs'!D69</f>
        <v>0</v>
      </c>
      <c r="E14" s="291"/>
      <c r="F14" s="290">
        <f>'Rehearsal Costs'!F69</f>
        <v>0</v>
      </c>
      <c r="G14" s="291"/>
      <c r="H14" s="292">
        <f>'Rehearsal Costs'!G69</f>
        <v>0</v>
      </c>
      <c r="I14" s="290">
        <f>'Rehearsal Costs'!H69</f>
        <v>0</v>
      </c>
      <c r="J14" s="291"/>
      <c r="K14" s="290">
        <f>'Rehearsal Costs'!J69</f>
        <v>0</v>
      </c>
      <c r="L14" s="291"/>
      <c r="M14" s="293">
        <f>'Rehearsal Costs'!K69</f>
        <v>0</v>
      </c>
      <c r="N14" s="289"/>
      <c r="O14" s="418"/>
      <c r="P14" s="419"/>
      <c r="Q14" s="419"/>
      <c r="R14" s="290"/>
      <c r="S14" s="291"/>
      <c r="T14" s="290"/>
      <c r="U14" s="291"/>
      <c r="V14" s="290"/>
      <c r="W14" s="3"/>
      <c r="X14" s="3"/>
      <c r="Y14" s="3"/>
    </row>
    <row r="15" spans="1:25" s="5" customFormat="1" ht="22.5" customHeight="1" x14ac:dyDescent="0.25">
      <c r="A15" s="403" t="s">
        <v>76</v>
      </c>
      <c r="B15" s="403"/>
      <c r="C15" s="403"/>
      <c r="D15" s="290">
        <f>'Technical &amp; Production'!D115</f>
        <v>0</v>
      </c>
      <c r="E15" s="291"/>
      <c r="F15" s="290">
        <f>'Technical &amp; Production'!F115</f>
        <v>0</v>
      </c>
      <c r="G15" s="291"/>
      <c r="H15" s="292">
        <f>'Technical &amp; Production'!G115</f>
        <v>0</v>
      </c>
      <c r="I15" s="290">
        <f>'Technical &amp; Production'!H115</f>
        <v>0</v>
      </c>
      <c r="J15" s="291"/>
      <c r="K15" s="290">
        <f>'Technical &amp; Production'!J115</f>
        <v>0</v>
      </c>
      <c r="L15" s="291"/>
      <c r="M15" s="293">
        <f>'Technical &amp; Production'!K115</f>
        <v>0</v>
      </c>
      <c r="N15" s="289"/>
      <c r="O15" s="418"/>
      <c r="P15" s="419"/>
      <c r="Q15" s="419"/>
      <c r="R15" s="290"/>
      <c r="S15" s="291"/>
      <c r="T15" s="290"/>
      <c r="U15" s="291"/>
      <c r="V15" s="290"/>
      <c r="W15" s="3"/>
      <c r="X15" s="3"/>
      <c r="Y15" s="3"/>
    </row>
    <row r="16" spans="1:25" s="5" customFormat="1" ht="22.5" customHeight="1" x14ac:dyDescent="0.25">
      <c r="A16" s="403" t="s">
        <v>77</v>
      </c>
      <c r="B16" s="403"/>
      <c r="C16" s="403"/>
      <c r="D16" s="294">
        <f>'Venue &amp; Logisitics'!D93</f>
        <v>0</v>
      </c>
      <c r="E16" s="295"/>
      <c r="F16" s="294">
        <f>'Venue &amp; Logisitics'!F93</f>
        <v>0</v>
      </c>
      <c r="G16" s="295"/>
      <c r="H16" s="296">
        <f>'Venue &amp; Logisitics'!G93</f>
        <v>0</v>
      </c>
      <c r="I16" s="294">
        <f>'Venue &amp; Logisitics'!H93</f>
        <v>0</v>
      </c>
      <c r="J16" s="295"/>
      <c r="K16" s="294">
        <f>'Venue &amp; Logisitics'!J93</f>
        <v>0</v>
      </c>
      <c r="L16" s="295"/>
      <c r="M16" s="297">
        <f>'Venue &amp; Logisitics'!J93</f>
        <v>0</v>
      </c>
      <c r="N16" s="289"/>
      <c r="O16" s="298"/>
      <c r="P16" s="299"/>
      <c r="Q16" s="299"/>
      <c r="R16" s="294"/>
      <c r="S16" s="291"/>
      <c r="T16" s="294"/>
      <c r="U16" s="291"/>
      <c r="V16" s="294"/>
      <c r="W16" s="3"/>
      <c r="X16" s="3"/>
      <c r="Y16" s="3"/>
    </row>
    <row r="17" spans="1:25" s="5" customFormat="1" ht="22.5" customHeight="1" x14ac:dyDescent="0.25">
      <c r="A17" s="403" t="s">
        <v>78</v>
      </c>
      <c r="B17" s="403"/>
      <c r="C17" s="403"/>
      <c r="D17" s="290">
        <f>'Legal &amp; Documentation'!D64</f>
        <v>0</v>
      </c>
      <c r="E17" s="295"/>
      <c r="F17" s="294">
        <f>'Legal &amp; Documentation'!F64</f>
        <v>0</v>
      </c>
      <c r="G17" s="295"/>
      <c r="H17" s="296">
        <f>'Legal &amp; Documentation'!G64</f>
        <v>0</v>
      </c>
      <c r="I17" s="294">
        <f>'Legal &amp; Documentation'!H64</f>
        <v>0</v>
      </c>
      <c r="J17" s="295"/>
      <c r="K17" s="294">
        <f>'Legal &amp; Documentation'!J64</f>
        <v>0</v>
      </c>
      <c r="L17" s="295"/>
      <c r="M17" s="297">
        <f>'Legal &amp; Documentation'!J64</f>
        <v>0</v>
      </c>
      <c r="N17" s="289"/>
      <c r="O17" s="331"/>
      <c r="P17" s="332"/>
      <c r="Q17" s="332"/>
      <c r="R17" s="294"/>
      <c r="S17" s="291"/>
      <c r="T17" s="294"/>
      <c r="U17" s="291"/>
      <c r="V17" s="294"/>
      <c r="W17" s="3"/>
      <c r="X17" s="3"/>
      <c r="Y17" s="3"/>
    </row>
    <row r="18" spans="1:25" s="5" customFormat="1" ht="22.5" customHeight="1" x14ac:dyDescent="0.25">
      <c r="A18" s="404" t="s">
        <v>79</v>
      </c>
      <c r="B18" s="405"/>
      <c r="C18" s="406"/>
      <c r="D18" s="290">
        <f>'Marketing Digital Comms'!D66</f>
        <v>23710</v>
      </c>
      <c r="E18" s="295"/>
      <c r="F18" s="294">
        <f>'Marketing Digital Comms'!F66</f>
        <v>23710</v>
      </c>
      <c r="G18" s="295"/>
      <c r="H18" s="296">
        <f>'Marketing Digital Comms'!G66</f>
        <v>23710</v>
      </c>
      <c r="I18" s="294">
        <f>'Marketing Digital Comms'!H66</f>
        <v>0</v>
      </c>
      <c r="J18" s="295"/>
      <c r="K18" s="294">
        <f>'Marketing Digital Comms'!J66</f>
        <v>0</v>
      </c>
      <c r="L18" s="295"/>
      <c r="M18" s="297">
        <f>'Marketing Digital Comms'!J66</f>
        <v>0</v>
      </c>
      <c r="N18" s="289"/>
      <c r="O18" s="331"/>
      <c r="P18" s="332"/>
      <c r="Q18" s="332"/>
      <c r="R18" s="294"/>
      <c r="S18" s="291"/>
      <c r="T18" s="294"/>
      <c r="U18" s="291"/>
      <c r="V18" s="294"/>
      <c r="W18" s="3"/>
      <c r="X18" s="3"/>
      <c r="Y18" s="3"/>
    </row>
    <row r="19" spans="1:25" s="5" customFormat="1" ht="22.5" customHeight="1" x14ac:dyDescent="0.25">
      <c r="A19" s="404" t="s">
        <v>80</v>
      </c>
      <c r="B19" s="405"/>
      <c r="C19" s="406"/>
      <c r="D19" s="290">
        <f>'Education &amp; Community'!D69</f>
        <v>0</v>
      </c>
      <c r="E19" s="295"/>
      <c r="F19" s="294">
        <f>'Education &amp; Community'!F69</f>
        <v>0</v>
      </c>
      <c r="G19" s="295"/>
      <c r="H19" s="296">
        <f>'Education &amp; Community'!G69</f>
        <v>0</v>
      </c>
      <c r="I19" s="294">
        <f>'Education &amp; Community'!H69</f>
        <v>0</v>
      </c>
      <c r="J19" s="295"/>
      <c r="K19" s="294">
        <f>'Education &amp; Community'!J69</f>
        <v>0</v>
      </c>
      <c r="L19" s="295"/>
      <c r="M19" s="297">
        <f>'Education &amp; Community'!J69</f>
        <v>0</v>
      </c>
      <c r="N19" s="289"/>
      <c r="O19" s="331"/>
      <c r="P19" s="332"/>
      <c r="Q19" s="332"/>
      <c r="R19" s="294"/>
      <c r="S19" s="291"/>
      <c r="T19" s="294"/>
      <c r="U19" s="291"/>
      <c r="V19" s="294"/>
      <c r="W19" s="3"/>
      <c r="X19" s="3"/>
      <c r="Y19" s="3"/>
    </row>
    <row r="20" spans="1:25" s="5" customFormat="1" ht="22.5" customHeight="1" x14ac:dyDescent="0.25">
      <c r="A20" s="404" t="s">
        <v>81</v>
      </c>
      <c r="B20" s="405"/>
      <c r="C20" s="406"/>
      <c r="D20" s="290">
        <f>Volunteering!D57</f>
        <v>0</v>
      </c>
      <c r="E20" s="295"/>
      <c r="F20" s="294">
        <f>Volunteering!F57</f>
        <v>0</v>
      </c>
      <c r="G20" s="295"/>
      <c r="H20" s="296">
        <f>Volunteering!G57</f>
        <v>0</v>
      </c>
      <c r="I20" s="294">
        <f>Volunteering!H57</f>
        <v>0</v>
      </c>
      <c r="J20" s="295"/>
      <c r="K20" s="294">
        <f>Volunteering!J57</f>
        <v>0</v>
      </c>
      <c r="L20" s="295"/>
      <c r="M20" s="297">
        <f>Volunteering!J57</f>
        <v>0</v>
      </c>
      <c r="N20" s="289"/>
      <c r="O20" s="331"/>
      <c r="P20" s="332"/>
      <c r="Q20" s="332"/>
      <c r="R20" s="294"/>
      <c r="S20" s="291"/>
      <c r="T20" s="294"/>
      <c r="U20" s="291"/>
      <c r="V20" s="294"/>
      <c r="W20" s="3"/>
      <c r="X20" s="3"/>
      <c r="Y20" s="3"/>
    </row>
    <row r="21" spans="1:25" s="5" customFormat="1" ht="22.5" customHeight="1" x14ac:dyDescent="0.25">
      <c r="A21" s="403" t="s">
        <v>82</v>
      </c>
      <c r="B21" s="403"/>
      <c r="C21" s="403"/>
      <c r="D21" s="290">
        <f>'Artist &amp; Guest Liaison'!D74</f>
        <v>0</v>
      </c>
      <c r="E21" s="295"/>
      <c r="F21" s="294">
        <f>'Artist &amp; Guest Liaison'!F74</f>
        <v>0</v>
      </c>
      <c r="G21" s="295"/>
      <c r="H21" s="296">
        <f>'Artist &amp; Guest Liaison'!G74</f>
        <v>0</v>
      </c>
      <c r="I21" s="294">
        <f>'Artist &amp; Guest Liaison'!H74</f>
        <v>0</v>
      </c>
      <c r="J21" s="295"/>
      <c r="K21" s="294">
        <f>'Artist &amp; Guest Liaison'!J74</f>
        <v>0</v>
      </c>
      <c r="L21" s="295"/>
      <c r="M21" s="297">
        <f>'Artist &amp; Guest Liaison'!J74</f>
        <v>0</v>
      </c>
      <c r="N21" s="289"/>
      <c r="O21" s="331"/>
      <c r="P21" s="332"/>
      <c r="Q21" s="332"/>
      <c r="R21" s="294"/>
      <c r="S21" s="291"/>
      <c r="T21" s="294"/>
      <c r="U21" s="291"/>
      <c r="V21" s="294"/>
      <c r="W21" s="3"/>
      <c r="X21" s="3"/>
      <c r="Y21" s="3"/>
    </row>
    <row r="22" spans="1:25" s="5" customFormat="1" ht="22.5" customHeight="1" x14ac:dyDescent="0.25">
      <c r="A22" s="403" t="s">
        <v>83</v>
      </c>
      <c r="B22" s="403"/>
      <c r="C22" s="403"/>
      <c r="D22" s="290">
        <f>'Running Costs'!D84</f>
        <v>0</v>
      </c>
      <c r="E22" s="295"/>
      <c r="F22" s="294">
        <f>'Running Costs'!F84</f>
        <v>0</v>
      </c>
      <c r="G22" s="295"/>
      <c r="H22" s="296">
        <f>'Running Costs'!G84</f>
        <v>0</v>
      </c>
      <c r="I22" s="294">
        <f>'Running Costs'!H84</f>
        <v>0</v>
      </c>
      <c r="J22" s="295"/>
      <c r="K22" s="294">
        <f>'Running Costs'!J84</f>
        <v>0</v>
      </c>
      <c r="L22" s="295"/>
      <c r="M22" s="297">
        <f>'Running Costs'!J84</f>
        <v>0</v>
      </c>
      <c r="N22" s="289"/>
      <c r="O22" s="331"/>
      <c r="P22" s="332"/>
      <c r="Q22" s="332"/>
      <c r="R22" s="294"/>
      <c r="S22" s="291"/>
      <c r="T22" s="294"/>
      <c r="U22" s="291"/>
      <c r="V22" s="294"/>
      <c r="W22" s="3"/>
      <c r="X22" s="3"/>
      <c r="Y22" s="3"/>
    </row>
    <row r="23" spans="1:25" s="5" customFormat="1" ht="22.5" customHeight="1" x14ac:dyDescent="0.25">
      <c r="A23" s="403" t="s">
        <v>84</v>
      </c>
      <c r="B23" s="403"/>
      <c r="C23" s="403"/>
      <c r="D23" s="290">
        <f>'Admin &amp; Misc'!D66</f>
        <v>0</v>
      </c>
      <c r="E23" s="295"/>
      <c r="F23" s="294">
        <f>'Admin &amp; Misc'!F66</f>
        <v>0</v>
      </c>
      <c r="G23" s="295"/>
      <c r="H23" s="296">
        <f>'Admin &amp; Misc'!G66</f>
        <v>0</v>
      </c>
      <c r="I23" s="294">
        <f>'Admin &amp; Misc'!H66</f>
        <v>0</v>
      </c>
      <c r="J23" s="295"/>
      <c r="K23" s="294">
        <f>'Admin &amp; Misc'!J66</f>
        <v>0</v>
      </c>
      <c r="L23" s="295"/>
      <c r="M23" s="297">
        <f>'Admin &amp; Misc'!J66</f>
        <v>0</v>
      </c>
      <c r="N23" s="289"/>
      <c r="O23" s="331"/>
      <c r="P23" s="332"/>
      <c r="Q23" s="332"/>
      <c r="R23" s="294"/>
      <c r="S23" s="291"/>
      <c r="T23" s="294"/>
      <c r="U23" s="291"/>
      <c r="V23" s="294"/>
      <c r="W23" s="3"/>
      <c r="X23" s="3"/>
      <c r="Y23" s="3"/>
    </row>
    <row r="24" spans="1:25" s="5" customFormat="1" ht="22.5" customHeight="1" x14ac:dyDescent="0.25">
      <c r="A24" s="407"/>
      <c r="B24" s="408"/>
      <c r="C24" s="409"/>
      <c r="D24" s="290">
        <f>'15'!D79</f>
        <v>0</v>
      </c>
      <c r="E24" s="295"/>
      <c r="F24" s="294">
        <f>'15'!F79</f>
        <v>0</v>
      </c>
      <c r="G24" s="295"/>
      <c r="H24" s="296">
        <f>'15'!G79</f>
        <v>0</v>
      </c>
      <c r="I24" s="294">
        <f>'15'!H79</f>
        <v>0</v>
      </c>
      <c r="J24" s="295"/>
      <c r="K24" s="294">
        <f>'15'!J79</f>
        <v>0</v>
      </c>
      <c r="L24" s="295"/>
      <c r="M24" s="297">
        <f>'15'!J79</f>
        <v>0</v>
      </c>
      <c r="N24" s="289"/>
      <c r="O24" s="331"/>
      <c r="P24" s="332"/>
      <c r="Q24" s="332"/>
      <c r="R24" s="294"/>
      <c r="S24" s="291"/>
      <c r="T24" s="294"/>
      <c r="U24" s="291"/>
      <c r="V24" s="294"/>
      <c r="W24" s="3"/>
      <c r="X24" s="3"/>
      <c r="Y24" s="3"/>
    </row>
    <row r="25" spans="1:25" s="5" customFormat="1" ht="22.5" customHeight="1" x14ac:dyDescent="0.25">
      <c r="A25" s="407"/>
      <c r="B25" s="408"/>
      <c r="C25" s="409"/>
      <c r="D25" s="294"/>
      <c r="E25" s="295"/>
      <c r="F25" s="294"/>
      <c r="G25" s="295"/>
      <c r="H25" s="296"/>
      <c r="I25" s="294"/>
      <c r="J25" s="295"/>
      <c r="K25" s="294"/>
      <c r="L25" s="295"/>
      <c r="M25" s="297"/>
      <c r="N25" s="289"/>
      <c r="O25" s="331"/>
      <c r="P25" s="332"/>
      <c r="Q25" s="332"/>
      <c r="R25" s="294"/>
      <c r="S25" s="291"/>
      <c r="T25" s="294"/>
      <c r="U25" s="291"/>
      <c r="V25" s="294"/>
      <c r="W25" s="3"/>
      <c r="X25" s="3"/>
      <c r="Y25" s="3"/>
    </row>
    <row r="26" spans="1:25" s="5" customFormat="1" ht="22.5" customHeight="1" x14ac:dyDescent="0.25">
      <c r="A26" s="407"/>
      <c r="B26" s="408"/>
      <c r="C26" s="409"/>
      <c r="D26" s="294"/>
      <c r="E26" s="295"/>
      <c r="F26" s="294"/>
      <c r="G26" s="295"/>
      <c r="H26" s="296"/>
      <c r="I26" s="294"/>
      <c r="J26" s="295"/>
      <c r="K26" s="294"/>
      <c r="L26" s="295"/>
      <c r="M26" s="297"/>
      <c r="N26" s="289"/>
      <c r="O26" s="331"/>
      <c r="P26" s="332"/>
      <c r="Q26" s="332"/>
      <c r="R26" s="294"/>
      <c r="S26" s="291"/>
      <c r="T26" s="294"/>
      <c r="U26" s="291"/>
      <c r="V26" s="294"/>
      <c r="W26" s="3"/>
      <c r="X26" s="3"/>
      <c r="Y26" s="3"/>
    </row>
    <row r="27" spans="1:25" ht="15.75" thickBot="1" x14ac:dyDescent="0.3">
      <c r="A27" s="412"/>
      <c r="B27" s="412"/>
      <c r="C27" s="412"/>
      <c r="D27" s="300"/>
      <c r="E27" s="301"/>
      <c r="F27" s="300"/>
      <c r="G27" s="301"/>
      <c r="H27" s="302"/>
      <c r="I27" s="303"/>
      <c r="J27" s="301"/>
      <c r="K27" s="300"/>
      <c r="L27" s="301"/>
      <c r="M27" s="304"/>
      <c r="N27" s="305"/>
      <c r="O27" s="434"/>
      <c r="P27" s="435"/>
      <c r="Q27" s="435"/>
      <c r="R27" s="300"/>
      <c r="S27" s="301"/>
      <c r="T27" s="300"/>
      <c r="U27" s="301"/>
      <c r="V27" s="300"/>
    </row>
    <row r="28" spans="1:25" s="3" customFormat="1" ht="22.35" customHeight="1" thickBot="1" x14ac:dyDescent="0.3">
      <c r="A28" s="410" t="s">
        <v>23</v>
      </c>
      <c r="B28" s="410"/>
      <c r="C28" s="411"/>
      <c r="D28" s="306">
        <f>SUM(D10:D27)</f>
        <v>250000</v>
      </c>
      <c r="E28" s="307"/>
      <c r="F28" s="306">
        <f>SUM(F10:F27)</f>
        <v>250000</v>
      </c>
      <c r="G28" s="307"/>
      <c r="H28" s="308">
        <f>SUM(H10:H27)</f>
        <v>250000</v>
      </c>
      <c r="I28" s="306">
        <f>SUM(I10:I27)</f>
        <v>0</v>
      </c>
      <c r="J28" s="309"/>
      <c r="K28" s="306">
        <f>SUM(K10:K27)</f>
        <v>0</v>
      </c>
      <c r="L28" s="309"/>
      <c r="M28" s="306">
        <f>SUM(M10:M27)</f>
        <v>0</v>
      </c>
      <c r="N28" s="289"/>
      <c r="O28" s="310"/>
      <c r="P28" s="311"/>
      <c r="Q28" s="311"/>
      <c r="R28" s="306">
        <f>SUM(R10:R27)</f>
        <v>0</v>
      </c>
      <c r="S28" s="311"/>
      <c r="T28" s="306">
        <f>SUM(T10:T27)</f>
        <v>0</v>
      </c>
      <c r="U28" s="311"/>
      <c r="V28" s="306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9"/>
      <c r="E29" s="307"/>
      <c r="F29" s="309"/>
      <c r="G29" s="307"/>
      <c r="H29" s="309"/>
      <c r="I29" s="312"/>
      <c r="J29" s="309"/>
      <c r="K29" s="309"/>
      <c r="L29" s="309"/>
      <c r="M29" s="309"/>
      <c r="N29" s="289"/>
      <c r="O29" s="310"/>
      <c r="P29" s="311"/>
      <c r="Q29" s="311"/>
      <c r="R29" s="309"/>
      <c r="S29" s="311"/>
      <c r="T29" s="309"/>
      <c r="U29" s="311"/>
      <c r="V29" s="309"/>
    </row>
    <row r="30" spans="1:25" s="3" customFormat="1" ht="22.35" customHeight="1" thickBot="1" x14ac:dyDescent="0.3">
      <c r="A30" s="401" t="s">
        <v>52</v>
      </c>
      <c r="B30" s="401"/>
      <c r="C30" s="401"/>
      <c r="D30" s="306">
        <f>+I28</f>
        <v>0</v>
      </c>
      <c r="E30" s="307"/>
      <c r="F30" s="306">
        <f>+K28</f>
        <v>0</v>
      </c>
      <c r="G30" s="307"/>
      <c r="H30" s="306">
        <f>+M28</f>
        <v>0</v>
      </c>
      <c r="I30" s="309"/>
      <c r="J30" s="309"/>
      <c r="K30" s="309"/>
      <c r="L30" s="309"/>
      <c r="M30" s="309"/>
      <c r="N30" s="289"/>
      <c r="O30" s="310"/>
      <c r="P30" s="311"/>
      <c r="Q30" s="311"/>
      <c r="R30" s="309"/>
      <c r="S30" s="311"/>
      <c r="T30" s="309"/>
      <c r="U30" s="311"/>
      <c r="V30" s="309"/>
    </row>
    <row r="31" spans="1:25" s="3" customFormat="1" ht="22.35" customHeight="1" thickBot="1" x14ac:dyDescent="0.3">
      <c r="A31" s="40"/>
      <c r="B31" s="40"/>
      <c r="C31" s="40"/>
      <c r="D31" s="309"/>
      <c r="E31" s="307"/>
      <c r="F31" s="309"/>
      <c r="G31" s="307"/>
      <c r="H31" s="309"/>
      <c r="I31" s="313"/>
      <c r="J31" s="309"/>
      <c r="K31" s="309"/>
      <c r="L31" s="309"/>
      <c r="M31" s="309"/>
      <c r="N31" s="289"/>
      <c r="O31" s="310"/>
      <c r="P31" s="311"/>
      <c r="Q31" s="311"/>
      <c r="R31" s="309"/>
      <c r="S31" s="311"/>
      <c r="T31" s="309"/>
      <c r="U31" s="311"/>
      <c r="V31" s="309"/>
    </row>
    <row r="32" spans="1:25" s="3" customFormat="1" ht="22.35" customHeight="1" thickBot="1" x14ac:dyDescent="0.3">
      <c r="A32" s="401" t="s">
        <v>68</v>
      </c>
      <c r="B32" s="401"/>
      <c r="C32" s="401"/>
      <c r="D32" s="306">
        <f>D28+D30</f>
        <v>250000</v>
      </c>
      <c r="E32" s="307"/>
      <c r="F32" s="306">
        <f>F28+F30</f>
        <v>250000</v>
      </c>
      <c r="G32" s="307"/>
      <c r="H32" s="314">
        <f>H28+H30</f>
        <v>250000</v>
      </c>
      <c r="I32" s="313"/>
      <c r="J32" s="309"/>
      <c r="K32" s="309"/>
      <c r="L32" s="309"/>
      <c r="M32" s="309"/>
      <c r="N32" s="315"/>
      <c r="O32" s="310"/>
      <c r="P32" s="307"/>
      <c r="Q32" s="307"/>
      <c r="R32" s="309"/>
      <c r="S32" s="307"/>
      <c r="T32" s="309"/>
      <c r="U32" s="307"/>
      <c r="V32" s="309"/>
    </row>
    <row r="33" spans="1:22" s="3" customFormat="1" ht="22.35" customHeight="1" thickBot="1" x14ac:dyDescent="0.3">
      <c r="A33" s="333"/>
      <c r="B33" s="333"/>
      <c r="C33" s="333"/>
      <c r="D33" s="339"/>
      <c r="E33" s="307"/>
      <c r="F33" s="339"/>
      <c r="G33" s="307"/>
      <c r="H33" s="339"/>
      <c r="I33" s="313"/>
      <c r="J33" s="309"/>
      <c r="K33" s="309"/>
      <c r="L33" s="309"/>
      <c r="M33" s="309"/>
      <c r="N33" s="315"/>
      <c r="O33" s="310"/>
      <c r="P33" s="307"/>
      <c r="Q33" s="307"/>
      <c r="R33" s="309"/>
      <c r="S33" s="307"/>
      <c r="T33" s="309"/>
      <c r="U33" s="307"/>
      <c r="V33" s="309"/>
    </row>
    <row r="34" spans="1:22" s="3" customFormat="1" ht="22.35" customHeight="1" thickBot="1" x14ac:dyDescent="0.3">
      <c r="A34" s="401" t="s">
        <v>67</v>
      </c>
      <c r="B34" s="401"/>
      <c r="C34" s="402"/>
      <c r="D34" s="306"/>
      <c r="E34" s="307"/>
      <c r="F34" s="306"/>
      <c r="G34" s="307"/>
      <c r="H34" s="314"/>
      <c r="I34" s="313"/>
      <c r="J34" s="309"/>
      <c r="K34" s="309"/>
      <c r="L34" s="309"/>
      <c r="M34" s="309"/>
      <c r="N34" s="315"/>
      <c r="O34" s="310"/>
      <c r="P34" s="307"/>
      <c r="Q34" s="307"/>
      <c r="R34" s="309"/>
      <c r="S34" s="307"/>
      <c r="T34" s="309"/>
      <c r="U34" s="307"/>
      <c r="V34" s="309"/>
    </row>
    <row r="35" spans="1:22" s="3" customFormat="1" ht="22.35" customHeight="1" thickBot="1" x14ac:dyDescent="0.3">
      <c r="A35" s="333"/>
      <c r="B35" s="333"/>
      <c r="C35" s="333"/>
      <c r="D35" s="339"/>
      <c r="E35" s="307"/>
      <c r="F35" s="339"/>
      <c r="G35" s="307"/>
      <c r="H35" s="339"/>
      <c r="I35" s="313"/>
      <c r="J35" s="309"/>
      <c r="K35" s="309"/>
      <c r="L35" s="309"/>
      <c r="M35" s="309"/>
      <c r="N35" s="315"/>
      <c r="O35" s="310"/>
      <c r="P35" s="307"/>
      <c r="Q35" s="307"/>
      <c r="R35" s="309"/>
      <c r="S35" s="307"/>
      <c r="T35" s="309"/>
      <c r="U35" s="307"/>
      <c r="V35" s="309"/>
    </row>
    <row r="36" spans="1:22" s="3" customFormat="1" ht="22.35" customHeight="1" thickBot="1" x14ac:dyDescent="0.3">
      <c r="A36" s="401" t="s">
        <v>69</v>
      </c>
      <c r="B36" s="401"/>
      <c r="C36" s="402"/>
      <c r="D36" s="306">
        <f>+D34+D32</f>
        <v>250000</v>
      </c>
      <c r="E36" s="307"/>
      <c r="F36" s="306">
        <f>+F34+F32</f>
        <v>250000</v>
      </c>
      <c r="G36" s="307"/>
      <c r="H36" s="306">
        <f>+H34+H32</f>
        <v>250000</v>
      </c>
      <c r="I36" s="313"/>
      <c r="J36" s="309"/>
      <c r="K36" s="309"/>
      <c r="L36" s="309"/>
      <c r="M36" s="309"/>
      <c r="N36" s="315"/>
      <c r="O36" s="310"/>
      <c r="P36" s="307"/>
      <c r="Q36" s="307"/>
      <c r="R36" s="309"/>
      <c r="S36" s="307"/>
      <c r="T36" s="309"/>
      <c r="U36" s="307"/>
      <c r="V36" s="309"/>
    </row>
    <row r="37" spans="1:22" ht="15.75" thickBot="1" x14ac:dyDescent="0.3">
      <c r="A37" s="34"/>
      <c r="B37" s="34"/>
      <c r="C37" s="34"/>
      <c r="D37" s="316"/>
      <c r="E37" s="316"/>
      <c r="F37" s="316"/>
      <c r="G37" s="316"/>
      <c r="H37" s="316"/>
      <c r="I37" s="317"/>
      <c r="J37" s="316"/>
      <c r="K37" s="316"/>
      <c r="L37" s="316"/>
      <c r="M37" s="316"/>
      <c r="N37" s="318"/>
      <c r="O37" s="319"/>
      <c r="P37" s="320"/>
      <c r="Q37" s="320"/>
      <c r="R37" s="320"/>
      <c r="S37" s="320"/>
      <c r="T37" s="320"/>
      <c r="U37" s="320"/>
      <c r="V37" s="320"/>
    </row>
    <row r="38" spans="1:22" x14ac:dyDescent="0.25"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05"/>
      <c r="O38" s="321"/>
      <c r="P38" s="321"/>
      <c r="Q38" s="321"/>
      <c r="R38" s="321"/>
      <c r="S38" s="321"/>
      <c r="T38" s="321"/>
      <c r="U38" s="321"/>
      <c r="V38" s="321"/>
    </row>
    <row r="39" spans="1:22" x14ac:dyDescent="0.25"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05"/>
      <c r="O39" s="321"/>
      <c r="P39" s="321"/>
      <c r="Q39" s="321"/>
      <c r="R39" s="321"/>
      <c r="S39" s="321"/>
      <c r="T39" s="321"/>
      <c r="U39" s="321"/>
      <c r="V39" s="321"/>
    </row>
    <row r="40" spans="1:22" x14ac:dyDescent="0.25"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05"/>
      <c r="O40" s="321"/>
      <c r="P40" s="321"/>
      <c r="Q40" s="321"/>
      <c r="R40" s="321"/>
      <c r="S40" s="321"/>
      <c r="T40" s="321"/>
      <c r="U40" s="321"/>
      <c r="V40" s="321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O14" sqref="O14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467" t="str">
        <f>'Cover Sheet'!C3</f>
        <v xml:space="preserve">We Made Ourselves Over </v>
      </c>
      <c r="E1" s="46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469" t="str">
        <f>'Cover Sheet'!C5</f>
        <v>number</v>
      </c>
      <c r="E3" s="470"/>
      <c r="F3" s="90"/>
      <c r="G3" s="476"/>
      <c r="H3" s="476"/>
      <c r="I3" s="471"/>
      <c r="J3" s="471"/>
      <c r="K3" s="471"/>
      <c r="L3" s="471"/>
      <c r="M3" s="471"/>
      <c r="N3" s="47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472" t="str">
        <f>SUMMARY!O11</f>
        <v>Miscellaneous</v>
      </c>
      <c r="E5" s="473"/>
      <c r="F5" s="477" t="s">
        <v>27</v>
      </c>
      <c r="G5" s="478"/>
      <c r="H5" s="478"/>
      <c r="I5" s="478"/>
      <c r="J5" s="478"/>
      <c r="K5" s="478"/>
      <c r="L5" s="479"/>
      <c r="M5" s="44"/>
      <c r="N5" s="480" t="s">
        <v>28</v>
      </c>
      <c r="O5" s="481"/>
      <c r="P5" s="481"/>
      <c r="Q5" s="481"/>
      <c r="R5" s="481"/>
      <c r="S5" s="481"/>
      <c r="T5" s="482"/>
      <c r="U5" s="81"/>
      <c r="V5" s="490" t="s">
        <v>29</v>
      </c>
      <c r="W5" s="491"/>
      <c r="X5" s="491"/>
      <c r="Y5" s="491"/>
      <c r="Z5" s="491"/>
      <c r="AA5" s="491"/>
      <c r="AB5" s="492"/>
    </row>
    <row r="6" spans="1:28" x14ac:dyDescent="0.25">
      <c r="A6" s="49"/>
      <c r="B6" s="49"/>
      <c r="C6" s="49"/>
      <c r="D6" s="49"/>
      <c r="E6" s="49"/>
      <c r="F6" s="484" t="s">
        <v>17</v>
      </c>
      <c r="G6" s="485"/>
      <c r="H6" s="485"/>
      <c r="I6" s="56"/>
      <c r="J6" s="486" t="s">
        <v>18</v>
      </c>
      <c r="K6" s="486"/>
      <c r="L6" s="487"/>
      <c r="M6" s="57"/>
      <c r="N6" s="484" t="s">
        <v>17</v>
      </c>
      <c r="O6" s="485"/>
      <c r="P6" s="485"/>
      <c r="R6" s="486" t="s">
        <v>18</v>
      </c>
      <c r="S6" s="486"/>
      <c r="T6" s="487"/>
      <c r="U6" s="81"/>
      <c r="V6" s="484" t="s">
        <v>17</v>
      </c>
      <c r="W6" s="485"/>
      <c r="X6" s="485"/>
      <c r="Y6" s="81"/>
      <c r="Z6" s="486" t="s">
        <v>18</v>
      </c>
      <c r="AA6" s="486"/>
      <c r="AB6" s="487"/>
    </row>
    <row r="7" spans="1:28" ht="32.25" customHeight="1" thickBot="1" x14ac:dyDescent="0.3">
      <c r="A7" s="58" t="s">
        <v>0</v>
      </c>
      <c r="B7" s="59"/>
      <c r="C7" s="474" t="s">
        <v>8</v>
      </c>
      <c r="D7" s="474"/>
      <c r="E7" s="47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475"/>
      <c r="D8" s="475"/>
      <c r="E8" s="47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466"/>
      <c r="D9" s="466"/>
      <c r="E9" s="466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466"/>
      <c r="D10" s="466"/>
      <c r="E10" s="466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466"/>
      <c r="D11" s="466"/>
      <c r="E11" s="466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466"/>
      <c r="D12" s="466"/>
      <c r="E12" s="466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466"/>
      <c r="D13" s="466"/>
      <c r="E13" s="466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466"/>
      <c r="D14" s="466"/>
      <c r="E14" s="466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466"/>
      <c r="D15" s="466"/>
      <c r="E15" s="466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466"/>
      <c r="D16" s="466"/>
      <c r="E16" s="466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466"/>
      <c r="D17" s="466"/>
      <c r="E17" s="466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466"/>
      <c r="D18" s="466"/>
      <c r="E18" s="466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466"/>
      <c r="D19" s="466"/>
      <c r="E19" s="466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466"/>
      <c r="D20" s="466"/>
      <c r="E20" s="466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466"/>
      <c r="D21" s="466"/>
      <c r="E21" s="466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466"/>
      <c r="D22" s="466"/>
      <c r="E22" s="466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466"/>
      <c r="D23" s="466"/>
      <c r="E23" s="466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466"/>
      <c r="D24" s="466"/>
      <c r="E24" s="466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466"/>
      <c r="D25" s="466"/>
      <c r="E25" s="466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466"/>
      <c r="D26" s="466"/>
      <c r="E26" s="466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466"/>
      <c r="D27" s="466"/>
      <c r="E27" s="466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466"/>
      <c r="D28" s="466"/>
      <c r="E28" s="466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466"/>
      <c r="D29" s="466"/>
      <c r="E29" s="466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466"/>
      <c r="D30" s="466"/>
      <c r="E30" s="466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466"/>
      <c r="D31" s="466"/>
      <c r="E31" s="466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466"/>
      <c r="D32" s="466"/>
      <c r="E32" s="466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483"/>
      <c r="D33" s="483"/>
      <c r="E33" s="483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488" t="s">
        <v>26</v>
      </c>
      <c r="G34" s="489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493" t="s">
        <v>32</v>
      </c>
      <c r="I38" s="493"/>
      <c r="J38" s="493"/>
      <c r="K38" s="494"/>
      <c r="L38" s="496">
        <f>SUM(L34-H34)</f>
        <v>0</v>
      </c>
      <c r="M38" s="497"/>
      <c r="P38" s="493" t="s">
        <v>33</v>
      </c>
      <c r="Q38" s="493"/>
      <c r="R38" s="493"/>
      <c r="S38" s="494"/>
      <c r="T38" s="498">
        <f>T34-P34</f>
        <v>0</v>
      </c>
      <c r="U38" s="499"/>
      <c r="X38" s="493" t="s">
        <v>34</v>
      </c>
      <c r="Y38" s="493"/>
      <c r="Z38" s="493"/>
      <c r="AA38" s="495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showWhiteSpace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1" sqref="N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15" width="12.5703125" style="24" customWidth="1"/>
    <col min="16" max="16" width="12.5703125" style="26" customWidth="1"/>
    <col min="17" max="19" width="12.5703125" style="23" customWidth="1"/>
  </cols>
  <sheetData>
    <row r="1" spans="1:21" x14ac:dyDescent="0.25">
      <c r="A1" s="9" t="s">
        <v>15</v>
      </c>
      <c r="B1" s="422" t="str">
        <f>'Cover Sheet'!C3</f>
        <v xml:space="preserve">We Made Ourselves Over </v>
      </c>
      <c r="C1" s="423"/>
      <c r="D1" s="10"/>
      <c r="E1" s="10"/>
      <c r="F1" s="10"/>
      <c r="G1" s="10"/>
      <c r="H1" s="10"/>
      <c r="I1" s="10"/>
      <c r="J1" s="10"/>
      <c r="K1" s="7"/>
      <c r="L1" s="11"/>
      <c r="M1" s="38"/>
      <c r="N1" s="182"/>
      <c r="O1" s="11"/>
    </row>
    <row r="2" spans="1:21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7"/>
      <c r="L2" s="11"/>
      <c r="M2" s="11"/>
      <c r="N2" s="11"/>
      <c r="O2" s="11"/>
    </row>
    <row r="3" spans="1:21" x14ac:dyDescent="0.25">
      <c r="A3" s="9" t="s">
        <v>10</v>
      </c>
      <c r="B3" s="424" t="str">
        <f>'Cover Sheet'!C5</f>
        <v>number</v>
      </c>
      <c r="C3" s="425"/>
      <c r="D3" s="10"/>
      <c r="E3" s="10"/>
      <c r="F3" s="10"/>
      <c r="G3" s="10"/>
      <c r="H3" s="10"/>
      <c r="I3" s="10"/>
      <c r="J3" s="10"/>
      <c r="K3" s="168"/>
      <c r="L3" s="11"/>
      <c r="M3" s="11"/>
      <c r="N3" s="11"/>
      <c r="O3" s="11"/>
    </row>
    <row r="4" spans="1:21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7"/>
      <c r="L4" s="11"/>
      <c r="M4" s="11"/>
      <c r="N4" s="11"/>
      <c r="O4" s="11"/>
    </row>
    <row r="5" spans="1:21" x14ac:dyDescent="0.25">
      <c r="A5" s="9"/>
      <c r="B5" s="426" t="s">
        <v>41</v>
      </c>
      <c r="C5" s="443"/>
      <c r="D5" s="15"/>
      <c r="E5" s="10"/>
      <c r="F5" s="10"/>
      <c r="G5" s="10"/>
      <c r="H5" s="10"/>
      <c r="I5" s="10"/>
      <c r="J5" s="10"/>
      <c r="K5" s="7"/>
      <c r="L5" s="11"/>
      <c r="M5" s="11"/>
      <c r="N5" s="11"/>
      <c r="O5" s="11"/>
      <c r="P5" s="183"/>
      <c r="Q5" s="8"/>
      <c r="R5" s="8"/>
      <c r="S5" s="8"/>
      <c r="T5" s="189"/>
    </row>
    <row r="6" spans="1:21" s="193" customFormat="1" x14ac:dyDescent="0.25">
      <c r="A6" s="151"/>
      <c r="B6" s="151"/>
      <c r="C6" s="151"/>
      <c r="D6" s="275"/>
      <c r="E6" s="438">
        <v>2016</v>
      </c>
      <c r="F6" s="439"/>
      <c r="G6" s="439"/>
      <c r="H6" s="439"/>
      <c r="I6" s="439"/>
      <c r="J6" s="439"/>
      <c r="K6" s="439"/>
      <c r="L6" s="439"/>
      <c r="M6" s="440"/>
      <c r="N6" s="438">
        <v>2017</v>
      </c>
      <c r="O6" s="439"/>
      <c r="P6" s="439"/>
      <c r="Q6" s="440"/>
      <c r="R6" s="446">
        <v>2018</v>
      </c>
      <c r="S6" s="447"/>
      <c r="T6" s="192"/>
    </row>
    <row r="7" spans="1:21" x14ac:dyDescent="0.25">
      <c r="A7" s="444" t="s">
        <v>61</v>
      </c>
      <c r="B7" s="444"/>
      <c r="C7" s="445"/>
      <c r="D7" s="274" t="s">
        <v>62</v>
      </c>
      <c r="E7" s="276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191" t="s">
        <v>1</v>
      </c>
      <c r="L7" s="191" t="s">
        <v>4</v>
      </c>
      <c r="M7" s="194" t="s">
        <v>3</v>
      </c>
      <c r="N7" s="191" t="s">
        <v>2</v>
      </c>
      <c r="O7" s="191" t="s">
        <v>1</v>
      </c>
      <c r="P7" s="191" t="s">
        <v>4</v>
      </c>
      <c r="Q7" s="194" t="s">
        <v>3</v>
      </c>
      <c r="R7" s="191" t="s">
        <v>2</v>
      </c>
      <c r="S7" s="194" t="s">
        <v>1</v>
      </c>
      <c r="T7" s="189"/>
    </row>
    <row r="8" spans="1:21" s="5" customFormat="1" ht="22.5" customHeight="1" x14ac:dyDescent="0.25">
      <c r="A8" s="441"/>
      <c r="B8" s="436"/>
      <c r="C8" s="442"/>
      <c r="D8" s="184"/>
      <c r="T8" s="190"/>
      <c r="U8" s="3"/>
    </row>
    <row r="9" spans="1:21" s="5" customFormat="1" ht="22.5" customHeight="1" x14ac:dyDescent="0.25">
      <c r="A9" s="436" t="str">
        <f>SUMMARY!A10</f>
        <v>ZK101 - Commissioning &amp; Fees</v>
      </c>
      <c r="B9" s="436"/>
      <c r="C9" s="436"/>
      <c r="D9" s="322">
        <f>+'Commissioning &amp; Fees'!M67</f>
        <v>0</v>
      </c>
      <c r="E9" s="322">
        <f>'Commissioning &amp; Fees'!N67</f>
        <v>0</v>
      </c>
      <c r="F9" s="322">
        <f>'Commissioning &amp; Fees'!O67</f>
        <v>0</v>
      </c>
      <c r="G9" s="322">
        <f>'Commissioning &amp; Fees'!P67</f>
        <v>0</v>
      </c>
      <c r="H9" s="322">
        <f>'Commissioning &amp; Fees'!Q67</f>
        <v>0</v>
      </c>
      <c r="I9" s="322">
        <f>'Commissioning &amp; Fees'!R67</f>
        <v>0</v>
      </c>
      <c r="J9" s="322">
        <f>'Commissioning &amp; Fees'!S67</f>
        <v>30134.400000000001</v>
      </c>
      <c r="K9" s="322">
        <f>'Commissioning &amp; Fees'!T67</f>
        <v>0</v>
      </c>
      <c r="L9" s="322">
        <f>'Commissioning &amp; Fees'!U67</f>
        <v>0</v>
      </c>
      <c r="M9" s="322">
        <f>'Commissioning &amp; Fees'!V67</f>
        <v>0</v>
      </c>
      <c r="N9" s="322">
        <f>'Commissioning &amp; Fees'!W67</f>
        <v>41354.400000000001</v>
      </c>
      <c r="O9" s="322">
        <f>'Commissioning &amp; Fees'!X67</f>
        <v>119498.4</v>
      </c>
      <c r="P9" s="322">
        <f>'Commissioning &amp; Fees'!Y67</f>
        <v>66326.399999999994</v>
      </c>
      <c r="Q9" s="322">
        <f>'Commissioning &amp; Fees'!Z67</f>
        <v>14234.4</v>
      </c>
      <c r="R9" s="322">
        <f>'Commissioning &amp; Fees'!AA67</f>
        <v>0</v>
      </c>
      <c r="S9" s="322">
        <f>'Commissioning &amp; Fees'!AB67</f>
        <v>0</v>
      </c>
      <c r="T9" s="323"/>
      <c r="U9" s="3"/>
    </row>
    <row r="10" spans="1:21" s="5" customFormat="1" ht="22.5" customHeight="1" x14ac:dyDescent="0.25">
      <c r="A10" s="436" t="str">
        <f>SUMMARY!A11</f>
        <v>ZK102 - Development and R&amp;D</v>
      </c>
      <c r="B10" s="436"/>
      <c r="C10" s="436"/>
      <c r="D10" s="322">
        <f>+'Development R&amp;D'!M84</f>
        <v>0</v>
      </c>
      <c r="E10" s="322">
        <f>+'Development R&amp;D'!N84</f>
        <v>0</v>
      </c>
      <c r="F10" s="322">
        <f>+'Development R&amp;D'!O84</f>
        <v>0</v>
      </c>
      <c r="G10" s="322">
        <f>+'Development R&amp;D'!P84</f>
        <v>0</v>
      </c>
      <c r="H10" s="322">
        <f>+'Development R&amp;D'!Q84</f>
        <v>0</v>
      </c>
      <c r="I10" s="322">
        <f>+'Development R&amp;D'!R84</f>
        <v>0</v>
      </c>
      <c r="J10" s="322">
        <f>+'Development R&amp;D'!S84</f>
        <v>0</v>
      </c>
      <c r="K10" s="322">
        <f>+'Development R&amp;D'!T84</f>
        <v>0</v>
      </c>
      <c r="L10" s="322">
        <f>+'Development R&amp;D'!U84</f>
        <v>0</v>
      </c>
      <c r="M10" s="322">
        <f>+'Development R&amp;D'!V84</f>
        <v>0</v>
      </c>
      <c r="N10" s="322">
        <f>+'Development R&amp;D'!W84</f>
        <v>0</v>
      </c>
      <c r="O10" s="322">
        <f>+'Development R&amp;D'!X84</f>
        <v>0</v>
      </c>
      <c r="P10" s="322">
        <f>+'Development R&amp;D'!Y84</f>
        <v>0</v>
      </c>
      <c r="Q10" s="322">
        <f>+'Development R&amp;D'!Z84</f>
        <v>0</v>
      </c>
      <c r="R10" s="322">
        <f>+'Development R&amp;D'!AA84</f>
        <v>0</v>
      </c>
      <c r="S10" s="322">
        <f>+'Development R&amp;D'!AB84</f>
        <v>0</v>
      </c>
      <c r="T10" s="323"/>
      <c r="U10" s="3"/>
    </row>
    <row r="11" spans="1:21" s="5" customFormat="1" ht="22.5" customHeight="1" x14ac:dyDescent="0.25">
      <c r="A11" s="436" t="str">
        <f>SUMMARY!A12</f>
        <v>ZK103 - Creative &amp; Production teams and Consultants</v>
      </c>
      <c r="B11" s="436"/>
      <c r="C11" s="436"/>
      <c r="D11" s="322">
        <f>+'Creative &amp; Production'!M107</f>
        <v>0</v>
      </c>
      <c r="E11" s="322">
        <f>+'Creative &amp; Production'!N107</f>
        <v>0</v>
      </c>
      <c r="F11" s="322">
        <f>+'Creative &amp; Production'!O107</f>
        <v>0</v>
      </c>
      <c r="G11" s="322">
        <f>+'Creative &amp; Production'!P107</f>
        <v>0</v>
      </c>
      <c r="H11" s="322">
        <f>+'Creative &amp; Production'!Q107</f>
        <v>0</v>
      </c>
      <c r="I11" s="322">
        <f>+'Creative &amp; Production'!R107</f>
        <v>0</v>
      </c>
      <c r="J11" s="322">
        <f>+'Creative &amp; Production'!S107</f>
        <v>0</v>
      </c>
      <c r="K11" s="322">
        <f>+'Creative &amp; Production'!T107</f>
        <v>0</v>
      </c>
      <c r="L11" s="322">
        <f>+'Creative &amp; Production'!U107</f>
        <v>0</v>
      </c>
      <c r="M11" s="322">
        <f>+'Creative &amp; Production'!V107</f>
        <v>0</v>
      </c>
      <c r="N11" s="322">
        <f>+'Creative &amp; Production'!W107</f>
        <v>0</v>
      </c>
      <c r="O11" s="322">
        <f>+'Creative &amp; Production'!X107</f>
        <v>0</v>
      </c>
      <c r="P11" s="322">
        <f>+'Creative &amp; Production'!Y107</f>
        <v>0</v>
      </c>
      <c r="Q11" s="322">
        <f>+'Creative &amp; Production'!Z107</f>
        <v>0</v>
      </c>
      <c r="R11" s="322">
        <f>+'Creative &amp; Production'!AA107</f>
        <v>0</v>
      </c>
      <c r="S11" s="322">
        <f>+'Creative &amp; Production'!AB107</f>
        <v>0</v>
      </c>
      <c r="T11" s="323"/>
      <c r="U11" s="3"/>
    </row>
    <row r="12" spans="1:21" s="5" customFormat="1" ht="22.5" customHeight="1" x14ac:dyDescent="0.25">
      <c r="A12" s="436" t="str">
        <f>SUMMARY!A13</f>
        <v>ZK104 - Performers</v>
      </c>
      <c r="B12" s="436"/>
      <c r="C12" s="436"/>
      <c r="D12" s="322">
        <f>+Performers!M68</f>
        <v>0</v>
      </c>
      <c r="E12" s="322">
        <f>+Performers!N68</f>
        <v>0</v>
      </c>
      <c r="F12" s="322">
        <f>+Performers!O68</f>
        <v>0</v>
      </c>
      <c r="G12" s="322">
        <f>+Performers!P68</f>
        <v>0</v>
      </c>
      <c r="H12" s="322">
        <f>+Performers!Q68</f>
        <v>0</v>
      </c>
      <c r="I12" s="322">
        <f>+Performers!R68</f>
        <v>0</v>
      </c>
      <c r="J12" s="322">
        <f>+Performers!S68</f>
        <v>0</v>
      </c>
      <c r="K12" s="322">
        <f>+Performers!T68</f>
        <v>0</v>
      </c>
      <c r="L12" s="322">
        <f>+Performers!U68</f>
        <v>0</v>
      </c>
      <c r="M12" s="322">
        <f>+Performers!V68</f>
        <v>0</v>
      </c>
      <c r="N12" s="322">
        <f>+Performers!W68</f>
        <v>0</v>
      </c>
      <c r="O12" s="322">
        <f>+Performers!X68</f>
        <v>0</v>
      </c>
      <c r="P12" s="322">
        <f>+Performers!Y68</f>
        <v>0</v>
      </c>
      <c r="Q12" s="322">
        <f>+Performers!Z68</f>
        <v>0</v>
      </c>
      <c r="R12" s="322">
        <f>+Performers!AA68</f>
        <v>0</v>
      </c>
      <c r="S12" s="322">
        <f>+Performers!AB68</f>
        <v>0</v>
      </c>
      <c r="T12" s="323"/>
      <c r="U12" s="3"/>
    </row>
    <row r="13" spans="1:21" s="5" customFormat="1" ht="22.5" customHeight="1" x14ac:dyDescent="0.25">
      <c r="A13" s="436" t="str">
        <f>SUMMARY!A14</f>
        <v>ZK105 - Rehearsal Costs</v>
      </c>
      <c r="B13" s="436"/>
      <c r="C13" s="436"/>
      <c r="D13" s="322">
        <f>+'Rehearsal Costs'!M74</f>
        <v>0</v>
      </c>
      <c r="E13" s="322">
        <f>+'Rehearsal Costs'!N74</f>
        <v>0</v>
      </c>
      <c r="F13" s="322">
        <f>+'Rehearsal Costs'!O74</f>
        <v>0</v>
      </c>
      <c r="G13" s="322">
        <f>+'Rehearsal Costs'!P74</f>
        <v>0</v>
      </c>
      <c r="H13" s="322">
        <f>+'Rehearsal Costs'!Q74</f>
        <v>0</v>
      </c>
      <c r="I13" s="322">
        <f>+'Rehearsal Costs'!R74</f>
        <v>0</v>
      </c>
      <c r="J13" s="322">
        <f>+'Rehearsal Costs'!S74</f>
        <v>0</v>
      </c>
      <c r="K13" s="322">
        <f>+'Rehearsal Costs'!T74</f>
        <v>0</v>
      </c>
      <c r="L13" s="322">
        <f>+'Rehearsal Costs'!U74</f>
        <v>0</v>
      </c>
      <c r="M13" s="322">
        <f>+'Rehearsal Costs'!V74</f>
        <v>0</v>
      </c>
      <c r="N13" s="322">
        <f>+'Rehearsal Costs'!W74</f>
        <v>0</v>
      </c>
      <c r="O13" s="322">
        <f>+'Rehearsal Costs'!X74</f>
        <v>0</v>
      </c>
      <c r="P13" s="322">
        <f>+'Rehearsal Costs'!Y74</f>
        <v>0</v>
      </c>
      <c r="Q13" s="322">
        <f>+'Rehearsal Costs'!Z74</f>
        <v>0</v>
      </c>
      <c r="R13" s="322">
        <f>+'Rehearsal Costs'!AA74</f>
        <v>0</v>
      </c>
      <c r="S13" s="322">
        <f>+'Rehearsal Costs'!AB74</f>
        <v>0</v>
      </c>
      <c r="T13" s="323"/>
      <c r="U13" s="3"/>
    </row>
    <row r="14" spans="1:21" s="5" customFormat="1" ht="22.5" customHeight="1" x14ac:dyDescent="0.25">
      <c r="A14" s="436" t="str">
        <f>SUMMARY!A15</f>
        <v>ZK106 - Technical and Production</v>
      </c>
      <c r="B14" s="436"/>
      <c r="C14" s="436"/>
      <c r="D14" s="322">
        <f>+'Technical &amp; Production'!M120</f>
        <v>0</v>
      </c>
      <c r="E14" s="322">
        <f>+'Technical &amp; Production'!N120</f>
        <v>0</v>
      </c>
      <c r="F14" s="322">
        <f>+'Technical &amp; Production'!O120</f>
        <v>0</v>
      </c>
      <c r="G14" s="322">
        <f>+'Technical &amp; Production'!P120</f>
        <v>0</v>
      </c>
      <c r="H14" s="322">
        <f>+'Technical &amp; Production'!Q120</f>
        <v>0</v>
      </c>
      <c r="I14" s="322">
        <f>+'Technical &amp; Production'!R120</f>
        <v>0</v>
      </c>
      <c r="J14" s="322">
        <f>+'Technical &amp; Production'!S120</f>
        <v>0</v>
      </c>
      <c r="K14" s="322">
        <f>+'Technical &amp; Production'!T120</f>
        <v>0</v>
      </c>
      <c r="L14" s="322">
        <f>+'Technical &amp; Production'!U120</f>
        <v>0</v>
      </c>
      <c r="M14" s="322">
        <f>+'Technical &amp; Production'!V120</f>
        <v>0</v>
      </c>
      <c r="N14" s="322">
        <f>+'Technical &amp; Production'!W120</f>
        <v>0</v>
      </c>
      <c r="O14" s="322">
        <f>+'Technical &amp; Production'!X120</f>
        <v>0</v>
      </c>
      <c r="P14" s="322">
        <f>+'Technical &amp; Production'!Y120</f>
        <v>0</v>
      </c>
      <c r="Q14" s="322">
        <f>+'Technical &amp; Production'!Z120</f>
        <v>0</v>
      </c>
      <c r="R14" s="322">
        <f>+'Technical &amp; Production'!AA120</f>
        <v>0</v>
      </c>
      <c r="S14" s="322">
        <f>+'Technical &amp; Production'!AB120</f>
        <v>0</v>
      </c>
      <c r="T14" s="323"/>
      <c r="U14" s="3"/>
    </row>
    <row r="15" spans="1:21" s="5" customFormat="1" ht="22.5" customHeight="1" x14ac:dyDescent="0.25">
      <c r="A15" s="436" t="str">
        <f>SUMMARY!A16</f>
        <v>ZK107 - Venue &amp; Logistics</v>
      </c>
      <c r="B15" s="436"/>
      <c r="C15" s="436"/>
      <c r="D15" s="322">
        <f>+'Venue &amp; Logisitics'!M98</f>
        <v>0</v>
      </c>
      <c r="E15" s="322">
        <f>+'Venue &amp; Logisitics'!N98</f>
        <v>0</v>
      </c>
      <c r="F15" s="322">
        <f>+'Venue &amp; Logisitics'!O98</f>
        <v>0</v>
      </c>
      <c r="G15" s="322">
        <f>+'Venue &amp; Logisitics'!P98</f>
        <v>0</v>
      </c>
      <c r="H15" s="322">
        <f>+'Venue &amp; Logisitics'!Q98</f>
        <v>0</v>
      </c>
      <c r="I15" s="322">
        <f>+'Venue &amp; Logisitics'!R98</f>
        <v>0</v>
      </c>
      <c r="J15" s="322">
        <f>+'Venue &amp; Logisitics'!S98</f>
        <v>0</v>
      </c>
      <c r="K15" s="322">
        <f>+'Venue &amp; Logisitics'!T98</f>
        <v>0</v>
      </c>
      <c r="L15" s="322">
        <f>+'Venue &amp; Logisitics'!U98</f>
        <v>0</v>
      </c>
      <c r="M15" s="322">
        <f>+'Venue &amp; Logisitics'!V98</f>
        <v>0</v>
      </c>
      <c r="N15" s="322">
        <f>+'Venue &amp; Logisitics'!W98</f>
        <v>0</v>
      </c>
      <c r="O15" s="322">
        <f>+'Venue &amp; Logisitics'!X98</f>
        <v>0</v>
      </c>
      <c r="P15" s="322">
        <f>+'Venue &amp; Logisitics'!Y98</f>
        <v>0</v>
      </c>
      <c r="Q15" s="322">
        <f>+'Venue &amp; Logisitics'!Z98</f>
        <v>0</v>
      </c>
      <c r="R15" s="322">
        <f>+'Venue &amp; Logisitics'!AA98</f>
        <v>0</v>
      </c>
      <c r="S15" s="322">
        <f>+'Venue &amp; Logisitics'!AB98</f>
        <v>0</v>
      </c>
      <c r="T15" s="323"/>
      <c r="U15" s="3"/>
    </row>
    <row r="16" spans="1:21" s="5" customFormat="1" ht="22.5" customHeight="1" x14ac:dyDescent="0.25">
      <c r="A16" s="436" t="str">
        <f>SUMMARY!A17</f>
        <v xml:space="preserve">ZK108 - Programme Legal &amp; Documentation </v>
      </c>
      <c r="B16" s="436"/>
      <c r="C16" s="436"/>
      <c r="D16" s="322">
        <f>+'Legal &amp; Documentation'!M69</f>
        <v>0</v>
      </c>
      <c r="E16" s="322">
        <f>+'Legal &amp; Documentation'!N69</f>
        <v>0</v>
      </c>
      <c r="F16" s="322">
        <f>+'Legal &amp; Documentation'!O69</f>
        <v>0</v>
      </c>
      <c r="G16" s="322">
        <f>+'Legal &amp; Documentation'!P69</f>
        <v>0</v>
      </c>
      <c r="H16" s="322">
        <f>+'Legal &amp; Documentation'!Q69</f>
        <v>0</v>
      </c>
      <c r="I16" s="322">
        <f>+'Legal &amp; Documentation'!R69</f>
        <v>0</v>
      </c>
      <c r="J16" s="322">
        <f>+'Legal &amp; Documentation'!S69</f>
        <v>0</v>
      </c>
      <c r="K16" s="322">
        <f>+'Legal &amp; Documentation'!T69</f>
        <v>0</v>
      </c>
      <c r="L16" s="322">
        <f>+'Legal &amp; Documentation'!U69</f>
        <v>0</v>
      </c>
      <c r="M16" s="322">
        <f>+'Legal &amp; Documentation'!V69</f>
        <v>0</v>
      </c>
      <c r="N16" s="322">
        <f>+'Legal &amp; Documentation'!W69</f>
        <v>0</v>
      </c>
      <c r="O16" s="322">
        <f>+'Legal &amp; Documentation'!X69</f>
        <v>0</v>
      </c>
      <c r="P16" s="322">
        <f>+'Legal &amp; Documentation'!Y69</f>
        <v>0</v>
      </c>
      <c r="Q16" s="322">
        <f>+'Legal &amp; Documentation'!Z69</f>
        <v>0</v>
      </c>
      <c r="R16" s="322">
        <f>+'Legal &amp; Documentation'!AA69</f>
        <v>0</v>
      </c>
      <c r="S16" s="322">
        <f>+'Legal &amp; Documentation'!AB69</f>
        <v>0</v>
      </c>
      <c r="T16" s="323"/>
      <c r="U16" s="3"/>
    </row>
    <row r="17" spans="1:21" s="5" customFormat="1" ht="22.5" customHeight="1" x14ac:dyDescent="0.25">
      <c r="A17" s="436" t="str">
        <f>SUMMARY!A18</f>
        <v>ZK109 - Programme Marketing, Digital &amp; Comms</v>
      </c>
      <c r="B17" s="436"/>
      <c r="C17" s="436"/>
      <c r="D17" s="322">
        <f>+'Marketing Digital Comms'!M71</f>
        <v>0</v>
      </c>
      <c r="E17" s="322">
        <f>+'Marketing Digital Comms'!N71</f>
        <v>0</v>
      </c>
      <c r="F17" s="322">
        <f>+'Marketing Digital Comms'!O71</f>
        <v>0</v>
      </c>
      <c r="G17" s="322">
        <f>+'Marketing Digital Comms'!P71</f>
        <v>0</v>
      </c>
      <c r="H17" s="322">
        <f>+'Marketing Digital Comms'!Q71</f>
        <v>0</v>
      </c>
      <c r="I17" s="322">
        <f>+'Marketing Digital Comms'!R71</f>
        <v>0</v>
      </c>
      <c r="J17" s="322">
        <f>+'Marketing Digital Comms'!S71</f>
        <v>0</v>
      </c>
      <c r="K17" s="322">
        <f>+'Marketing Digital Comms'!T71</f>
        <v>7116</v>
      </c>
      <c r="L17" s="322">
        <f>+'Marketing Digital Comms'!U71</f>
        <v>0</v>
      </c>
      <c r="M17" s="322">
        <f>+'Marketing Digital Comms'!V71</f>
        <v>7104</v>
      </c>
      <c r="N17" s="322">
        <f>+'Marketing Digital Comms'!W71</f>
        <v>7116</v>
      </c>
      <c r="O17" s="322">
        <f>+'Marketing Digital Comms'!X71</f>
        <v>0</v>
      </c>
      <c r="P17" s="322">
        <f>+'Marketing Digital Comms'!Y71</f>
        <v>7116</v>
      </c>
      <c r="Q17" s="322">
        <f>+'Marketing Digital Comms'!Z71</f>
        <v>0</v>
      </c>
      <c r="R17" s="322">
        <f>+'Marketing Digital Comms'!AA71</f>
        <v>0</v>
      </c>
      <c r="S17" s="322">
        <f>+'Marketing Digital Comms'!AB71</f>
        <v>0</v>
      </c>
      <c r="T17" s="323"/>
      <c r="U17" s="3"/>
    </row>
    <row r="18" spans="1:21" s="5" customFormat="1" ht="22.5" customHeight="1" x14ac:dyDescent="0.25">
      <c r="A18" s="436" t="str">
        <f>SUMMARY!A19</f>
        <v>ZK110 - Programme Education &amp; Community Engagement</v>
      </c>
      <c r="B18" s="436"/>
      <c r="C18" s="436"/>
      <c r="D18" s="322">
        <f>+'Education &amp; Community'!M74</f>
        <v>0</v>
      </c>
      <c r="E18" s="322">
        <f>+'Education &amp; Community'!N74</f>
        <v>0</v>
      </c>
      <c r="F18" s="322">
        <f>+'Education &amp; Community'!O74</f>
        <v>0</v>
      </c>
      <c r="G18" s="322">
        <f>+'Education &amp; Community'!P74</f>
        <v>0</v>
      </c>
      <c r="H18" s="322">
        <f>+'Education &amp; Community'!Q74</f>
        <v>0</v>
      </c>
      <c r="I18" s="322">
        <f>+'Education &amp; Community'!R74</f>
        <v>0</v>
      </c>
      <c r="J18" s="322">
        <f>+'Education &amp; Community'!S74</f>
        <v>0</v>
      </c>
      <c r="K18" s="322">
        <f>+'Education &amp; Community'!T74</f>
        <v>0</v>
      </c>
      <c r="L18" s="322">
        <f>+'Education &amp; Community'!U74</f>
        <v>0</v>
      </c>
      <c r="M18" s="322">
        <f>+'Education &amp; Community'!V74</f>
        <v>0</v>
      </c>
      <c r="N18" s="322">
        <f>+'Education &amp; Community'!W74</f>
        <v>0</v>
      </c>
      <c r="O18" s="322">
        <f>+'Education &amp; Community'!X74</f>
        <v>0</v>
      </c>
      <c r="P18" s="322">
        <f>+'Education &amp; Community'!Y74</f>
        <v>0</v>
      </c>
      <c r="Q18" s="322">
        <f>+'Education &amp; Community'!Z74</f>
        <v>0</v>
      </c>
      <c r="R18" s="322">
        <f>+'Education &amp; Community'!AA74</f>
        <v>0</v>
      </c>
      <c r="S18" s="322">
        <f>+'Education &amp; Community'!AB74</f>
        <v>0</v>
      </c>
      <c r="T18" s="323"/>
      <c r="U18" s="3"/>
    </row>
    <row r="19" spans="1:21" s="5" customFormat="1" ht="22.5" customHeight="1" x14ac:dyDescent="0.25">
      <c r="A19" s="436" t="str">
        <f>SUMMARY!A20</f>
        <v>ZK111 - Programme Volunteering</v>
      </c>
      <c r="B19" s="436"/>
      <c r="C19" s="436"/>
      <c r="D19" s="322">
        <f>+Volunteering!M62</f>
        <v>0</v>
      </c>
      <c r="E19" s="322">
        <f>+Volunteering!N62</f>
        <v>0</v>
      </c>
      <c r="F19" s="322">
        <f>+Volunteering!O62</f>
        <v>0</v>
      </c>
      <c r="G19" s="322">
        <f>+Volunteering!P62</f>
        <v>0</v>
      </c>
      <c r="H19" s="322">
        <f>+Volunteering!Q62</f>
        <v>0</v>
      </c>
      <c r="I19" s="322">
        <f>+Volunteering!R62</f>
        <v>0</v>
      </c>
      <c r="J19" s="322">
        <f>+Volunteering!S62</f>
        <v>0</v>
      </c>
      <c r="K19" s="322">
        <f>+Volunteering!T62</f>
        <v>0</v>
      </c>
      <c r="L19" s="322">
        <f>+Volunteering!U62</f>
        <v>0</v>
      </c>
      <c r="M19" s="322">
        <f>+Volunteering!V62</f>
        <v>0</v>
      </c>
      <c r="N19" s="322">
        <f>+Volunteering!W62</f>
        <v>0</v>
      </c>
      <c r="O19" s="322">
        <f>+Volunteering!X62</f>
        <v>0</v>
      </c>
      <c r="P19" s="322">
        <f>+Volunteering!Y62</f>
        <v>0</v>
      </c>
      <c r="Q19" s="322">
        <f>+Volunteering!Z62</f>
        <v>0</v>
      </c>
      <c r="R19" s="322">
        <f>+Volunteering!AA62</f>
        <v>0</v>
      </c>
      <c r="S19" s="322">
        <f>+Volunteering!AB62</f>
        <v>0</v>
      </c>
      <c r="T19" s="323"/>
      <c r="U19" s="3"/>
    </row>
    <row r="20" spans="1:21" s="5" customFormat="1" ht="22.5" customHeight="1" x14ac:dyDescent="0.25">
      <c r="A20" s="436" t="str">
        <f>SUMMARY!A21</f>
        <v>ZK112 - Artist &amp; Guest Liaison</v>
      </c>
      <c r="B20" s="436"/>
      <c r="C20" s="436"/>
      <c r="D20" s="322">
        <f>+'Artist &amp; Guest Liaison'!M79</f>
        <v>0</v>
      </c>
      <c r="E20" s="322">
        <f>+'Artist &amp; Guest Liaison'!N79</f>
        <v>0</v>
      </c>
      <c r="F20" s="322">
        <f>+'Artist &amp; Guest Liaison'!O79</f>
        <v>0</v>
      </c>
      <c r="G20" s="322">
        <f>+'Artist &amp; Guest Liaison'!P79</f>
        <v>0</v>
      </c>
      <c r="H20" s="322">
        <f>+'Artist &amp; Guest Liaison'!Q79</f>
        <v>0</v>
      </c>
      <c r="I20" s="322">
        <f>+'Artist &amp; Guest Liaison'!R79</f>
        <v>0</v>
      </c>
      <c r="J20" s="322">
        <f>+'Artist &amp; Guest Liaison'!S79</f>
        <v>0</v>
      </c>
      <c r="K20" s="322">
        <f>+'Artist &amp; Guest Liaison'!T79</f>
        <v>0</v>
      </c>
      <c r="L20" s="322">
        <f>+'Artist &amp; Guest Liaison'!U79</f>
        <v>0</v>
      </c>
      <c r="M20" s="322">
        <f>+'Artist &amp; Guest Liaison'!V79</f>
        <v>0</v>
      </c>
      <c r="N20" s="322">
        <f>+'Artist &amp; Guest Liaison'!W79</f>
        <v>0</v>
      </c>
      <c r="O20" s="322">
        <f>+'Artist &amp; Guest Liaison'!X79</f>
        <v>0</v>
      </c>
      <c r="P20" s="322">
        <f>+'Artist &amp; Guest Liaison'!Y79</f>
        <v>0</v>
      </c>
      <c r="Q20" s="322">
        <f>+'Artist &amp; Guest Liaison'!Z79</f>
        <v>0</v>
      </c>
      <c r="R20" s="322">
        <f>+'Artist &amp; Guest Liaison'!AA79</f>
        <v>0</v>
      </c>
      <c r="S20" s="322">
        <f>+'Artist &amp; Guest Liaison'!AB79</f>
        <v>0</v>
      </c>
      <c r="T20" s="323"/>
      <c r="U20" s="3"/>
    </row>
    <row r="21" spans="1:21" s="5" customFormat="1" ht="22.5" customHeight="1" x14ac:dyDescent="0.25">
      <c r="A21" s="436" t="str">
        <f>SUMMARY!A22</f>
        <v>ZK113 - Running Costs</v>
      </c>
      <c r="B21" s="436"/>
      <c r="C21" s="436"/>
      <c r="D21" s="322">
        <f>+'Running Costs'!M89</f>
        <v>0</v>
      </c>
      <c r="E21" s="322">
        <f>+'Running Costs'!N89</f>
        <v>0</v>
      </c>
      <c r="F21" s="322">
        <f>+'Running Costs'!O89</f>
        <v>0</v>
      </c>
      <c r="G21" s="322">
        <f>+'Running Costs'!P89</f>
        <v>0</v>
      </c>
      <c r="H21" s="322">
        <f>+'Running Costs'!Q89</f>
        <v>0</v>
      </c>
      <c r="I21" s="322">
        <f>+'Running Costs'!R89</f>
        <v>0</v>
      </c>
      <c r="J21" s="322">
        <f>+'Running Costs'!S89</f>
        <v>0</v>
      </c>
      <c r="K21" s="322">
        <f>+'Running Costs'!T89</f>
        <v>0</v>
      </c>
      <c r="L21" s="322">
        <f>+'Running Costs'!U89</f>
        <v>0</v>
      </c>
      <c r="M21" s="322">
        <f>+'Running Costs'!V89</f>
        <v>0</v>
      </c>
      <c r="N21" s="322">
        <f>+'Running Costs'!W89</f>
        <v>0</v>
      </c>
      <c r="O21" s="322">
        <f>+'Running Costs'!X89</f>
        <v>0</v>
      </c>
      <c r="P21" s="322">
        <f>+'Running Costs'!Y89</f>
        <v>0</v>
      </c>
      <c r="Q21" s="322">
        <f>+'Running Costs'!Z89</f>
        <v>0</v>
      </c>
      <c r="R21" s="322">
        <f>+'Running Costs'!AA89</f>
        <v>0</v>
      </c>
      <c r="S21" s="322">
        <f>+'Running Costs'!AB89</f>
        <v>0</v>
      </c>
      <c r="T21" s="323"/>
      <c r="U21" s="3"/>
    </row>
    <row r="22" spans="1:21" s="5" customFormat="1" ht="22.5" customHeight="1" x14ac:dyDescent="0.25">
      <c r="A22" s="436" t="str">
        <f>SUMMARY!A23</f>
        <v>ZK114 - Admin &amp; Miscellaneous</v>
      </c>
      <c r="B22" s="436"/>
      <c r="C22" s="436"/>
      <c r="D22" s="322">
        <f>+'Admin &amp; Misc'!M71</f>
        <v>0</v>
      </c>
      <c r="E22" s="322">
        <f>+'Admin &amp; Misc'!N71</f>
        <v>0</v>
      </c>
      <c r="F22" s="322">
        <f>+'Admin &amp; Misc'!O71</f>
        <v>0</v>
      </c>
      <c r="G22" s="322">
        <f>+'Admin &amp; Misc'!P71</f>
        <v>0</v>
      </c>
      <c r="H22" s="322">
        <f>+'Admin &amp; Misc'!Q71</f>
        <v>0</v>
      </c>
      <c r="I22" s="322">
        <f>+'Admin &amp; Misc'!R71</f>
        <v>0</v>
      </c>
      <c r="J22" s="322">
        <f>+'Admin &amp; Misc'!S71</f>
        <v>0</v>
      </c>
      <c r="K22" s="322">
        <f>+'Admin &amp; Misc'!T71</f>
        <v>0</v>
      </c>
      <c r="L22" s="322">
        <f>+'Admin &amp; Misc'!U71</f>
        <v>0</v>
      </c>
      <c r="M22" s="322">
        <f>+'Admin &amp; Misc'!V71</f>
        <v>0</v>
      </c>
      <c r="N22" s="322">
        <f>+'Admin &amp; Misc'!W71</f>
        <v>0</v>
      </c>
      <c r="O22" s="322">
        <f>+'Admin &amp; Misc'!X71</f>
        <v>0</v>
      </c>
      <c r="P22" s="322">
        <f>+'Admin &amp; Misc'!Y71</f>
        <v>0</v>
      </c>
      <c r="Q22" s="322">
        <f>+'Admin &amp; Misc'!Z71</f>
        <v>0</v>
      </c>
      <c r="R22" s="322">
        <f>+'Admin &amp; Misc'!AA71</f>
        <v>0</v>
      </c>
      <c r="S22" s="322">
        <f>+'Admin &amp; Misc'!AB71</f>
        <v>0</v>
      </c>
      <c r="T22" s="323"/>
      <c r="U22" s="3"/>
    </row>
    <row r="23" spans="1:21" s="5" customFormat="1" ht="22.5" customHeight="1" x14ac:dyDescent="0.25">
      <c r="A23" s="436">
        <f>SUMMARY!A24</f>
        <v>0</v>
      </c>
      <c r="B23" s="436"/>
      <c r="C23" s="436"/>
      <c r="D23" s="322">
        <f>+'15'!M84</f>
        <v>0</v>
      </c>
      <c r="E23" s="322">
        <f>+'15'!N84</f>
        <v>0</v>
      </c>
      <c r="F23" s="322">
        <f>+'15'!O84</f>
        <v>0</v>
      </c>
      <c r="G23" s="322">
        <f>+'15'!P84</f>
        <v>0</v>
      </c>
      <c r="H23" s="322">
        <f>+'15'!Q84</f>
        <v>0</v>
      </c>
      <c r="I23" s="322">
        <f>+'15'!R84</f>
        <v>0</v>
      </c>
      <c r="J23" s="322">
        <f>+'15'!S84</f>
        <v>0</v>
      </c>
      <c r="K23" s="322">
        <f>+'15'!T84</f>
        <v>0</v>
      </c>
      <c r="L23" s="322">
        <f>+'15'!U84</f>
        <v>0</v>
      </c>
      <c r="M23" s="322">
        <f>+'15'!V84</f>
        <v>0</v>
      </c>
      <c r="N23" s="322">
        <f>+'15'!W84</f>
        <v>0</v>
      </c>
      <c r="O23" s="322">
        <f>+'15'!X84</f>
        <v>0</v>
      </c>
      <c r="P23" s="322">
        <f>+'15'!Y84</f>
        <v>0</v>
      </c>
      <c r="Q23" s="322">
        <f>+'15'!Z84</f>
        <v>0</v>
      </c>
      <c r="R23" s="322">
        <f>+'15'!AA84</f>
        <v>0</v>
      </c>
      <c r="S23" s="322">
        <f>+'15'!AB84</f>
        <v>0</v>
      </c>
      <c r="T23" s="323"/>
      <c r="U23" s="3"/>
    </row>
    <row r="24" spans="1:21" s="5" customFormat="1" ht="22.5" customHeight="1" x14ac:dyDescent="0.25">
      <c r="A24" s="436">
        <f>SUMMARY!A25</f>
        <v>0</v>
      </c>
      <c r="B24" s="436"/>
      <c r="C24" s="436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3"/>
      <c r="U24" s="3"/>
    </row>
    <row r="25" spans="1:21" s="5" customFormat="1" ht="22.5" customHeight="1" x14ac:dyDescent="0.25">
      <c r="A25" s="436"/>
      <c r="B25" s="436"/>
      <c r="C25" s="436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3"/>
      <c r="U25" s="3"/>
    </row>
    <row r="26" spans="1:21" s="3" customFormat="1" ht="22.5" customHeight="1" x14ac:dyDescent="0.25">
      <c r="A26" s="173"/>
      <c r="B26" s="173"/>
      <c r="C26" s="173" t="s">
        <v>42</v>
      </c>
      <c r="D26" s="324">
        <f t="shared" ref="D26:S26" si="0">SUM(D9:D25)</f>
        <v>0</v>
      </c>
      <c r="E26" s="324">
        <f t="shared" si="0"/>
        <v>0</v>
      </c>
      <c r="F26" s="324">
        <f t="shared" si="0"/>
        <v>0</v>
      </c>
      <c r="G26" s="324">
        <f t="shared" si="0"/>
        <v>0</v>
      </c>
      <c r="H26" s="324">
        <f t="shared" si="0"/>
        <v>0</v>
      </c>
      <c r="I26" s="324">
        <f t="shared" si="0"/>
        <v>0</v>
      </c>
      <c r="J26" s="324">
        <f t="shared" si="0"/>
        <v>30134.400000000001</v>
      </c>
      <c r="K26" s="324">
        <f t="shared" si="0"/>
        <v>7116</v>
      </c>
      <c r="L26" s="324">
        <f t="shared" si="0"/>
        <v>0</v>
      </c>
      <c r="M26" s="324">
        <f t="shared" si="0"/>
        <v>7104</v>
      </c>
      <c r="N26" s="324">
        <f t="shared" si="0"/>
        <v>48470.400000000001</v>
      </c>
      <c r="O26" s="324">
        <f t="shared" si="0"/>
        <v>119498.4</v>
      </c>
      <c r="P26" s="324">
        <f t="shared" si="0"/>
        <v>73442.399999999994</v>
      </c>
      <c r="Q26" s="324">
        <f t="shared" si="0"/>
        <v>14234.4</v>
      </c>
      <c r="R26" s="324">
        <f t="shared" si="0"/>
        <v>0</v>
      </c>
      <c r="S26" s="324">
        <f t="shared" si="0"/>
        <v>0</v>
      </c>
      <c r="T26" s="323"/>
    </row>
    <row r="27" spans="1:21" s="3" customFormat="1" ht="22.5" customHeight="1" x14ac:dyDescent="0.25">
      <c r="A27" s="174"/>
      <c r="B27" s="174"/>
      <c r="C27" s="174"/>
      <c r="D27" s="325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15"/>
      <c r="Q27" s="307"/>
      <c r="R27" s="307"/>
      <c r="S27" s="307"/>
      <c r="T27" s="323"/>
    </row>
    <row r="28" spans="1:21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9"/>
      <c r="Q28" s="19"/>
      <c r="R28" s="19"/>
      <c r="S28" s="19"/>
      <c r="T28" s="190"/>
    </row>
    <row r="29" spans="1:21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39"/>
      <c r="Q29" s="19"/>
      <c r="R29" s="19"/>
      <c r="S29" s="19"/>
      <c r="T29" s="190"/>
    </row>
    <row r="30" spans="1:21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39"/>
      <c r="Q30" s="19"/>
      <c r="R30" s="19"/>
      <c r="S30" s="19"/>
      <c r="T30" s="190"/>
    </row>
    <row r="31" spans="1:21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175"/>
      <c r="L31" s="175"/>
      <c r="M31" s="175"/>
      <c r="N31" s="175"/>
      <c r="O31" s="175"/>
      <c r="P31" s="183"/>
      <c r="Q31" s="8"/>
      <c r="R31" s="8"/>
      <c r="S31" s="8"/>
      <c r="T31" s="189"/>
    </row>
    <row r="32" spans="1:21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83"/>
      <c r="Q32" s="8"/>
      <c r="R32" s="8"/>
      <c r="S32" s="8"/>
      <c r="T32" s="189"/>
    </row>
    <row r="33" spans="1:31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</row>
    <row r="34" spans="1:31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83"/>
      <c r="Q34" s="8"/>
      <c r="R34" s="8"/>
      <c r="S34" s="8"/>
    </row>
    <row r="35" spans="1:31" ht="22.5" customHeight="1" x14ac:dyDescent="0.25">
      <c r="A35" s="437"/>
      <c r="B35" s="437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6"/>
      <c r="N35" s="11"/>
      <c r="O35" s="11"/>
      <c r="P35" s="183"/>
      <c r="Q35" s="8"/>
      <c r="R35" s="8"/>
      <c r="S35" s="8"/>
    </row>
    <row r="36" spans="1:31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8"/>
      <c r="N36" s="11"/>
      <c r="O36" s="11"/>
      <c r="P36" s="183"/>
      <c r="Q36" s="8"/>
      <c r="R36" s="8"/>
      <c r="S36" s="8"/>
    </row>
    <row r="37" spans="1:31" s="24" customFormat="1" ht="22.5" customHeight="1" x14ac:dyDescent="0.25">
      <c r="A37" s="437"/>
      <c r="B37" s="437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6"/>
      <c r="N37" s="11"/>
      <c r="O37" s="11"/>
      <c r="P37" s="183"/>
      <c r="Q37" s="8"/>
      <c r="R37" s="8"/>
      <c r="S37" s="8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8"/>
      <c r="N38" s="11"/>
      <c r="O38" s="11"/>
      <c r="P38" s="183"/>
      <c r="Q38" s="8"/>
      <c r="R38" s="8"/>
      <c r="S38" s="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24" customFormat="1" ht="22.5" customHeight="1" x14ac:dyDescent="0.25">
      <c r="A39" s="437"/>
      <c r="B39" s="437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6"/>
      <c r="N39" s="11"/>
      <c r="O39" s="11"/>
      <c r="P39" s="183"/>
      <c r="Q39" s="8"/>
      <c r="R39" s="8"/>
      <c r="S39" s="8"/>
      <c r="T39"/>
      <c r="U39"/>
      <c r="V39"/>
      <c r="W39"/>
      <c r="X39"/>
      <c r="Y39"/>
      <c r="Z39"/>
      <c r="AA39"/>
      <c r="AB39"/>
      <c r="AC39"/>
      <c r="AD39"/>
      <c r="AE39"/>
    </row>
    <row r="40" spans="1:31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83"/>
      <c r="Q40" s="8"/>
      <c r="R40" s="8"/>
      <c r="S40" s="8"/>
    </row>
    <row r="41" spans="1:31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3"/>
      <c r="Q41" s="8"/>
      <c r="R41" s="8"/>
      <c r="S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R6:S6"/>
    <mergeCell ref="N6:Q6"/>
    <mergeCell ref="A35:B35"/>
    <mergeCell ref="A37:B37"/>
    <mergeCell ref="A39:B39"/>
    <mergeCell ref="E6:M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67"/>
  <sheetViews>
    <sheetView zoomScaleNormal="100"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H50" sqref="H50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10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IF(F62&gt;D62,"Budget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IF(AE62&lt;0,"Actual plus expected cost is more than forecast",":)")</f>
        <v>:)</v>
      </c>
      <c r="H4" s="464"/>
      <c r="I4" s="464"/>
      <c r="J4" s="464"/>
      <c r="K4" s="464"/>
      <c r="L4" s="465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14"/>
    </row>
    <row r="5" spans="1:32" x14ac:dyDescent="0.25">
      <c r="A5" s="8"/>
      <c r="B5" s="9" t="s">
        <v>70</v>
      </c>
      <c r="C5" s="9"/>
      <c r="D5" s="338" t="str">
        <f>+SUMMARY!A10</f>
        <v>ZK101 - Commissioning &amp; Fees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 t="s">
        <v>85</v>
      </c>
      <c r="B8" s="169" t="s">
        <v>86</v>
      </c>
      <c r="C8" s="170"/>
      <c r="D8" s="327">
        <f t="shared" ref="D8:K8" si="0">SUM(D9:D24)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SUM(M9:M24)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22" si="3">+F8-AD8</f>
        <v>0</v>
      </c>
    </row>
    <row r="9" spans="1:32" s="4" customFormat="1" ht="15" customHeight="1" x14ac:dyDescent="0.2">
      <c r="A9" s="152"/>
      <c r="B9" s="283"/>
      <c r="C9" s="283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152"/>
      <c r="B10" s="283"/>
      <c r="C10" s="283"/>
      <c r="D10" s="207"/>
      <c r="E10" s="380">
        <f t="shared" ref="E10:E60" si="4">-D10+F10</f>
        <v>0</v>
      </c>
      <c r="F10" s="259"/>
      <c r="G10" s="223">
        <f t="shared" ref="G10:G60" si="5">SUM(M10:AB10)</f>
        <v>0</v>
      </c>
      <c r="H10" s="227"/>
      <c r="I10" s="380">
        <f t="shared" ref="I10:I60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24" si="7">SUM(N10:AB10)</f>
        <v>0</v>
      </c>
      <c r="AD10" s="247">
        <f t="shared" ref="AD10:AD56" si="8">+AC10+M10</f>
        <v>0</v>
      </c>
      <c r="AE10" s="248">
        <f t="shared" si="3"/>
        <v>0</v>
      </c>
    </row>
    <row r="11" spans="1:32" s="4" customFormat="1" ht="15" customHeight="1" x14ac:dyDescent="0.2">
      <c r="A11" s="152"/>
      <c r="B11" s="283"/>
      <c r="C11" s="2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83"/>
      <c r="C15" s="2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2"/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ref="AC16:AC22" si="9">SUM(N16:AB16)</f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9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9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9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9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x14ac:dyDescent="0.2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9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x14ac:dyDescent="0.2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9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152"/>
      <c r="B23" s="265"/>
      <c r="C23" s="383"/>
      <c r="D23" s="207"/>
      <c r="E23" s="380">
        <f t="shared" si="4"/>
        <v>0</v>
      </c>
      <c r="F23" s="259"/>
      <c r="G23" s="223">
        <f t="shared" si="5"/>
        <v>0</v>
      </c>
      <c r="H23" s="227"/>
      <c r="I23" s="380">
        <f t="shared" si="6"/>
        <v>0</v>
      </c>
      <c r="J23" s="259"/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ref="AE23:AE54" si="10">+F23-AD23</f>
        <v>0</v>
      </c>
    </row>
    <row r="24" spans="1:31" s="4" customFormat="1" ht="15" customHeight="1" thickBot="1" x14ac:dyDescent="0.3">
      <c r="A24" s="172"/>
      <c r="B24" s="284"/>
      <c r="C24" s="284"/>
      <c r="D24" s="264"/>
      <c r="E24" s="380">
        <f t="shared" si="4"/>
        <v>0</v>
      </c>
      <c r="F24" s="281"/>
      <c r="G24" s="229">
        <f t="shared" si="5"/>
        <v>0</v>
      </c>
      <c r="H24" s="230"/>
      <c r="I24" s="380">
        <f t="shared" si="6"/>
        <v>0</v>
      </c>
      <c r="J24" s="281">
        <v>0</v>
      </c>
      <c r="K24" s="231"/>
      <c r="L24" s="281"/>
      <c r="M24" s="229"/>
      <c r="N24" s="267"/>
      <c r="O24" s="253"/>
      <c r="P24" s="253"/>
      <c r="Q24" s="253"/>
      <c r="R24" s="253"/>
      <c r="S24" s="253"/>
      <c r="T24" s="253"/>
      <c r="U24" s="253"/>
      <c r="V24" s="257"/>
      <c r="W24" s="258"/>
      <c r="X24" s="253"/>
      <c r="Y24" s="253"/>
      <c r="Z24" s="257"/>
      <c r="AA24" s="258"/>
      <c r="AB24" s="257"/>
      <c r="AC24" s="251">
        <f t="shared" si="7"/>
        <v>0</v>
      </c>
      <c r="AD24" s="247">
        <f t="shared" si="8"/>
        <v>0</v>
      </c>
      <c r="AE24" s="248">
        <f t="shared" si="10"/>
        <v>0</v>
      </c>
    </row>
    <row r="25" spans="1:31" s="4" customFormat="1" ht="15" customHeight="1" x14ac:dyDescent="0.2">
      <c r="A25" s="197" t="s">
        <v>87</v>
      </c>
      <c r="B25" s="170" t="s">
        <v>88</v>
      </c>
      <c r="C25" s="170"/>
      <c r="D25" s="209">
        <f>SUM(D26:D27)</f>
        <v>0</v>
      </c>
      <c r="E25" s="327">
        <f>SUM(E26:E27)</f>
        <v>0</v>
      </c>
      <c r="F25" s="209">
        <f>SUM(F26:F27)</f>
        <v>0</v>
      </c>
      <c r="G25" s="232">
        <f>SUM(G26:G27)</f>
        <v>0</v>
      </c>
      <c r="H25" s="232">
        <f t="shared" ref="H25" si="11">SUM(H26:H27)</f>
        <v>0</v>
      </c>
      <c r="I25" s="327">
        <f>SUM(I26:I27)</f>
        <v>0</v>
      </c>
      <c r="J25" s="209">
        <f>SUM(J26:J27)</f>
        <v>0</v>
      </c>
      <c r="K25" s="232">
        <f t="shared" ref="K25" si="12">SUM(K26:K27)</f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272">
        <f t="shared" ref="P25:V25" si="13">SUM(P26:P27)</f>
        <v>0</v>
      </c>
      <c r="Q25" s="272">
        <f t="shared" si="13"/>
        <v>0</v>
      </c>
      <c r="R25" s="272">
        <f t="shared" si="13"/>
        <v>0</v>
      </c>
      <c r="S25" s="272">
        <f t="shared" si="13"/>
        <v>0</v>
      </c>
      <c r="T25" s="272">
        <f t="shared" si="13"/>
        <v>0</v>
      </c>
      <c r="U25" s="272">
        <f t="shared" si="13"/>
        <v>0</v>
      </c>
      <c r="V25" s="272">
        <f t="shared" si="13"/>
        <v>0</v>
      </c>
      <c r="W25" s="268">
        <f>SUM(W26:W27)</f>
        <v>0</v>
      </c>
      <c r="X25" s="272">
        <f t="shared" ref="X25" si="14">SUM(X26:X27)</f>
        <v>0</v>
      </c>
      <c r="Y25" s="272">
        <f t="shared" ref="Y25" si="15">SUM(Y26:Y27)</f>
        <v>0</v>
      </c>
      <c r="Z25" s="272">
        <f t="shared" ref="Z25" si="16">SUM(Z26:Z27)</f>
        <v>0</v>
      </c>
      <c r="AA25" s="268">
        <f>SUM(AA26:AA27)</f>
        <v>0</v>
      </c>
      <c r="AB25" s="272">
        <f t="shared" ref="AB25" si="17">SUM(AB26:AB27)</f>
        <v>0</v>
      </c>
      <c r="AC25" s="251">
        <f t="shared" ref="AC25:AC62" si="18">SUM(N25:AB25)</f>
        <v>0</v>
      </c>
      <c r="AD25" s="247">
        <f t="shared" si="8"/>
        <v>0</v>
      </c>
      <c r="AE25" s="248">
        <f t="shared" si="10"/>
        <v>0</v>
      </c>
    </row>
    <row r="26" spans="1:31" s="4" customFormat="1" ht="15" customHeight="1" x14ac:dyDescent="0.2">
      <c r="A26" s="152"/>
      <c r="B26" s="277"/>
      <c r="C26" s="277"/>
      <c r="D26" s="210"/>
      <c r="E26" s="380">
        <f t="shared" si="4"/>
        <v>0</v>
      </c>
      <c r="F26" s="252">
        <v>0</v>
      </c>
      <c r="G26" s="223">
        <f t="shared" si="5"/>
        <v>0</v>
      </c>
      <c r="H26" s="234"/>
      <c r="I26" s="380">
        <f t="shared" si="6"/>
        <v>0</v>
      </c>
      <c r="J26" s="252">
        <v>0</v>
      </c>
      <c r="K26" s="235"/>
      <c r="L26" s="252"/>
      <c r="M26" s="233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8"/>
        <v>0</v>
      </c>
      <c r="AD26" s="247">
        <f t="shared" si="8"/>
        <v>0</v>
      </c>
      <c r="AE26" s="248">
        <f t="shared" si="10"/>
        <v>0</v>
      </c>
    </row>
    <row r="27" spans="1:31" s="4" customFormat="1" ht="15" customHeight="1" thickBot="1" x14ac:dyDescent="0.25">
      <c r="A27" s="172"/>
      <c r="B27" s="278"/>
      <c r="C27" s="278"/>
      <c r="D27" s="208"/>
      <c r="E27" s="380">
        <f t="shared" si="4"/>
        <v>0</v>
      </c>
      <c r="F27" s="281">
        <v>0</v>
      </c>
      <c r="G27" s="229">
        <f t="shared" si="5"/>
        <v>0</v>
      </c>
      <c r="H27" s="230"/>
      <c r="I27" s="380">
        <f t="shared" si="6"/>
        <v>0</v>
      </c>
      <c r="J27" s="281">
        <v>0</v>
      </c>
      <c r="K27" s="231"/>
      <c r="L27" s="281"/>
      <c r="M27" s="229"/>
      <c r="N27" s="374"/>
      <c r="O27" s="375"/>
      <c r="P27" s="375"/>
      <c r="Q27" s="375"/>
      <c r="R27" s="375"/>
      <c r="S27" s="375"/>
      <c r="T27" s="375"/>
      <c r="U27" s="375"/>
      <c r="V27" s="375"/>
      <c r="W27" s="374"/>
      <c r="X27" s="375"/>
      <c r="Y27" s="375"/>
      <c r="Z27" s="375"/>
      <c r="AA27" s="374"/>
      <c r="AB27" s="375"/>
      <c r="AC27" s="251">
        <f t="shared" si="18"/>
        <v>0</v>
      </c>
      <c r="AD27" s="247">
        <f t="shared" si="8"/>
        <v>0</v>
      </c>
      <c r="AE27" s="248">
        <f t="shared" si="10"/>
        <v>0</v>
      </c>
    </row>
    <row r="28" spans="1:31" s="26" customFormat="1" ht="15" customHeight="1" x14ac:dyDescent="0.2">
      <c r="A28" s="197" t="s">
        <v>89</v>
      </c>
      <c r="B28" s="170" t="s">
        <v>90</v>
      </c>
      <c r="C28" s="170"/>
      <c r="D28" s="209">
        <f>SUM(D29:D30)</f>
        <v>0</v>
      </c>
      <c r="E28" s="327">
        <f>SUM(E29:E30)</f>
        <v>0</v>
      </c>
      <c r="F28" s="209">
        <f>SUM(F29:F30)</f>
        <v>0</v>
      </c>
      <c r="G28" s="209">
        <f t="shared" ref="G28:H28" si="19">SUM(G29:G30)</f>
        <v>0</v>
      </c>
      <c r="H28" s="209">
        <f t="shared" si="19"/>
        <v>0</v>
      </c>
      <c r="I28" s="327">
        <f>SUM(I29:I30)</f>
        <v>0</v>
      </c>
      <c r="J28" s="209">
        <f>SUM(J29:J30)</f>
        <v>0</v>
      </c>
      <c r="K28" s="209">
        <f t="shared" ref="K28" si="20">SUM(K29:K30)</f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272">
        <f t="shared" ref="P28:V28" si="21">SUM(P29:P30)</f>
        <v>0</v>
      </c>
      <c r="Q28" s="272">
        <f t="shared" si="21"/>
        <v>0</v>
      </c>
      <c r="R28" s="272">
        <f t="shared" si="21"/>
        <v>0</v>
      </c>
      <c r="S28" s="272">
        <f t="shared" si="21"/>
        <v>0</v>
      </c>
      <c r="T28" s="272">
        <f t="shared" si="21"/>
        <v>0</v>
      </c>
      <c r="U28" s="272">
        <f t="shared" si="21"/>
        <v>0</v>
      </c>
      <c r="V28" s="272">
        <f t="shared" si="21"/>
        <v>0</v>
      </c>
      <c r="W28" s="268">
        <f>SUM(W29:W30)</f>
        <v>0</v>
      </c>
      <c r="X28" s="272">
        <f t="shared" ref="X28" si="22">SUM(X29:X30)</f>
        <v>0</v>
      </c>
      <c r="Y28" s="272">
        <f t="shared" ref="Y28" si="23">SUM(Y29:Y30)</f>
        <v>0</v>
      </c>
      <c r="Z28" s="272">
        <f t="shared" ref="Z28" si="24">SUM(Z29:Z30)</f>
        <v>0</v>
      </c>
      <c r="AA28" s="268">
        <f>SUM(AA29:AA30)</f>
        <v>0</v>
      </c>
      <c r="AB28" s="272">
        <f t="shared" ref="AB28" si="25">SUM(AB29:AB30)</f>
        <v>0</v>
      </c>
      <c r="AC28" s="251">
        <f t="shared" si="18"/>
        <v>0</v>
      </c>
      <c r="AD28" s="247">
        <f t="shared" si="8"/>
        <v>0</v>
      </c>
      <c r="AE28" s="248">
        <f t="shared" si="10"/>
        <v>0</v>
      </c>
    </row>
    <row r="29" spans="1:31" s="4" customFormat="1" ht="15" customHeight="1" x14ac:dyDescent="0.2">
      <c r="A29" s="152"/>
      <c r="B29" s="277"/>
      <c r="C29" s="277"/>
      <c r="D29" s="210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33"/>
      <c r="N29" s="377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8"/>
        <v>0</v>
      </c>
      <c r="AD29" s="247">
        <f t="shared" si="8"/>
        <v>0</v>
      </c>
      <c r="AE29" s="248">
        <f t="shared" si="10"/>
        <v>0</v>
      </c>
    </row>
    <row r="30" spans="1:31" s="4" customFormat="1" ht="15" customHeight="1" thickBot="1" x14ac:dyDescent="0.25">
      <c r="A30" s="172"/>
      <c r="B30" s="278"/>
      <c r="C30" s="278"/>
      <c r="D30" s="208"/>
      <c r="E30" s="380">
        <f t="shared" si="4"/>
        <v>0</v>
      </c>
      <c r="F30" s="281">
        <v>0</v>
      </c>
      <c r="G30" s="229">
        <f t="shared" si="5"/>
        <v>0</v>
      </c>
      <c r="H30" s="230"/>
      <c r="I30" s="380">
        <f t="shared" si="6"/>
        <v>0</v>
      </c>
      <c r="J30" s="281">
        <v>0</v>
      </c>
      <c r="K30" s="231"/>
      <c r="L30" s="281"/>
      <c r="M30" s="376"/>
      <c r="N30" s="378"/>
      <c r="O30" s="375"/>
      <c r="P30" s="375"/>
      <c r="Q30" s="375"/>
      <c r="R30" s="375"/>
      <c r="S30" s="375"/>
      <c r="T30" s="375"/>
      <c r="U30" s="375"/>
      <c r="V30" s="375"/>
      <c r="W30" s="374"/>
      <c r="X30" s="375"/>
      <c r="Y30" s="375"/>
      <c r="Z30" s="375"/>
      <c r="AA30" s="374"/>
      <c r="AB30" s="375"/>
      <c r="AC30" s="251">
        <f t="shared" si="18"/>
        <v>0</v>
      </c>
      <c r="AD30" s="247">
        <f t="shared" si="8"/>
        <v>0</v>
      </c>
      <c r="AE30" s="248">
        <f t="shared" si="10"/>
        <v>0</v>
      </c>
    </row>
    <row r="31" spans="1:31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26">SUM(D32:D33)</f>
        <v>0</v>
      </c>
      <c r="E31" s="327">
        <f>SUM(E32:E33)</f>
        <v>0</v>
      </c>
      <c r="F31" s="209">
        <f>SUM(F32:F33)</f>
        <v>0</v>
      </c>
      <c r="G31" s="209">
        <f t="shared" si="26"/>
        <v>0</v>
      </c>
      <c r="H31" s="209">
        <f t="shared" si="26"/>
        <v>0</v>
      </c>
      <c r="I31" s="327">
        <f>SUM(I32:I33)</f>
        <v>0</v>
      </c>
      <c r="J31" s="209">
        <f t="shared" si="26"/>
        <v>0</v>
      </c>
      <c r="K31" s="209">
        <f t="shared" si="26"/>
        <v>0</v>
      </c>
      <c r="L31" s="209"/>
      <c r="M31" s="268">
        <f>SUM(M32:M33)</f>
        <v>0</v>
      </c>
      <c r="N31" s="379">
        <f>SUM(N32:N33)</f>
        <v>0</v>
      </c>
      <c r="O31" s="272">
        <f>SUM(O32:O33)</f>
        <v>0</v>
      </c>
      <c r="P31" s="272">
        <f t="shared" ref="P31:V31" si="27">SUM(P32:P33)</f>
        <v>0</v>
      </c>
      <c r="Q31" s="272">
        <f t="shared" si="27"/>
        <v>0</v>
      </c>
      <c r="R31" s="272">
        <f t="shared" si="27"/>
        <v>0</v>
      </c>
      <c r="S31" s="272">
        <f t="shared" si="27"/>
        <v>0</v>
      </c>
      <c r="T31" s="272">
        <f t="shared" si="27"/>
        <v>0</v>
      </c>
      <c r="U31" s="272">
        <f t="shared" si="27"/>
        <v>0</v>
      </c>
      <c r="V31" s="272">
        <f t="shared" si="27"/>
        <v>0</v>
      </c>
      <c r="W31" s="268">
        <f>SUM(W32:W33)</f>
        <v>0</v>
      </c>
      <c r="X31" s="272">
        <f t="shared" ref="X31" si="28">SUM(X32:X33)</f>
        <v>0</v>
      </c>
      <c r="Y31" s="272">
        <f t="shared" ref="Y31" si="29">SUM(Y32:Y33)</f>
        <v>0</v>
      </c>
      <c r="Z31" s="272">
        <f t="shared" ref="Z31" si="30">SUM(Z32:Z33)</f>
        <v>0</v>
      </c>
      <c r="AA31" s="268">
        <f>SUM(AA32:AA33)</f>
        <v>0</v>
      </c>
      <c r="AB31" s="272">
        <f t="shared" ref="AB31" si="31">SUM(AB32:AB33)</f>
        <v>0</v>
      </c>
      <c r="AC31" s="251">
        <f t="shared" si="18"/>
        <v>0</v>
      </c>
      <c r="AD31" s="247">
        <f t="shared" si="8"/>
        <v>0</v>
      </c>
      <c r="AE31" s="248">
        <f t="shared" si="10"/>
        <v>0</v>
      </c>
    </row>
    <row r="32" spans="1:31" s="4" customFormat="1" ht="15" customHeight="1" x14ac:dyDescent="0.2">
      <c r="A32" s="152"/>
      <c r="B32" s="277"/>
      <c r="C32" s="277"/>
      <c r="D32" s="210"/>
      <c r="E32" s="380">
        <f t="shared" si="4"/>
        <v>0</v>
      </c>
      <c r="F32" s="252">
        <v>0</v>
      </c>
      <c r="G32" s="223">
        <f t="shared" si="5"/>
        <v>0</v>
      </c>
      <c r="H32" s="234"/>
      <c r="I32" s="380">
        <f t="shared" si="6"/>
        <v>0</v>
      </c>
      <c r="J32" s="252">
        <v>0</v>
      </c>
      <c r="K32" s="235"/>
      <c r="L32" s="252"/>
      <c r="M32" s="233"/>
      <c r="N32" s="377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18"/>
        <v>0</v>
      </c>
      <c r="AD32" s="247">
        <f t="shared" si="8"/>
        <v>0</v>
      </c>
      <c r="AE32" s="248">
        <f t="shared" si="10"/>
        <v>0</v>
      </c>
    </row>
    <row r="33" spans="1:31" s="4" customFormat="1" ht="15" customHeight="1" thickBot="1" x14ac:dyDescent="0.25">
      <c r="A33" s="171"/>
      <c r="B33" s="278"/>
      <c r="C33" s="278"/>
      <c r="D33" s="208"/>
      <c r="E33" s="380">
        <f t="shared" si="4"/>
        <v>0</v>
      </c>
      <c r="F33" s="281">
        <v>0</v>
      </c>
      <c r="G33" s="229">
        <f t="shared" si="5"/>
        <v>0</v>
      </c>
      <c r="H33" s="230"/>
      <c r="I33" s="380">
        <f t="shared" si="6"/>
        <v>0</v>
      </c>
      <c r="J33" s="281">
        <v>0</v>
      </c>
      <c r="K33" s="231"/>
      <c r="L33" s="281"/>
      <c r="M33" s="376"/>
      <c r="N33" s="378"/>
      <c r="O33" s="375"/>
      <c r="P33" s="375"/>
      <c r="Q33" s="375"/>
      <c r="R33" s="375"/>
      <c r="S33" s="375"/>
      <c r="T33" s="375"/>
      <c r="U33" s="375"/>
      <c r="V33" s="375"/>
      <c r="W33" s="374"/>
      <c r="X33" s="375"/>
      <c r="Y33" s="375"/>
      <c r="Z33" s="375"/>
      <c r="AA33" s="374"/>
      <c r="AB33" s="375"/>
      <c r="AC33" s="251">
        <f t="shared" si="18"/>
        <v>0</v>
      </c>
      <c r="AD33" s="247">
        <f t="shared" si="8"/>
        <v>0</v>
      </c>
      <c r="AE33" s="248">
        <f t="shared" si="10"/>
        <v>0</v>
      </c>
    </row>
    <row r="34" spans="1:31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32">SUM(D35:D36)</f>
        <v>0</v>
      </c>
      <c r="E34" s="327">
        <f>SUM(E35:E36)</f>
        <v>0</v>
      </c>
      <c r="F34" s="209">
        <f>SUM(F35:F36)</f>
        <v>0</v>
      </c>
      <c r="G34" s="209">
        <f t="shared" si="32"/>
        <v>0</v>
      </c>
      <c r="H34" s="209">
        <f t="shared" si="32"/>
        <v>0</v>
      </c>
      <c r="I34" s="327">
        <f>SUM(I35:I36)</f>
        <v>0</v>
      </c>
      <c r="J34" s="209">
        <f t="shared" si="32"/>
        <v>0</v>
      </c>
      <c r="K34" s="209">
        <f t="shared" si="32"/>
        <v>0</v>
      </c>
      <c r="L34" s="209"/>
      <c r="M34" s="268">
        <f>SUM(M35:M36)</f>
        <v>0</v>
      </c>
      <c r="N34" s="379">
        <f>SUM(N35:N36)</f>
        <v>0</v>
      </c>
      <c r="O34" s="272">
        <f>SUM(O35:O36)</f>
        <v>0</v>
      </c>
      <c r="P34" s="272">
        <f t="shared" ref="P34:V34" si="33">SUM(P35:P36)</f>
        <v>0</v>
      </c>
      <c r="Q34" s="272">
        <f t="shared" si="33"/>
        <v>0</v>
      </c>
      <c r="R34" s="272">
        <f t="shared" si="33"/>
        <v>0</v>
      </c>
      <c r="S34" s="272">
        <f t="shared" si="33"/>
        <v>0</v>
      </c>
      <c r="T34" s="272">
        <f t="shared" si="33"/>
        <v>0</v>
      </c>
      <c r="U34" s="272">
        <f t="shared" si="33"/>
        <v>0</v>
      </c>
      <c r="V34" s="272">
        <f t="shared" si="33"/>
        <v>0</v>
      </c>
      <c r="W34" s="268">
        <f>SUM(W35:W36)</f>
        <v>0</v>
      </c>
      <c r="X34" s="272">
        <f t="shared" ref="X34" si="34">SUM(X35:X36)</f>
        <v>0</v>
      </c>
      <c r="Y34" s="272">
        <f t="shared" ref="Y34" si="35">SUM(Y35:Y36)</f>
        <v>0</v>
      </c>
      <c r="Z34" s="272">
        <f t="shared" ref="Z34" si="36">SUM(Z35:Z36)</f>
        <v>0</v>
      </c>
      <c r="AA34" s="268">
        <f>SUM(AA35:AA36)</f>
        <v>0</v>
      </c>
      <c r="AB34" s="272">
        <f t="shared" ref="AB34" si="37">SUM(AB35:AB36)</f>
        <v>0</v>
      </c>
      <c r="AC34" s="251">
        <f t="shared" si="18"/>
        <v>0</v>
      </c>
      <c r="AD34" s="247">
        <f t="shared" si="8"/>
        <v>0</v>
      </c>
      <c r="AE34" s="248">
        <f t="shared" si="10"/>
        <v>0</v>
      </c>
    </row>
    <row r="35" spans="1:31" s="4" customFormat="1" ht="15" customHeight="1" x14ac:dyDescent="0.2">
      <c r="A35" s="152"/>
      <c r="B35" s="277"/>
      <c r="C35" s="277"/>
      <c r="D35" s="210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33"/>
      <c r="N35" s="377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18"/>
        <v>0</v>
      </c>
      <c r="AD35" s="247">
        <f t="shared" si="8"/>
        <v>0</v>
      </c>
      <c r="AE35" s="248">
        <f t="shared" si="10"/>
        <v>0</v>
      </c>
    </row>
    <row r="36" spans="1:31" s="4" customFormat="1" ht="15" customHeight="1" thickBot="1" x14ac:dyDescent="0.25">
      <c r="A36" s="171"/>
      <c r="B36" s="278"/>
      <c r="C36" s="278"/>
      <c r="D36" s="208"/>
      <c r="E36" s="380">
        <f t="shared" si="4"/>
        <v>0</v>
      </c>
      <c r="F36" s="281">
        <v>0</v>
      </c>
      <c r="G36" s="229">
        <f t="shared" si="5"/>
        <v>0</v>
      </c>
      <c r="H36" s="230"/>
      <c r="I36" s="380">
        <f t="shared" si="6"/>
        <v>0</v>
      </c>
      <c r="J36" s="281">
        <v>0</v>
      </c>
      <c r="K36" s="231"/>
      <c r="L36" s="281"/>
      <c r="M36" s="376"/>
      <c r="N36" s="378"/>
      <c r="O36" s="375"/>
      <c r="P36" s="375"/>
      <c r="Q36" s="375"/>
      <c r="R36" s="375"/>
      <c r="S36" s="375"/>
      <c r="T36" s="375"/>
      <c r="U36" s="375"/>
      <c r="V36" s="375"/>
      <c r="W36" s="374"/>
      <c r="X36" s="375"/>
      <c r="Y36" s="375"/>
      <c r="Z36" s="375"/>
      <c r="AA36" s="374"/>
      <c r="AB36" s="375"/>
      <c r="AC36" s="251">
        <f t="shared" si="18"/>
        <v>0</v>
      </c>
      <c r="AD36" s="247">
        <f t="shared" si="8"/>
        <v>0</v>
      </c>
      <c r="AE36" s="248">
        <f t="shared" si="10"/>
        <v>0</v>
      </c>
    </row>
    <row r="37" spans="1:31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38">SUM(D38:D39)</f>
        <v>0</v>
      </c>
      <c r="E37" s="327">
        <f>SUM(E38:E39)</f>
        <v>0</v>
      </c>
      <c r="F37" s="209">
        <f>SUM(F38:F39)</f>
        <v>0</v>
      </c>
      <c r="G37" s="209">
        <f t="shared" si="38"/>
        <v>0</v>
      </c>
      <c r="H37" s="209">
        <f t="shared" si="38"/>
        <v>0</v>
      </c>
      <c r="I37" s="327">
        <f>SUM(I38:I39)</f>
        <v>0</v>
      </c>
      <c r="J37" s="209">
        <f t="shared" si="38"/>
        <v>0</v>
      </c>
      <c r="K37" s="209">
        <f t="shared" si="38"/>
        <v>0</v>
      </c>
      <c r="L37" s="209"/>
      <c r="M37" s="268">
        <f>SUM(M38:M39)</f>
        <v>0</v>
      </c>
      <c r="N37" s="379">
        <f>SUM(N38:N39)</f>
        <v>0</v>
      </c>
      <c r="O37" s="272">
        <f>SUM(O38:O39)</f>
        <v>0</v>
      </c>
      <c r="P37" s="272">
        <f t="shared" ref="P37:V37" si="39">SUM(P38:P39)</f>
        <v>0</v>
      </c>
      <c r="Q37" s="272">
        <f t="shared" si="39"/>
        <v>0</v>
      </c>
      <c r="R37" s="272">
        <f t="shared" si="39"/>
        <v>0</v>
      </c>
      <c r="S37" s="272">
        <f t="shared" si="39"/>
        <v>0</v>
      </c>
      <c r="T37" s="272">
        <f t="shared" si="39"/>
        <v>0</v>
      </c>
      <c r="U37" s="272">
        <f t="shared" si="39"/>
        <v>0</v>
      </c>
      <c r="V37" s="272">
        <f t="shared" si="39"/>
        <v>0</v>
      </c>
      <c r="W37" s="268">
        <f>SUM(W38:W39)</f>
        <v>0</v>
      </c>
      <c r="X37" s="272">
        <f t="shared" ref="X37" si="40">SUM(X38:X39)</f>
        <v>0</v>
      </c>
      <c r="Y37" s="272">
        <f t="shared" ref="Y37" si="41">SUM(Y38:Y39)</f>
        <v>0</v>
      </c>
      <c r="Z37" s="272">
        <f t="shared" ref="Z37" si="42">SUM(Z38:Z39)</f>
        <v>0</v>
      </c>
      <c r="AA37" s="268">
        <f>SUM(AA38:AA39)</f>
        <v>0</v>
      </c>
      <c r="AB37" s="272">
        <f t="shared" ref="AB37" si="43">SUM(AB38:AB39)</f>
        <v>0</v>
      </c>
      <c r="AC37" s="251">
        <f t="shared" si="18"/>
        <v>0</v>
      </c>
      <c r="AD37" s="247">
        <f t="shared" si="8"/>
        <v>0</v>
      </c>
      <c r="AE37" s="248">
        <f t="shared" si="10"/>
        <v>0</v>
      </c>
    </row>
    <row r="38" spans="1:31" s="4" customFormat="1" ht="15" customHeight="1" x14ac:dyDescent="0.2">
      <c r="A38" s="153"/>
      <c r="B38" s="277"/>
      <c r="C38" s="277"/>
      <c r="D38" s="210"/>
      <c r="E38" s="380">
        <f t="shared" si="4"/>
        <v>0</v>
      </c>
      <c r="F38" s="252">
        <v>0</v>
      </c>
      <c r="G38" s="223">
        <f t="shared" si="5"/>
        <v>0</v>
      </c>
      <c r="H38" s="234"/>
      <c r="I38" s="380">
        <f t="shared" si="6"/>
        <v>0</v>
      </c>
      <c r="J38" s="252">
        <v>0</v>
      </c>
      <c r="K38" s="235"/>
      <c r="L38" s="252"/>
      <c r="M38" s="233"/>
      <c r="N38" s="377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18"/>
        <v>0</v>
      </c>
      <c r="AD38" s="247">
        <f t="shared" si="8"/>
        <v>0</v>
      </c>
      <c r="AE38" s="248">
        <f t="shared" si="10"/>
        <v>0</v>
      </c>
    </row>
    <row r="39" spans="1:31" s="4" customFormat="1" ht="15" customHeight="1" thickBot="1" x14ac:dyDescent="0.25">
      <c r="A39" s="171"/>
      <c r="B39" s="278"/>
      <c r="C39" s="278"/>
      <c r="D39" s="208"/>
      <c r="E39" s="380">
        <f t="shared" si="4"/>
        <v>0</v>
      </c>
      <c r="F39" s="281">
        <v>0</v>
      </c>
      <c r="G39" s="229">
        <f t="shared" si="5"/>
        <v>0</v>
      </c>
      <c r="H39" s="230"/>
      <c r="I39" s="380">
        <f t="shared" si="6"/>
        <v>0</v>
      </c>
      <c r="J39" s="281">
        <v>0</v>
      </c>
      <c r="K39" s="231"/>
      <c r="L39" s="281"/>
      <c r="M39" s="376"/>
      <c r="N39" s="378"/>
      <c r="O39" s="375"/>
      <c r="P39" s="375"/>
      <c r="Q39" s="375"/>
      <c r="R39" s="375"/>
      <c r="S39" s="375"/>
      <c r="T39" s="375"/>
      <c r="U39" s="375"/>
      <c r="V39" s="375"/>
      <c r="W39" s="374"/>
      <c r="X39" s="375"/>
      <c r="Y39" s="375"/>
      <c r="Z39" s="375"/>
      <c r="AA39" s="374"/>
      <c r="AB39" s="375"/>
      <c r="AC39" s="251">
        <f t="shared" si="18"/>
        <v>0</v>
      </c>
      <c r="AD39" s="247">
        <f t="shared" si="8"/>
        <v>0</v>
      </c>
      <c r="AE39" s="248">
        <f t="shared" si="10"/>
        <v>0</v>
      </c>
    </row>
    <row r="40" spans="1:31" s="26" customFormat="1" ht="15" customHeight="1" x14ac:dyDescent="0.2">
      <c r="A40" s="198" t="s">
        <v>97</v>
      </c>
      <c r="B40" s="170" t="s">
        <v>98</v>
      </c>
      <c r="C40" s="170"/>
      <c r="D40" s="209">
        <f>SUM(D41:D42)</f>
        <v>0</v>
      </c>
      <c r="E40" s="327">
        <f>SUM(E41:E42)</f>
        <v>0</v>
      </c>
      <c r="F40" s="209">
        <f>SUM(F41:F42)</f>
        <v>0</v>
      </c>
      <c r="G40" s="209">
        <f t="shared" ref="G40:H40" si="44">SUM(G41:G42)</f>
        <v>0</v>
      </c>
      <c r="H40" s="209">
        <f t="shared" si="44"/>
        <v>0</v>
      </c>
      <c r="I40" s="327">
        <f>SUM(I41:I42)</f>
        <v>0</v>
      </c>
      <c r="J40" s="209">
        <f>SUM(J41:J42)</f>
        <v>0</v>
      </c>
      <c r="K40" s="209">
        <f t="shared" ref="K40" si="45">SUM(K41:K42)</f>
        <v>0</v>
      </c>
      <c r="L40" s="209"/>
      <c r="M40" s="268">
        <f>SUM(M41:M42)</f>
        <v>0</v>
      </c>
      <c r="N40" s="379">
        <f>SUM(N41:N42)</f>
        <v>0</v>
      </c>
      <c r="O40" s="272">
        <f>SUM(O41:O42)</f>
        <v>0</v>
      </c>
      <c r="P40" s="272">
        <f t="shared" ref="P40:V40" si="46">SUM(P41:P42)</f>
        <v>0</v>
      </c>
      <c r="Q40" s="272">
        <f t="shared" si="46"/>
        <v>0</v>
      </c>
      <c r="R40" s="272">
        <f t="shared" si="46"/>
        <v>0</v>
      </c>
      <c r="S40" s="272">
        <f t="shared" si="46"/>
        <v>0</v>
      </c>
      <c r="T40" s="272">
        <f t="shared" si="46"/>
        <v>0</v>
      </c>
      <c r="U40" s="272">
        <f t="shared" si="46"/>
        <v>0</v>
      </c>
      <c r="V40" s="272">
        <f t="shared" si="46"/>
        <v>0</v>
      </c>
      <c r="W40" s="268">
        <f>SUM(W41:W42)</f>
        <v>0</v>
      </c>
      <c r="X40" s="272">
        <f t="shared" ref="X40" si="47">SUM(X41:X42)</f>
        <v>0</v>
      </c>
      <c r="Y40" s="272">
        <f t="shared" ref="Y40" si="48">SUM(Y41:Y42)</f>
        <v>0</v>
      </c>
      <c r="Z40" s="272">
        <f t="shared" ref="Z40" si="49">SUM(Z41:Z42)</f>
        <v>0</v>
      </c>
      <c r="AA40" s="268">
        <f>SUM(AA41:AA42)</f>
        <v>0</v>
      </c>
      <c r="AB40" s="272">
        <f t="shared" ref="AB40" si="50">SUM(AB41:AB42)</f>
        <v>0</v>
      </c>
      <c r="AC40" s="251">
        <f t="shared" si="18"/>
        <v>0</v>
      </c>
      <c r="AD40" s="247">
        <f t="shared" si="8"/>
        <v>0</v>
      </c>
      <c r="AE40" s="248">
        <f t="shared" si="10"/>
        <v>0</v>
      </c>
    </row>
    <row r="41" spans="1:31" s="4" customFormat="1" ht="15" customHeight="1" x14ac:dyDescent="0.2">
      <c r="A41" s="153"/>
      <c r="B41" s="277"/>
      <c r="C41" s="277"/>
      <c r="D41" s="210"/>
      <c r="E41" s="380">
        <f t="shared" si="4"/>
        <v>0</v>
      </c>
      <c r="F41" s="252"/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33"/>
      <c r="N41" s="377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si="18"/>
        <v>0</v>
      </c>
      <c r="AD41" s="247">
        <f t="shared" si="8"/>
        <v>0</v>
      </c>
      <c r="AE41" s="248">
        <f t="shared" si="10"/>
        <v>0</v>
      </c>
    </row>
    <row r="42" spans="1:31" s="4" customFormat="1" ht="15" customHeight="1" thickBot="1" x14ac:dyDescent="0.25">
      <c r="A42" s="171"/>
      <c r="B42" s="278"/>
      <c r="C42" s="278"/>
      <c r="D42" s="208"/>
      <c r="E42" s="380">
        <f t="shared" si="4"/>
        <v>0</v>
      </c>
      <c r="F42" s="281">
        <v>0</v>
      </c>
      <c r="G42" s="229">
        <f t="shared" si="5"/>
        <v>0</v>
      </c>
      <c r="H42" s="230"/>
      <c r="I42" s="380">
        <f t="shared" si="6"/>
        <v>0</v>
      </c>
      <c r="J42" s="281">
        <v>0</v>
      </c>
      <c r="K42" s="231"/>
      <c r="L42" s="281"/>
      <c r="M42" s="376"/>
      <c r="N42" s="378"/>
      <c r="O42" s="375"/>
      <c r="P42" s="375"/>
      <c r="Q42" s="375"/>
      <c r="R42" s="375"/>
      <c r="S42" s="375"/>
      <c r="T42" s="375"/>
      <c r="U42" s="375"/>
      <c r="V42" s="375"/>
      <c r="W42" s="374"/>
      <c r="X42" s="375"/>
      <c r="Y42" s="375"/>
      <c r="Z42" s="375"/>
      <c r="AA42" s="374"/>
      <c r="AB42" s="375"/>
      <c r="AC42" s="251">
        <f t="shared" si="18"/>
        <v>0</v>
      </c>
      <c r="AD42" s="247">
        <f t="shared" si="8"/>
        <v>0</v>
      </c>
      <c r="AE42" s="248">
        <f t="shared" si="10"/>
        <v>0</v>
      </c>
    </row>
    <row r="43" spans="1:31" s="26" customFormat="1" ht="15" customHeight="1" x14ac:dyDescent="0.2">
      <c r="A43" s="198" t="s">
        <v>99</v>
      </c>
      <c r="B43" s="170" t="s">
        <v>100</v>
      </c>
      <c r="C43" s="170"/>
      <c r="D43" s="209">
        <f>SUM(D44:D45)</f>
        <v>0</v>
      </c>
      <c r="E43" s="327">
        <f>SUM(E44:E45)</f>
        <v>0</v>
      </c>
      <c r="F43" s="209">
        <f>SUM(F44:F45)</f>
        <v>0</v>
      </c>
      <c r="G43" s="209">
        <f t="shared" ref="G43:H43" si="51">SUM(G44:G45)</f>
        <v>0</v>
      </c>
      <c r="H43" s="209">
        <f t="shared" si="51"/>
        <v>0</v>
      </c>
      <c r="I43" s="327">
        <f>SUM(I44:I45)</f>
        <v>0</v>
      </c>
      <c r="J43" s="209">
        <f>SUM(J44:J45)</f>
        <v>0</v>
      </c>
      <c r="K43" s="209">
        <f t="shared" ref="K43" si="52">SUM(K44:K45)</f>
        <v>0</v>
      </c>
      <c r="L43" s="209"/>
      <c r="M43" s="268">
        <f>SUM(M44:M45)</f>
        <v>0</v>
      </c>
      <c r="N43" s="379">
        <f>SUM(N44:N45)</f>
        <v>0</v>
      </c>
      <c r="O43" s="272">
        <f>SUM(O44:O45)</f>
        <v>0</v>
      </c>
      <c r="P43" s="272">
        <f t="shared" ref="P43:V43" si="53">SUM(P44:P45)</f>
        <v>0</v>
      </c>
      <c r="Q43" s="272">
        <f t="shared" si="53"/>
        <v>0</v>
      </c>
      <c r="R43" s="272">
        <f t="shared" si="53"/>
        <v>0</v>
      </c>
      <c r="S43" s="272">
        <f t="shared" si="53"/>
        <v>0</v>
      </c>
      <c r="T43" s="272">
        <f t="shared" si="53"/>
        <v>0</v>
      </c>
      <c r="U43" s="272">
        <f t="shared" si="53"/>
        <v>0</v>
      </c>
      <c r="V43" s="272">
        <f t="shared" si="53"/>
        <v>0</v>
      </c>
      <c r="W43" s="268">
        <f>SUM(W44:W45)</f>
        <v>0</v>
      </c>
      <c r="X43" s="272">
        <f t="shared" ref="X43" si="54">SUM(X44:X45)</f>
        <v>0</v>
      </c>
      <c r="Y43" s="272">
        <f t="shared" ref="Y43" si="55">SUM(Y44:Y45)</f>
        <v>0</v>
      </c>
      <c r="Z43" s="272">
        <f t="shared" ref="Z43" si="56">SUM(Z44:Z45)</f>
        <v>0</v>
      </c>
      <c r="AA43" s="268">
        <f>SUM(AA44:AA45)</f>
        <v>0</v>
      </c>
      <c r="AB43" s="272">
        <f t="shared" ref="AB43" si="57">SUM(AB44:AB45)</f>
        <v>0</v>
      </c>
      <c r="AC43" s="251">
        <f t="shared" si="18"/>
        <v>0</v>
      </c>
      <c r="AD43" s="247">
        <f t="shared" si="8"/>
        <v>0</v>
      </c>
      <c r="AE43" s="248">
        <f t="shared" si="10"/>
        <v>0</v>
      </c>
    </row>
    <row r="44" spans="1:31" s="4" customFormat="1" ht="15" customHeight="1" x14ac:dyDescent="0.2">
      <c r="A44" s="153"/>
      <c r="B44" s="277"/>
      <c r="C44" s="277"/>
      <c r="D44" s="210"/>
      <c r="E44" s="380">
        <f t="shared" si="4"/>
        <v>0</v>
      </c>
      <c r="F44" s="252">
        <v>0</v>
      </c>
      <c r="G44" s="223">
        <f t="shared" si="5"/>
        <v>0</v>
      </c>
      <c r="H44" s="234"/>
      <c r="I44" s="380">
        <f t="shared" si="6"/>
        <v>0</v>
      </c>
      <c r="J44" s="252">
        <v>0</v>
      </c>
      <c r="K44" s="235"/>
      <c r="L44" s="252"/>
      <c r="M44" s="233"/>
      <c r="N44" s="377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18"/>
        <v>0</v>
      </c>
      <c r="AD44" s="247">
        <f t="shared" si="8"/>
        <v>0</v>
      </c>
      <c r="AE44" s="248">
        <f t="shared" si="10"/>
        <v>0</v>
      </c>
    </row>
    <row r="45" spans="1:31" s="4" customFormat="1" ht="15" customHeight="1" thickBot="1" x14ac:dyDescent="0.25">
      <c r="A45" s="171"/>
      <c r="B45" s="278"/>
      <c r="C45" s="278"/>
      <c r="D45" s="208"/>
      <c r="E45" s="380">
        <f t="shared" si="4"/>
        <v>0</v>
      </c>
      <c r="F45" s="281">
        <v>0</v>
      </c>
      <c r="G45" s="229">
        <f t="shared" si="5"/>
        <v>0</v>
      </c>
      <c r="H45" s="230"/>
      <c r="I45" s="380">
        <f t="shared" si="6"/>
        <v>0</v>
      </c>
      <c r="J45" s="281">
        <v>0</v>
      </c>
      <c r="K45" s="231"/>
      <c r="L45" s="281"/>
      <c r="M45" s="376"/>
      <c r="N45" s="378"/>
      <c r="O45" s="375"/>
      <c r="P45" s="375"/>
      <c r="Q45" s="375"/>
      <c r="R45" s="375"/>
      <c r="S45" s="375"/>
      <c r="T45" s="375"/>
      <c r="U45" s="375"/>
      <c r="V45" s="375"/>
      <c r="W45" s="374"/>
      <c r="X45" s="375"/>
      <c r="Y45" s="375"/>
      <c r="Z45" s="375"/>
      <c r="AA45" s="374"/>
      <c r="AB45" s="375"/>
      <c r="AC45" s="251">
        <f t="shared" si="18"/>
        <v>0</v>
      </c>
      <c r="AD45" s="247">
        <f t="shared" si="8"/>
        <v>0</v>
      </c>
      <c r="AE45" s="248">
        <f t="shared" si="10"/>
        <v>0</v>
      </c>
    </row>
    <row r="46" spans="1:31" s="26" customFormat="1" ht="15" customHeight="1" x14ac:dyDescent="0.2">
      <c r="A46" s="198" t="s">
        <v>101</v>
      </c>
      <c r="B46" s="170" t="s">
        <v>102</v>
      </c>
      <c r="C46" s="170"/>
      <c r="D46" s="209">
        <f>SUM(D47:D48)</f>
        <v>0</v>
      </c>
      <c r="E46" s="327">
        <f>SUM(E47:E48)</f>
        <v>0</v>
      </c>
      <c r="F46" s="209">
        <f>SUM(F47:F48)</f>
        <v>0</v>
      </c>
      <c r="G46" s="209">
        <f t="shared" ref="G46:H46" si="58">SUM(G47:G48)</f>
        <v>0</v>
      </c>
      <c r="H46" s="209">
        <f t="shared" si="58"/>
        <v>0</v>
      </c>
      <c r="I46" s="327">
        <f>SUM(I47:I48)</f>
        <v>0</v>
      </c>
      <c r="J46" s="209">
        <f>SUM(J47:J48)</f>
        <v>0</v>
      </c>
      <c r="K46" s="209">
        <f t="shared" ref="K46" si="59">SUM(K47:K48)</f>
        <v>0</v>
      </c>
      <c r="L46" s="209"/>
      <c r="M46" s="268">
        <f>SUM(M47:M48)</f>
        <v>0</v>
      </c>
      <c r="N46" s="379">
        <f>SUM(N47:N48)</f>
        <v>0</v>
      </c>
      <c r="O46" s="272">
        <f>SUM(O47:O48)</f>
        <v>0</v>
      </c>
      <c r="P46" s="272">
        <f t="shared" ref="P46:V46" si="60">SUM(P47:P48)</f>
        <v>0</v>
      </c>
      <c r="Q46" s="272">
        <f t="shared" si="60"/>
        <v>0</v>
      </c>
      <c r="R46" s="272">
        <f t="shared" si="60"/>
        <v>0</v>
      </c>
      <c r="S46" s="272">
        <f t="shared" si="60"/>
        <v>0</v>
      </c>
      <c r="T46" s="272">
        <f t="shared" si="60"/>
        <v>0</v>
      </c>
      <c r="U46" s="272">
        <f t="shared" si="60"/>
        <v>0</v>
      </c>
      <c r="V46" s="272">
        <f t="shared" si="60"/>
        <v>0</v>
      </c>
      <c r="W46" s="268">
        <f>SUM(W47:W48)</f>
        <v>0</v>
      </c>
      <c r="X46" s="272">
        <f t="shared" ref="X46" si="61">SUM(X47:X48)</f>
        <v>0</v>
      </c>
      <c r="Y46" s="272">
        <f t="shared" ref="Y46" si="62">SUM(Y47:Y48)</f>
        <v>0</v>
      </c>
      <c r="Z46" s="272">
        <f t="shared" ref="Z46" si="63">SUM(Z47:Z48)</f>
        <v>0</v>
      </c>
      <c r="AA46" s="268">
        <f>SUM(AA47:AA48)</f>
        <v>0</v>
      </c>
      <c r="AB46" s="272">
        <f t="shared" ref="AB46" si="64">SUM(AB47:AB48)</f>
        <v>0</v>
      </c>
      <c r="AC46" s="251">
        <f t="shared" si="18"/>
        <v>0</v>
      </c>
      <c r="AD46" s="247">
        <f t="shared" si="8"/>
        <v>0</v>
      </c>
      <c r="AE46" s="248">
        <f t="shared" si="10"/>
        <v>0</v>
      </c>
    </row>
    <row r="47" spans="1:31" s="4" customFormat="1" ht="15" customHeight="1" x14ac:dyDescent="0.2">
      <c r="A47" s="153"/>
      <c r="B47" s="277"/>
      <c r="C47" s="277"/>
      <c r="D47" s="210"/>
      <c r="E47" s="380">
        <f t="shared" si="4"/>
        <v>0</v>
      </c>
      <c r="F47" s="252">
        <v>0</v>
      </c>
      <c r="G47" s="223">
        <f t="shared" si="5"/>
        <v>0</v>
      </c>
      <c r="H47" s="234"/>
      <c r="I47" s="380">
        <f t="shared" si="6"/>
        <v>0</v>
      </c>
      <c r="J47" s="252">
        <v>0</v>
      </c>
      <c r="K47" s="235"/>
      <c r="L47" s="252"/>
      <c r="M47" s="233"/>
      <c r="N47" s="377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18"/>
        <v>0</v>
      </c>
      <c r="AD47" s="247">
        <f t="shared" si="8"/>
        <v>0</v>
      </c>
      <c r="AE47" s="248">
        <f t="shared" si="10"/>
        <v>0</v>
      </c>
    </row>
    <row r="48" spans="1:31" s="4" customFormat="1" ht="15" customHeight="1" thickBot="1" x14ac:dyDescent="0.25">
      <c r="A48" s="171"/>
      <c r="B48" s="278"/>
      <c r="C48" s="278"/>
      <c r="D48" s="208"/>
      <c r="E48" s="380">
        <f t="shared" si="4"/>
        <v>0</v>
      </c>
      <c r="F48" s="281">
        <v>0</v>
      </c>
      <c r="G48" s="229">
        <f t="shared" si="5"/>
        <v>0</v>
      </c>
      <c r="H48" s="230"/>
      <c r="I48" s="380">
        <f t="shared" si="6"/>
        <v>0</v>
      </c>
      <c r="J48" s="281">
        <v>0</v>
      </c>
      <c r="K48" s="231"/>
      <c r="L48" s="281"/>
      <c r="M48" s="376"/>
      <c r="N48" s="378"/>
      <c r="O48" s="375"/>
      <c r="P48" s="375"/>
      <c r="Q48" s="375"/>
      <c r="R48" s="375"/>
      <c r="S48" s="375"/>
      <c r="T48" s="375"/>
      <c r="U48" s="375"/>
      <c r="V48" s="375"/>
      <c r="W48" s="374"/>
      <c r="X48" s="375"/>
      <c r="Y48" s="375"/>
      <c r="Z48" s="375"/>
      <c r="AA48" s="374"/>
      <c r="AB48" s="375"/>
      <c r="AC48" s="251">
        <f t="shared" si="18"/>
        <v>0</v>
      </c>
      <c r="AD48" s="247">
        <f t="shared" si="8"/>
        <v>0</v>
      </c>
      <c r="AE48" s="248">
        <f t="shared" si="10"/>
        <v>0</v>
      </c>
    </row>
    <row r="49" spans="1:31" s="26" customFormat="1" ht="15" customHeight="1" x14ac:dyDescent="0.2">
      <c r="A49" s="197" t="s">
        <v>103</v>
      </c>
      <c r="B49" s="170" t="s">
        <v>104</v>
      </c>
      <c r="C49" s="170"/>
      <c r="D49" s="209">
        <f>SUM(D50:D51)</f>
        <v>226290</v>
      </c>
      <c r="E49" s="327">
        <v>0</v>
      </c>
      <c r="F49" s="209">
        <f>SUM(F50:F51)</f>
        <v>226290</v>
      </c>
      <c r="G49" s="209">
        <f t="shared" ref="G49:H49" si="65">SUM(G50:G51)</f>
        <v>226290</v>
      </c>
      <c r="H49" s="209">
        <f t="shared" si="65"/>
        <v>0</v>
      </c>
      <c r="I49" s="327">
        <f>SUM(I50:I51)</f>
        <v>0</v>
      </c>
      <c r="J49" s="209">
        <f>SUM(J50:J51)</f>
        <v>0</v>
      </c>
      <c r="K49" s="209">
        <f t="shared" ref="K49" si="66">SUM(K50:K51)</f>
        <v>0</v>
      </c>
      <c r="L49" s="209"/>
      <c r="M49" s="268">
        <f>SUM(M50:M51)</f>
        <v>0</v>
      </c>
      <c r="N49" s="379">
        <f>SUM(N50:N51)</f>
        <v>0</v>
      </c>
      <c r="O49" s="272">
        <f>SUM(O50:O51)</f>
        <v>0</v>
      </c>
      <c r="P49" s="272">
        <f t="shared" ref="P49:V49" si="67">SUM(P50:P51)</f>
        <v>0</v>
      </c>
      <c r="Q49" s="272">
        <f t="shared" si="67"/>
        <v>0</v>
      </c>
      <c r="R49" s="272">
        <f t="shared" si="67"/>
        <v>0</v>
      </c>
      <c r="S49" s="272">
        <f t="shared" si="67"/>
        <v>25112</v>
      </c>
      <c r="T49" s="272">
        <f t="shared" si="67"/>
        <v>0</v>
      </c>
      <c r="U49" s="272">
        <f t="shared" si="67"/>
        <v>0</v>
      </c>
      <c r="V49" s="272">
        <f t="shared" si="67"/>
        <v>0</v>
      </c>
      <c r="W49" s="268">
        <f>SUM(W50:W51)</f>
        <v>34462</v>
      </c>
      <c r="X49" s="272">
        <f t="shared" ref="X49" si="68">SUM(X50:X51)</f>
        <v>99582</v>
      </c>
      <c r="Y49" s="272">
        <f t="shared" ref="Y49" si="69">SUM(Y50:Y51)</f>
        <v>55272</v>
      </c>
      <c r="Z49" s="272">
        <f t="shared" ref="Z49" si="70">SUM(Z50:Z51)</f>
        <v>11862</v>
      </c>
      <c r="AA49" s="268">
        <f>SUM(AA50:AA51)</f>
        <v>0</v>
      </c>
      <c r="AB49" s="272">
        <f t="shared" ref="AB49" si="71">SUM(AB50:AB51)</f>
        <v>0</v>
      </c>
      <c r="AC49" s="251">
        <f t="shared" si="18"/>
        <v>226290</v>
      </c>
      <c r="AD49" s="247">
        <f t="shared" si="8"/>
        <v>226290</v>
      </c>
      <c r="AE49" s="248">
        <f t="shared" si="10"/>
        <v>0</v>
      </c>
    </row>
    <row r="50" spans="1:31" s="4" customFormat="1" ht="15" customHeight="1" x14ac:dyDescent="0.2">
      <c r="A50" s="152"/>
      <c r="B50" s="277" t="s">
        <v>443</v>
      </c>
      <c r="C50" s="277"/>
      <c r="D50" s="210">
        <v>226290</v>
      </c>
      <c r="E50" s="380">
        <f t="shared" si="4"/>
        <v>0</v>
      </c>
      <c r="F50" s="252">
        <v>226290</v>
      </c>
      <c r="G50" s="223">
        <f t="shared" si="5"/>
        <v>226290</v>
      </c>
      <c r="H50" s="234"/>
      <c r="I50" s="380">
        <f t="shared" si="6"/>
        <v>0</v>
      </c>
      <c r="J50" s="252">
        <v>0</v>
      </c>
      <c r="K50" s="235"/>
      <c r="L50" s="252"/>
      <c r="M50" s="233"/>
      <c r="N50" s="377"/>
      <c r="O50" s="373"/>
      <c r="P50" s="373"/>
      <c r="Q50" s="373"/>
      <c r="R50" s="373"/>
      <c r="S50" s="373">
        <v>25112</v>
      </c>
      <c r="T50" s="373"/>
      <c r="U50" s="373"/>
      <c r="V50" s="373"/>
      <c r="W50" s="372">
        <v>34462</v>
      </c>
      <c r="X50" s="373">
        <v>99582</v>
      </c>
      <c r="Y50" s="373">
        <v>55272</v>
      </c>
      <c r="Z50" s="373">
        <v>11862</v>
      </c>
      <c r="AA50" s="372"/>
      <c r="AB50" s="373"/>
      <c r="AC50" s="251">
        <f t="shared" si="18"/>
        <v>226290</v>
      </c>
      <c r="AD50" s="247">
        <f t="shared" si="8"/>
        <v>226290</v>
      </c>
      <c r="AE50" s="248">
        <f t="shared" si="10"/>
        <v>0</v>
      </c>
    </row>
    <row r="51" spans="1:31" s="4" customFormat="1" ht="15" customHeight="1" thickBot="1" x14ac:dyDescent="0.25">
      <c r="A51" s="171"/>
      <c r="B51" s="278"/>
      <c r="C51" s="278"/>
      <c r="D51" s="208"/>
      <c r="E51" s="380">
        <f t="shared" si="4"/>
        <v>0</v>
      </c>
      <c r="F51" s="281">
        <v>0</v>
      </c>
      <c r="G51" s="229">
        <f t="shared" si="5"/>
        <v>0</v>
      </c>
      <c r="H51" s="230"/>
      <c r="I51" s="380">
        <f t="shared" si="6"/>
        <v>0</v>
      </c>
      <c r="J51" s="281">
        <v>0</v>
      </c>
      <c r="K51" s="231"/>
      <c r="L51" s="281"/>
      <c r="M51" s="376"/>
      <c r="N51" s="378"/>
      <c r="O51" s="375"/>
      <c r="P51" s="375"/>
      <c r="Q51" s="375"/>
      <c r="R51" s="375"/>
      <c r="S51" s="375"/>
      <c r="T51" s="375"/>
      <c r="U51" s="375"/>
      <c r="V51" s="375"/>
      <c r="W51" s="374"/>
      <c r="X51" s="375"/>
      <c r="Y51" s="375"/>
      <c r="Z51" s="375"/>
      <c r="AA51" s="374"/>
      <c r="AB51" s="375"/>
      <c r="AC51" s="251">
        <f t="shared" si="18"/>
        <v>0</v>
      </c>
      <c r="AD51" s="247">
        <f t="shared" si="8"/>
        <v>0</v>
      </c>
      <c r="AE51" s="248">
        <f t="shared" si="10"/>
        <v>0</v>
      </c>
    </row>
    <row r="52" spans="1:31" s="26" customFormat="1" ht="15" customHeight="1" x14ac:dyDescent="0.2">
      <c r="A52" s="197" t="s">
        <v>105</v>
      </c>
      <c r="B52" s="170" t="s">
        <v>106</v>
      </c>
      <c r="C52" s="170"/>
      <c r="D52" s="209">
        <f>SUM(D53:D54)</f>
        <v>0</v>
      </c>
      <c r="E52" s="327">
        <f>SUM(E53:E54)</f>
        <v>0</v>
      </c>
      <c r="F52" s="209">
        <f>SUM(F53:F54)</f>
        <v>0</v>
      </c>
      <c r="G52" s="209">
        <f t="shared" ref="G52:H52" si="72">SUM(G53:G54)</f>
        <v>0</v>
      </c>
      <c r="H52" s="209">
        <f t="shared" si="72"/>
        <v>0</v>
      </c>
      <c r="I52" s="327">
        <f>SUM(I53:I54)</f>
        <v>0</v>
      </c>
      <c r="J52" s="209">
        <f>SUM(J53:J54)</f>
        <v>0</v>
      </c>
      <c r="K52" s="209">
        <f t="shared" ref="K52" si="73">SUM(K53:K54)</f>
        <v>0</v>
      </c>
      <c r="L52" s="209"/>
      <c r="M52" s="268">
        <f>SUM(M53:M54)</f>
        <v>0</v>
      </c>
      <c r="N52" s="379">
        <f>SUM(N53:N54)</f>
        <v>0</v>
      </c>
      <c r="O52" s="272">
        <f>SUM(O53:O54)</f>
        <v>0</v>
      </c>
      <c r="P52" s="272">
        <f t="shared" ref="P52:V52" si="74">SUM(P53:P54)</f>
        <v>0</v>
      </c>
      <c r="Q52" s="272">
        <f t="shared" si="74"/>
        <v>0</v>
      </c>
      <c r="R52" s="272">
        <f t="shared" si="74"/>
        <v>0</v>
      </c>
      <c r="S52" s="272">
        <f t="shared" si="74"/>
        <v>0</v>
      </c>
      <c r="T52" s="272">
        <f t="shared" si="74"/>
        <v>0</v>
      </c>
      <c r="U52" s="272">
        <f t="shared" si="74"/>
        <v>0</v>
      </c>
      <c r="V52" s="272">
        <f t="shared" si="74"/>
        <v>0</v>
      </c>
      <c r="W52" s="268">
        <f>SUM(W53:W54)</f>
        <v>0</v>
      </c>
      <c r="X52" s="272">
        <f t="shared" ref="X52" si="75">SUM(X53:X54)</f>
        <v>0</v>
      </c>
      <c r="Y52" s="272">
        <f t="shared" ref="Y52" si="76">SUM(Y53:Y54)</f>
        <v>0</v>
      </c>
      <c r="Z52" s="272">
        <f t="shared" ref="Z52" si="77">SUM(Z53:Z54)</f>
        <v>0</v>
      </c>
      <c r="AA52" s="268">
        <f>SUM(AA53:AA54)</f>
        <v>0</v>
      </c>
      <c r="AB52" s="272">
        <f t="shared" ref="AB52" si="78">SUM(AB53:AB54)</f>
        <v>0</v>
      </c>
      <c r="AC52" s="251">
        <f t="shared" si="18"/>
        <v>0</v>
      </c>
      <c r="AD52" s="247">
        <f t="shared" si="8"/>
        <v>0</v>
      </c>
      <c r="AE52" s="248">
        <f t="shared" si="10"/>
        <v>0</v>
      </c>
    </row>
    <row r="53" spans="1:31" s="4" customFormat="1" ht="15" customHeight="1" x14ac:dyDescent="0.2">
      <c r="A53" s="152"/>
      <c r="B53" s="277"/>
      <c r="C53" s="277"/>
      <c r="D53" s="210"/>
      <c r="E53" s="380">
        <f t="shared" si="4"/>
        <v>0</v>
      </c>
      <c r="F53" s="252">
        <v>0</v>
      </c>
      <c r="G53" s="223">
        <f t="shared" si="5"/>
        <v>0</v>
      </c>
      <c r="H53" s="234"/>
      <c r="I53" s="380">
        <f t="shared" si="6"/>
        <v>0</v>
      </c>
      <c r="J53" s="252">
        <v>0</v>
      </c>
      <c r="K53" s="235"/>
      <c r="L53" s="252"/>
      <c r="M53" s="233"/>
      <c r="N53" s="377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si="18"/>
        <v>0</v>
      </c>
      <c r="AD53" s="247">
        <f t="shared" si="8"/>
        <v>0</v>
      </c>
      <c r="AE53" s="248">
        <f t="shared" si="10"/>
        <v>0</v>
      </c>
    </row>
    <row r="54" spans="1:31" s="4" customFormat="1" ht="15" customHeight="1" thickBot="1" x14ac:dyDescent="0.25">
      <c r="A54" s="171"/>
      <c r="B54" s="278"/>
      <c r="C54" s="278"/>
      <c r="D54" s="208"/>
      <c r="E54" s="380">
        <f t="shared" si="4"/>
        <v>0</v>
      </c>
      <c r="F54" s="281">
        <v>0</v>
      </c>
      <c r="G54" s="229">
        <f t="shared" si="5"/>
        <v>0</v>
      </c>
      <c r="H54" s="230"/>
      <c r="I54" s="380">
        <f t="shared" si="6"/>
        <v>0</v>
      </c>
      <c r="J54" s="281">
        <v>0</v>
      </c>
      <c r="K54" s="231"/>
      <c r="L54" s="281"/>
      <c r="M54" s="376"/>
      <c r="N54" s="378"/>
      <c r="O54" s="375"/>
      <c r="P54" s="375"/>
      <c r="Q54" s="375"/>
      <c r="R54" s="375"/>
      <c r="S54" s="375"/>
      <c r="T54" s="375"/>
      <c r="U54" s="375"/>
      <c r="V54" s="375"/>
      <c r="W54" s="374"/>
      <c r="X54" s="375"/>
      <c r="Y54" s="375"/>
      <c r="Z54" s="375"/>
      <c r="AA54" s="374"/>
      <c r="AB54" s="375"/>
      <c r="AC54" s="251">
        <f t="shared" si="18"/>
        <v>0</v>
      </c>
      <c r="AD54" s="247">
        <f t="shared" si="8"/>
        <v>0</v>
      </c>
      <c r="AE54" s="248">
        <f t="shared" si="10"/>
        <v>0</v>
      </c>
    </row>
    <row r="55" spans="1:31" s="26" customFormat="1" ht="15" customHeight="1" x14ac:dyDescent="0.2">
      <c r="A55" s="197" t="s">
        <v>107</v>
      </c>
      <c r="B55" s="170" t="s">
        <v>108</v>
      </c>
      <c r="C55" s="170"/>
      <c r="D55" s="209">
        <f>SUM(D56:D57)</f>
        <v>0</v>
      </c>
      <c r="E55" s="327">
        <f>SUM(E56:E57)</f>
        <v>0</v>
      </c>
      <c r="F55" s="209">
        <f>SUM(F56:F57)</f>
        <v>0</v>
      </c>
      <c r="G55" s="209">
        <f t="shared" ref="G55:H55" si="79">SUM(G56:G57)</f>
        <v>0</v>
      </c>
      <c r="H55" s="209">
        <f t="shared" si="79"/>
        <v>0</v>
      </c>
      <c r="I55" s="327">
        <f>SUM(I56:I57)</f>
        <v>0</v>
      </c>
      <c r="J55" s="209">
        <f>SUM(J56:J57)</f>
        <v>0</v>
      </c>
      <c r="K55" s="209">
        <f t="shared" ref="K55" si="80">SUM(K56:K57)</f>
        <v>0</v>
      </c>
      <c r="L55" s="209"/>
      <c r="M55" s="268">
        <f>SUM(M56:M57)</f>
        <v>0</v>
      </c>
      <c r="N55" s="379">
        <f>SUM(N56:N57)</f>
        <v>0</v>
      </c>
      <c r="O55" s="272">
        <f>SUM(O56:O57)</f>
        <v>0</v>
      </c>
      <c r="P55" s="272">
        <f t="shared" ref="P55:V55" si="81">SUM(P56:P57)</f>
        <v>0</v>
      </c>
      <c r="Q55" s="272">
        <f t="shared" si="81"/>
        <v>0</v>
      </c>
      <c r="R55" s="272">
        <f t="shared" si="81"/>
        <v>0</v>
      </c>
      <c r="S55" s="272">
        <f t="shared" si="81"/>
        <v>0</v>
      </c>
      <c r="T55" s="272">
        <f t="shared" si="81"/>
        <v>0</v>
      </c>
      <c r="U55" s="272">
        <f t="shared" si="81"/>
        <v>0</v>
      </c>
      <c r="V55" s="272">
        <f t="shared" si="81"/>
        <v>0</v>
      </c>
      <c r="W55" s="268">
        <f>SUM(W56:W57)</f>
        <v>0</v>
      </c>
      <c r="X55" s="272">
        <f t="shared" ref="X55" si="82">SUM(X56:X57)</f>
        <v>0</v>
      </c>
      <c r="Y55" s="272">
        <f t="shared" ref="Y55" si="83">SUM(Y56:Y57)</f>
        <v>0</v>
      </c>
      <c r="Z55" s="272">
        <f t="shared" ref="Z55" si="84">SUM(Z56:Z57)</f>
        <v>0</v>
      </c>
      <c r="AA55" s="268">
        <f>SUM(AA56:AA57)</f>
        <v>0</v>
      </c>
      <c r="AB55" s="272">
        <f t="shared" ref="AB55" si="85">SUM(AB56:AB57)</f>
        <v>0</v>
      </c>
      <c r="AC55" s="251">
        <f t="shared" si="18"/>
        <v>0</v>
      </c>
      <c r="AD55" s="247">
        <f t="shared" si="8"/>
        <v>0</v>
      </c>
      <c r="AE55" s="248">
        <f t="shared" ref="AE55:AE62" si="86">+F55-AD55</f>
        <v>0</v>
      </c>
    </row>
    <row r="56" spans="1:31" s="4" customFormat="1" ht="15" customHeight="1" x14ac:dyDescent="0.2">
      <c r="A56" s="152"/>
      <c r="B56" s="277"/>
      <c r="C56" s="277"/>
      <c r="D56" s="210"/>
      <c r="E56" s="380">
        <f t="shared" si="4"/>
        <v>0</v>
      </c>
      <c r="F56" s="252">
        <v>0</v>
      </c>
      <c r="G56" s="223">
        <f t="shared" si="5"/>
        <v>0</v>
      </c>
      <c r="H56" s="234"/>
      <c r="I56" s="380">
        <f t="shared" si="6"/>
        <v>0</v>
      </c>
      <c r="J56" s="252">
        <v>0</v>
      </c>
      <c r="K56" s="235"/>
      <c r="L56" s="252"/>
      <c r="M56" s="233"/>
      <c r="N56" s="377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18"/>
        <v>0</v>
      </c>
      <c r="AD56" s="247">
        <f t="shared" si="8"/>
        <v>0</v>
      </c>
      <c r="AE56" s="248">
        <f t="shared" si="86"/>
        <v>0</v>
      </c>
    </row>
    <row r="57" spans="1:31" s="4" customFormat="1" ht="15" customHeight="1" thickBot="1" x14ac:dyDescent="0.25">
      <c r="A57" s="172"/>
      <c r="B57" s="278"/>
      <c r="C57" s="278"/>
      <c r="D57" s="208"/>
      <c r="E57" s="380">
        <f t="shared" si="4"/>
        <v>0</v>
      </c>
      <c r="F57" s="281">
        <v>0</v>
      </c>
      <c r="G57" s="229">
        <f t="shared" si="5"/>
        <v>0</v>
      </c>
      <c r="H57" s="230"/>
      <c r="I57" s="380">
        <f t="shared" si="6"/>
        <v>0</v>
      </c>
      <c r="J57" s="281">
        <v>0</v>
      </c>
      <c r="K57" s="231"/>
      <c r="L57" s="281"/>
      <c r="M57" s="376"/>
      <c r="N57" s="378"/>
      <c r="O57" s="375"/>
      <c r="P57" s="375"/>
      <c r="Q57" s="375"/>
      <c r="R57" s="375"/>
      <c r="S57" s="375"/>
      <c r="T57" s="375"/>
      <c r="U57" s="375"/>
      <c r="V57" s="375"/>
      <c r="W57" s="374"/>
      <c r="X57" s="375"/>
      <c r="Y57" s="375"/>
      <c r="Z57" s="375"/>
      <c r="AA57" s="374"/>
      <c r="AB57" s="375"/>
      <c r="AC57" s="251">
        <f t="shared" si="18"/>
        <v>0</v>
      </c>
      <c r="AD57" s="247">
        <f t="shared" ref="AD57:AD62" si="87">+AC57+M57</f>
        <v>0</v>
      </c>
      <c r="AE57" s="248">
        <f t="shared" si="86"/>
        <v>0</v>
      </c>
    </row>
    <row r="58" spans="1:31" s="26" customFormat="1" ht="15" customHeight="1" x14ac:dyDescent="0.2">
      <c r="A58" s="199" t="s">
        <v>109</v>
      </c>
      <c r="B58" s="344" t="s">
        <v>110</v>
      </c>
      <c r="C58" s="384"/>
      <c r="D58" s="209">
        <f>SUM(D59:D60)</f>
        <v>0</v>
      </c>
      <c r="E58" s="327">
        <f>SUM(E59:E60)</f>
        <v>0</v>
      </c>
      <c r="F58" s="209">
        <f>SUM(F59:F60)</f>
        <v>0</v>
      </c>
      <c r="G58" s="211">
        <f t="shared" ref="G58:H58" si="88">SUM(G59:G60)</f>
        <v>0</v>
      </c>
      <c r="H58" s="211">
        <f t="shared" si="88"/>
        <v>0</v>
      </c>
      <c r="I58" s="327">
        <f>SUM(I59:I60)</f>
        <v>0</v>
      </c>
      <c r="J58" s="209">
        <f>SUM(J59:J60)</f>
        <v>0</v>
      </c>
      <c r="K58" s="211">
        <f t="shared" ref="K58" si="89">SUM(K59:K60)</f>
        <v>0</v>
      </c>
      <c r="L58" s="211"/>
      <c r="M58" s="268">
        <f>SUM(M59:M60)</f>
        <v>0</v>
      </c>
      <c r="N58" s="379">
        <f>SUM(N59:N60)</f>
        <v>0</v>
      </c>
      <c r="O58" s="272">
        <f>SUM(O59:O60)</f>
        <v>0</v>
      </c>
      <c r="P58" s="272">
        <f t="shared" ref="P58:V58" si="90">SUM(P59:P60)</f>
        <v>0</v>
      </c>
      <c r="Q58" s="272">
        <f t="shared" si="90"/>
        <v>0</v>
      </c>
      <c r="R58" s="272">
        <f t="shared" si="90"/>
        <v>0</v>
      </c>
      <c r="S58" s="272">
        <f t="shared" si="90"/>
        <v>0</v>
      </c>
      <c r="T58" s="272">
        <f t="shared" si="90"/>
        <v>0</v>
      </c>
      <c r="U58" s="272">
        <f t="shared" si="90"/>
        <v>0</v>
      </c>
      <c r="V58" s="272">
        <f t="shared" si="90"/>
        <v>0</v>
      </c>
      <c r="W58" s="268">
        <f>SUM(W59:W60)</f>
        <v>0</v>
      </c>
      <c r="X58" s="272">
        <f t="shared" ref="X58" si="91">SUM(X59:X60)</f>
        <v>0</v>
      </c>
      <c r="Y58" s="272">
        <f t="shared" ref="Y58" si="92">SUM(Y59:Y60)</f>
        <v>0</v>
      </c>
      <c r="Z58" s="272">
        <f t="shared" ref="Z58" si="93">SUM(Z59:Z60)</f>
        <v>0</v>
      </c>
      <c r="AA58" s="268">
        <f>SUM(AA59:AA60)</f>
        <v>0</v>
      </c>
      <c r="AB58" s="272">
        <f t="shared" ref="AB58" si="94">SUM(AB59:AB60)</f>
        <v>0</v>
      </c>
      <c r="AC58" s="251">
        <f t="shared" si="18"/>
        <v>0</v>
      </c>
      <c r="AD58" s="247">
        <f t="shared" si="87"/>
        <v>0</v>
      </c>
      <c r="AE58" s="248">
        <f t="shared" si="86"/>
        <v>0</v>
      </c>
    </row>
    <row r="59" spans="1:31" s="4" customFormat="1" ht="15" customHeight="1" x14ac:dyDescent="0.2">
      <c r="A59" s="176"/>
      <c r="B59" s="279"/>
      <c r="C59" s="279"/>
      <c r="D59" s="210"/>
      <c r="E59" s="380">
        <f t="shared" si="4"/>
        <v>0</v>
      </c>
      <c r="F59" s="252">
        <v>0</v>
      </c>
      <c r="G59" s="223">
        <f t="shared" si="5"/>
        <v>0</v>
      </c>
      <c r="H59" s="236"/>
      <c r="I59" s="380">
        <f t="shared" si="6"/>
        <v>0</v>
      </c>
      <c r="J59" s="252">
        <v>0</v>
      </c>
      <c r="K59" s="237"/>
      <c r="L59" s="252"/>
      <c r="M59" s="238"/>
      <c r="N59" s="375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18"/>
        <v>0</v>
      </c>
      <c r="AD59" s="247">
        <f t="shared" si="87"/>
        <v>0</v>
      </c>
      <c r="AE59" s="248">
        <f t="shared" si="86"/>
        <v>0</v>
      </c>
    </row>
    <row r="60" spans="1:31" s="4" customFormat="1" ht="15" customHeight="1" thickBot="1" x14ac:dyDescent="0.25">
      <c r="A60" s="181"/>
      <c r="B60" s="280"/>
      <c r="C60" s="280"/>
      <c r="D60" s="208"/>
      <c r="E60" s="381">
        <f t="shared" si="4"/>
        <v>0</v>
      </c>
      <c r="F60" s="281">
        <v>0</v>
      </c>
      <c r="G60" s="229">
        <f t="shared" si="5"/>
        <v>0</v>
      </c>
      <c r="H60" s="230"/>
      <c r="I60" s="381">
        <f t="shared" si="6"/>
        <v>0</v>
      </c>
      <c r="J60" s="281">
        <v>0</v>
      </c>
      <c r="K60" s="231"/>
      <c r="L60" s="281"/>
      <c r="M60" s="239"/>
      <c r="N60" s="375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18"/>
        <v>0</v>
      </c>
      <c r="AD60" s="247">
        <f t="shared" si="87"/>
        <v>0</v>
      </c>
      <c r="AE60" s="248">
        <f t="shared" si="86"/>
        <v>0</v>
      </c>
    </row>
    <row r="61" spans="1:31" s="142" customFormat="1" ht="15.75" thickBot="1" x14ac:dyDescent="0.3">
      <c r="A61" s="179"/>
      <c r="B61" s="180"/>
      <c r="C61" s="385"/>
      <c r="D61" s="212"/>
      <c r="E61" s="212"/>
      <c r="F61" s="212"/>
      <c r="G61" s="240"/>
      <c r="H61" s="227"/>
      <c r="I61" s="212"/>
      <c r="J61" s="241"/>
      <c r="K61" s="242"/>
      <c r="L61" s="242"/>
      <c r="M61" s="240"/>
      <c r="N61" s="271"/>
      <c r="O61" s="273"/>
      <c r="P61" s="273"/>
      <c r="Q61" s="273"/>
      <c r="R61" s="273"/>
      <c r="S61" s="273"/>
      <c r="T61" s="273"/>
      <c r="U61" s="273"/>
      <c r="V61" s="273"/>
      <c r="W61" s="271"/>
      <c r="X61" s="273"/>
      <c r="Y61" s="273"/>
      <c r="Z61" s="273"/>
      <c r="AA61" s="271"/>
      <c r="AB61" s="273"/>
      <c r="AC61" s="251">
        <f t="shared" si="18"/>
        <v>0</v>
      </c>
      <c r="AD61" s="247">
        <f t="shared" si="87"/>
        <v>0</v>
      </c>
      <c r="AE61" s="248">
        <f t="shared" si="86"/>
        <v>0</v>
      </c>
    </row>
    <row r="62" spans="1:31" s="3" customFormat="1" ht="22.5" customHeight="1" thickBot="1" x14ac:dyDescent="0.3">
      <c r="A62" s="177"/>
      <c r="B62" s="178"/>
      <c r="C62" s="19"/>
      <c r="D62" s="243">
        <f t="shared" ref="D62:K62" si="95">SUM(D8,D25,D28,D31,D34,D37,D40,D43,D46,D49,D52,D55,D58)</f>
        <v>226290</v>
      </c>
      <c r="E62" s="336">
        <f t="shared" si="95"/>
        <v>0</v>
      </c>
      <c r="F62" s="243">
        <f t="shared" si="95"/>
        <v>226290</v>
      </c>
      <c r="G62" s="243">
        <f t="shared" si="95"/>
        <v>226290</v>
      </c>
      <c r="H62" s="244">
        <f t="shared" si="95"/>
        <v>0</v>
      </c>
      <c r="I62" s="336">
        <f t="shared" ref="I62" si="96">SUM(I8,I25,I28,I31,I34,I37,I40,I43,I46,I49,I52,I55,I58)</f>
        <v>0</v>
      </c>
      <c r="J62" s="244">
        <f t="shared" si="95"/>
        <v>0</v>
      </c>
      <c r="K62" s="244">
        <f t="shared" si="95"/>
        <v>0</v>
      </c>
      <c r="L62" s="244"/>
      <c r="M62" s="243">
        <f t="shared" ref="M62:AB62" si="97">SUM(M8,M25,M28,M31,M34,M37,M40,M43,M46,M49,M52,M55,M58)</f>
        <v>0</v>
      </c>
      <c r="N62" s="243">
        <f t="shared" si="97"/>
        <v>0</v>
      </c>
      <c r="O62" s="243">
        <f t="shared" si="97"/>
        <v>0</v>
      </c>
      <c r="P62" s="243">
        <f t="shared" si="97"/>
        <v>0</v>
      </c>
      <c r="Q62" s="243">
        <f t="shared" si="97"/>
        <v>0</v>
      </c>
      <c r="R62" s="243">
        <f t="shared" si="97"/>
        <v>0</v>
      </c>
      <c r="S62" s="243">
        <f t="shared" si="97"/>
        <v>25112</v>
      </c>
      <c r="T62" s="243">
        <f t="shared" si="97"/>
        <v>0</v>
      </c>
      <c r="U62" s="243">
        <f t="shared" si="97"/>
        <v>0</v>
      </c>
      <c r="V62" s="243">
        <f t="shared" si="97"/>
        <v>0</v>
      </c>
      <c r="W62" s="243">
        <f t="shared" si="97"/>
        <v>34462</v>
      </c>
      <c r="X62" s="243">
        <f t="shared" si="97"/>
        <v>99582</v>
      </c>
      <c r="Y62" s="243">
        <f t="shared" si="97"/>
        <v>55272</v>
      </c>
      <c r="Z62" s="243">
        <f t="shared" si="97"/>
        <v>11862</v>
      </c>
      <c r="AA62" s="243">
        <f t="shared" si="97"/>
        <v>0</v>
      </c>
      <c r="AB62" s="243">
        <f t="shared" si="97"/>
        <v>0</v>
      </c>
      <c r="AC62" s="243">
        <f t="shared" si="18"/>
        <v>226290</v>
      </c>
      <c r="AD62" s="243">
        <f t="shared" si="87"/>
        <v>226290</v>
      </c>
      <c r="AE62" s="282">
        <f t="shared" si="86"/>
        <v>0</v>
      </c>
    </row>
    <row r="63" spans="1:31" x14ac:dyDescent="0.25">
      <c r="A63" s="8"/>
      <c r="B63" s="8"/>
      <c r="C63" s="8"/>
      <c r="D63" s="448"/>
      <c r="E63" s="448"/>
      <c r="F63" s="448"/>
      <c r="G63" s="448"/>
      <c r="H63" s="449"/>
      <c r="I63" s="450"/>
      <c r="J63" s="450"/>
      <c r="K63" s="450"/>
      <c r="L63" s="45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31" x14ac:dyDescent="0.25">
      <c r="A64" s="8"/>
      <c r="B64" s="8"/>
      <c r="C64" s="8"/>
    </row>
    <row r="65" spans="1:30" ht="15.75" thickBot="1" x14ac:dyDescent="0.3"/>
    <row r="66" spans="1:30" s="143" customFormat="1" ht="15.75" thickBot="1" x14ac:dyDescent="0.3">
      <c r="A66" s="23"/>
      <c r="B66" s="23" t="s">
        <v>59</v>
      </c>
      <c r="C66" s="23"/>
      <c r="D66" s="24"/>
      <c r="E66" s="24"/>
      <c r="F66" s="24"/>
      <c r="G66" s="213">
        <f>+G62*0.2</f>
        <v>45258</v>
      </c>
      <c r="H66" s="24"/>
      <c r="I66" s="24"/>
      <c r="J66" s="24"/>
      <c r="K66" s="24"/>
      <c r="L66" s="24"/>
      <c r="M66" s="213">
        <f t="shared" ref="M66" si="98">+M62*0.2</f>
        <v>0</v>
      </c>
      <c r="N66" s="213">
        <f t="shared" ref="N66:AA66" si="99">+N62*0.2</f>
        <v>0</v>
      </c>
      <c r="O66" s="213">
        <f t="shared" si="99"/>
        <v>0</v>
      </c>
      <c r="P66" s="213">
        <f t="shared" si="99"/>
        <v>0</v>
      </c>
      <c r="Q66" s="213">
        <f t="shared" si="99"/>
        <v>0</v>
      </c>
      <c r="R66" s="213">
        <f t="shared" si="99"/>
        <v>0</v>
      </c>
      <c r="S66" s="213">
        <f t="shared" si="99"/>
        <v>5022.4000000000005</v>
      </c>
      <c r="T66" s="213">
        <f t="shared" si="99"/>
        <v>0</v>
      </c>
      <c r="U66" s="213">
        <f t="shared" si="99"/>
        <v>0</v>
      </c>
      <c r="V66" s="213">
        <f t="shared" si="99"/>
        <v>0</v>
      </c>
      <c r="W66" s="213">
        <f t="shared" si="99"/>
        <v>6892.4000000000005</v>
      </c>
      <c r="X66" s="213">
        <f t="shared" si="99"/>
        <v>19916.400000000001</v>
      </c>
      <c r="Y66" s="213">
        <f t="shared" si="99"/>
        <v>11054.400000000001</v>
      </c>
      <c r="Z66" s="213">
        <f t="shared" si="99"/>
        <v>2372.4</v>
      </c>
      <c r="AA66" s="213">
        <f t="shared" si="99"/>
        <v>0</v>
      </c>
      <c r="AB66" s="213">
        <f>+AB62*0.2</f>
        <v>0</v>
      </c>
      <c r="AC66" s="213">
        <f>+AC62*0.2</f>
        <v>45258</v>
      </c>
      <c r="AD66" s="213">
        <f>+AD62*0.2</f>
        <v>45258</v>
      </c>
    </row>
    <row r="67" spans="1:30" s="143" customFormat="1" ht="15.75" thickBot="1" x14ac:dyDescent="0.3">
      <c r="A67" s="23"/>
      <c r="B67" s="23" t="s">
        <v>60</v>
      </c>
      <c r="C67" s="23"/>
      <c r="D67" s="24"/>
      <c r="E67" s="24"/>
      <c r="F67" s="24"/>
      <c r="G67" s="213">
        <f>SUM(G62:G66)</f>
        <v>271548</v>
      </c>
      <c r="H67" s="24"/>
      <c r="I67" s="24"/>
      <c r="J67" s="24"/>
      <c r="K67" s="24"/>
      <c r="L67" s="24"/>
      <c r="M67" s="213">
        <f t="shared" ref="M67" si="100">SUM(M62:M66)</f>
        <v>0</v>
      </c>
      <c r="N67" s="213">
        <f t="shared" ref="N67:AA67" si="101">SUM(N62:N66)</f>
        <v>0</v>
      </c>
      <c r="O67" s="213">
        <f t="shared" si="101"/>
        <v>0</v>
      </c>
      <c r="P67" s="213">
        <f t="shared" si="101"/>
        <v>0</v>
      </c>
      <c r="Q67" s="213">
        <f t="shared" si="101"/>
        <v>0</v>
      </c>
      <c r="R67" s="213">
        <f t="shared" si="101"/>
        <v>0</v>
      </c>
      <c r="S67" s="213">
        <f t="shared" si="101"/>
        <v>30134.400000000001</v>
      </c>
      <c r="T67" s="213">
        <f t="shared" si="101"/>
        <v>0</v>
      </c>
      <c r="U67" s="213">
        <f t="shared" si="101"/>
        <v>0</v>
      </c>
      <c r="V67" s="213">
        <f t="shared" si="101"/>
        <v>0</v>
      </c>
      <c r="W67" s="213">
        <f t="shared" si="101"/>
        <v>41354.400000000001</v>
      </c>
      <c r="X67" s="213">
        <f t="shared" si="101"/>
        <v>119498.4</v>
      </c>
      <c r="Y67" s="213">
        <f t="shared" si="101"/>
        <v>66326.399999999994</v>
      </c>
      <c r="Z67" s="213">
        <f t="shared" si="101"/>
        <v>14234.4</v>
      </c>
      <c r="AA67" s="213">
        <f t="shared" si="101"/>
        <v>0</v>
      </c>
      <c r="AB67" s="213">
        <f>SUM(AB62:AB66)</f>
        <v>0</v>
      </c>
      <c r="AC67" s="213">
        <f>SUM(AC62:AC66)</f>
        <v>271548</v>
      </c>
      <c r="AD67" s="213">
        <f>SUM(AD62:AD66)</f>
        <v>271548</v>
      </c>
    </row>
  </sheetData>
  <sheetProtection insertRows="0" deleteRows="0" selectLockedCells="1"/>
  <mergeCells count="11">
    <mergeCell ref="D63:G63"/>
    <mergeCell ref="H63:L63"/>
    <mergeCell ref="N3:AB3"/>
    <mergeCell ref="N5:AB5"/>
    <mergeCell ref="D6:G6"/>
    <mergeCell ref="N6:V6"/>
    <mergeCell ref="W6:Z6"/>
    <mergeCell ref="AA6:AB6"/>
    <mergeCell ref="H6:L6"/>
    <mergeCell ref="G4:L4"/>
    <mergeCell ref="G3:L3"/>
  </mergeCells>
  <conditionalFormatting sqref="AE9:AE62">
    <cfRule type="cellIs" dxfId="1242" priority="129" operator="lessThan">
      <formula>0</formula>
    </cfRule>
  </conditionalFormatting>
  <conditionalFormatting sqref="AE8">
    <cfRule type="cellIs" dxfId="1241" priority="128" operator="lessThan">
      <formula>0</formula>
    </cfRule>
  </conditionalFormatting>
  <conditionalFormatting sqref="G3">
    <cfRule type="containsText" dxfId="1240" priority="125" operator="containsText" text="Budget">
      <formula>NOT(ISERROR(SEARCH("Budget",G3)))</formula>
    </cfRule>
  </conditionalFormatting>
  <conditionalFormatting sqref="G4">
    <cfRule type="containsText" dxfId="1239" priority="123" operator="containsText" text="forecast">
      <formula>NOT(ISERROR(SEARCH("forecast",G4)))</formula>
    </cfRule>
  </conditionalFormatting>
  <conditionalFormatting sqref="G9:G24">
    <cfRule type="cellIs" dxfId="1238" priority="118" operator="greaterThan">
      <formula>F9</formula>
    </cfRule>
  </conditionalFormatting>
  <conditionalFormatting sqref="E8">
    <cfRule type="cellIs" dxfId="1237" priority="73" operator="greaterThan">
      <formula>0</formula>
    </cfRule>
  </conditionalFormatting>
  <conditionalFormatting sqref="E9:E24">
    <cfRule type="cellIs" dxfId="1236" priority="72" operator="greaterThan">
      <formula>0</formula>
    </cfRule>
  </conditionalFormatting>
  <conditionalFormatting sqref="E25">
    <cfRule type="cellIs" dxfId="1235" priority="71" operator="greaterThan">
      <formula>0</formula>
    </cfRule>
  </conditionalFormatting>
  <conditionalFormatting sqref="E26:E27">
    <cfRule type="cellIs" dxfId="1234" priority="70" operator="greaterThan">
      <formula>0</formula>
    </cfRule>
  </conditionalFormatting>
  <conditionalFormatting sqref="E28">
    <cfRule type="cellIs" dxfId="1233" priority="69" operator="greaterThan">
      <formula>0</formula>
    </cfRule>
  </conditionalFormatting>
  <conditionalFormatting sqref="E29:E30">
    <cfRule type="cellIs" dxfId="1232" priority="68" operator="greaterThan">
      <formula>0</formula>
    </cfRule>
  </conditionalFormatting>
  <conditionalFormatting sqref="E31">
    <cfRule type="cellIs" dxfId="1231" priority="67" operator="greaterThan">
      <formula>0</formula>
    </cfRule>
  </conditionalFormatting>
  <conditionalFormatting sqref="E32:E33">
    <cfRule type="cellIs" dxfId="1230" priority="66" operator="greaterThan">
      <formula>0</formula>
    </cfRule>
  </conditionalFormatting>
  <conditionalFormatting sqref="E34">
    <cfRule type="cellIs" dxfId="1229" priority="65" operator="greaterThan">
      <formula>0</formula>
    </cfRule>
  </conditionalFormatting>
  <conditionalFormatting sqref="E35:E36">
    <cfRule type="cellIs" dxfId="1228" priority="64" operator="greaterThan">
      <formula>0</formula>
    </cfRule>
  </conditionalFormatting>
  <conditionalFormatting sqref="E37">
    <cfRule type="cellIs" dxfId="1227" priority="63" operator="greaterThan">
      <formula>0</formula>
    </cfRule>
  </conditionalFormatting>
  <conditionalFormatting sqref="E38:E39">
    <cfRule type="cellIs" dxfId="1226" priority="62" operator="greaterThan">
      <formula>0</formula>
    </cfRule>
  </conditionalFormatting>
  <conditionalFormatting sqref="E40">
    <cfRule type="cellIs" dxfId="1225" priority="61" operator="greaterThan">
      <formula>0</formula>
    </cfRule>
  </conditionalFormatting>
  <conditionalFormatting sqref="E41:E42">
    <cfRule type="cellIs" dxfId="1224" priority="60" operator="greaterThan">
      <formula>0</formula>
    </cfRule>
  </conditionalFormatting>
  <conditionalFormatting sqref="E43">
    <cfRule type="cellIs" dxfId="1223" priority="59" operator="greaterThan">
      <formula>0</formula>
    </cfRule>
  </conditionalFormatting>
  <conditionalFormatting sqref="E44:E45">
    <cfRule type="cellIs" dxfId="1222" priority="58" operator="greaterThan">
      <formula>0</formula>
    </cfRule>
  </conditionalFormatting>
  <conditionalFormatting sqref="E46">
    <cfRule type="cellIs" dxfId="1221" priority="57" operator="greaterThan">
      <formula>0</formula>
    </cfRule>
  </conditionalFormatting>
  <conditionalFormatting sqref="E47:E48">
    <cfRule type="cellIs" dxfId="1220" priority="56" operator="greaterThan">
      <formula>0</formula>
    </cfRule>
  </conditionalFormatting>
  <conditionalFormatting sqref="E49">
    <cfRule type="cellIs" dxfId="1219" priority="55" operator="greaterThan">
      <formula>0</formula>
    </cfRule>
  </conditionalFormatting>
  <conditionalFormatting sqref="E50:E51">
    <cfRule type="cellIs" dxfId="1218" priority="54" operator="greaterThan">
      <formula>0</formula>
    </cfRule>
  </conditionalFormatting>
  <conditionalFormatting sqref="E52">
    <cfRule type="cellIs" dxfId="1217" priority="53" operator="greaterThan">
      <formula>0</formula>
    </cfRule>
  </conditionalFormatting>
  <conditionalFormatting sqref="E53:E54">
    <cfRule type="cellIs" dxfId="1216" priority="52" operator="greaterThan">
      <formula>0</formula>
    </cfRule>
  </conditionalFormatting>
  <conditionalFormatting sqref="E55">
    <cfRule type="cellIs" dxfId="1215" priority="51" operator="greaterThan">
      <formula>0</formula>
    </cfRule>
  </conditionalFormatting>
  <conditionalFormatting sqref="E56:E57">
    <cfRule type="cellIs" dxfId="1214" priority="50" operator="greaterThan">
      <formula>0</formula>
    </cfRule>
  </conditionalFormatting>
  <conditionalFormatting sqref="E58">
    <cfRule type="cellIs" dxfId="1213" priority="49" operator="greaterThan">
      <formula>0</formula>
    </cfRule>
  </conditionalFormatting>
  <conditionalFormatting sqref="E59:E60">
    <cfRule type="cellIs" dxfId="1212" priority="48" operator="greaterThan">
      <formula>0</formula>
    </cfRule>
  </conditionalFormatting>
  <conditionalFormatting sqref="E62">
    <cfRule type="cellIs" dxfId="1211" priority="47" operator="greaterThan">
      <formula>0</formula>
    </cfRule>
  </conditionalFormatting>
  <conditionalFormatting sqref="I8">
    <cfRule type="cellIs" dxfId="1210" priority="46" operator="greaterThan">
      <formula>0</formula>
    </cfRule>
  </conditionalFormatting>
  <conditionalFormatting sqref="I9:I24">
    <cfRule type="cellIs" dxfId="1209" priority="45" operator="greaterThan">
      <formula>0</formula>
    </cfRule>
  </conditionalFormatting>
  <conditionalFormatting sqref="I25">
    <cfRule type="cellIs" dxfId="1208" priority="44" operator="greaterThan">
      <formula>0</formula>
    </cfRule>
  </conditionalFormatting>
  <conditionalFormatting sqref="I26:I27">
    <cfRule type="cellIs" dxfId="1207" priority="43" operator="greaterThan">
      <formula>0</formula>
    </cfRule>
  </conditionalFormatting>
  <conditionalFormatting sqref="I28">
    <cfRule type="cellIs" dxfId="1206" priority="42" operator="greaterThan">
      <formula>0</formula>
    </cfRule>
  </conditionalFormatting>
  <conditionalFormatting sqref="I29:I30">
    <cfRule type="cellIs" dxfId="1205" priority="41" operator="greaterThan">
      <formula>0</formula>
    </cfRule>
  </conditionalFormatting>
  <conditionalFormatting sqref="I31">
    <cfRule type="cellIs" dxfId="1204" priority="40" operator="greaterThan">
      <formula>0</formula>
    </cfRule>
  </conditionalFormatting>
  <conditionalFormatting sqref="I32:I33">
    <cfRule type="cellIs" dxfId="1203" priority="39" operator="greaterThan">
      <formula>0</formula>
    </cfRule>
  </conditionalFormatting>
  <conditionalFormatting sqref="I34">
    <cfRule type="cellIs" dxfId="1202" priority="38" operator="greaterThan">
      <formula>0</formula>
    </cfRule>
  </conditionalFormatting>
  <conditionalFormatting sqref="I35:I36">
    <cfRule type="cellIs" dxfId="1201" priority="37" operator="greaterThan">
      <formula>0</formula>
    </cfRule>
  </conditionalFormatting>
  <conditionalFormatting sqref="I37">
    <cfRule type="cellIs" dxfId="1200" priority="36" operator="greaterThan">
      <formula>0</formula>
    </cfRule>
  </conditionalFormatting>
  <conditionalFormatting sqref="I38:I39">
    <cfRule type="cellIs" dxfId="1199" priority="35" operator="greaterThan">
      <formula>0</formula>
    </cfRule>
  </conditionalFormatting>
  <conditionalFormatting sqref="I40">
    <cfRule type="cellIs" dxfId="1198" priority="34" operator="greaterThan">
      <formula>0</formula>
    </cfRule>
  </conditionalFormatting>
  <conditionalFormatting sqref="I41:I42">
    <cfRule type="cellIs" dxfId="1197" priority="33" operator="greaterThan">
      <formula>0</formula>
    </cfRule>
  </conditionalFormatting>
  <conditionalFormatting sqref="I43">
    <cfRule type="cellIs" dxfId="1196" priority="32" operator="greaterThan">
      <formula>0</formula>
    </cfRule>
  </conditionalFormatting>
  <conditionalFormatting sqref="I44:I45">
    <cfRule type="cellIs" dxfId="1195" priority="31" operator="greaterThan">
      <formula>0</formula>
    </cfRule>
  </conditionalFormatting>
  <conditionalFormatting sqref="I46">
    <cfRule type="cellIs" dxfId="1194" priority="30" operator="greaterThan">
      <formula>0</formula>
    </cfRule>
  </conditionalFormatting>
  <conditionalFormatting sqref="I47:I48">
    <cfRule type="cellIs" dxfId="1193" priority="29" operator="greaterThan">
      <formula>0</formula>
    </cfRule>
  </conditionalFormatting>
  <conditionalFormatting sqref="I49">
    <cfRule type="cellIs" dxfId="1192" priority="28" operator="greaterThan">
      <formula>0</formula>
    </cfRule>
  </conditionalFormatting>
  <conditionalFormatting sqref="I50:I51">
    <cfRule type="cellIs" dxfId="1191" priority="27" operator="greaterThan">
      <formula>0</formula>
    </cfRule>
  </conditionalFormatting>
  <conditionalFormatting sqref="I52">
    <cfRule type="cellIs" dxfId="1190" priority="26" operator="greaterThan">
      <formula>0</formula>
    </cfRule>
  </conditionalFormatting>
  <conditionalFormatting sqref="I53:I54">
    <cfRule type="cellIs" dxfId="1189" priority="25" operator="greaterThan">
      <formula>0</formula>
    </cfRule>
  </conditionalFormatting>
  <conditionalFormatting sqref="I55">
    <cfRule type="cellIs" dxfId="1188" priority="24" operator="greaterThan">
      <formula>0</formula>
    </cfRule>
  </conditionalFormatting>
  <conditionalFormatting sqref="I56:I57">
    <cfRule type="cellIs" dxfId="1187" priority="23" operator="greaterThan">
      <formula>0</formula>
    </cfRule>
  </conditionalFormatting>
  <conditionalFormatting sqref="I58">
    <cfRule type="cellIs" dxfId="1186" priority="22" operator="greaterThan">
      <formula>0</formula>
    </cfRule>
  </conditionalFormatting>
  <conditionalFormatting sqref="I59:I60">
    <cfRule type="cellIs" dxfId="1185" priority="21" operator="greaterThan">
      <formula>0</formula>
    </cfRule>
  </conditionalFormatting>
  <conditionalFormatting sqref="I62">
    <cfRule type="cellIs" dxfId="1184" priority="20" operator="greaterThan">
      <formula>0</formula>
    </cfRule>
  </conditionalFormatting>
  <conditionalFormatting sqref="G26:G27">
    <cfRule type="cellIs" dxfId="1183" priority="12" operator="greaterThan">
      <formula>F26</formula>
    </cfRule>
  </conditionalFormatting>
  <conditionalFormatting sqref="G29:G30">
    <cfRule type="cellIs" dxfId="1182" priority="11" operator="greaterThan">
      <formula>F29</formula>
    </cfRule>
  </conditionalFormatting>
  <conditionalFormatting sqref="G32:G33">
    <cfRule type="cellIs" dxfId="1181" priority="10" operator="greaterThan">
      <formula>F32</formula>
    </cfRule>
  </conditionalFormatting>
  <conditionalFormatting sqref="G35:G36">
    <cfRule type="cellIs" dxfId="1180" priority="9" operator="greaterThan">
      <formula>F35</formula>
    </cfRule>
  </conditionalFormatting>
  <conditionalFormatting sqref="G38:G39">
    <cfRule type="cellIs" dxfId="1179" priority="8" operator="greaterThan">
      <formula>F38</formula>
    </cfRule>
  </conditionalFormatting>
  <conditionalFormatting sqref="G41:G42">
    <cfRule type="cellIs" dxfId="1178" priority="7" operator="greaterThan">
      <formula>F41</formula>
    </cfRule>
  </conditionalFormatting>
  <conditionalFormatting sqref="G44:G45">
    <cfRule type="cellIs" dxfId="1177" priority="6" operator="greaterThan">
      <formula>F44</formula>
    </cfRule>
  </conditionalFormatting>
  <conditionalFormatting sqref="G47:G48">
    <cfRule type="cellIs" dxfId="1176" priority="5" operator="greaterThan">
      <formula>F47</formula>
    </cfRule>
  </conditionalFormatting>
  <conditionalFormatting sqref="G50:G51">
    <cfRule type="cellIs" dxfId="1175" priority="4" operator="greaterThan">
      <formula>F50</formula>
    </cfRule>
  </conditionalFormatting>
  <conditionalFormatting sqref="G53:G54">
    <cfRule type="cellIs" dxfId="1174" priority="3" operator="greaterThan">
      <formula>F53</formula>
    </cfRule>
  </conditionalFormatting>
  <conditionalFormatting sqref="G56:G57">
    <cfRule type="cellIs" dxfId="1173" priority="2" operator="greaterThan">
      <formula>F56</formula>
    </cfRule>
  </conditionalFormatting>
  <conditionalFormatting sqref="G59:G60">
    <cfRule type="cellIs" dxfId="1172" priority="1" operator="greaterThan">
      <formula>F59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C62 AE9 G11:G25 AD11:AD24 G9:G10 AD9:AD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zoomScaleNormal="100" workbookViewId="0">
      <pane xSplit="2" ySplit="7" topLeftCell="S37" activePane="bottomRight" state="frozen"/>
      <selection pane="topRight" activeCell="C1" sqref="C1"/>
      <selection pane="bottomLeft" activeCell="A8" sqref="A8"/>
      <selection pane="bottomRight" activeCell="AF28" sqref="AF2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IF(F79&gt;D79,"Budget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IF(AE79&lt;0,"Actual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+SUMMARY!A11</f>
        <v>ZK102 - Development and R&amp;D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 t="s">
        <v>111</v>
      </c>
      <c r="B8" s="345" t="s">
        <v>112</v>
      </c>
      <c r="C8" s="345"/>
      <c r="D8" s="327">
        <f t="shared" ref="D8:K8" si="0">SUM(D9:D30)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SUM(M9:M30)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71" si="3">+F8-AD8</f>
        <v>0</v>
      </c>
    </row>
    <row r="9" spans="1:32" s="4" customFormat="1" ht="15" customHeight="1" x14ac:dyDescent="0.2">
      <c r="A9" s="346"/>
      <c r="B9" s="347" t="s">
        <v>412</v>
      </c>
      <c r="C9" s="361"/>
      <c r="D9" s="207"/>
      <c r="E9" s="380">
        <f t="shared" ref="E9:E30" si="4">-D9+F9</f>
        <v>0</v>
      </c>
      <c r="F9" s="252">
        <v>0</v>
      </c>
      <c r="G9" s="223">
        <f>SUM(M9:AB9)</f>
        <v>0</v>
      </c>
      <c r="H9" s="224"/>
      <c r="I9" s="380">
        <f t="shared" ref="I9:I30" si="5"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413</v>
      </c>
      <c r="C10" s="361"/>
      <c r="D10" s="207"/>
      <c r="E10" s="380">
        <f t="shared" si="4"/>
        <v>0</v>
      </c>
      <c r="F10" s="259"/>
      <c r="G10" s="223">
        <f t="shared" ref="G10:G73" si="6">SUM(M10:AB10)</f>
        <v>0</v>
      </c>
      <c r="H10" s="227"/>
      <c r="I10" s="380">
        <f t="shared" si="5"/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7">SUM(N10:AB10)</f>
        <v>0</v>
      </c>
      <c r="AD10" s="247">
        <f t="shared" ref="AD10:AD73" si="8">+AC10+M10</f>
        <v>0</v>
      </c>
      <c r="AE10" s="248">
        <f t="shared" si="3"/>
        <v>0</v>
      </c>
    </row>
    <row r="11" spans="1:32" s="4" customFormat="1" ht="15" customHeight="1" x14ac:dyDescent="0.2">
      <c r="A11" s="348"/>
      <c r="B11" s="349" t="s">
        <v>414</v>
      </c>
      <c r="C11" s="361"/>
      <c r="D11" s="207"/>
      <c r="E11" s="380">
        <f t="shared" si="4"/>
        <v>0</v>
      </c>
      <c r="F11" s="259"/>
      <c r="G11" s="223">
        <f t="shared" si="6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48"/>
      <c r="B12" s="349" t="s">
        <v>415</v>
      </c>
      <c r="C12" s="361"/>
      <c r="D12" s="207"/>
      <c r="E12" s="380">
        <f t="shared" si="4"/>
        <v>0</v>
      </c>
      <c r="F12" s="259"/>
      <c r="G12" s="223">
        <f t="shared" si="6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348"/>
      <c r="B13" s="349" t="s">
        <v>416</v>
      </c>
      <c r="C13" s="361"/>
      <c r="D13" s="207"/>
      <c r="E13" s="380">
        <f t="shared" si="4"/>
        <v>0</v>
      </c>
      <c r="F13" s="259"/>
      <c r="G13" s="223">
        <f t="shared" si="6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 x14ac:dyDescent="0.2">
      <c r="A14" s="348"/>
      <c r="B14" s="349" t="s">
        <v>421</v>
      </c>
      <c r="C14" s="361"/>
      <c r="D14" s="207"/>
      <c r="E14" s="380">
        <f t="shared" si="4"/>
        <v>0</v>
      </c>
      <c r="F14" s="259"/>
      <c r="G14" s="223">
        <f t="shared" si="6"/>
        <v>0</v>
      </c>
      <c r="H14" s="227"/>
      <c r="I14" s="380">
        <f t="shared" si="5"/>
        <v>0</v>
      </c>
      <c r="J14" s="252"/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 x14ac:dyDescent="0.2">
      <c r="A15" s="348"/>
      <c r="B15" s="349" t="s">
        <v>422</v>
      </c>
      <c r="C15" s="361"/>
      <c r="D15" s="207"/>
      <c r="E15" s="380">
        <f t="shared" si="4"/>
        <v>0</v>
      </c>
      <c r="F15" s="259"/>
      <c r="G15" s="223">
        <f t="shared" si="6"/>
        <v>0</v>
      </c>
      <c r="H15" s="227"/>
      <c r="I15" s="380">
        <f t="shared" si="5"/>
        <v>0</v>
      </c>
      <c r="J15" s="252"/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customHeight="1" x14ac:dyDescent="0.2">
      <c r="A16" s="348"/>
      <c r="B16" s="349" t="s">
        <v>423</v>
      </c>
      <c r="C16" s="361"/>
      <c r="D16" s="207"/>
      <c r="E16" s="380">
        <f t="shared" si="4"/>
        <v>0</v>
      </c>
      <c r="F16" s="259"/>
      <c r="G16" s="223">
        <f t="shared" si="6"/>
        <v>0</v>
      </c>
      <c r="H16" s="227"/>
      <c r="I16" s="380">
        <f t="shared" si="5"/>
        <v>0</v>
      </c>
      <c r="J16" s="252"/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customHeight="1" x14ac:dyDescent="0.2">
      <c r="A17" s="348"/>
      <c r="B17" s="349"/>
      <c r="C17" s="361"/>
      <c r="D17" s="207"/>
      <c r="E17" s="380">
        <f t="shared" si="4"/>
        <v>0</v>
      </c>
      <c r="F17" s="259"/>
      <c r="G17" s="223">
        <f t="shared" si="6"/>
        <v>0</v>
      </c>
      <c r="H17" s="227"/>
      <c r="I17" s="380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 x14ac:dyDescent="0.2">
      <c r="A18" s="348"/>
      <c r="B18" s="349"/>
      <c r="C18" s="361"/>
      <c r="D18" s="207"/>
      <c r="E18" s="380">
        <f t="shared" si="4"/>
        <v>0</v>
      </c>
      <c r="F18" s="259"/>
      <c r="G18" s="223">
        <f t="shared" si="6"/>
        <v>0</v>
      </c>
      <c r="H18" s="227"/>
      <c r="I18" s="380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6"/>
        <v>0</v>
      </c>
      <c r="H19" s="227"/>
      <c r="I19" s="380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6"/>
        <v>0</v>
      </c>
      <c r="H20" s="227"/>
      <c r="I20" s="380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thickBot="1" x14ac:dyDescent="0.25">
      <c r="A21" s="152"/>
      <c r="B21" s="283"/>
      <c r="C21" s="283"/>
      <c r="D21" s="207"/>
      <c r="E21" s="380">
        <f t="shared" si="4"/>
        <v>0</v>
      </c>
      <c r="F21" s="259"/>
      <c r="G21" s="223">
        <f t="shared" si="6"/>
        <v>0</v>
      </c>
      <c r="H21" s="227"/>
      <c r="I21" s="380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hidden="1" customHeight="1" x14ac:dyDescent="0.2">
      <c r="A22" s="152"/>
      <c r="B22" s="265"/>
      <c r="C22" s="383"/>
      <c r="D22" s="207"/>
      <c r="E22" s="380">
        <f t="shared" si="4"/>
        <v>0</v>
      </c>
      <c r="F22" s="259"/>
      <c r="G22" s="223">
        <f t="shared" si="6"/>
        <v>0</v>
      </c>
      <c r="H22" s="227"/>
      <c r="I22" s="380">
        <f t="shared" si="5"/>
        <v>0</v>
      </c>
      <c r="J22" s="252"/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hidden="1" customHeight="1" x14ac:dyDescent="0.2">
      <c r="A23" s="152"/>
      <c r="B23" s="265"/>
      <c r="C23" s="383"/>
      <c r="D23" s="207"/>
      <c r="E23" s="380">
        <f t="shared" si="4"/>
        <v>0</v>
      </c>
      <c r="F23" s="259"/>
      <c r="G23" s="223">
        <f t="shared" si="6"/>
        <v>0</v>
      </c>
      <c r="H23" s="227"/>
      <c r="I23" s="380">
        <f t="shared" si="5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hidden="1" customHeight="1" x14ac:dyDescent="0.2">
      <c r="A24" s="152"/>
      <c r="B24" s="265"/>
      <c r="C24" s="383"/>
      <c r="D24" s="207"/>
      <c r="E24" s="380">
        <f t="shared" si="4"/>
        <v>0</v>
      </c>
      <c r="F24" s="259"/>
      <c r="G24" s="223">
        <f t="shared" si="6"/>
        <v>0</v>
      </c>
      <c r="H24" s="227"/>
      <c r="I24" s="380">
        <f t="shared" si="5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hidden="1" customHeight="1" x14ac:dyDescent="0.2">
      <c r="A25" s="152"/>
      <c r="B25" s="265"/>
      <c r="C25" s="383"/>
      <c r="D25" s="207"/>
      <c r="E25" s="380">
        <f t="shared" si="4"/>
        <v>0</v>
      </c>
      <c r="F25" s="259"/>
      <c r="G25" s="223">
        <f t="shared" si="6"/>
        <v>0</v>
      </c>
      <c r="H25" s="227"/>
      <c r="I25" s="380">
        <f t="shared" si="5"/>
        <v>0</v>
      </c>
      <c r="J25" s="259"/>
      <c r="K25" s="228"/>
      <c r="L25" s="259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hidden="1" customHeight="1" thickBot="1" x14ac:dyDescent="0.25">
      <c r="A26" s="152"/>
      <c r="B26" s="265"/>
      <c r="C26" s="383"/>
      <c r="D26" s="207"/>
      <c r="E26" s="380">
        <f t="shared" si="4"/>
        <v>0</v>
      </c>
      <c r="F26" s="259"/>
      <c r="G26" s="223">
        <f t="shared" si="6"/>
        <v>0</v>
      </c>
      <c r="H26" s="227"/>
      <c r="I26" s="380">
        <f t="shared" si="5"/>
        <v>0</v>
      </c>
      <c r="J26" s="259"/>
      <c r="K26" s="228"/>
      <c r="L26" s="259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hidden="1" customHeight="1" x14ac:dyDescent="0.2">
      <c r="A27" s="152"/>
      <c r="B27" s="265"/>
      <c r="C27" s="383"/>
      <c r="D27" s="207"/>
      <c r="E27" s="380">
        <f t="shared" si="4"/>
        <v>0</v>
      </c>
      <c r="F27" s="259"/>
      <c r="G27" s="223">
        <f t="shared" si="6"/>
        <v>0</v>
      </c>
      <c r="H27" s="227"/>
      <c r="I27" s="380">
        <f t="shared" si="5"/>
        <v>0</v>
      </c>
      <c r="J27" s="259"/>
      <c r="K27" s="228"/>
      <c r="L27" s="259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 x14ac:dyDescent="0.2">
      <c r="A28" s="152"/>
      <c r="B28" s="265"/>
      <c r="C28" s="383"/>
      <c r="D28" s="207"/>
      <c r="E28" s="380">
        <f t="shared" si="4"/>
        <v>0</v>
      </c>
      <c r="F28" s="259"/>
      <c r="G28" s="223">
        <f t="shared" si="6"/>
        <v>0</v>
      </c>
      <c r="H28" s="227"/>
      <c r="I28" s="380">
        <f t="shared" si="5"/>
        <v>0</v>
      </c>
      <c r="J28" s="259"/>
      <c r="K28" s="228"/>
      <c r="L28" s="259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7"/>
        <v>0</v>
      </c>
      <c r="AD28" s="247">
        <f t="shared" si="8"/>
        <v>0</v>
      </c>
      <c r="AE28" s="248">
        <f t="shared" si="3"/>
        <v>0</v>
      </c>
    </row>
    <row r="29" spans="1:31" s="4" customFormat="1" ht="15" customHeight="1" x14ac:dyDescent="0.2">
      <c r="A29" s="152"/>
      <c r="B29" s="265"/>
      <c r="C29" s="383"/>
      <c r="D29" s="207"/>
      <c r="E29" s="380">
        <f t="shared" si="4"/>
        <v>0</v>
      </c>
      <c r="F29" s="259"/>
      <c r="G29" s="223">
        <f t="shared" si="6"/>
        <v>0</v>
      </c>
      <c r="H29" s="227"/>
      <c r="I29" s="380">
        <f t="shared" si="5"/>
        <v>0</v>
      </c>
      <c r="J29" s="259"/>
      <c r="K29" s="228"/>
      <c r="L29" s="259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7"/>
        <v>0</v>
      </c>
      <c r="AD29" s="247">
        <f t="shared" si="8"/>
        <v>0</v>
      </c>
      <c r="AE29" s="248">
        <f t="shared" si="3"/>
        <v>0</v>
      </c>
    </row>
    <row r="30" spans="1:31" s="4" customFormat="1" ht="15" customHeight="1" thickBot="1" x14ac:dyDescent="0.3">
      <c r="A30" s="172"/>
      <c r="B30" s="284"/>
      <c r="C30" s="284"/>
      <c r="D30" s="264"/>
      <c r="E30" s="380">
        <f t="shared" si="4"/>
        <v>0</v>
      </c>
      <c r="F30" s="281"/>
      <c r="G30" s="229">
        <f t="shared" si="6"/>
        <v>0</v>
      </c>
      <c r="H30" s="230"/>
      <c r="I30" s="380">
        <f t="shared" si="5"/>
        <v>0</v>
      </c>
      <c r="J30" s="281">
        <v>0</v>
      </c>
      <c r="K30" s="231"/>
      <c r="L30" s="281"/>
      <c r="M30" s="229"/>
      <c r="N30" s="267"/>
      <c r="O30" s="253"/>
      <c r="P30" s="253"/>
      <c r="Q30" s="253"/>
      <c r="R30" s="253"/>
      <c r="S30" s="253"/>
      <c r="T30" s="253"/>
      <c r="U30" s="253"/>
      <c r="V30" s="257"/>
      <c r="W30" s="258"/>
      <c r="X30" s="253"/>
      <c r="Y30" s="253"/>
      <c r="Z30" s="257"/>
      <c r="AA30" s="258"/>
      <c r="AB30" s="257"/>
      <c r="AC30" s="251">
        <f t="shared" si="7"/>
        <v>0</v>
      </c>
      <c r="AD30" s="247">
        <f t="shared" si="8"/>
        <v>0</v>
      </c>
      <c r="AE30" s="248">
        <f t="shared" si="3"/>
        <v>0</v>
      </c>
    </row>
    <row r="31" spans="1:31" s="4" customFormat="1" ht="15" customHeight="1" x14ac:dyDescent="0.2">
      <c r="A31" s="196" t="s">
        <v>117</v>
      </c>
      <c r="B31" s="350" t="s">
        <v>118</v>
      </c>
      <c r="C31" s="353"/>
      <c r="D31" s="209">
        <f>SUM(D32:D35)</f>
        <v>0</v>
      </c>
      <c r="E31" s="327">
        <f>SUM(E32:E35)</f>
        <v>0</v>
      </c>
      <c r="F31" s="209">
        <f>SUM(F32:F35)</f>
        <v>0</v>
      </c>
      <c r="G31" s="232">
        <f>SUM(G32:G35)</f>
        <v>0</v>
      </c>
      <c r="H31" s="232">
        <f t="shared" ref="H31" si="9">SUM(H32:H35)</f>
        <v>0</v>
      </c>
      <c r="I31" s="327">
        <f>SUM(I32:I35)</f>
        <v>0</v>
      </c>
      <c r="J31" s="209">
        <f>SUM(J32:J35)</f>
        <v>0</v>
      </c>
      <c r="K31" s="232">
        <f t="shared" ref="K31" si="10">SUM(K32:K35)</f>
        <v>0</v>
      </c>
      <c r="L31" s="209"/>
      <c r="M31" s="268">
        <f>SUM(M32:M35)</f>
        <v>0</v>
      </c>
      <c r="N31" s="268">
        <f>SUM(N32:N35)</f>
        <v>0</v>
      </c>
      <c r="O31" s="272">
        <f>SUM(O32:O35)</f>
        <v>0</v>
      </c>
      <c r="P31" s="272">
        <f t="shared" ref="P31:V31" si="11">SUM(P32:P35)</f>
        <v>0</v>
      </c>
      <c r="Q31" s="272">
        <f t="shared" si="11"/>
        <v>0</v>
      </c>
      <c r="R31" s="272">
        <f t="shared" si="11"/>
        <v>0</v>
      </c>
      <c r="S31" s="272">
        <f t="shared" si="11"/>
        <v>0</v>
      </c>
      <c r="T31" s="272">
        <f t="shared" si="11"/>
        <v>0</v>
      </c>
      <c r="U31" s="272">
        <f t="shared" si="11"/>
        <v>0</v>
      </c>
      <c r="V31" s="272">
        <f t="shared" si="11"/>
        <v>0</v>
      </c>
      <c r="W31" s="268">
        <f>SUM(W32:W35)</f>
        <v>0</v>
      </c>
      <c r="X31" s="272">
        <f t="shared" ref="X31:Z31" si="12">SUM(X32:X35)</f>
        <v>0</v>
      </c>
      <c r="Y31" s="272">
        <f t="shared" si="12"/>
        <v>0</v>
      </c>
      <c r="Z31" s="272">
        <f t="shared" si="12"/>
        <v>0</v>
      </c>
      <c r="AA31" s="268">
        <f>SUM(AA32:AA35)</f>
        <v>0</v>
      </c>
      <c r="AB31" s="272">
        <f t="shared" ref="AB31" si="13">SUM(AB32:AB35)</f>
        <v>0</v>
      </c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4" customFormat="1" ht="15" customHeight="1" x14ac:dyDescent="0.2">
      <c r="A32" s="346"/>
      <c r="B32" s="347" t="s">
        <v>419</v>
      </c>
      <c r="C32" s="347"/>
      <c r="D32" s="210"/>
      <c r="E32" s="380">
        <f t="shared" ref="E32:E77" si="14">-D32+F32</f>
        <v>0</v>
      </c>
      <c r="F32" s="252">
        <v>0</v>
      </c>
      <c r="G32" s="223">
        <f t="shared" si="6"/>
        <v>0</v>
      </c>
      <c r="H32" s="234"/>
      <c r="I32" s="380">
        <f t="shared" ref="I32:I77" si="15">-H32+J32</f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 x14ac:dyDescent="0.2">
      <c r="A33" s="348"/>
      <c r="B33" s="349"/>
      <c r="C33" s="356"/>
      <c r="D33" s="352"/>
      <c r="E33" s="380">
        <f t="shared" si="14"/>
        <v>0</v>
      </c>
      <c r="F33" s="252">
        <v>0</v>
      </c>
      <c r="G33" s="223">
        <f t="shared" si="6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ref="AC33:AC34" si="16">SUM(N33:AB33)</f>
        <v>0</v>
      </c>
      <c r="AD33" s="247">
        <f t="shared" ref="AD33:AD34" si="17">+AC33+M33</f>
        <v>0</v>
      </c>
      <c r="AE33" s="248">
        <f t="shared" ref="AE33:AE34" si="18">+F33-AD33</f>
        <v>0</v>
      </c>
    </row>
    <row r="34" spans="1:31" s="4" customFormat="1" ht="15" customHeight="1" x14ac:dyDescent="0.2">
      <c r="A34" s="348"/>
      <c r="B34" s="349"/>
      <c r="C34" s="356"/>
      <c r="D34" s="352"/>
      <c r="E34" s="380">
        <f t="shared" si="14"/>
        <v>0</v>
      </c>
      <c r="F34" s="252">
        <v>0</v>
      </c>
      <c r="G34" s="223">
        <f t="shared" si="6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16"/>
        <v>0</v>
      </c>
      <c r="AD34" s="247">
        <f t="shared" si="17"/>
        <v>0</v>
      </c>
      <c r="AE34" s="248">
        <f t="shared" si="18"/>
        <v>0</v>
      </c>
    </row>
    <row r="35" spans="1:31" s="4" customFormat="1" ht="15" customHeight="1" thickBot="1" x14ac:dyDescent="0.25">
      <c r="A35" s="172"/>
      <c r="B35" s="278"/>
      <c r="C35" s="278"/>
      <c r="D35" s="208"/>
      <c r="E35" s="380">
        <f t="shared" si="14"/>
        <v>0</v>
      </c>
      <c r="F35" s="281">
        <v>0</v>
      </c>
      <c r="G35" s="229">
        <f t="shared" si="6"/>
        <v>0</v>
      </c>
      <c r="H35" s="230"/>
      <c r="I35" s="380">
        <f t="shared" si="15"/>
        <v>0</v>
      </c>
      <c r="J35" s="281">
        <v>0</v>
      </c>
      <c r="K35" s="231"/>
      <c r="L35" s="281"/>
      <c r="M35" s="270"/>
      <c r="N35" s="374"/>
      <c r="O35" s="375"/>
      <c r="P35" s="375"/>
      <c r="Q35" s="375"/>
      <c r="R35" s="375"/>
      <c r="S35" s="375"/>
      <c r="T35" s="375"/>
      <c r="U35" s="375"/>
      <c r="V35" s="375"/>
      <c r="W35" s="374"/>
      <c r="X35" s="375"/>
      <c r="Y35" s="375"/>
      <c r="Z35" s="375"/>
      <c r="AA35" s="374"/>
      <c r="AB35" s="375"/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26" customFormat="1" ht="15" customHeight="1" x14ac:dyDescent="0.2">
      <c r="A36" s="196" t="s">
        <v>113</v>
      </c>
      <c r="B36" s="350" t="s">
        <v>114</v>
      </c>
      <c r="C36" s="353"/>
      <c r="D36" s="209">
        <f>SUM(D37:D40)</f>
        <v>0</v>
      </c>
      <c r="E36" s="327">
        <f>SUM(E37:E40)</f>
        <v>0</v>
      </c>
      <c r="F36" s="209">
        <f>SUM(F37:F40)</f>
        <v>0</v>
      </c>
      <c r="G36" s="209">
        <f t="shared" ref="G36:H36" si="19">SUM(G37:G40)</f>
        <v>0</v>
      </c>
      <c r="H36" s="209">
        <f t="shared" si="19"/>
        <v>0</v>
      </c>
      <c r="I36" s="327">
        <f>SUM(I37:I40)</f>
        <v>0</v>
      </c>
      <c r="J36" s="209">
        <f>SUM(J37:J40)</f>
        <v>0</v>
      </c>
      <c r="K36" s="209">
        <f t="shared" ref="K36" si="20">SUM(K37:K40)</f>
        <v>0</v>
      </c>
      <c r="L36" s="209"/>
      <c r="M36" s="268">
        <f>SUM(M37:M40)</f>
        <v>0</v>
      </c>
      <c r="N36" s="268">
        <f>SUM(N37:N40)</f>
        <v>0</v>
      </c>
      <c r="O36" s="272">
        <f>SUM(O37:O40)</f>
        <v>0</v>
      </c>
      <c r="P36" s="272">
        <f t="shared" ref="P36:V36" si="21">SUM(P37:P40)</f>
        <v>0</v>
      </c>
      <c r="Q36" s="272">
        <f t="shared" si="21"/>
        <v>0</v>
      </c>
      <c r="R36" s="272">
        <f t="shared" si="21"/>
        <v>0</v>
      </c>
      <c r="S36" s="272">
        <f t="shared" si="21"/>
        <v>0</v>
      </c>
      <c r="T36" s="272">
        <f t="shared" si="21"/>
        <v>0</v>
      </c>
      <c r="U36" s="272">
        <f t="shared" si="21"/>
        <v>0</v>
      </c>
      <c r="V36" s="272">
        <f t="shared" si="21"/>
        <v>0</v>
      </c>
      <c r="W36" s="268">
        <f>SUM(W37:W40)</f>
        <v>0</v>
      </c>
      <c r="X36" s="272">
        <f t="shared" ref="X36:Z36" si="22">SUM(X37:X40)</f>
        <v>0</v>
      </c>
      <c r="Y36" s="272">
        <f t="shared" si="22"/>
        <v>0</v>
      </c>
      <c r="Z36" s="272">
        <f t="shared" si="22"/>
        <v>0</v>
      </c>
      <c r="AA36" s="268">
        <f>SUM(AA37:AA40)</f>
        <v>0</v>
      </c>
      <c r="AB36" s="272">
        <f t="shared" ref="AB36" si="23">SUM(AB37:AB40)</f>
        <v>0</v>
      </c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4" customFormat="1" ht="15" customHeight="1" x14ac:dyDescent="0.2">
      <c r="A37" s="348"/>
      <c r="B37" s="349" t="s">
        <v>115</v>
      </c>
      <c r="C37" s="349"/>
      <c r="D37" s="210"/>
      <c r="E37" s="380">
        <f t="shared" si="14"/>
        <v>0</v>
      </c>
      <c r="F37" s="252">
        <v>0</v>
      </c>
      <c r="G37" s="223">
        <f t="shared" si="6"/>
        <v>0</v>
      </c>
      <c r="H37" s="234"/>
      <c r="I37" s="380">
        <f t="shared" si="15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4" customFormat="1" ht="15" customHeight="1" x14ac:dyDescent="0.2">
      <c r="A38" s="348"/>
      <c r="B38" s="349" t="s">
        <v>116</v>
      </c>
      <c r="C38" s="356"/>
      <c r="D38" s="352"/>
      <c r="E38" s="380">
        <f t="shared" si="14"/>
        <v>0</v>
      </c>
      <c r="F38" s="252">
        <v>0</v>
      </c>
      <c r="G38" s="223">
        <f t="shared" si="6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ref="AC38:AC39" si="24">SUM(N38:AB38)</f>
        <v>0</v>
      </c>
      <c r="AD38" s="247">
        <f t="shared" ref="AD38:AD39" si="25">+AC38+M38</f>
        <v>0</v>
      </c>
      <c r="AE38" s="248">
        <f t="shared" ref="AE38:AE39" si="26">+F38-AD38</f>
        <v>0</v>
      </c>
    </row>
    <row r="39" spans="1:31" s="4" customFormat="1" ht="15" customHeight="1" x14ac:dyDescent="0.2">
      <c r="A39" s="152"/>
      <c r="B39" s="351"/>
      <c r="C39" s="351"/>
      <c r="D39" s="352"/>
      <c r="E39" s="380">
        <f t="shared" si="14"/>
        <v>0</v>
      </c>
      <c r="F39" s="252">
        <v>0</v>
      </c>
      <c r="G39" s="223">
        <f t="shared" si="6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24"/>
        <v>0</v>
      </c>
      <c r="AD39" s="247">
        <f t="shared" si="25"/>
        <v>0</v>
      </c>
      <c r="AE39" s="248">
        <f t="shared" si="26"/>
        <v>0</v>
      </c>
    </row>
    <row r="40" spans="1:31" s="4" customFormat="1" ht="15" customHeight="1" thickBot="1" x14ac:dyDescent="0.25">
      <c r="A40" s="172"/>
      <c r="B40" s="278"/>
      <c r="C40" s="278"/>
      <c r="D40" s="208"/>
      <c r="E40" s="380">
        <f t="shared" si="14"/>
        <v>0</v>
      </c>
      <c r="F40" s="281">
        <v>0</v>
      </c>
      <c r="G40" s="229">
        <f t="shared" si="6"/>
        <v>0</v>
      </c>
      <c r="H40" s="230"/>
      <c r="I40" s="380">
        <f t="shared" si="1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 x14ac:dyDescent="0.2">
      <c r="A41" s="197" t="s">
        <v>119</v>
      </c>
      <c r="B41" s="353" t="s">
        <v>120</v>
      </c>
      <c r="C41" s="353"/>
      <c r="D41" s="209">
        <f t="shared" ref="D41:K41" si="27">SUM(D42:D45)</f>
        <v>0</v>
      </c>
      <c r="E41" s="327">
        <f>SUM(E42:E45)</f>
        <v>0</v>
      </c>
      <c r="F41" s="209">
        <f>SUM(F42:F45)</f>
        <v>0</v>
      </c>
      <c r="G41" s="209">
        <f t="shared" si="27"/>
        <v>0</v>
      </c>
      <c r="H41" s="209">
        <f t="shared" si="27"/>
        <v>0</v>
      </c>
      <c r="I41" s="327">
        <f>SUM(I42:I45)</f>
        <v>0</v>
      </c>
      <c r="J41" s="209">
        <f t="shared" si="27"/>
        <v>0</v>
      </c>
      <c r="K41" s="209">
        <f t="shared" si="27"/>
        <v>0</v>
      </c>
      <c r="L41" s="209"/>
      <c r="M41" s="268">
        <f>SUM(M42:M45)</f>
        <v>0</v>
      </c>
      <c r="N41" s="268">
        <f>SUM(N42:N45)</f>
        <v>0</v>
      </c>
      <c r="O41" s="272">
        <f>SUM(O42:O45)</f>
        <v>0</v>
      </c>
      <c r="P41" s="272">
        <f t="shared" ref="P41:V41" si="28">SUM(P42:P45)</f>
        <v>0</v>
      </c>
      <c r="Q41" s="272">
        <f t="shared" si="28"/>
        <v>0</v>
      </c>
      <c r="R41" s="272">
        <f t="shared" si="28"/>
        <v>0</v>
      </c>
      <c r="S41" s="272">
        <f t="shared" si="28"/>
        <v>0</v>
      </c>
      <c r="T41" s="272">
        <f t="shared" si="28"/>
        <v>0</v>
      </c>
      <c r="U41" s="272">
        <f t="shared" si="28"/>
        <v>0</v>
      </c>
      <c r="V41" s="272">
        <f t="shared" si="28"/>
        <v>0</v>
      </c>
      <c r="W41" s="268">
        <f>SUM(W42:W45)</f>
        <v>0</v>
      </c>
      <c r="X41" s="272">
        <f t="shared" ref="X41:Z41" si="29">SUM(X42:X45)</f>
        <v>0</v>
      </c>
      <c r="Y41" s="272">
        <f t="shared" si="29"/>
        <v>0</v>
      </c>
      <c r="Z41" s="272">
        <f t="shared" si="29"/>
        <v>0</v>
      </c>
      <c r="AA41" s="268">
        <f>SUM(AA42:AA45)</f>
        <v>0</v>
      </c>
      <c r="AB41" s="272">
        <f t="shared" ref="AB41" si="30">SUM(AB42:AB45)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 x14ac:dyDescent="0.2">
      <c r="A42" s="354"/>
      <c r="B42" s="349" t="s">
        <v>417</v>
      </c>
      <c r="C42" s="349"/>
      <c r="D42" s="210"/>
      <c r="E42" s="380">
        <f t="shared" si="14"/>
        <v>0</v>
      </c>
      <c r="F42" s="252">
        <v>0</v>
      </c>
      <c r="G42" s="223">
        <f t="shared" si="6"/>
        <v>0</v>
      </c>
      <c r="H42" s="234"/>
      <c r="I42" s="380">
        <f t="shared" si="1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x14ac:dyDescent="0.2">
      <c r="A43" s="348"/>
      <c r="B43" s="349" t="s">
        <v>418</v>
      </c>
      <c r="C43" s="356"/>
      <c r="D43" s="352"/>
      <c r="E43" s="380">
        <f t="shared" si="14"/>
        <v>0</v>
      </c>
      <c r="F43" s="252">
        <v>0</v>
      </c>
      <c r="G43" s="223">
        <f t="shared" si="6"/>
        <v>0</v>
      </c>
      <c r="H43" s="234"/>
      <c r="I43" s="380">
        <f t="shared" si="1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ref="AC43:AC44" si="31">SUM(N43:AB43)</f>
        <v>0</v>
      </c>
      <c r="AD43" s="247">
        <f t="shared" ref="AD43:AD44" si="32">+AC43+M43</f>
        <v>0</v>
      </c>
      <c r="AE43" s="248">
        <f t="shared" ref="AE43:AE44" si="33">+F43-AD43</f>
        <v>0</v>
      </c>
    </row>
    <row r="44" spans="1:31" s="4" customFormat="1" ht="15" customHeight="1" x14ac:dyDescent="0.2">
      <c r="A44" s="354"/>
      <c r="B44" s="349"/>
      <c r="C44" s="356"/>
      <c r="D44" s="352"/>
      <c r="E44" s="380">
        <f t="shared" si="14"/>
        <v>0</v>
      </c>
      <c r="F44" s="252">
        <v>0</v>
      </c>
      <c r="G44" s="223">
        <f t="shared" si="6"/>
        <v>0</v>
      </c>
      <c r="H44" s="234"/>
      <c r="I44" s="380">
        <f t="shared" si="15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31"/>
        <v>0</v>
      </c>
      <c r="AD44" s="247">
        <f t="shared" si="32"/>
        <v>0</v>
      </c>
      <c r="AE44" s="248">
        <f t="shared" si="33"/>
        <v>0</v>
      </c>
    </row>
    <row r="45" spans="1:31" s="4" customFormat="1" ht="15" customHeight="1" thickBot="1" x14ac:dyDescent="0.25">
      <c r="A45" s="171"/>
      <c r="B45" s="278"/>
      <c r="C45" s="278"/>
      <c r="D45" s="208"/>
      <c r="E45" s="380">
        <f t="shared" si="14"/>
        <v>0</v>
      </c>
      <c r="F45" s="281">
        <v>0</v>
      </c>
      <c r="G45" s="229">
        <f t="shared" si="6"/>
        <v>0</v>
      </c>
      <c r="H45" s="230"/>
      <c r="I45" s="380">
        <f t="shared" si="15"/>
        <v>0</v>
      </c>
      <c r="J45" s="281">
        <v>0</v>
      </c>
      <c r="K45" s="231"/>
      <c r="L45" s="281"/>
      <c r="M45" s="270"/>
      <c r="N45" s="374"/>
      <c r="O45" s="375"/>
      <c r="P45" s="375"/>
      <c r="Q45" s="375"/>
      <c r="R45" s="375"/>
      <c r="S45" s="375"/>
      <c r="T45" s="375"/>
      <c r="U45" s="375"/>
      <c r="V45" s="375"/>
      <c r="W45" s="374"/>
      <c r="X45" s="375"/>
      <c r="Y45" s="375"/>
      <c r="Z45" s="375"/>
      <c r="AA45" s="374"/>
      <c r="AB45" s="375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26" customFormat="1" ht="15" customHeight="1" x14ac:dyDescent="0.2">
      <c r="A46" s="197" t="s">
        <v>121</v>
      </c>
      <c r="B46" s="353" t="s">
        <v>122</v>
      </c>
      <c r="C46" s="353"/>
      <c r="D46" s="209">
        <f t="shared" ref="D46:K46" si="34">SUM(D47:D50)</f>
        <v>0</v>
      </c>
      <c r="E46" s="327">
        <f>SUM(E47:E50)</f>
        <v>0</v>
      </c>
      <c r="F46" s="209">
        <f>SUM(F47:F50)</f>
        <v>0</v>
      </c>
      <c r="G46" s="209">
        <f t="shared" si="34"/>
        <v>0</v>
      </c>
      <c r="H46" s="209">
        <f t="shared" si="34"/>
        <v>0</v>
      </c>
      <c r="I46" s="327">
        <f>SUM(I47:I50)</f>
        <v>0</v>
      </c>
      <c r="J46" s="209">
        <f t="shared" si="34"/>
        <v>0</v>
      </c>
      <c r="K46" s="209">
        <f t="shared" si="34"/>
        <v>0</v>
      </c>
      <c r="L46" s="209"/>
      <c r="M46" s="268">
        <f>SUM(M47:M50)</f>
        <v>0</v>
      </c>
      <c r="N46" s="268">
        <f>SUM(N47:N50)</f>
        <v>0</v>
      </c>
      <c r="O46" s="272">
        <f>SUM(O47:O50)</f>
        <v>0</v>
      </c>
      <c r="P46" s="272">
        <f t="shared" ref="P46:V46" si="35">SUM(P47:P50)</f>
        <v>0</v>
      </c>
      <c r="Q46" s="272">
        <f t="shared" si="35"/>
        <v>0</v>
      </c>
      <c r="R46" s="272">
        <f t="shared" si="35"/>
        <v>0</v>
      </c>
      <c r="S46" s="272">
        <f t="shared" si="35"/>
        <v>0</v>
      </c>
      <c r="T46" s="272">
        <f t="shared" si="35"/>
        <v>0</v>
      </c>
      <c r="U46" s="272">
        <f t="shared" si="35"/>
        <v>0</v>
      </c>
      <c r="V46" s="272">
        <f t="shared" si="35"/>
        <v>0</v>
      </c>
      <c r="W46" s="268">
        <f>SUM(W47:W50)</f>
        <v>0</v>
      </c>
      <c r="X46" s="272">
        <f t="shared" ref="X46:Z46" si="36">SUM(X47:X50)</f>
        <v>0</v>
      </c>
      <c r="Y46" s="272">
        <f t="shared" si="36"/>
        <v>0</v>
      </c>
      <c r="Z46" s="272">
        <f t="shared" si="36"/>
        <v>0</v>
      </c>
      <c r="AA46" s="268">
        <f>SUM(AA47:AA50)</f>
        <v>0</v>
      </c>
      <c r="AB46" s="272">
        <f t="shared" ref="AB46" si="37">SUM(AB47:AB50)</f>
        <v>0</v>
      </c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4" customFormat="1" ht="15" customHeight="1" x14ac:dyDescent="0.2">
      <c r="A47" s="354"/>
      <c r="B47" s="349" t="s">
        <v>123</v>
      </c>
      <c r="C47" s="349"/>
      <c r="D47" s="210"/>
      <c r="E47" s="380">
        <f t="shared" si="14"/>
        <v>0</v>
      </c>
      <c r="F47" s="252">
        <v>0</v>
      </c>
      <c r="G47" s="223">
        <f t="shared" si="6"/>
        <v>0</v>
      </c>
      <c r="H47" s="234"/>
      <c r="I47" s="380">
        <f t="shared" si="15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354"/>
      <c r="B48" s="349" t="s">
        <v>420</v>
      </c>
      <c r="C48" s="356"/>
      <c r="D48" s="352"/>
      <c r="E48" s="380">
        <f t="shared" si="14"/>
        <v>0</v>
      </c>
      <c r="F48" s="252">
        <v>0</v>
      </c>
      <c r="G48" s="223">
        <f t="shared" si="6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ref="AC48:AC49" si="38">SUM(N48:AB48)</f>
        <v>0</v>
      </c>
      <c r="AD48" s="247">
        <f t="shared" ref="AD48:AD49" si="39">+AC48+M48</f>
        <v>0</v>
      </c>
      <c r="AE48" s="248">
        <f t="shared" ref="AE48:AE49" si="40">+F48-AD48</f>
        <v>0</v>
      </c>
    </row>
    <row r="49" spans="1:31" s="4" customFormat="1" ht="15" customHeight="1" x14ac:dyDescent="0.2">
      <c r="A49" s="348"/>
      <c r="B49" s="349" t="s">
        <v>124</v>
      </c>
      <c r="C49" s="356"/>
      <c r="D49" s="352"/>
      <c r="E49" s="380">
        <f t="shared" si="14"/>
        <v>0</v>
      </c>
      <c r="F49" s="252">
        <v>0</v>
      </c>
      <c r="G49" s="223">
        <f t="shared" si="6"/>
        <v>0</v>
      </c>
      <c r="H49" s="234"/>
      <c r="I49" s="380">
        <f t="shared" si="1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38"/>
        <v>0</v>
      </c>
      <c r="AD49" s="247">
        <f t="shared" si="39"/>
        <v>0</v>
      </c>
      <c r="AE49" s="248">
        <f t="shared" si="40"/>
        <v>0</v>
      </c>
    </row>
    <row r="50" spans="1:31" s="4" customFormat="1" ht="15" customHeight="1" thickBot="1" x14ac:dyDescent="0.25">
      <c r="A50" s="171"/>
      <c r="B50" s="278"/>
      <c r="C50" s="278"/>
      <c r="D50" s="208"/>
      <c r="E50" s="380">
        <f t="shared" si="14"/>
        <v>0</v>
      </c>
      <c r="F50" s="281">
        <v>0</v>
      </c>
      <c r="G50" s="229">
        <f t="shared" si="6"/>
        <v>0</v>
      </c>
      <c r="H50" s="230"/>
      <c r="I50" s="380">
        <f t="shared" si="15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26" customFormat="1" ht="15" customHeight="1" x14ac:dyDescent="0.2">
      <c r="A51" s="198"/>
      <c r="B51" s="170"/>
      <c r="C51" s="170"/>
      <c r="D51" s="209">
        <f t="shared" ref="D51:K51" si="41">SUM(D52:D54)</f>
        <v>0</v>
      </c>
      <c r="E51" s="327">
        <f>SUM(E52:E54)</f>
        <v>0</v>
      </c>
      <c r="F51" s="209">
        <f>SUM(F52:F54)</f>
        <v>0</v>
      </c>
      <c r="G51" s="209">
        <f t="shared" si="41"/>
        <v>0</v>
      </c>
      <c r="H51" s="209">
        <f t="shared" si="41"/>
        <v>0</v>
      </c>
      <c r="I51" s="327">
        <f>SUM(I52:I54)</f>
        <v>0</v>
      </c>
      <c r="J51" s="209">
        <f t="shared" si="41"/>
        <v>0</v>
      </c>
      <c r="K51" s="209">
        <f t="shared" si="41"/>
        <v>0</v>
      </c>
      <c r="L51" s="209"/>
      <c r="M51" s="268">
        <f>SUM(M52:M54)</f>
        <v>0</v>
      </c>
      <c r="N51" s="268">
        <f>SUM(N52:N54)</f>
        <v>0</v>
      </c>
      <c r="O51" s="272">
        <f>SUM(O52:O54)</f>
        <v>0</v>
      </c>
      <c r="P51" s="272">
        <f t="shared" ref="P51:V51" si="42">SUM(P52:P54)</f>
        <v>0</v>
      </c>
      <c r="Q51" s="272">
        <f t="shared" si="42"/>
        <v>0</v>
      </c>
      <c r="R51" s="272">
        <f t="shared" si="42"/>
        <v>0</v>
      </c>
      <c r="S51" s="272">
        <f t="shared" si="42"/>
        <v>0</v>
      </c>
      <c r="T51" s="272">
        <f t="shared" si="42"/>
        <v>0</v>
      </c>
      <c r="U51" s="272">
        <f t="shared" si="42"/>
        <v>0</v>
      </c>
      <c r="V51" s="272">
        <f t="shared" si="42"/>
        <v>0</v>
      </c>
      <c r="W51" s="268">
        <f>SUM(W52:W54)</f>
        <v>0</v>
      </c>
      <c r="X51" s="272">
        <f t="shared" ref="X51:Z51" si="43">SUM(X52:X54)</f>
        <v>0</v>
      </c>
      <c r="Y51" s="272">
        <f t="shared" si="43"/>
        <v>0</v>
      </c>
      <c r="Z51" s="272">
        <f t="shared" si="43"/>
        <v>0</v>
      </c>
      <c r="AA51" s="268">
        <f>SUM(AA52:AA54)</f>
        <v>0</v>
      </c>
      <c r="AB51" s="272">
        <f t="shared" ref="AB51" si="44">SUM(AB52:AB54)</f>
        <v>0</v>
      </c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x14ac:dyDescent="0.2">
      <c r="A52" s="153"/>
      <c r="B52" s="277"/>
      <c r="C52" s="277"/>
      <c r="D52" s="210"/>
      <c r="E52" s="380">
        <f t="shared" si="14"/>
        <v>0</v>
      </c>
      <c r="F52" s="252">
        <v>0</v>
      </c>
      <c r="G52" s="223">
        <f t="shared" si="6"/>
        <v>0</v>
      </c>
      <c r="H52" s="234"/>
      <c r="I52" s="380">
        <f t="shared" si="15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 x14ac:dyDescent="0.2">
      <c r="A53" s="153"/>
      <c r="B53" s="351"/>
      <c r="C53" s="351"/>
      <c r="D53" s="352"/>
      <c r="E53" s="380">
        <f t="shared" si="14"/>
        <v>0</v>
      </c>
      <c r="F53" s="252">
        <v>0</v>
      </c>
      <c r="G53" s="223">
        <f t="shared" si="6"/>
        <v>0</v>
      </c>
      <c r="H53" s="234"/>
      <c r="I53" s="380">
        <f t="shared" si="15"/>
        <v>0</v>
      </c>
      <c r="J53" s="252">
        <v>0</v>
      </c>
      <c r="K53" s="235"/>
      <c r="L53" s="252"/>
      <c r="M53" s="269"/>
      <c r="N53" s="372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ref="AC53" si="45">SUM(N53:AB53)</f>
        <v>0</v>
      </c>
      <c r="AD53" s="247">
        <f t="shared" ref="AD53" si="46">+AC53+M53</f>
        <v>0</v>
      </c>
      <c r="AE53" s="248">
        <f t="shared" ref="AE53" si="47">+F53-AD53</f>
        <v>0</v>
      </c>
    </row>
    <row r="54" spans="1:31" s="4" customFormat="1" ht="15" customHeight="1" thickBot="1" x14ac:dyDescent="0.25">
      <c r="A54" s="171"/>
      <c r="B54" s="278"/>
      <c r="C54" s="278"/>
      <c r="D54" s="208"/>
      <c r="E54" s="380">
        <f t="shared" si="14"/>
        <v>0</v>
      </c>
      <c r="F54" s="281">
        <v>0</v>
      </c>
      <c r="G54" s="229">
        <f t="shared" si="6"/>
        <v>0</v>
      </c>
      <c r="H54" s="230"/>
      <c r="I54" s="380">
        <f t="shared" si="15"/>
        <v>0</v>
      </c>
      <c r="J54" s="281">
        <v>0</v>
      </c>
      <c r="K54" s="231"/>
      <c r="L54" s="281"/>
      <c r="M54" s="270"/>
      <c r="N54" s="374"/>
      <c r="O54" s="375"/>
      <c r="P54" s="375"/>
      <c r="Q54" s="375"/>
      <c r="R54" s="375"/>
      <c r="S54" s="375"/>
      <c r="T54" s="375"/>
      <c r="U54" s="375"/>
      <c r="V54" s="375"/>
      <c r="W54" s="374"/>
      <c r="X54" s="375"/>
      <c r="Y54" s="375"/>
      <c r="Z54" s="375"/>
      <c r="AA54" s="374"/>
      <c r="AB54" s="375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26" customFormat="1" ht="15" customHeight="1" x14ac:dyDescent="0.2">
      <c r="A55" s="198"/>
      <c r="B55" s="170"/>
      <c r="C55" s="170"/>
      <c r="D55" s="209">
        <f>SUM(D56:D58)</f>
        <v>0</v>
      </c>
      <c r="E55" s="327">
        <f>SUM(E56:E58)</f>
        <v>0</v>
      </c>
      <c r="F55" s="209">
        <f>SUM(F56:F58)</f>
        <v>0</v>
      </c>
      <c r="G55" s="209">
        <f t="shared" ref="G55:H55" si="48">SUM(G56:G58)</f>
        <v>0</v>
      </c>
      <c r="H55" s="209">
        <f t="shared" si="48"/>
        <v>0</v>
      </c>
      <c r="I55" s="327">
        <f>SUM(I56:I58)</f>
        <v>0</v>
      </c>
      <c r="J55" s="209">
        <f>SUM(J56:J58)</f>
        <v>0</v>
      </c>
      <c r="K55" s="209">
        <f t="shared" ref="K55" si="49">SUM(K56:K58)</f>
        <v>0</v>
      </c>
      <c r="L55" s="209"/>
      <c r="M55" s="268">
        <f>SUM(M56:M58)</f>
        <v>0</v>
      </c>
      <c r="N55" s="268">
        <f>SUM(N56:N58)</f>
        <v>0</v>
      </c>
      <c r="O55" s="272">
        <f>SUM(O56:O58)</f>
        <v>0</v>
      </c>
      <c r="P55" s="272">
        <f t="shared" ref="P55:V55" si="50">SUM(P56:P58)</f>
        <v>0</v>
      </c>
      <c r="Q55" s="272">
        <f t="shared" si="50"/>
        <v>0</v>
      </c>
      <c r="R55" s="272">
        <f t="shared" si="50"/>
        <v>0</v>
      </c>
      <c r="S55" s="272">
        <f t="shared" si="50"/>
        <v>0</v>
      </c>
      <c r="T55" s="272">
        <f t="shared" si="50"/>
        <v>0</v>
      </c>
      <c r="U55" s="272">
        <f t="shared" si="50"/>
        <v>0</v>
      </c>
      <c r="V55" s="272">
        <f t="shared" si="50"/>
        <v>0</v>
      </c>
      <c r="W55" s="268">
        <f>SUM(W56:W58)</f>
        <v>0</v>
      </c>
      <c r="X55" s="272">
        <f t="shared" ref="X55:Z55" si="51">SUM(X56:X58)</f>
        <v>0</v>
      </c>
      <c r="Y55" s="272">
        <f t="shared" si="51"/>
        <v>0</v>
      </c>
      <c r="Z55" s="272">
        <f t="shared" si="51"/>
        <v>0</v>
      </c>
      <c r="AA55" s="268">
        <f>SUM(AA56:AA58)</f>
        <v>0</v>
      </c>
      <c r="AB55" s="272">
        <f t="shared" ref="AB55" si="52">SUM(AB56:AB58)</f>
        <v>0</v>
      </c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5" customHeight="1" x14ac:dyDescent="0.2">
      <c r="A56" s="153"/>
      <c r="B56" s="277"/>
      <c r="C56" s="277"/>
      <c r="D56" s="210"/>
      <c r="E56" s="380">
        <f t="shared" si="14"/>
        <v>0</v>
      </c>
      <c r="F56" s="252">
        <v>0</v>
      </c>
      <c r="G56" s="223">
        <f t="shared" si="6"/>
        <v>0</v>
      </c>
      <c r="H56" s="234"/>
      <c r="I56" s="380">
        <f t="shared" si="15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x14ac:dyDescent="0.2">
      <c r="A57" s="153"/>
      <c r="B57" s="351"/>
      <c r="C57" s="351"/>
      <c r="D57" s="352"/>
      <c r="E57" s="380">
        <f t="shared" si="14"/>
        <v>0</v>
      </c>
      <c r="F57" s="252">
        <v>0</v>
      </c>
      <c r="G57" s="223">
        <f t="shared" si="6"/>
        <v>0</v>
      </c>
      <c r="H57" s="234"/>
      <c r="I57" s="380">
        <f t="shared" si="1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ref="AC57" si="53">SUM(N57:AB57)</f>
        <v>0</v>
      </c>
      <c r="AD57" s="247">
        <f t="shared" ref="AD57" si="54">+AC57+M57</f>
        <v>0</v>
      </c>
      <c r="AE57" s="248">
        <f t="shared" ref="AE57" si="55">+F57-AD57</f>
        <v>0</v>
      </c>
    </row>
    <row r="58" spans="1:31" s="4" customFormat="1" ht="15" customHeight="1" thickBot="1" x14ac:dyDescent="0.25">
      <c r="A58" s="171"/>
      <c r="B58" s="278"/>
      <c r="C58" s="278"/>
      <c r="D58" s="208"/>
      <c r="E58" s="380">
        <f t="shared" si="14"/>
        <v>0</v>
      </c>
      <c r="F58" s="281">
        <v>0</v>
      </c>
      <c r="G58" s="229">
        <f t="shared" si="6"/>
        <v>0</v>
      </c>
      <c r="H58" s="230"/>
      <c r="I58" s="380">
        <f t="shared" si="15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 x14ac:dyDescent="0.2">
      <c r="A59" s="198"/>
      <c r="B59" s="170"/>
      <c r="C59" s="170"/>
      <c r="D59" s="209">
        <f>SUM(D60:D62)</f>
        <v>0</v>
      </c>
      <c r="E59" s="327">
        <f>SUM(E60:E62)</f>
        <v>0</v>
      </c>
      <c r="F59" s="209">
        <f>SUM(F60:F62)</f>
        <v>0</v>
      </c>
      <c r="G59" s="209">
        <f t="shared" ref="G59:H59" si="56">SUM(G60:G62)</f>
        <v>0</v>
      </c>
      <c r="H59" s="209">
        <f t="shared" si="56"/>
        <v>0</v>
      </c>
      <c r="I59" s="327">
        <f>SUM(I60:I62)</f>
        <v>0</v>
      </c>
      <c r="J59" s="209">
        <f>SUM(J60:J62)</f>
        <v>0</v>
      </c>
      <c r="K59" s="209">
        <f t="shared" ref="K59" si="57">SUM(K60:K62)</f>
        <v>0</v>
      </c>
      <c r="L59" s="209"/>
      <c r="M59" s="268">
        <f>SUM(M60:M62)</f>
        <v>0</v>
      </c>
      <c r="N59" s="268">
        <f>SUM(N60:N62)</f>
        <v>0</v>
      </c>
      <c r="O59" s="272">
        <f>SUM(O60:O62)</f>
        <v>0</v>
      </c>
      <c r="P59" s="272">
        <f t="shared" ref="P59:V59" si="58">SUM(P60:P62)</f>
        <v>0</v>
      </c>
      <c r="Q59" s="272">
        <f t="shared" si="58"/>
        <v>0</v>
      </c>
      <c r="R59" s="272">
        <f t="shared" si="58"/>
        <v>0</v>
      </c>
      <c r="S59" s="272">
        <f t="shared" si="58"/>
        <v>0</v>
      </c>
      <c r="T59" s="272">
        <f t="shared" si="58"/>
        <v>0</v>
      </c>
      <c r="U59" s="272">
        <f t="shared" si="58"/>
        <v>0</v>
      </c>
      <c r="V59" s="272">
        <f t="shared" si="58"/>
        <v>0</v>
      </c>
      <c r="W59" s="268">
        <f>SUM(W60:W62)</f>
        <v>0</v>
      </c>
      <c r="X59" s="272">
        <f t="shared" ref="X59:Z59" si="59">SUM(X60:X62)</f>
        <v>0</v>
      </c>
      <c r="Y59" s="272">
        <f t="shared" si="59"/>
        <v>0</v>
      </c>
      <c r="Z59" s="272">
        <f t="shared" si="59"/>
        <v>0</v>
      </c>
      <c r="AA59" s="268">
        <f>SUM(AA60:AA62)</f>
        <v>0</v>
      </c>
      <c r="AB59" s="272">
        <f t="shared" ref="AB59" si="60">SUM(AB60:AB62)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 x14ac:dyDescent="0.2">
      <c r="A60" s="153"/>
      <c r="B60" s="277"/>
      <c r="C60" s="277"/>
      <c r="D60" s="210"/>
      <c r="E60" s="380">
        <f t="shared" si="14"/>
        <v>0</v>
      </c>
      <c r="F60" s="252">
        <v>0</v>
      </c>
      <c r="G60" s="223">
        <f t="shared" si="6"/>
        <v>0</v>
      </c>
      <c r="H60" s="234"/>
      <c r="I60" s="380">
        <f t="shared" si="15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x14ac:dyDescent="0.2">
      <c r="A61" s="153"/>
      <c r="B61" s="351"/>
      <c r="C61" s="351"/>
      <c r="D61" s="352"/>
      <c r="E61" s="380">
        <f t="shared" si="14"/>
        <v>0</v>
      </c>
      <c r="F61" s="252">
        <v>0</v>
      </c>
      <c r="G61" s="223">
        <f t="shared" si="6"/>
        <v>0</v>
      </c>
      <c r="H61" s="234"/>
      <c r="I61" s="380">
        <f t="shared" si="15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ref="AC61" si="61">SUM(N61:AB61)</f>
        <v>0</v>
      </c>
      <c r="AD61" s="247">
        <f t="shared" ref="AD61" si="62">+AC61+M61</f>
        <v>0</v>
      </c>
      <c r="AE61" s="248">
        <f t="shared" ref="AE61" si="63">+F61-AD61</f>
        <v>0</v>
      </c>
    </row>
    <row r="62" spans="1:31" s="4" customFormat="1" ht="15" customHeight="1" thickBot="1" x14ac:dyDescent="0.25">
      <c r="A62" s="171"/>
      <c r="B62" s="278"/>
      <c r="C62" s="278"/>
      <c r="D62" s="208"/>
      <c r="E62" s="380">
        <f t="shared" si="14"/>
        <v>0</v>
      </c>
      <c r="F62" s="281">
        <v>0</v>
      </c>
      <c r="G62" s="229">
        <f t="shared" si="6"/>
        <v>0</v>
      </c>
      <c r="H62" s="230"/>
      <c r="I62" s="380">
        <f t="shared" si="15"/>
        <v>0</v>
      </c>
      <c r="J62" s="281">
        <v>0</v>
      </c>
      <c r="K62" s="231"/>
      <c r="L62" s="281"/>
      <c r="M62" s="270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7"/>
        <v>0</v>
      </c>
      <c r="AD62" s="247">
        <f t="shared" si="8"/>
        <v>0</v>
      </c>
      <c r="AE62" s="248">
        <f t="shared" si="3"/>
        <v>0</v>
      </c>
    </row>
    <row r="63" spans="1:31" s="26" customFormat="1" ht="15" customHeight="1" x14ac:dyDescent="0.2">
      <c r="A63" s="198"/>
      <c r="B63" s="170"/>
      <c r="C63" s="170"/>
      <c r="D63" s="209">
        <f t="shared" ref="D63:K63" si="64">SUM(D64:D65)</f>
        <v>0</v>
      </c>
      <c r="E63" s="327">
        <f t="shared" si="64"/>
        <v>0</v>
      </c>
      <c r="F63" s="209">
        <f t="shared" si="64"/>
        <v>0</v>
      </c>
      <c r="G63" s="209">
        <f t="shared" si="64"/>
        <v>0</v>
      </c>
      <c r="H63" s="209">
        <f t="shared" si="64"/>
        <v>0</v>
      </c>
      <c r="I63" s="327">
        <f t="shared" ref="I63" si="65">SUM(I64:I65)</f>
        <v>0</v>
      </c>
      <c r="J63" s="209">
        <f t="shared" si="64"/>
        <v>0</v>
      </c>
      <c r="K63" s="209">
        <f t="shared" si="64"/>
        <v>0</v>
      </c>
      <c r="L63" s="209"/>
      <c r="M63" s="268">
        <f t="shared" ref="M63:AB63" si="66">SUM(M64:M65)</f>
        <v>0</v>
      </c>
      <c r="N63" s="268">
        <f t="shared" si="66"/>
        <v>0</v>
      </c>
      <c r="O63" s="272">
        <f t="shared" si="66"/>
        <v>0</v>
      </c>
      <c r="P63" s="272">
        <f t="shared" si="66"/>
        <v>0</v>
      </c>
      <c r="Q63" s="272">
        <f t="shared" si="66"/>
        <v>0</v>
      </c>
      <c r="R63" s="272">
        <f t="shared" si="66"/>
        <v>0</v>
      </c>
      <c r="S63" s="272">
        <f t="shared" si="66"/>
        <v>0</v>
      </c>
      <c r="T63" s="272">
        <f t="shared" si="66"/>
        <v>0</v>
      </c>
      <c r="U63" s="272">
        <f t="shared" si="66"/>
        <v>0</v>
      </c>
      <c r="V63" s="272">
        <f t="shared" si="66"/>
        <v>0</v>
      </c>
      <c r="W63" s="268">
        <f t="shared" si="66"/>
        <v>0</v>
      </c>
      <c r="X63" s="272">
        <f t="shared" si="66"/>
        <v>0</v>
      </c>
      <c r="Y63" s="272">
        <f t="shared" si="66"/>
        <v>0</v>
      </c>
      <c r="Z63" s="272">
        <f t="shared" si="66"/>
        <v>0</v>
      </c>
      <c r="AA63" s="268">
        <f t="shared" si="66"/>
        <v>0</v>
      </c>
      <c r="AB63" s="272">
        <f t="shared" si="66"/>
        <v>0</v>
      </c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4" customFormat="1" ht="15" customHeight="1" x14ac:dyDescent="0.2">
      <c r="A64" s="153"/>
      <c r="B64" s="277"/>
      <c r="C64" s="277"/>
      <c r="D64" s="210"/>
      <c r="E64" s="380">
        <f t="shared" si="14"/>
        <v>0</v>
      </c>
      <c r="F64" s="252">
        <v>0</v>
      </c>
      <c r="G64" s="223">
        <f t="shared" si="6"/>
        <v>0</v>
      </c>
      <c r="H64" s="234"/>
      <c r="I64" s="380">
        <f t="shared" si="15"/>
        <v>0</v>
      </c>
      <c r="J64" s="252">
        <v>0</v>
      </c>
      <c r="K64" s="235"/>
      <c r="L64" s="252"/>
      <c r="M64" s="269"/>
      <c r="N64" s="372"/>
      <c r="O64" s="373"/>
      <c r="P64" s="373"/>
      <c r="Q64" s="373"/>
      <c r="R64" s="373"/>
      <c r="S64" s="373"/>
      <c r="T64" s="373"/>
      <c r="U64" s="373"/>
      <c r="V64" s="373"/>
      <c r="W64" s="372"/>
      <c r="X64" s="373"/>
      <c r="Y64" s="373"/>
      <c r="Z64" s="373"/>
      <c r="AA64" s="372"/>
      <c r="AB64" s="373"/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4" customFormat="1" ht="15" customHeight="1" thickBot="1" x14ac:dyDescent="0.25">
      <c r="A65" s="171"/>
      <c r="B65" s="278"/>
      <c r="C65" s="278"/>
      <c r="D65" s="208"/>
      <c r="E65" s="380">
        <f t="shared" si="14"/>
        <v>0</v>
      </c>
      <c r="F65" s="281">
        <v>0</v>
      </c>
      <c r="G65" s="229">
        <f t="shared" si="6"/>
        <v>0</v>
      </c>
      <c r="H65" s="230"/>
      <c r="I65" s="380">
        <f t="shared" si="15"/>
        <v>0</v>
      </c>
      <c r="J65" s="281">
        <v>0</v>
      </c>
      <c r="K65" s="231"/>
      <c r="L65" s="281"/>
      <c r="M65" s="270"/>
      <c r="N65" s="374"/>
      <c r="O65" s="375"/>
      <c r="P65" s="375"/>
      <c r="Q65" s="375"/>
      <c r="R65" s="375"/>
      <c r="S65" s="375"/>
      <c r="T65" s="375"/>
      <c r="U65" s="375"/>
      <c r="V65" s="375"/>
      <c r="W65" s="374"/>
      <c r="X65" s="375"/>
      <c r="Y65" s="375"/>
      <c r="Z65" s="375"/>
      <c r="AA65" s="374"/>
      <c r="AB65" s="375"/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26" customFormat="1" ht="15" customHeight="1" x14ac:dyDescent="0.2">
      <c r="A66" s="198"/>
      <c r="B66" s="170"/>
      <c r="C66" s="170"/>
      <c r="D66" s="209">
        <f t="shared" ref="D66:K66" si="67">SUM(D67:D68)</f>
        <v>0</v>
      </c>
      <c r="E66" s="327">
        <f t="shared" si="67"/>
        <v>0</v>
      </c>
      <c r="F66" s="209">
        <f t="shared" si="67"/>
        <v>0</v>
      </c>
      <c r="G66" s="209">
        <f t="shared" si="67"/>
        <v>0</v>
      </c>
      <c r="H66" s="209">
        <f t="shared" si="67"/>
        <v>0</v>
      </c>
      <c r="I66" s="327">
        <f t="shared" ref="I66" si="68">SUM(I67:I68)</f>
        <v>0</v>
      </c>
      <c r="J66" s="209">
        <f t="shared" si="67"/>
        <v>0</v>
      </c>
      <c r="K66" s="209">
        <f t="shared" si="67"/>
        <v>0</v>
      </c>
      <c r="L66" s="209"/>
      <c r="M66" s="268">
        <f t="shared" ref="M66:AB66" si="69">SUM(M67:M68)</f>
        <v>0</v>
      </c>
      <c r="N66" s="268">
        <f t="shared" si="69"/>
        <v>0</v>
      </c>
      <c r="O66" s="272">
        <f t="shared" si="69"/>
        <v>0</v>
      </c>
      <c r="P66" s="272">
        <f t="shared" si="69"/>
        <v>0</v>
      </c>
      <c r="Q66" s="272">
        <f t="shared" si="69"/>
        <v>0</v>
      </c>
      <c r="R66" s="272">
        <f t="shared" si="69"/>
        <v>0</v>
      </c>
      <c r="S66" s="272">
        <f t="shared" si="69"/>
        <v>0</v>
      </c>
      <c r="T66" s="272">
        <f t="shared" si="69"/>
        <v>0</v>
      </c>
      <c r="U66" s="272">
        <f t="shared" si="69"/>
        <v>0</v>
      </c>
      <c r="V66" s="272">
        <f t="shared" si="69"/>
        <v>0</v>
      </c>
      <c r="W66" s="268">
        <f t="shared" si="69"/>
        <v>0</v>
      </c>
      <c r="X66" s="272">
        <f t="shared" si="69"/>
        <v>0</v>
      </c>
      <c r="Y66" s="272">
        <f t="shared" si="69"/>
        <v>0</v>
      </c>
      <c r="Z66" s="272">
        <f t="shared" si="69"/>
        <v>0</v>
      </c>
      <c r="AA66" s="268">
        <f t="shared" si="69"/>
        <v>0</v>
      </c>
      <c r="AB66" s="272">
        <f t="shared" si="69"/>
        <v>0</v>
      </c>
      <c r="AC66" s="251">
        <f t="shared" si="7"/>
        <v>0</v>
      </c>
      <c r="AD66" s="247">
        <f t="shared" si="8"/>
        <v>0</v>
      </c>
      <c r="AE66" s="248">
        <f t="shared" si="3"/>
        <v>0</v>
      </c>
    </row>
    <row r="67" spans="1:31" s="4" customFormat="1" ht="15" customHeight="1" x14ac:dyDescent="0.2">
      <c r="A67" s="152"/>
      <c r="B67" s="277"/>
      <c r="C67" s="277"/>
      <c r="D67" s="210"/>
      <c r="E67" s="380">
        <f t="shared" si="14"/>
        <v>0</v>
      </c>
      <c r="F67" s="252">
        <v>0</v>
      </c>
      <c r="G67" s="223">
        <f t="shared" si="6"/>
        <v>0</v>
      </c>
      <c r="H67" s="234"/>
      <c r="I67" s="380">
        <f t="shared" si="15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7"/>
        <v>0</v>
      </c>
      <c r="AD67" s="247">
        <f t="shared" si="8"/>
        <v>0</v>
      </c>
      <c r="AE67" s="248">
        <f t="shared" si="3"/>
        <v>0</v>
      </c>
    </row>
    <row r="68" spans="1:31" s="4" customFormat="1" ht="15" customHeight="1" thickBot="1" x14ac:dyDescent="0.25">
      <c r="A68" s="171"/>
      <c r="B68" s="278"/>
      <c r="C68" s="278"/>
      <c r="D68" s="208"/>
      <c r="E68" s="380">
        <f t="shared" si="14"/>
        <v>0</v>
      </c>
      <c r="F68" s="281">
        <v>0</v>
      </c>
      <c r="G68" s="229">
        <f t="shared" si="6"/>
        <v>0</v>
      </c>
      <c r="H68" s="230"/>
      <c r="I68" s="380">
        <f t="shared" si="15"/>
        <v>0</v>
      </c>
      <c r="J68" s="281">
        <v>0</v>
      </c>
      <c r="K68" s="231"/>
      <c r="L68" s="281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7"/>
        <v>0</v>
      </c>
      <c r="AD68" s="247">
        <f t="shared" si="8"/>
        <v>0</v>
      </c>
      <c r="AE68" s="248">
        <f t="shared" si="3"/>
        <v>0</v>
      </c>
    </row>
    <row r="69" spans="1:31" s="26" customFormat="1" ht="15" customHeight="1" x14ac:dyDescent="0.2">
      <c r="A69" s="198"/>
      <c r="B69" s="170"/>
      <c r="C69" s="170"/>
      <c r="D69" s="209">
        <f t="shared" ref="D69:K69" si="70">SUM(D70:D71)</f>
        <v>0</v>
      </c>
      <c r="E69" s="327">
        <f t="shared" si="70"/>
        <v>0</v>
      </c>
      <c r="F69" s="209">
        <f t="shared" si="70"/>
        <v>0</v>
      </c>
      <c r="G69" s="209">
        <f t="shared" si="70"/>
        <v>0</v>
      </c>
      <c r="H69" s="209">
        <f t="shared" si="70"/>
        <v>0</v>
      </c>
      <c r="I69" s="327">
        <f t="shared" ref="I69" si="71">SUM(I70:I71)</f>
        <v>0</v>
      </c>
      <c r="J69" s="209">
        <f t="shared" si="70"/>
        <v>0</v>
      </c>
      <c r="K69" s="209">
        <f t="shared" si="70"/>
        <v>0</v>
      </c>
      <c r="L69" s="209"/>
      <c r="M69" s="268">
        <f t="shared" ref="M69:AB69" si="72">SUM(M70:M71)</f>
        <v>0</v>
      </c>
      <c r="N69" s="268">
        <f t="shared" si="72"/>
        <v>0</v>
      </c>
      <c r="O69" s="272">
        <f t="shared" si="72"/>
        <v>0</v>
      </c>
      <c r="P69" s="272">
        <f t="shared" si="72"/>
        <v>0</v>
      </c>
      <c r="Q69" s="272">
        <f t="shared" si="72"/>
        <v>0</v>
      </c>
      <c r="R69" s="272">
        <f t="shared" si="72"/>
        <v>0</v>
      </c>
      <c r="S69" s="272">
        <f t="shared" si="72"/>
        <v>0</v>
      </c>
      <c r="T69" s="272">
        <f t="shared" si="72"/>
        <v>0</v>
      </c>
      <c r="U69" s="272">
        <f t="shared" si="72"/>
        <v>0</v>
      </c>
      <c r="V69" s="272">
        <f t="shared" si="72"/>
        <v>0</v>
      </c>
      <c r="W69" s="268">
        <f t="shared" si="72"/>
        <v>0</v>
      </c>
      <c r="X69" s="272">
        <f t="shared" si="72"/>
        <v>0</v>
      </c>
      <c r="Y69" s="272">
        <f t="shared" si="72"/>
        <v>0</v>
      </c>
      <c r="Z69" s="272">
        <f t="shared" si="72"/>
        <v>0</v>
      </c>
      <c r="AA69" s="268">
        <f t="shared" si="72"/>
        <v>0</v>
      </c>
      <c r="AB69" s="272">
        <f t="shared" si="72"/>
        <v>0</v>
      </c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4" customFormat="1" ht="15" customHeight="1" x14ac:dyDescent="0.2">
      <c r="A70" s="152"/>
      <c r="B70" s="277"/>
      <c r="C70" s="277"/>
      <c r="D70" s="210"/>
      <c r="E70" s="380">
        <f t="shared" si="14"/>
        <v>0</v>
      </c>
      <c r="F70" s="252">
        <v>0</v>
      </c>
      <c r="G70" s="223">
        <f t="shared" si="6"/>
        <v>0</v>
      </c>
      <c r="H70" s="234"/>
      <c r="I70" s="380">
        <f t="shared" si="15"/>
        <v>0</v>
      </c>
      <c r="J70" s="252">
        <v>0</v>
      </c>
      <c r="K70" s="235"/>
      <c r="L70" s="252"/>
      <c r="M70" s="269"/>
      <c r="N70" s="372"/>
      <c r="O70" s="373"/>
      <c r="P70" s="373"/>
      <c r="Q70" s="373"/>
      <c r="R70" s="373"/>
      <c r="S70" s="373"/>
      <c r="T70" s="373"/>
      <c r="U70" s="373"/>
      <c r="V70" s="373"/>
      <c r="W70" s="372"/>
      <c r="X70" s="373"/>
      <c r="Y70" s="373"/>
      <c r="Z70" s="373"/>
      <c r="AA70" s="372"/>
      <c r="AB70" s="373"/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 thickBot="1" x14ac:dyDescent="0.25">
      <c r="A71" s="171"/>
      <c r="B71" s="278"/>
      <c r="C71" s="278"/>
      <c r="D71" s="208"/>
      <c r="E71" s="380">
        <f t="shared" si="14"/>
        <v>0</v>
      </c>
      <c r="F71" s="281">
        <v>0</v>
      </c>
      <c r="G71" s="229">
        <f t="shared" si="6"/>
        <v>0</v>
      </c>
      <c r="H71" s="230"/>
      <c r="I71" s="380">
        <f t="shared" si="15"/>
        <v>0</v>
      </c>
      <c r="J71" s="281">
        <v>0</v>
      </c>
      <c r="K71" s="231"/>
      <c r="L71" s="281"/>
      <c r="M71" s="270"/>
      <c r="N71" s="374"/>
      <c r="O71" s="375"/>
      <c r="P71" s="375"/>
      <c r="Q71" s="375"/>
      <c r="R71" s="375"/>
      <c r="S71" s="375"/>
      <c r="T71" s="375"/>
      <c r="U71" s="375"/>
      <c r="V71" s="375"/>
      <c r="W71" s="374"/>
      <c r="X71" s="375"/>
      <c r="Y71" s="375"/>
      <c r="Z71" s="375"/>
      <c r="AA71" s="374"/>
      <c r="AB71" s="375"/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26" customFormat="1" ht="15" customHeight="1" x14ac:dyDescent="0.2">
      <c r="A72" s="198"/>
      <c r="B72" s="170"/>
      <c r="C72" s="170"/>
      <c r="D72" s="209">
        <f t="shared" ref="D72:K72" si="73">SUM(D73:D74)</f>
        <v>0</v>
      </c>
      <c r="E72" s="327">
        <f t="shared" si="73"/>
        <v>0</v>
      </c>
      <c r="F72" s="209">
        <f t="shared" si="73"/>
        <v>0</v>
      </c>
      <c r="G72" s="209">
        <f t="shared" si="73"/>
        <v>0</v>
      </c>
      <c r="H72" s="209">
        <f t="shared" si="73"/>
        <v>0</v>
      </c>
      <c r="I72" s="327">
        <f t="shared" ref="I72" si="74">SUM(I73:I74)</f>
        <v>0</v>
      </c>
      <c r="J72" s="209">
        <f t="shared" si="73"/>
        <v>0</v>
      </c>
      <c r="K72" s="209">
        <f t="shared" si="73"/>
        <v>0</v>
      </c>
      <c r="L72" s="209"/>
      <c r="M72" s="268">
        <f t="shared" ref="M72:AB72" si="75">SUM(M73:M74)</f>
        <v>0</v>
      </c>
      <c r="N72" s="268">
        <f t="shared" si="75"/>
        <v>0</v>
      </c>
      <c r="O72" s="272">
        <f t="shared" si="75"/>
        <v>0</v>
      </c>
      <c r="P72" s="272">
        <f t="shared" si="75"/>
        <v>0</v>
      </c>
      <c r="Q72" s="272">
        <f t="shared" si="75"/>
        <v>0</v>
      </c>
      <c r="R72" s="272">
        <f t="shared" si="75"/>
        <v>0</v>
      </c>
      <c r="S72" s="272">
        <f t="shared" si="75"/>
        <v>0</v>
      </c>
      <c r="T72" s="272">
        <f t="shared" si="75"/>
        <v>0</v>
      </c>
      <c r="U72" s="272">
        <f t="shared" si="75"/>
        <v>0</v>
      </c>
      <c r="V72" s="272">
        <f t="shared" si="75"/>
        <v>0</v>
      </c>
      <c r="W72" s="268">
        <f t="shared" si="75"/>
        <v>0</v>
      </c>
      <c r="X72" s="272">
        <f t="shared" si="75"/>
        <v>0</v>
      </c>
      <c r="Y72" s="272">
        <f t="shared" si="75"/>
        <v>0</v>
      </c>
      <c r="Z72" s="272">
        <f t="shared" si="75"/>
        <v>0</v>
      </c>
      <c r="AA72" s="268">
        <f t="shared" si="75"/>
        <v>0</v>
      </c>
      <c r="AB72" s="272">
        <f t="shared" si="75"/>
        <v>0</v>
      </c>
      <c r="AC72" s="251">
        <f t="shared" si="7"/>
        <v>0</v>
      </c>
      <c r="AD72" s="247">
        <f t="shared" si="8"/>
        <v>0</v>
      </c>
      <c r="AE72" s="248">
        <f t="shared" ref="AE72:AE79" si="76">+F72-AD72</f>
        <v>0</v>
      </c>
    </row>
    <row r="73" spans="1:31" s="4" customFormat="1" ht="15" customHeight="1" x14ac:dyDescent="0.2">
      <c r="A73" s="152"/>
      <c r="B73" s="277"/>
      <c r="C73" s="277"/>
      <c r="D73" s="210"/>
      <c r="E73" s="380">
        <f t="shared" si="14"/>
        <v>0</v>
      </c>
      <c r="F73" s="252">
        <v>0</v>
      </c>
      <c r="G73" s="223">
        <f t="shared" si="6"/>
        <v>0</v>
      </c>
      <c r="H73" s="234"/>
      <c r="I73" s="380">
        <f t="shared" si="15"/>
        <v>0</v>
      </c>
      <c r="J73" s="252">
        <v>0</v>
      </c>
      <c r="K73" s="235"/>
      <c r="L73" s="252"/>
      <c r="M73" s="269"/>
      <c r="N73" s="372"/>
      <c r="O73" s="373"/>
      <c r="P73" s="373"/>
      <c r="Q73" s="373"/>
      <c r="R73" s="373"/>
      <c r="S73" s="373"/>
      <c r="T73" s="373"/>
      <c r="U73" s="373"/>
      <c r="V73" s="373"/>
      <c r="W73" s="372"/>
      <c r="X73" s="373"/>
      <c r="Y73" s="373"/>
      <c r="Z73" s="373"/>
      <c r="AA73" s="372"/>
      <c r="AB73" s="373"/>
      <c r="AC73" s="251">
        <f t="shared" si="7"/>
        <v>0</v>
      </c>
      <c r="AD73" s="247">
        <f t="shared" si="8"/>
        <v>0</v>
      </c>
      <c r="AE73" s="248">
        <f t="shared" si="76"/>
        <v>0</v>
      </c>
    </row>
    <row r="74" spans="1:31" s="4" customFormat="1" ht="15" customHeight="1" thickBot="1" x14ac:dyDescent="0.25">
      <c r="A74" s="172"/>
      <c r="B74" s="278"/>
      <c r="C74" s="278"/>
      <c r="D74" s="208"/>
      <c r="E74" s="380">
        <f t="shared" si="14"/>
        <v>0</v>
      </c>
      <c r="F74" s="281">
        <v>0</v>
      </c>
      <c r="G74" s="229">
        <f t="shared" ref="G74" si="77">SUM(M74:AB74)</f>
        <v>0</v>
      </c>
      <c r="H74" s="230"/>
      <c r="I74" s="380">
        <f t="shared" si="15"/>
        <v>0</v>
      </c>
      <c r="J74" s="281">
        <v>0</v>
      </c>
      <c r="K74" s="231"/>
      <c r="L74" s="281"/>
      <c r="M74" s="270"/>
      <c r="N74" s="374"/>
      <c r="O74" s="375"/>
      <c r="P74" s="375"/>
      <c r="Q74" s="375"/>
      <c r="R74" s="375"/>
      <c r="S74" s="375"/>
      <c r="T74" s="375"/>
      <c r="U74" s="375"/>
      <c r="V74" s="375"/>
      <c r="W74" s="374"/>
      <c r="X74" s="375"/>
      <c r="Y74" s="375"/>
      <c r="Z74" s="375"/>
      <c r="AA74" s="374"/>
      <c r="AB74" s="375"/>
      <c r="AC74" s="251">
        <f t="shared" ref="AC74:AC79" si="78">SUM(N74:AB74)</f>
        <v>0</v>
      </c>
      <c r="AD74" s="247">
        <f t="shared" ref="AD74:AD79" si="79">+AC74+M74</f>
        <v>0</v>
      </c>
      <c r="AE74" s="248">
        <f t="shared" si="76"/>
        <v>0</v>
      </c>
    </row>
    <row r="75" spans="1:31" s="26" customFormat="1" ht="15" customHeight="1" x14ac:dyDescent="0.2">
      <c r="A75" s="199"/>
      <c r="B75" s="262"/>
      <c r="C75" s="384"/>
      <c r="D75" s="209">
        <f t="shared" ref="D75:K75" si="80">SUM(D76:D77)</f>
        <v>0</v>
      </c>
      <c r="E75" s="327">
        <f t="shared" si="80"/>
        <v>0</v>
      </c>
      <c r="F75" s="209">
        <f t="shared" si="80"/>
        <v>0</v>
      </c>
      <c r="G75" s="211">
        <f t="shared" si="80"/>
        <v>0</v>
      </c>
      <c r="H75" s="211">
        <f t="shared" si="80"/>
        <v>0</v>
      </c>
      <c r="I75" s="327">
        <f t="shared" ref="I75" si="81">SUM(I76:I77)</f>
        <v>0</v>
      </c>
      <c r="J75" s="209">
        <f t="shared" si="80"/>
        <v>0</v>
      </c>
      <c r="K75" s="211">
        <f t="shared" si="80"/>
        <v>0</v>
      </c>
      <c r="L75" s="209"/>
      <c r="M75" s="268">
        <f t="shared" ref="M75:AB75" si="82">SUM(M76:M77)</f>
        <v>0</v>
      </c>
      <c r="N75" s="268">
        <f t="shared" si="82"/>
        <v>0</v>
      </c>
      <c r="O75" s="272">
        <f t="shared" si="82"/>
        <v>0</v>
      </c>
      <c r="P75" s="272">
        <f t="shared" si="82"/>
        <v>0</v>
      </c>
      <c r="Q75" s="272">
        <f t="shared" si="82"/>
        <v>0</v>
      </c>
      <c r="R75" s="272">
        <f t="shared" si="82"/>
        <v>0</v>
      </c>
      <c r="S75" s="272">
        <f t="shared" si="82"/>
        <v>0</v>
      </c>
      <c r="T75" s="272">
        <f t="shared" si="82"/>
        <v>0</v>
      </c>
      <c r="U75" s="272">
        <f t="shared" si="82"/>
        <v>0</v>
      </c>
      <c r="V75" s="272">
        <f t="shared" si="82"/>
        <v>0</v>
      </c>
      <c r="W75" s="268">
        <f t="shared" si="82"/>
        <v>0</v>
      </c>
      <c r="X75" s="272">
        <f t="shared" si="82"/>
        <v>0</v>
      </c>
      <c r="Y75" s="272">
        <f t="shared" si="82"/>
        <v>0</v>
      </c>
      <c r="Z75" s="272">
        <f t="shared" si="82"/>
        <v>0</v>
      </c>
      <c r="AA75" s="268">
        <f t="shared" si="82"/>
        <v>0</v>
      </c>
      <c r="AB75" s="272">
        <f t="shared" si="82"/>
        <v>0</v>
      </c>
      <c r="AC75" s="251">
        <f t="shared" si="78"/>
        <v>0</v>
      </c>
      <c r="AD75" s="247">
        <f t="shared" si="79"/>
        <v>0</v>
      </c>
      <c r="AE75" s="248">
        <f t="shared" si="76"/>
        <v>0</v>
      </c>
    </row>
    <row r="76" spans="1:31" s="4" customFormat="1" ht="15" customHeight="1" x14ac:dyDescent="0.2">
      <c r="A76" s="176"/>
      <c r="B76" s="279"/>
      <c r="C76" s="279"/>
      <c r="D76" s="210"/>
      <c r="E76" s="380">
        <f t="shared" si="14"/>
        <v>0</v>
      </c>
      <c r="F76" s="252">
        <v>0</v>
      </c>
      <c r="G76" s="223">
        <f t="shared" ref="G76:G77" si="83">SUM(M76:AB76)</f>
        <v>0</v>
      </c>
      <c r="H76" s="236"/>
      <c r="I76" s="380">
        <f t="shared" si="15"/>
        <v>0</v>
      </c>
      <c r="J76" s="252">
        <v>0</v>
      </c>
      <c r="K76" s="237"/>
      <c r="L76" s="252"/>
      <c r="M76" s="238"/>
      <c r="N76" s="374"/>
      <c r="O76" s="375"/>
      <c r="P76" s="375"/>
      <c r="Q76" s="375"/>
      <c r="R76" s="375"/>
      <c r="S76" s="375"/>
      <c r="T76" s="375"/>
      <c r="U76" s="375"/>
      <c r="V76" s="375"/>
      <c r="W76" s="374"/>
      <c r="X76" s="375"/>
      <c r="Y76" s="375"/>
      <c r="Z76" s="375"/>
      <c r="AA76" s="374"/>
      <c r="AB76" s="375"/>
      <c r="AC76" s="251">
        <f t="shared" si="78"/>
        <v>0</v>
      </c>
      <c r="AD76" s="247">
        <f t="shared" si="79"/>
        <v>0</v>
      </c>
      <c r="AE76" s="248">
        <f t="shared" si="76"/>
        <v>0</v>
      </c>
    </row>
    <row r="77" spans="1:31" s="4" customFormat="1" ht="15" customHeight="1" thickBot="1" x14ac:dyDescent="0.25">
      <c r="A77" s="181"/>
      <c r="B77" s="280"/>
      <c r="C77" s="280"/>
      <c r="D77" s="208"/>
      <c r="E77" s="381">
        <f t="shared" si="14"/>
        <v>0</v>
      </c>
      <c r="F77" s="281">
        <v>0</v>
      </c>
      <c r="G77" s="229">
        <f t="shared" si="83"/>
        <v>0</v>
      </c>
      <c r="H77" s="230"/>
      <c r="I77" s="381">
        <f t="shared" si="15"/>
        <v>0</v>
      </c>
      <c r="J77" s="281">
        <v>0</v>
      </c>
      <c r="K77" s="231"/>
      <c r="L77" s="281"/>
      <c r="M77" s="239"/>
      <c r="N77" s="374"/>
      <c r="O77" s="375"/>
      <c r="P77" s="375"/>
      <c r="Q77" s="375"/>
      <c r="R77" s="375"/>
      <c r="S77" s="375"/>
      <c r="T77" s="375"/>
      <c r="U77" s="375"/>
      <c r="V77" s="375"/>
      <c r="W77" s="374"/>
      <c r="X77" s="375"/>
      <c r="Y77" s="375"/>
      <c r="Z77" s="375"/>
      <c r="AA77" s="374"/>
      <c r="AB77" s="375"/>
      <c r="AC77" s="251">
        <f t="shared" si="78"/>
        <v>0</v>
      </c>
      <c r="AD77" s="247">
        <f t="shared" si="79"/>
        <v>0</v>
      </c>
      <c r="AE77" s="248">
        <f t="shared" si="76"/>
        <v>0</v>
      </c>
    </row>
    <row r="78" spans="1:31" s="142" customFormat="1" ht="15.75" thickBot="1" x14ac:dyDescent="0.3">
      <c r="A78" s="179"/>
      <c r="B78" s="180"/>
      <c r="C78" s="385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78"/>
        <v>0</v>
      </c>
      <c r="AD78" s="247">
        <f t="shared" si="79"/>
        <v>0</v>
      </c>
      <c r="AE78" s="248">
        <f t="shared" si="76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84">SUM(D8,D31,D36,D41,D46,D51,D55,D59,D63,D66,D69,D72,D75)</f>
        <v>0</v>
      </c>
      <c r="E79" s="336">
        <f t="shared" si="84"/>
        <v>0</v>
      </c>
      <c r="F79" s="243">
        <f t="shared" si="84"/>
        <v>0</v>
      </c>
      <c r="G79" s="243">
        <f t="shared" si="84"/>
        <v>0</v>
      </c>
      <c r="H79" s="244">
        <f t="shared" si="84"/>
        <v>0</v>
      </c>
      <c r="I79" s="336">
        <f t="shared" ref="I79" si="85">SUM(I8,I31,I36,I41,I46,I51,I55,I59,I63,I66,I69,I72,I75)</f>
        <v>0</v>
      </c>
      <c r="J79" s="244">
        <f t="shared" si="84"/>
        <v>0</v>
      </c>
      <c r="K79" s="244">
        <f t="shared" si="84"/>
        <v>0</v>
      </c>
      <c r="L79" s="244"/>
      <c r="M79" s="243">
        <f t="shared" ref="M79:AB79" si="86">SUM(M8,M31,M36,M41,M46,M51,M55,M59,M63,M66,M69,M72,M75)</f>
        <v>0</v>
      </c>
      <c r="N79" s="243">
        <f t="shared" si="86"/>
        <v>0</v>
      </c>
      <c r="O79" s="243">
        <f t="shared" si="86"/>
        <v>0</v>
      </c>
      <c r="P79" s="243">
        <f t="shared" si="86"/>
        <v>0</v>
      </c>
      <c r="Q79" s="243">
        <f t="shared" si="86"/>
        <v>0</v>
      </c>
      <c r="R79" s="243">
        <f t="shared" si="86"/>
        <v>0</v>
      </c>
      <c r="S79" s="243">
        <f t="shared" si="86"/>
        <v>0</v>
      </c>
      <c r="T79" s="243">
        <f t="shared" si="86"/>
        <v>0</v>
      </c>
      <c r="U79" s="243">
        <f t="shared" si="86"/>
        <v>0</v>
      </c>
      <c r="V79" s="243">
        <f t="shared" si="86"/>
        <v>0</v>
      </c>
      <c r="W79" s="243">
        <f t="shared" si="86"/>
        <v>0</v>
      </c>
      <c r="X79" s="243">
        <f t="shared" si="86"/>
        <v>0</v>
      </c>
      <c r="Y79" s="243">
        <f t="shared" si="86"/>
        <v>0</v>
      </c>
      <c r="Z79" s="243">
        <f t="shared" si="86"/>
        <v>0</v>
      </c>
      <c r="AA79" s="243">
        <f t="shared" si="86"/>
        <v>0</v>
      </c>
      <c r="AB79" s="243">
        <f t="shared" si="86"/>
        <v>0</v>
      </c>
      <c r="AC79" s="243">
        <f t="shared" si="78"/>
        <v>0</v>
      </c>
      <c r="AD79" s="243">
        <f t="shared" si="79"/>
        <v>0</v>
      </c>
      <c r="AE79" s="282">
        <f t="shared" si="76"/>
        <v>0</v>
      </c>
    </row>
    <row r="80" spans="1:31" x14ac:dyDescent="0.25">
      <c r="A80" s="8"/>
      <c r="B80" s="8"/>
      <c r="C80" s="8"/>
      <c r="D80" s="448"/>
      <c r="E80" s="448"/>
      <c r="F80" s="448"/>
      <c r="G80" s="448"/>
      <c r="H80" s="449"/>
      <c r="I80" s="450"/>
      <c r="J80" s="450"/>
      <c r="K80" s="450"/>
      <c r="L80" s="45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87">+M79*0.2</f>
        <v>0</v>
      </c>
      <c r="N83" s="213">
        <f t="shared" si="87"/>
        <v>0</v>
      </c>
      <c r="O83" s="213">
        <f t="shared" si="87"/>
        <v>0</v>
      </c>
      <c r="P83" s="213">
        <f t="shared" si="87"/>
        <v>0</v>
      </c>
      <c r="Q83" s="213">
        <f t="shared" si="87"/>
        <v>0</v>
      </c>
      <c r="R83" s="213">
        <f t="shared" si="87"/>
        <v>0</v>
      </c>
      <c r="S83" s="213">
        <f t="shared" si="87"/>
        <v>0</v>
      </c>
      <c r="T83" s="213">
        <f t="shared" si="87"/>
        <v>0</v>
      </c>
      <c r="U83" s="213">
        <f t="shared" si="87"/>
        <v>0</v>
      </c>
      <c r="V83" s="213">
        <f t="shared" si="87"/>
        <v>0</v>
      </c>
      <c r="W83" s="213">
        <f t="shared" si="87"/>
        <v>0</v>
      </c>
      <c r="X83" s="213">
        <f t="shared" si="87"/>
        <v>0</v>
      </c>
      <c r="Y83" s="213">
        <f t="shared" si="87"/>
        <v>0</v>
      </c>
      <c r="Z83" s="213">
        <f t="shared" si="87"/>
        <v>0</v>
      </c>
      <c r="AA83" s="213">
        <f t="shared" si="87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88">SUM(M79:M83)</f>
        <v>0</v>
      </c>
      <c r="N84" s="213">
        <f t="shared" si="88"/>
        <v>0</v>
      </c>
      <c r="O84" s="213">
        <f t="shared" si="88"/>
        <v>0</v>
      </c>
      <c r="P84" s="213">
        <f t="shared" si="88"/>
        <v>0</v>
      </c>
      <c r="Q84" s="213">
        <f t="shared" si="88"/>
        <v>0</v>
      </c>
      <c r="R84" s="213">
        <f t="shared" si="88"/>
        <v>0</v>
      </c>
      <c r="S84" s="213">
        <f t="shared" si="88"/>
        <v>0</v>
      </c>
      <c r="T84" s="213">
        <f t="shared" si="88"/>
        <v>0</v>
      </c>
      <c r="U84" s="213">
        <f t="shared" si="88"/>
        <v>0</v>
      </c>
      <c r="V84" s="213">
        <f t="shared" si="88"/>
        <v>0</v>
      </c>
      <c r="W84" s="213">
        <f t="shared" si="88"/>
        <v>0</v>
      </c>
      <c r="X84" s="213">
        <f t="shared" si="88"/>
        <v>0</v>
      </c>
      <c r="Y84" s="213">
        <f t="shared" si="88"/>
        <v>0</v>
      </c>
      <c r="Z84" s="213">
        <f t="shared" si="88"/>
        <v>0</v>
      </c>
      <c r="AA84" s="213">
        <f t="shared" si="88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sheetProtection insertRows="0" deleteRows="0" selectLockedCells="1"/>
  <mergeCells count="11">
    <mergeCell ref="W6:Z6"/>
    <mergeCell ref="AA6:AB6"/>
    <mergeCell ref="D80:G80"/>
    <mergeCell ref="H80:L80"/>
    <mergeCell ref="G3:L3"/>
    <mergeCell ref="N3:AB3"/>
    <mergeCell ref="G4:L4"/>
    <mergeCell ref="N5:AB5"/>
    <mergeCell ref="D6:G6"/>
    <mergeCell ref="H6:L6"/>
    <mergeCell ref="N6:V6"/>
  </mergeCells>
  <conditionalFormatting sqref="AE45:AE47 AE50:AE52 AE54:AE56 AE58:AE60 AE62:AE79 AE35:AE37 AE40:AE42 AE9:AE32">
    <cfRule type="cellIs" dxfId="1171" priority="163" operator="lessThan">
      <formula>0</formula>
    </cfRule>
  </conditionalFormatting>
  <conditionalFormatting sqref="AE8">
    <cfRule type="cellIs" dxfId="1170" priority="162" operator="lessThan">
      <formula>0</formula>
    </cfRule>
  </conditionalFormatting>
  <conditionalFormatting sqref="G3">
    <cfRule type="containsText" dxfId="1169" priority="161" operator="containsText" text="Budget">
      <formula>NOT(ISERROR(SEARCH("Budget",G3)))</formula>
    </cfRule>
  </conditionalFormatting>
  <conditionalFormatting sqref="G4">
    <cfRule type="containsText" dxfId="1168" priority="160" operator="containsText" text="forecast">
      <formula>NOT(ISERROR(SEARCH("forecast",G4)))</formula>
    </cfRule>
  </conditionalFormatting>
  <conditionalFormatting sqref="G9:G30">
    <cfRule type="cellIs" dxfId="1167" priority="158" operator="greaterThan">
      <formula>F9</formula>
    </cfRule>
  </conditionalFormatting>
  <conditionalFormatting sqref="AE43:AE44">
    <cfRule type="cellIs" dxfId="1166" priority="113" operator="lessThan">
      <formula>0</formula>
    </cfRule>
  </conditionalFormatting>
  <conditionalFormatting sqref="AE48:AE49">
    <cfRule type="cellIs" dxfId="1165" priority="110" operator="lessThan">
      <formula>0</formula>
    </cfRule>
  </conditionalFormatting>
  <conditionalFormatting sqref="AE53">
    <cfRule type="cellIs" dxfId="1164" priority="107" operator="lessThan">
      <formula>0</formula>
    </cfRule>
  </conditionalFormatting>
  <conditionalFormatting sqref="AE33:AE34">
    <cfRule type="cellIs" dxfId="1163" priority="101" operator="lessThan">
      <formula>0</formula>
    </cfRule>
  </conditionalFormatting>
  <conditionalFormatting sqref="AE61">
    <cfRule type="cellIs" dxfId="1162" priority="103" operator="lessThan">
      <formula>0</formula>
    </cfRule>
  </conditionalFormatting>
  <conditionalFormatting sqref="AE38:AE39">
    <cfRule type="cellIs" dxfId="1161" priority="98" operator="lessThan">
      <formula>0</formula>
    </cfRule>
  </conditionalFormatting>
  <conditionalFormatting sqref="AE57">
    <cfRule type="cellIs" dxfId="1160" priority="95" operator="lessThan">
      <formula>0</formula>
    </cfRule>
  </conditionalFormatting>
  <conditionalFormatting sqref="E8">
    <cfRule type="cellIs" dxfId="1159" priority="92" operator="greaterThan">
      <formula>0</formula>
    </cfRule>
  </conditionalFormatting>
  <conditionalFormatting sqref="E9:E30">
    <cfRule type="cellIs" dxfId="1158" priority="91" operator="greaterThan">
      <formula>0</formula>
    </cfRule>
  </conditionalFormatting>
  <conditionalFormatting sqref="E31">
    <cfRule type="cellIs" dxfId="1157" priority="90" operator="greaterThan">
      <formula>0</formula>
    </cfRule>
  </conditionalFormatting>
  <conditionalFormatting sqref="E32:E35">
    <cfRule type="cellIs" dxfId="1156" priority="89" operator="greaterThan">
      <formula>0</formula>
    </cfRule>
  </conditionalFormatting>
  <conditionalFormatting sqref="E36">
    <cfRule type="cellIs" dxfId="1155" priority="87" operator="greaterThan">
      <formula>0</formula>
    </cfRule>
  </conditionalFormatting>
  <conditionalFormatting sqref="E37:E40">
    <cfRule type="cellIs" dxfId="1154" priority="86" operator="greaterThan">
      <formula>0</formula>
    </cfRule>
  </conditionalFormatting>
  <conditionalFormatting sqref="E41">
    <cfRule type="cellIs" dxfId="1153" priority="85" operator="greaterThan">
      <formula>0</formula>
    </cfRule>
  </conditionalFormatting>
  <conditionalFormatting sqref="E42:E45">
    <cfRule type="cellIs" dxfId="1152" priority="84" operator="greaterThan">
      <formula>0</formula>
    </cfRule>
  </conditionalFormatting>
  <conditionalFormatting sqref="E46">
    <cfRule type="cellIs" dxfId="1151" priority="83" operator="greaterThan">
      <formula>0</formula>
    </cfRule>
  </conditionalFormatting>
  <conditionalFormatting sqref="E47:E50">
    <cfRule type="cellIs" dxfId="1150" priority="82" operator="greaterThan">
      <formula>0</formula>
    </cfRule>
  </conditionalFormatting>
  <conditionalFormatting sqref="E51">
    <cfRule type="cellIs" dxfId="1149" priority="81" operator="greaterThan">
      <formula>0</formula>
    </cfRule>
  </conditionalFormatting>
  <conditionalFormatting sqref="E52:E54">
    <cfRule type="cellIs" dxfId="1148" priority="80" operator="greaterThan">
      <formula>0</formula>
    </cfRule>
  </conditionalFormatting>
  <conditionalFormatting sqref="E55">
    <cfRule type="cellIs" dxfId="1147" priority="74" operator="greaterThan">
      <formula>0</formula>
    </cfRule>
  </conditionalFormatting>
  <conditionalFormatting sqref="E56:E58">
    <cfRule type="cellIs" dxfId="1146" priority="73" operator="greaterThan">
      <formula>0</formula>
    </cfRule>
  </conditionalFormatting>
  <conditionalFormatting sqref="E59">
    <cfRule type="cellIs" dxfId="1145" priority="72" operator="greaterThan">
      <formula>0</formula>
    </cfRule>
  </conditionalFormatting>
  <conditionalFormatting sqref="E60:E62">
    <cfRule type="cellIs" dxfId="1144" priority="71" operator="greaterThan">
      <formula>0</formula>
    </cfRule>
  </conditionalFormatting>
  <conditionalFormatting sqref="E63">
    <cfRule type="cellIs" dxfId="1143" priority="70" operator="greaterThan">
      <formula>0</formula>
    </cfRule>
  </conditionalFormatting>
  <conditionalFormatting sqref="E64:E65">
    <cfRule type="cellIs" dxfId="1142" priority="69" operator="greaterThan">
      <formula>0</formula>
    </cfRule>
  </conditionalFormatting>
  <conditionalFormatting sqref="E79">
    <cfRule type="cellIs" dxfId="1141" priority="60" operator="greaterThan">
      <formula>0</formula>
    </cfRule>
  </conditionalFormatting>
  <conditionalFormatting sqref="E66">
    <cfRule type="cellIs" dxfId="1140" priority="59" operator="greaterThan">
      <formula>0</formula>
    </cfRule>
  </conditionalFormatting>
  <conditionalFormatting sqref="E67:E68">
    <cfRule type="cellIs" dxfId="1139" priority="58" operator="greaterThan">
      <formula>0</formula>
    </cfRule>
  </conditionalFormatting>
  <conditionalFormatting sqref="E69">
    <cfRule type="cellIs" dxfId="1138" priority="57" operator="greaterThan">
      <formula>0</formula>
    </cfRule>
  </conditionalFormatting>
  <conditionalFormatting sqref="E70:E71">
    <cfRule type="cellIs" dxfId="1137" priority="56" operator="greaterThan">
      <formula>0</formula>
    </cfRule>
  </conditionalFormatting>
  <conditionalFormatting sqref="E72">
    <cfRule type="cellIs" dxfId="1136" priority="55" operator="greaterThan">
      <formula>0</formula>
    </cfRule>
  </conditionalFormatting>
  <conditionalFormatting sqref="E73:E74">
    <cfRule type="cellIs" dxfId="1135" priority="54" operator="greaterThan">
      <formula>0</formula>
    </cfRule>
  </conditionalFormatting>
  <conditionalFormatting sqref="E75">
    <cfRule type="cellIs" dxfId="1134" priority="53" operator="greaterThan">
      <formula>0</formula>
    </cfRule>
  </conditionalFormatting>
  <conditionalFormatting sqref="E76:E77">
    <cfRule type="cellIs" dxfId="1133" priority="52" operator="greaterThan">
      <formula>0</formula>
    </cfRule>
  </conditionalFormatting>
  <conditionalFormatting sqref="I8">
    <cfRule type="cellIs" dxfId="1132" priority="51" operator="greaterThan">
      <formula>0</formula>
    </cfRule>
  </conditionalFormatting>
  <conditionalFormatting sqref="I9:I30">
    <cfRule type="cellIs" dxfId="1131" priority="50" operator="greaterThan">
      <formula>0</formula>
    </cfRule>
  </conditionalFormatting>
  <conditionalFormatting sqref="I31">
    <cfRule type="cellIs" dxfId="1130" priority="49" operator="greaterThan">
      <formula>0</formula>
    </cfRule>
  </conditionalFormatting>
  <conditionalFormatting sqref="I32:I35">
    <cfRule type="cellIs" dxfId="1129" priority="48" operator="greaterThan">
      <formula>0</formula>
    </cfRule>
  </conditionalFormatting>
  <conditionalFormatting sqref="I36">
    <cfRule type="cellIs" dxfId="1128" priority="47" operator="greaterThan">
      <formula>0</formula>
    </cfRule>
  </conditionalFormatting>
  <conditionalFormatting sqref="I37:I40">
    <cfRule type="cellIs" dxfId="1127" priority="46" operator="greaterThan">
      <formula>0</formula>
    </cfRule>
  </conditionalFormatting>
  <conditionalFormatting sqref="I41">
    <cfRule type="cellIs" dxfId="1126" priority="45" operator="greaterThan">
      <formula>0</formula>
    </cfRule>
  </conditionalFormatting>
  <conditionalFormatting sqref="I42:I45">
    <cfRule type="cellIs" dxfId="1125" priority="44" operator="greaterThan">
      <formula>0</formula>
    </cfRule>
  </conditionalFormatting>
  <conditionalFormatting sqref="I46">
    <cfRule type="cellIs" dxfId="1124" priority="43" operator="greaterThan">
      <formula>0</formula>
    </cfRule>
  </conditionalFormatting>
  <conditionalFormatting sqref="I47:I50">
    <cfRule type="cellIs" dxfId="1123" priority="42" operator="greaterThan">
      <formula>0</formula>
    </cfRule>
  </conditionalFormatting>
  <conditionalFormatting sqref="I51">
    <cfRule type="cellIs" dxfId="1122" priority="41" operator="greaterThan">
      <formula>0</formula>
    </cfRule>
  </conditionalFormatting>
  <conditionalFormatting sqref="I52:I54">
    <cfRule type="cellIs" dxfId="1121" priority="40" operator="greaterThan">
      <formula>0</formula>
    </cfRule>
  </conditionalFormatting>
  <conditionalFormatting sqref="I55">
    <cfRule type="cellIs" dxfId="1120" priority="39" operator="greaterThan">
      <formula>0</formula>
    </cfRule>
  </conditionalFormatting>
  <conditionalFormatting sqref="I56:I58">
    <cfRule type="cellIs" dxfId="1119" priority="38" operator="greaterThan">
      <formula>0</formula>
    </cfRule>
  </conditionalFormatting>
  <conditionalFormatting sqref="I59">
    <cfRule type="cellIs" dxfId="1118" priority="37" operator="greaterThan">
      <formula>0</formula>
    </cfRule>
  </conditionalFormatting>
  <conditionalFormatting sqref="I60:I62">
    <cfRule type="cellIs" dxfId="1117" priority="36" operator="greaterThan">
      <formula>0</formula>
    </cfRule>
  </conditionalFormatting>
  <conditionalFormatting sqref="I63">
    <cfRule type="cellIs" dxfId="1116" priority="35" operator="greaterThan">
      <formula>0</formula>
    </cfRule>
  </conditionalFormatting>
  <conditionalFormatting sqref="I64:I65">
    <cfRule type="cellIs" dxfId="1115" priority="34" operator="greaterThan">
      <formula>0</formula>
    </cfRule>
  </conditionalFormatting>
  <conditionalFormatting sqref="I79">
    <cfRule type="cellIs" dxfId="1114" priority="33" operator="greaterThan">
      <formula>0</formula>
    </cfRule>
  </conditionalFormatting>
  <conditionalFormatting sqref="I66">
    <cfRule type="cellIs" dxfId="1113" priority="32" operator="greaterThan">
      <formula>0</formula>
    </cfRule>
  </conditionalFormatting>
  <conditionalFormatting sqref="I67:I68">
    <cfRule type="cellIs" dxfId="1112" priority="31" operator="greaterThan">
      <formula>0</formula>
    </cfRule>
  </conditionalFormatting>
  <conditionalFormatting sqref="I69">
    <cfRule type="cellIs" dxfId="1111" priority="30" operator="greaterThan">
      <formula>0</formula>
    </cfRule>
  </conditionalFormatting>
  <conditionalFormatting sqref="I70:I71">
    <cfRule type="cellIs" dxfId="1110" priority="29" operator="greaterThan">
      <formula>0</formula>
    </cfRule>
  </conditionalFormatting>
  <conditionalFormatting sqref="I72">
    <cfRule type="cellIs" dxfId="1109" priority="28" operator="greaterThan">
      <formula>0</formula>
    </cfRule>
  </conditionalFormatting>
  <conditionalFormatting sqref="I73:I74">
    <cfRule type="cellIs" dxfId="1108" priority="27" operator="greaterThan">
      <formula>0</formula>
    </cfRule>
  </conditionalFormatting>
  <conditionalFormatting sqref="I75">
    <cfRule type="cellIs" dxfId="1107" priority="26" operator="greaterThan">
      <formula>0</formula>
    </cfRule>
  </conditionalFormatting>
  <conditionalFormatting sqref="I76:I77">
    <cfRule type="cellIs" dxfId="1106" priority="25" operator="greaterThan">
      <formula>0</formula>
    </cfRule>
  </conditionalFormatting>
  <conditionalFormatting sqref="G32:G34">
    <cfRule type="cellIs" dxfId="1105" priority="24" operator="greaterThan">
      <formula>F32</formula>
    </cfRule>
  </conditionalFormatting>
  <conditionalFormatting sqref="G35">
    <cfRule type="cellIs" dxfId="1104" priority="23" operator="greaterThan">
      <formula>F35</formula>
    </cfRule>
  </conditionalFormatting>
  <conditionalFormatting sqref="G37:G39">
    <cfRule type="cellIs" dxfId="1103" priority="22" operator="greaterThan">
      <formula>F37</formula>
    </cfRule>
  </conditionalFormatting>
  <conditionalFormatting sqref="G40">
    <cfRule type="cellIs" dxfId="1102" priority="21" operator="greaterThan">
      <formula>F40</formula>
    </cfRule>
  </conditionalFormatting>
  <conditionalFormatting sqref="G42:G44">
    <cfRule type="cellIs" dxfId="1101" priority="20" operator="greaterThan">
      <formula>F42</formula>
    </cfRule>
  </conditionalFormatting>
  <conditionalFormatting sqref="G45">
    <cfRule type="cellIs" dxfId="1100" priority="19" operator="greaterThan">
      <formula>F45</formula>
    </cfRule>
  </conditionalFormatting>
  <conditionalFormatting sqref="G47:G49">
    <cfRule type="cellIs" dxfId="1099" priority="18" operator="greaterThan">
      <formula>F47</formula>
    </cfRule>
  </conditionalFormatting>
  <conditionalFormatting sqref="G50">
    <cfRule type="cellIs" dxfId="1098" priority="17" operator="greaterThan">
      <formula>F50</formula>
    </cfRule>
  </conditionalFormatting>
  <conditionalFormatting sqref="G52:G53">
    <cfRule type="cellIs" dxfId="1097" priority="16" operator="greaterThan">
      <formula>F52</formula>
    </cfRule>
  </conditionalFormatting>
  <conditionalFormatting sqref="G54">
    <cfRule type="cellIs" dxfId="1096" priority="15" operator="greaterThan">
      <formula>F54</formula>
    </cfRule>
  </conditionalFormatting>
  <conditionalFormatting sqref="G56:G57">
    <cfRule type="cellIs" dxfId="1095" priority="14" operator="greaterThan">
      <formula>F56</formula>
    </cfRule>
  </conditionalFormatting>
  <conditionalFormatting sqref="G58">
    <cfRule type="cellIs" dxfId="1094" priority="13" operator="greaterThan">
      <formula>F58</formula>
    </cfRule>
  </conditionalFormatting>
  <conditionalFormatting sqref="G60:G61">
    <cfRule type="cellIs" dxfId="1093" priority="12" operator="greaterThan">
      <formula>F60</formula>
    </cfRule>
  </conditionalFormatting>
  <conditionalFormatting sqref="G62">
    <cfRule type="cellIs" dxfId="1092" priority="11" operator="greaterThan">
      <formula>F62</formula>
    </cfRule>
  </conditionalFormatting>
  <conditionalFormatting sqref="G64">
    <cfRule type="cellIs" dxfId="1091" priority="10" operator="greaterThan">
      <formula>F64</formula>
    </cfRule>
  </conditionalFormatting>
  <conditionalFormatting sqref="G65">
    <cfRule type="cellIs" dxfId="1090" priority="9" operator="greaterThan">
      <formula>F65</formula>
    </cfRule>
  </conditionalFormatting>
  <conditionalFormatting sqref="G67">
    <cfRule type="cellIs" dxfId="1089" priority="8" operator="greaterThan">
      <formula>F67</formula>
    </cfRule>
  </conditionalFormatting>
  <conditionalFormatting sqref="G68">
    <cfRule type="cellIs" dxfId="1088" priority="7" operator="greaterThan">
      <formula>F68</formula>
    </cfRule>
  </conditionalFormatting>
  <conditionalFormatting sqref="G70">
    <cfRule type="cellIs" dxfId="1087" priority="6" operator="greaterThan">
      <formula>F70</formula>
    </cfRule>
  </conditionalFormatting>
  <conditionalFormatting sqref="G71">
    <cfRule type="cellIs" dxfId="1086" priority="5" operator="greaterThan">
      <formula>F71</formula>
    </cfRule>
  </conditionalFormatting>
  <conditionalFormatting sqref="G73">
    <cfRule type="cellIs" dxfId="1085" priority="4" operator="greaterThan">
      <formula>F73</formula>
    </cfRule>
  </conditionalFormatting>
  <conditionalFormatting sqref="G74">
    <cfRule type="cellIs" dxfId="1084" priority="3" operator="greaterThan">
      <formula>F74</formula>
    </cfRule>
  </conditionalFormatting>
  <conditionalFormatting sqref="G76">
    <cfRule type="cellIs" dxfId="1083" priority="2" operator="greaterThan">
      <formula>F76</formula>
    </cfRule>
  </conditionalFormatting>
  <conditionalFormatting sqref="G77">
    <cfRule type="cellIs" dxfId="1082" priority="1" operator="greaterThan">
      <formula>F77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39"/>
  <sheetViews>
    <sheetView zoomScaleNormal="100" workbookViewId="0">
      <pane xSplit="2" ySplit="7" topLeftCell="L53" activePane="bottomRight" state="frozen"/>
      <selection pane="topRight" activeCell="C1" sqref="C1"/>
      <selection pane="bottomLeft" activeCell="A8" sqref="A8"/>
      <selection pane="bottomRight" activeCell="O15" sqref="O1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IF(F102&gt;D102,"Budget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IF(AE102&lt;0,"Actual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+SUMMARY!A12</f>
        <v>ZK103 - Creative &amp; Production teams and Consultants</v>
      </c>
      <c r="E5" s="343"/>
      <c r="F5" s="337"/>
      <c r="G5" s="337"/>
      <c r="H5" s="33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125</v>
      </c>
      <c r="B8" s="169" t="s">
        <v>126</v>
      </c>
      <c r="C8" s="170"/>
      <c r="D8" s="327">
        <f t="shared" ref="D8:K8" si="0">SUM(D9:D25)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94" si="3">+F8-AD8</f>
        <v>0</v>
      </c>
    </row>
    <row r="9" spans="1:32" s="4" customFormat="1" ht="15" customHeight="1" x14ac:dyDescent="0.2">
      <c r="A9" s="348"/>
      <c r="B9" s="349"/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/>
      <c r="C10" s="361"/>
      <c r="D10" s="207"/>
      <c r="E10" s="380">
        <f t="shared" ref="E10:E75" si="4">-D10+F10</f>
        <v>0</v>
      </c>
      <c r="F10" s="259"/>
      <c r="G10" s="223">
        <f t="shared" ref="G10:G45" si="5">SUM(M10:AB10)</f>
        <v>0</v>
      </c>
      <c r="H10" s="227"/>
      <c r="I10" s="380">
        <f t="shared" ref="I10:I75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96" si="7">SUM(N10:AB10)</f>
        <v>0</v>
      </c>
      <c r="AD10" s="247">
        <f t="shared" ref="AD10:AD96" si="8">+AC10+M10</f>
        <v>0</v>
      </c>
      <c r="AE10" s="248">
        <f t="shared" si="3"/>
        <v>0</v>
      </c>
    </row>
    <row r="11" spans="1:32" s="4" customFormat="1" ht="15" customHeight="1" x14ac:dyDescent="0.2">
      <c r="A11" s="348"/>
      <c r="B11" s="349"/>
      <c r="C11" s="361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48"/>
      <c r="B12" s="349"/>
      <c r="C12" s="361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152"/>
      <c r="B13" s="283"/>
      <c r="C13" s="2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thickBot="1" x14ac:dyDescent="0.25">
      <c r="A16" s="152"/>
      <c r="B16" s="283"/>
      <c r="C16" s="2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thickBot="1" x14ac:dyDescent="0.25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hidden="1" customHeight="1" x14ac:dyDescent="0.2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152"/>
      <c r="B23" s="265"/>
      <c r="C23" s="383"/>
      <c r="D23" s="207"/>
      <c r="E23" s="380">
        <f t="shared" si="4"/>
        <v>0</v>
      </c>
      <c r="F23" s="259"/>
      <c r="G23" s="223">
        <f t="shared" si="5"/>
        <v>0</v>
      </c>
      <c r="H23" s="227"/>
      <c r="I23" s="380">
        <f t="shared" si="6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 x14ac:dyDescent="0.2">
      <c r="A24" s="152"/>
      <c r="B24" s="265"/>
      <c r="C24" s="383"/>
      <c r="D24" s="207"/>
      <c r="E24" s="380">
        <f t="shared" si="4"/>
        <v>0</v>
      </c>
      <c r="F24" s="259"/>
      <c r="G24" s="223">
        <f t="shared" si="5"/>
        <v>0</v>
      </c>
      <c r="H24" s="227"/>
      <c r="I24" s="380">
        <f t="shared" si="6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thickBot="1" x14ac:dyDescent="0.3">
      <c r="A25" s="172"/>
      <c r="B25" s="284"/>
      <c r="C25" s="284"/>
      <c r="D25" s="264"/>
      <c r="E25" s="380">
        <f t="shared" si="4"/>
        <v>0</v>
      </c>
      <c r="F25" s="281"/>
      <c r="G25" s="229">
        <f t="shared" si="5"/>
        <v>0</v>
      </c>
      <c r="H25" s="230"/>
      <c r="I25" s="380">
        <f t="shared" si="6"/>
        <v>0</v>
      </c>
      <c r="J25" s="281">
        <v>0</v>
      </c>
      <c r="K25" s="231"/>
      <c r="L25" s="281"/>
      <c r="M25" s="229"/>
      <c r="N25" s="267"/>
      <c r="O25" s="253"/>
      <c r="P25" s="253"/>
      <c r="Q25" s="253"/>
      <c r="R25" s="253"/>
      <c r="S25" s="253"/>
      <c r="T25" s="253"/>
      <c r="U25" s="253"/>
      <c r="V25" s="257"/>
      <c r="W25" s="258"/>
      <c r="X25" s="253"/>
      <c r="Y25" s="253"/>
      <c r="Z25" s="257"/>
      <c r="AA25" s="258"/>
      <c r="AB25" s="257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 x14ac:dyDescent="0.2">
      <c r="A26" s="198" t="s">
        <v>127</v>
      </c>
      <c r="B26" s="353" t="s">
        <v>128</v>
      </c>
      <c r="C26" s="353"/>
      <c r="D26" s="209">
        <f>SUM(D27:D39)</f>
        <v>0</v>
      </c>
      <c r="E26" s="327">
        <f>SUM(E27:E39)</f>
        <v>0</v>
      </c>
      <c r="F26" s="209">
        <f>SUM(F27:F39)</f>
        <v>0</v>
      </c>
      <c r="G26" s="232">
        <f>SUM(G27:G39)</f>
        <v>0</v>
      </c>
      <c r="H26" s="232">
        <f t="shared" ref="H26" si="9">SUM(H27:H39)</f>
        <v>0</v>
      </c>
      <c r="I26" s="327">
        <f>SUM(I27:I39)</f>
        <v>0</v>
      </c>
      <c r="J26" s="209">
        <f>SUM(J27:J39)</f>
        <v>0</v>
      </c>
      <c r="K26" s="232">
        <f t="shared" ref="K26" si="10">SUM(K27:K39)</f>
        <v>0</v>
      </c>
      <c r="L26" s="209"/>
      <c r="M26" s="268">
        <f>SUM(M27:M39)</f>
        <v>0</v>
      </c>
      <c r="N26" s="268">
        <f>SUM(N27:N39)</f>
        <v>0</v>
      </c>
      <c r="O26" s="272">
        <f>SUM(O27:O39)</f>
        <v>0</v>
      </c>
      <c r="P26" s="272">
        <f t="shared" ref="P26:V26" si="11">SUM(P27:P39)</f>
        <v>0</v>
      </c>
      <c r="Q26" s="272">
        <f t="shared" si="11"/>
        <v>0</v>
      </c>
      <c r="R26" s="272">
        <f t="shared" si="11"/>
        <v>0</v>
      </c>
      <c r="S26" s="272">
        <f t="shared" si="11"/>
        <v>0</v>
      </c>
      <c r="T26" s="272">
        <f t="shared" si="11"/>
        <v>0</v>
      </c>
      <c r="U26" s="272">
        <f t="shared" si="11"/>
        <v>0</v>
      </c>
      <c r="V26" s="272">
        <f t="shared" si="11"/>
        <v>0</v>
      </c>
      <c r="W26" s="268">
        <f>SUM(W27:W39)</f>
        <v>0</v>
      </c>
      <c r="X26" s="272">
        <f t="shared" ref="X26:Z26" si="12">SUM(X27:X39)</f>
        <v>0</v>
      </c>
      <c r="Y26" s="272">
        <f t="shared" si="12"/>
        <v>0</v>
      </c>
      <c r="Z26" s="272">
        <f t="shared" si="12"/>
        <v>0</v>
      </c>
      <c r="AA26" s="268">
        <f>SUM(AA27:AA39)</f>
        <v>0</v>
      </c>
      <c r="AB26" s="272">
        <f t="shared" ref="AB26" si="13">SUM(AB27:AB39)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 x14ac:dyDescent="0.2">
      <c r="A27" s="348"/>
      <c r="B27" s="349" t="s">
        <v>424</v>
      </c>
      <c r="C27" s="349"/>
      <c r="D27" s="210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 x14ac:dyDescent="0.2">
      <c r="A28" s="348"/>
      <c r="B28" s="349" t="s">
        <v>425</v>
      </c>
      <c r="C28" s="356"/>
      <c r="D28" s="352"/>
      <c r="E28" s="380">
        <f t="shared" si="4"/>
        <v>0</v>
      </c>
      <c r="F28" s="252"/>
      <c r="G28" s="223">
        <f t="shared" si="5"/>
        <v>0</v>
      </c>
      <c r="H28" s="236"/>
      <c r="I28" s="380">
        <f t="shared" si="6"/>
        <v>0</v>
      </c>
      <c r="J28" s="252"/>
      <c r="K28" s="237"/>
      <c r="L28" s="252"/>
      <c r="M28" s="270"/>
      <c r="N28" s="374"/>
      <c r="O28" s="375"/>
      <c r="P28" s="375"/>
      <c r="Q28" s="375"/>
      <c r="R28" s="375"/>
      <c r="S28" s="375"/>
      <c r="T28" s="375"/>
      <c r="U28" s="375"/>
      <c r="V28" s="375"/>
      <c r="W28" s="374"/>
      <c r="X28" s="375"/>
      <c r="Y28" s="375"/>
      <c r="Z28" s="375"/>
      <c r="AA28" s="374"/>
      <c r="AB28" s="375"/>
      <c r="AC28" s="251">
        <f t="shared" ref="AC28:AC38" si="14">SUM(N28:AB28)</f>
        <v>0</v>
      </c>
      <c r="AD28" s="247">
        <f t="shared" ref="AD28:AD38" si="15">+AC28+M28</f>
        <v>0</v>
      </c>
      <c r="AE28" s="248">
        <f t="shared" ref="AE28:AE38" si="16">+F28-AD28</f>
        <v>0</v>
      </c>
    </row>
    <row r="29" spans="1:31" s="4" customFormat="1" ht="15" customHeight="1" x14ac:dyDescent="0.2">
      <c r="A29" s="348"/>
      <c r="B29" s="349" t="s">
        <v>426</v>
      </c>
      <c r="C29" s="356"/>
      <c r="D29" s="352"/>
      <c r="E29" s="380">
        <f t="shared" si="4"/>
        <v>0</v>
      </c>
      <c r="F29" s="252"/>
      <c r="G29" s="223">
        <f t="shared" si="5"/>
        <v>0</v>
      </c>
      <c r="H29" s="236"/>
      <c r="I29" s="380">
        <f t="shared" si="6"/>
        <v>0</v>
      </c>
      <c r="J29" s="252"/>
      <c r="K29" s="237"/>
      <c r="L29" s="252"/>
      <c r="M29" s="270"/>
      <c r="N29" s="374"/>
      <c r="O29" s="375"/>
      <c r="P29" s="375"/>
      <c r="Q29" s="375"/>
      <c r="R29" s="375"/>
      <c r="S29" s="375"/>
      <c r="T29" s="375"/>
      <c r="U29" s="375"/>
      <c r="V29" s="375"/>
      <c r="W29" s="374"/>
      <c r="X29" s="375"/>
      <c r="Y29" s="375"/>
      <c r="Z29" s="375"/>
      <c r="AA29" s="374"/>
      <c r="AB29" s="375"/>
      <c r="AC29" s="251">
        <f t="shared" si="14"/>
        <v>0</v>
      </c>
      <c r="AD29" s="247">
        <f t="shared" si="15"/>
        <v>0</v>
      </c>
      <c r="AE29" s="248">
        <f t="shared" si="16"/>
        <v>0</v>
      </c>
    </row>
    <row r="30" spans="1:31" s="4" customFormat="1" ht="15" customHeight="1" x14ac:dyDescent="0.2">
      <c r="A30" s="348"/>
      <c r="B30" s="349" t="s">
        <v>427</v>
      </c>
      <c r="C30" s="356"/>
      <c r="D30" s="352"/>
      <c r="E30" s="380">
        <f t="shared" si="4"/>
        <v>0</v>
      </c>
      <c r="F30" s="252"/>
      <c r="G30" s="223">
        <f t="shared" si="5"/>
        <v>0</v>
      </c>
      <c r="H30" s="236"/>
      <c r="I30" s="380">
        <f t="shared" si="6"/>
        <v>0</v>
      </c>
      <c r="J30" s="252"/>
      <c r="K30" s="237"/>
      <c r="L30" s="252"/>
      <c r="M30" s="270"/>
      <c r="N30" s="374"/>
      <c r="O30" s="375"/>
      <c r="P30" s="375"/>
      <c r="Q30" s="375"/>
      <c r="R30" s="375"/>
      <c r="S30" s="375"/>
      <c r="T30" s="375"/>
      <c r="U30" s="375"/>
      <c r="V30" s="375"/>
      <c r="W30" s="374"/>
      <c r="X30" s="375"/>
      <c r="Y30" s="375"/>
      <c r="Z30" s="375"/>
      <c r="AA30" s="374"/>
      <c r="AB30" s="375"/>
      <c r="AC30" s="251">
        <f t="shared" si="14"/>
        <v>0</v>
      </c>
      <c r="AD30" s="247">
        <f t="shared" si="15"/>
        <v>0</v>
      </c>
      <c r="AE30" s="248">
        <f t="shared" si="16"/>
        <v>0</v>
      </c>
    </row>
    <row r="31" spans="1:31" s="4" customFormat="1" ht="15" customHeight="1" x14ac:dyDescent="0.2">
      <c r="A31" s="348"/>
      <c r="B31" s="349" t="s">
        <v>428</v>
      </c>
      <c r="C31" s="356"/>
      <c r="D31" s="352"/>
      <c r="E31" s="380">
        <f t="shared" si="4"/>
        <v>0</v>
      </c>
      <c r="F31" s="252"/>
      <c r="G31" s="223">
        <f t="shared" si="5"/>
        <v>0</v>
      </c>
      <c r="H31" s="236"/>
      <c r="I31" s="380">
        <f t="shared" si="6"/>
        <v>0</v>
      </c>
      <c r="J31" s="252"/>
      <c r="K31" s="237"/>
      <c r="L31" s="252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14"/>
        <v>0</v>
      </c>
      <c r="AD31" s="247">
        <f t="shared" si="15"/>
        <v>0</v>
      </c>
      <c r="AE31" s="248">
        <f t="shared" si="16"/>
        <v>0</v>
      </c>
    </row>
    <row r="32" spans="1:31" s="4" customFormat="1" ht="15" customHeight="1" x14ac:dyDescent="0.2">
      <c r="A32" s="348"/>
      <c r="B32" s="349" t="s">
        <v>438</v>
      </c>
      <c r="C32" s="356"/>
      <c r="D32" s="352"/>
      <c r="E32" s="380">
        <f t="shared" si="4"/>
        <v>0</v>
      </c>
      <c r="F32" s="252"/>
      <c r="G32" s="223">
        <f t="shared" si="5"/>
        <v>0</v>
      </c>
      <c r="H32" s="236"/>
      <c r="I32" s="380">
        <f t="shared" si="6"/>
        <v>0</v>
      </c>
      <c r="J32" s="252"/>
      <c r="K32" s="237"/>
      <c r="L32" s="252"/>
      <c r="M32" s="270"/>
      <c r="N32" s="374"/>
      <c r="O32" s="375"/>
      <c r="P32" s="375"/>
      <c r="Q32" s="375"/>
      <c r="R32" s="375"/>
      <c r="S32" s="375"/>
      <c r="T32" s="375"/>
      <c r="U32" s="375"/>
      <c r="V32" s="375"/>
      <c r="W32" s="374"/>
      <c r="X32" s="375"/>
      <c r="Y32" s="375"/>
      <c r="Z32" s="375"/>
      <c r="AA32" s="374"/>
      <c r="AB32" s="375"/>
      <c r="AC32" s="251">
        <f t="shared" si="14"/>
        <v>0</v>
      </c>
      <c r="AD32" s="247">
        <f t="shared" si="15"/>
        <v>0</v>
      </c>
      <c r="AE32" s="248">
        <f t="shared" si="16"/>
        <v>0</v>
      </c>
    </row>
    <row r="33" spans="1:31" s="4" customFormat="1" ht="15" customHeight="1" x14ac:dyDescent="0.2">
      <c r="A33" s="348"/>
      <c r="B33" s="349"/>
      <c r="C33" s="356"/>
      <c r="D33" s="352"/>
      <c r="E33" s="380">
        <f t="shared" si="4"/>
        <v>0</v>
      </c>
      <c r="F33" s="252"/>
      <c r="G33" s="223">
        <f t="shared" si="5"/>
        <v>0</v>
      </c>
      <c r="H33" s="236"/>
      <c r="I33" s="380">
        <f t="shared" si="6"/>
        <v>0</v>
      </c>
      <c r="J33" s="252"/>
      <c r="K33" s="237"/>
      <c r="L33" s="252"/>
      <c r="M33" s="270"/>
      <c r="N33" s="374"/>
      <c r="O33" s="375"/>
      <c r="P33" s="375"/>
      <c r="Q33" s="375"/>
      <c r="R33" s="375"/>
      <c r="S33" s="375"/>
      <c r="T33" s="375"/>
      <c r="U33" s="375"/>
      <c r="V33" s="375"/>
      <c r="W33" s="374"/>
      <c r="X33" s="375"/>
      <c r="Y33" s="375"/>
      <c r="Z33" s="375"/>
      <c r="AA33" s="374"/>
      <c r="AB33" s="375"/>
      <c r="AC33" s="251">
        <f t="shared" si="14"/>
        <v>0</v>
      </c>
      <c r="AD33" s="247">
        <f t="shared" si="15"/>
        <v>0</v>
      </c>
      <c r="AE33" s="248">
        <f t="shared" si="16"/>
        <v>0</v>
      </c>
    </row>
    <row r="34" spans="1:31" s="4" customFormat="1" ht="15" customHeight="1" x14ac:dyDescent="0.2">
      <c r="A34" s="348"/>
      <c r="B34" s="349"/>
      <c r="C34" s="356"/>
      <c r="D34" s="352"/>
      <c r="E34" s="380">
        <f t="shared" si="4"/>
        <v>0</v>
      </c>
      <c r="F34" s="252"/>
      <c r="G34" s="223">
        <f t="shared" si="5"/>
        <v>0</v>
      </c>
      <c r="H34" s="236"/>
      <c r="I34" s="380">
        <f t="shared" si="6"/>
        <v>0</v>
      </c>
      <c r="J34" s="252"/>
      <c r="K34" s="237"/>
      <c r="L34" s="252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14"/>
        <v>0</v>
      </c>
      <c r="AD34" s="247">
        <f t="shared" si="15"/>
        <v>0</v>
      </c>
      <c r="AE34" s="248">
        <f t="shared" si="16"/>
        <v>0</v>
      </c>
    </row>
    <row r="35" spans="1:31" s="4" customFormat="1" ht="15" customHeight="1" x14ac:dyDescent="0.2">
      <c r="A35" s="348"/>
      <c r="B35" s="349"/>
      <c r="C35" s="356"/>
      <c r="D35" s="352"/>
      <c r="E35" s="380">
        <f t="shared" si="4"/>
        <v>0</v>
      </c>
      <c r="F35" s="252"/>
      <c r="G35" s="223">
        <f t="shared" si="5"/>
        <v>0</v>
      </c>
      <c r="H35" s="236"/>
      <c r="I35" s="380">
        <f t="shared" si="6"/>
        <v>0</v>
      </c>
      <c r="J35" s="252"/>
      <c r="K35" s="237"/>
      <c r="L35" s="252"/>
      <c r="M35" s="270"/>
      <c r="N35" s="374"/>
      <c r="O35" s="375"/>
      <c r="P35" s="375"/>
      <c r="Q35" s="375"/>
      <c r="R35" s="375"/>
      <c r="S35" s="375"/>
      <c r="T35" s="375"/>
      <c r="U35" s="375"/>
      <c r="V35" s="375"/>
      <c r="W35" s="374"/>
      <c r="X35" s="375"/>
      <c r="Y35" s="375"/>
      <c r="Z35" s="375"/>
      <c r="AA35" s="374"/>
      <c r="AB35" s="375"/>
      <c r="AC35" s="251">
        <f t="shared" si="14"/>
        <v>0</v>
      </c>
      <c r="AD35" s="247">
        <f t="shared" si="15"/>
        <v>0</v>
      </c>
      <c r="AE35" s="248">
        <f t="shared" si="16"/>
        <v>0</v>
      </c>
    </row>
    <row r="36" spans="1:31" s="4" customFormat="1" ht="15" customHeight="1" x14ac:dyDescent="0.2">
      <c r="A36" s="348"/>
      <c r="B36" s="349"/>
      <c r="C36" s="356"/>
      <c r="D36" s="352"/>
      <c r="E36" s="380">
        <f t="shared" si="4"/>
        <v>0</v>
      </c>
      <c r="F36" s="252"/>
      <c r="G36" s="223">
        <f t="shared" si="5"/>
        <v>0</v>
      </c>
      <c r="H36" s="236"/>
      <c r="I36" s="380">
        <f t="shared" si="6"/>
        <v>0</v>
      </c>
      <c r="J36" s="252"/>
      <c r="K36" s="237"/>
      <c r="L36" s="252"/>
      <c r="M36" s="270"/>
      <c r="N36" s="374"/>
      <c r="O36" s="375"/>
      <c r="P36" s="375"/>
      <c r="Q36" s="375"/>
      <c r="R36" s="375"/>
      <c r="S36" s="375"/>
      <c r="T36" s="375"/>
      <c r="U36" s="375"/>
      <c r="V36" s="375"/>
      <c r="W36" s="374"/>
      <c r="X36" s="375"/>
      <c r="Y36" s="375"/>
      <c r="Z36" s="375"/>
      <c r="AA36" s="374"/>
      <c r="AB36" s="375"/>
      <c r="AC36" s="251">
        <f t="shared" si="14"/>
        <v>0</v>
      </c>
      <c r="AD36" s="247">
        <f t="shared" si="15"/>
        <v>0</v>
      </c>
      <c r="AE36" s="248">
        <f t="shared" si="16"/>
        <v>0</v>
      </c>
    </row>
    <row r="37" spans="1:31" s="4" customFormat="1" ht="15" customHeight="1" x14ac:dyDescent="0.2">
      <c r="A37" s="348"/>
      <c r="B37" s="349"/>
      <c r="C37" s="356"/>
      <c r="D37" s="352"/>
      <c r="E37" s="380">
        <f t="shared" si="4"/>
        <v>0</v>
      </c>
      <c r="F37" s="252"/>
      <c r="G37" s="223">
        <f t="shared" si="5"/>
        <v>0</v>
      </c>
      <c r="H37" s="236"/>
      <c r="I37" s="380">
        <f t="shared" si="6"/>
        <v>0</v>
      </c>
      <c r="J37" s="252"/>
      <c r="K37" s="237"/>
      <c r="L37" s="252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14"/>
        <v>0</v>
      </c>
      <c r="AD37" s="247">
        <f t="shared" si="15"/>
        <v>0</v>
      </c>
      <c r="AE37" s="248">
        <f t="shared" si="16"/>
        <v>0</v>
      </c>
    </row>
    <row r="38" spans="1:31" s="4" customFormat="1" ht="15" customHeight="1" x14ac:dyDescent="0.2">
      <c r="A38" s="354"/>
      <c r="B38" s="349"/>
      <c r="C38" s="356"/>
      <c r="D38" s="352"/>
      <c r="E38" s="380">
        <f t="shared" si="4"/>
        <v>0</v>
      </c>
      <c r="F38" s="252"/>
      <c r="G38" s="223">
        <f t="shared" si="5"/>
        <v>0</v>
      </c>
      <c r="H38" s="236"/>
      <c r="I38" s="380">
        <f t="shared" si="6"/>
        <v>0</v>
      </c>
      <c r="J38" s="252"/>
      <c r="K38" s="237"/>
      <c r="L38" s="252"/>
      <c r="M38" s="270"/>
      <c r="N38" s="374"/>
      <c r="O38" s="375"/>
      <c r="P38" s="375"/>
      <c r="Q38" s="375"/>
      <c r="R38" s="375"/>
      <c r="S38" s="375"/>
      <c r="T38" s="375"/>
      <c r="U38" s="375"/>
      <c r="V38" s="375"/>
      <c r="W38" s="374"/>
      <c r="X38" s="375"/>
      <c r="Y38" s="375"/>
      <c r="Z38" s="375"/>
      <c r="AA38" s="374"/>
      <c r="AB38" s="375"/>
      <c r="AC38" s="251">
        <f t="shared" si="14"/>
        <v>0</v>
      </c>
      <c r="AD38" s="247">
        <f t="shared" si="15"/>
        <v>0</v>
      </c>
      <c r="AE38" s="248">
        <f t="shared" si="16"/>
        <v>0</v>
      </c>
    </row>
    <row r="39" spans="1:31" s="4" customFormat="1" ht="15" customHeight="1" thickBot="1" x14ac:dyDescent="0.25">
      <c r="A39" s="172"/>
      <c r="B39" s="278"/>
      <c r="C39" s="278"/>
      <c r="D39" s="208"/>
      <c r="E39" s="380">
        <f t="shared" si="4"/>
        <v>0</v>
      </c>
      <c r="F39" s="281">
        <v>0</v>
      </c>
      <c r="G39" s="229">
        <f t="shared" si="5"/>
        <v>0</v>
      </c>
      <c r="H39" s="230"/>
      <c r="I39" s="380">
        <f t="shared" si="6"/>
        <v>0</v>
      </c>
      <c r="J39" s="281">
        <v>0</v>
      </c>
      <c r="K39" s="231"/>
      <c r="L39" s="281"/>
      <c r="M39" s="270"/>
      <c r="N39" s="374"/>
      <c r="O39" s="375"/>
      <c r="P39" s="375"/>
      <c r="Q39" s="375"/>
      <c r="R39" s="375"/>
      <c r="S39" s="375"/>
      <c r="T39" s="375"/>
      <c r="U39" s="375"/>
      <c r="V39" s="375"/>
      <c r="W39" s="374"/>
      <c r="X39" s="375"/>
      <c r="Y39" s="375"/>
      <c r="Z39" s="375"/>
      <c r="AA39" s="374"/>
      <c r="AB39" s="375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26" customFormat="1" ht="15" customHeight="1" x14ac:dyDescent="0.2">
      <c r="A40" s="198" t="s">
        <v>129</v>
      </c>
      <c r="B40" s="353" t="s">
        <v>130</v>
      </c>
      <c r="C40" s="353"/>
      <c r="D40" s="209">
        <f>SUM(D41:D45)</f>
        <v>0</v>
      </c>
      <c r="E40" s="327">
        <f>SUM(E41:E45)</f>
        <v>0</v>
      </c>
      <c r="F40" s="209">
        <f>SUM(F41:F45)</f>
        <v>0</v>
      </c>
      <c r="G40" s="209">
        <f t="shared" ref="G40:H40" si="17">SUM(G41:G45)</f>
        <v>0</v>
      </c>
      <c r="H40" s="209">
        <f t="shared" si="17"/>
        <v>0</v>
      </c>
      <c r="I40" s="327">
        <f>SUM(I41:I45)</f>
        <v>0</v>
      </c>
      <c r="J40" s="209">
        <f>SUM(J41:J45)</f>
        <v>0</v>
      </c>
      <c r="K40" s="209">
        <f t="shared" ref="K40" si="18">SUM(K41:K45)</f>
        <v>0</v>
      </c>
      <c r="L40" s="209"/>
      <c r="M40" s="268">
        <f>SUM(M41:M45)</f>
        <v>0</v>
      </c>
      <c r="N40" s="268">
        <f>SUM(N41:N45)</f>
        <v>0</v>
      </c>
      <c r="O40" s="272">
        <f>SUM(O41:O45)</f>
        <v>0</v>
      </c>
      <c r="P40" s="272">
        <f t="shared" ref="P40:V40" si="19">SUM(P41:P45)</f>
        <v>0</v>
      </c>
      <c r="Q40" s="272">
        <f t="shared" si="19"/>
        <v>0</v>
      </c>
      <c r="R40" s="272">
        <f t="shared" si="19"/>
        <v>0</v>
      </c>
      <c r="S40" s="272">
        <f t="shared" si="19"/>
        <v>0</v>
      </c>
      <c r="T40" s="272">
        <f t="shared" si="19"/>
        <v>0</v>
      </c>
      <c r="U40" s="272">
        <f t="shared" si="19"/>
        <v>0</v>
      </c>
      <c r="V40" s="272">
        <f t="shared" si="19"/>
        <v>0</v>
      </c>
      <c r="W40" s="268">
        <f>SUM(W41:W45)</f>
        <v>0</v>
      </c>
      <c r="X40" s="272">
        <f t="shared" ref="X40:Z40" si="20">SUM(X41:X45)</f>
        <v>0</v>
      </c>
      <c r="Y40" s="272">
        <f t="shared" si="20"/>
        <v>0</v>
      </c>
      <c r="Z40" s="272">
        <f t="shared" si="20"/>
        <v>0</v>
      </c>
      <c r="AA40" s="268">
        <f>SUM(AA41:AA45)</f>
        <v>0</v>
      </c>
      <c r="AB40" s="272">
        <f t="shared" ref="AB40" si="21">SUM(AB41:AB45)</f>
        <v>0</v>
      </c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4" customFormat="1" ht="15" customHeight="1" x14ac:dyDescent="0.2">
      <c r="A41" s="354"/>
      <c r="B41" s="349" t="s">
        <v>429</v>
      </c>
      <c r="C41" s="349"/>
      <c r="D41" s="210"/>
      <c r="E41" s="380">
        <f t="shared" si="4"/>
        <v>0</v>
      </c>
      <c r="F41" s="252">
        <v>0</v>
      </c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69"/>
      <c r="N41" s="372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 x14ac:dyDescent="0.2">
      <c r="A42" s="354"/>
      <c r="B42" s="349"/>
      <c r="C42" s="356"/>
      <c r="D42" s="352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ref="AC42:AC44" si="22">SUM(N42:AB42)</f>
        <v>0</v>
      </c>
      <c r="AD42" s="247">
        <f t="shared" ref="AD42:AD44" si="23">+AC42+M42</f>
        <v>0</v>
      </c>
      <c r="AE42" s="248">
        <f t="shared" ref="AE42:AE44" si="24">+F42-AD42</f>
        <v>0</v>
      </c>
    </row>
    <row r="43" spans="1:31" s="4" customFormat="1" ht="15" customHeight="1" x14ac:dyDescent="0.2">
      <c r="A43" s="348"/>
      <c r="B43" s="349"/>
      <c r="C43" s="356"/>
      <c r="D43" s="352"/>
      <c r="E43" s="380">
        <f t="shared" si="4"/>
        <v>0</v>
      </c>
      <c r="F43" s="252">
        <v>0</v>
      </c>
      <c r="G43" s="223">
        <f t="shared" si="5"/>
        <v>0</v>
      </c>
      <c r="H43" s="234"/>
      <c r="I43" s="380">
        <f t="shared" si="6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22"/>
        <v>0</v>
      </c>
      <c r="AD43" s="247">
        <f t="shared" si="23"/>
        <v>0</v>
      </c>
      <c r="AE43" s="248">
        <f t="shared" si="24"/>
        <v>0</v>
      </c>
    </row>
    <row r="44" spans="1:31" s="4" customFormat="1" ht="15" customHeight="1" x14ac:dyDescent="0.2">
      <c r="A44" s="354"/>
      <c r="B44" s="349"/>
      <c r="C44" s="356"/>
      <c r="D44" s="352"/>
      <c r="E44" s="380">
        <f t="shared" si="4"/>
        <v>0</v>
      </c>
      <c r="F44" s="252">
        <v>0</v>
      </c>
      <c r="G44" s="223">
        <f t="shared" si="5"/>
        <v>0</v>
      </c>
      <c r="H44" s="234"/>
      <c r="I44" s="380">
        <f t="shared" si="6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22"/>
        <v>0</v>
      </c>
      <c r="AD44" s="247">
        <f t="shared" si="23"/>
        <v>0</v>
      </c>
      <c r="AE44" s="248">
        <f t="shared" si="24"/>
        <v>0</v>
      </c>
    </row>
    <row r="45" spans="1:31" s="4" customFormat="1" ht="15" customHeight="1" thickBot="1" x14ac:dyDescent="0.25">
      <c r="A45" s="172"/>
      <c r="B45" s="278"/>
      <c r="C45" s="278"/>
      <c r="D45" s="208"/>
      <c r="E45" s="380">
        <f t="shared" si="4"/>
        <v>0</v>
      </c>
      <c r="F45" s="281">
        <v>0</v>
      </c>
      <c r="G45" s="229">
        <f t="shared" si="5"/>
        <v>0</v>
      </c>
      <c r="H45" s="230"/>
      <c r="I45" s="380">
        <f t="shared" si="6"/>
        <v>0</v>
      </c>
      <c r="J45" s="281">
        <v>0</v>
      </c>
      <c r="K45" s="231"/>
      <c r="L45" s="281"/>
      <c r="M45" s="270"/>
      <c r="N45" s="374"/>
      <c r="O45" s="375"/>
      <c r="P45" s="375"/>
      <c r="Q45" s="375"/>
      <c r="R45" s="375"/>
      <c r="S45" s="375"/>
      <c r="T45" s="375"/>
      <c r="U45" s="375"/>
      <c r="V45" s="375"/>
      <c r="W45" s="374"/>
      <c r="X45" s="375"/>
      <c r="Y45" s="375"/>
      <c r="Z45" s="375"/>
      <c r="AA45" s="374"/>
      <c r="AB45" s="375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26" customFormat="1" ht="15" customHeight="1" x14ac:dyDescent="0.2">
      <c r="A46" s="198" t="s">
        <v>131</v>
      </c>
      <c r="B46" s="353" t="s">
        <v>132</v>
      </c>
      <c r="C46" s="353"/>
      <c r="D46" s="209">
        <f t="shared" ref="D46:K46" si="25">SUM(D47:D52)</f>
        <v>0</v>
      </c>
      <c r="E46" s="327">
        <f t="shared" si="25"/>
        <v>0</v>
      </c>
      <c r="F46" s="209">
        <f t="shared" si="25"/>
        <v>0</v>
      </c>
      <c r="G46" s="209">
        <f t="shared" si="25"/>
        <v>0</v>
      </c>
      <c r="H46" s="209">
        <f t="shared" si="25"/>
        <v>0</v>
      </c>
      <c r="I46" s="327">
        <f t="shared" si="25"/>
        <v>0</v>
      </c>
      <c r="J46" s="209">
        <f t="shared" si="25"/>
        <v>0</v>
      </c>
      <c r="K46" s="209">
        <f t="shared" si="25"/>
        <v>0</v>
      </c>
      <c r="L46" s="209"/>
      <c r="M46" s="268">
        <f t="shared" ref="M46:AB46" si="26">SUM(M47:M52)</f>
        <v>0</v>
      </c>
      <c r="N46" s="268">
        <f t="shared" si="26"/>
        <v>0</v>
      </c>
      <c r="O46" s="272">
        <f t="shared" si="26"/>
        <v>0</v>
      </c>
      <c r="P46" s="272">
        <f t="shared" si="26"/>
        <v>0</v>
      </c>
      <c r="Q46" s="272">
        <f t="shared" si="26"/>
        <v>0</v>
      </c>
      <c r="R46" s="272">
        <f t="shared" si="26"/>
        <v>0</v>
      </c>
      <c r="S46" s="272">
        <f t="shared" si="26"/>
        <v>0</v>
      </c>
      <c r="T46" s="272">
        <f t="shared" si="26"/>
        <v>0</v>
      </c>
      <c r="U46" s="272">
        <f t="shared" si="26"/>
        <v>0</v>
      </c>
      <c r="V46" s="272">
        <f t="shared" si="26"/>
        <v>0</v>
      </c>
      <c r="W46" s="268">
        <f t="shared" si="26"/>
        <v>0</v>
      </c>
      <c r="X46" s="272">
        <f t="shared" si="26"/>
        <v>0</v>
      </c>
      <c r="Y46" s="272">
        <f t="shared" si="26"/>
        <v>0</v>
      </c>
      <c r="Z46" s="272">
        <f t="shared" si="26"/>
        <v>0</v>
      </c>
      <c r="AA46" s="268">
        <f t="shared" si="26"/>
        <v>0</v>
      </c>
      <c r="AB46" s="272">
        <f t="shared" si="26"/>
        <v>0</v>
      </c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4" customFormat="1" ht="15" customHeight="1" x14ac:dyDescent="0.2">
      <c r="A47" s="354"/>
      <c r="B47" s="349" t="s">
        <v>434</v>
      </c>
      <c r="C47" s="349"/>
      <c r="D47" s="210"/>
      <c r="E47" s="380">
        <f t="shared" si="4"/>
        <v>0</v>
      </c>
      <c r="F47" s="252">
        <v>0</v>
      </c>
      <c r="G47" s="223">
        <f t="shared" ref="G47:G100" si="27">SUM(M47:AB47)</f>
        <v>0</v>
      </c>
      <c r="H47" s="234"/>
      <c r="I47" s="380">
        <f t="shared" si="6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354"/>
      <c r="B48" s="349" t="s">
        <v>134</v>
      </c>
      <c r="C48" s="356"/>
      <c r="D48" s="352"/>
      <c r="E48" s="380">
        <f t="shared" si="4"/>
        <v>0</v>
      </c>
      <c r="F48" s="252"/>
      <c r="G48" s="223">
        <f t="shared" si="27"/>
        <v>0</v>
      </c>
      <c r="H48" s="234"/>
      <c r="I48" s="380">
        <f t="shared" si="6"/>
        <v>0</v>
      </c>
      <c r="J48" s="252"/>
      <c r="K48" s="237"/>
      <c r="L48" s="252"/>
      <c r="M48" s="270"/>
      <c r="N48" s="374"/>
      <c r="O48" s="375"/>
      <c r="P48" s="375"/>
      <c r="Q48" s="375"/>
      <c r="R48" s="375"/>
      <c r="S48" s="375"/>
      <c r="T48" s="375"/>
      <c r="U48" s="375"/>
      <c r="V48" s="375"/>
      <c r="W48" s="374"/>
      <c r="X48" s="375"/>
      <c r="Y48" s="375"/>
      <c r="Z48" s="375"/>
      <c r="AA48" s="374"/>
      <c r="AB48" s="375"/>
      <c r="AC48" s="251">
        <f t="shared" ref="AC48:AC51" si="28">SUM(N48:AB48)</f>
        <v>0</v>
      </c>
      <c r="AD48" s="247">
        <f t="shared" ref="AD48:AD51" si="29">+AC48+M48</f>
        <v>0</v>
      </c>
      <c r="AE48" s="248">
        <f t="shared" ref="AE48:AE51" si="30">+F48-AD48</f>
        <v>0</v>
      </c>
    </row>
    <row r="49" spans="1:31" s="4" customFormat="1" ht="15" customHeight="1" x14ac:dyDescent="0.2">
      <c r="A49" s="348"/>
      <c r="B49" s="349" t="s">
        <v>135</v>
      </c>
      <c r="C49" s="356"/>
      <c r="D49" s="352"/>
      <c r="E49" s="380">
        <f t="shared" si="4"/>
        <v>0</v>
      </c>
      <c r="F49" s="252"/>
      <c r="G49" s="223">
        <f t="shared" si="27"/>
        <v>0</v>
      </c>
      <c r="H49" s="234"/>
      <c r="I49" s="380">
        <f t="shared" si="6"/>
        <v>0</v>
      </c>
      <c r="J49" s="252"/>
      <c r="K49" s="237"/>
      <c r="L49" s="252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28"/>
        <v>0</v>
      </c>
      <c r="AD49" s="247">
        <f t="shared" si="29"/>
        <v>0</v>
      </c>
      <c r="AE49" s="248">
        <f t="shared" si="30"/>
        <v>0</v>
      </c>
    </row>
    <row r="50" spans="1:31" s="4" customFormat="1" ht="15" customHeight="1" x14ac:dyDescent="0.2">
      <c r="A50" s="348"/>
      <c r="B50" s="349" t="s">
        <v>136</v>
      </c>
      <c r="C50" s="356"/>
      <c r="D50" s="352"/>
      <c r="E50" s="380">
        <f t="shared" si="4"/>
        <v>0</v>
      </c>
      <c r="F50" s="252"/>
      <c r="G50" s="223">
        <f t="shared" si="27"/>
        <v>0</v>
      </c>
      <c r="H50" s="234"/>
      <c r="I50" s="380">
        <f t="shared" si="6"/>
        <v>0</v>
      </c>
      <c r="J50" s="252"/>
      <c r="K50" s="237"/>
      <c r="L50" s="252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28"/>
        <v>0</v>
      </c>
      <c r="AD50" s="247">
        <f t="shared" si="29"/>
        <v>0</v>
      </c>
      <c r="AE50" s="248">
        <f t="shared" si="30"/>
        <v>0</v>
      </c>
    </row>
    <row r="51" spans="1:31" s="4" customFormat="1" ht="15" customHeight="1" x14ac:dyDescent="0.2">
      <c r="A51" s="348"/>
      <c r="B51" s="349" t="s">
        <v>137</v>
      </c>
      <c r="C51" s="356"/>
      <c r="D51" s="352"/>
      <c r="E51" s="380">
        <f t="shared" si="4"/>
        <v>0</v>
      </c>
      <c r="F51" s="252"/>
      <c r="G51" s="223">
        <f t="shared" si="27"/>
        <v>0</v>
      </c>
      <c r="H51" s="234"/>
      <c r="I51" s="380">
        <f t="shared" si="6"/>
        <v>0</v>
      </c>
      <c r="J51" s="252"/>
      <c r="K51" s="237"/>
      <c r="L51" s="252"/>
      <c r="M51" s="270"/>
      <c r="N51" s="374"/>
      <c r="O51" s="375"/>
      <c r="P51" s="375"/>
      <c r="Q51" s="375"/>
      <c r="R51" s="375"/>
      <c r="S51" s="375"/>
      <c r="T51" s="375"/>
      <c r="U51" s="375"/>
      <c r="V51" s="375"/>
      <c r="W51" s="374"/>
      <c r="X51" s="375"/>
      <c r="Y51" s="375"/>
      <c r="Z51" s="375"/>
      <c r="AA51" s="374"/>
      <c r="AB51" s="375"/>
      <c r="AC51" s="251">
        <f t="shared" si="28"/>
        <v>0</v>
      </c>
      <c r="AD51" s="247">
        <f t="shared" si="29"/>
        <v>0</v>
      </c>
      <c r="AE51" s="248">
        <f t="shared" si="30"/>
        <v>0</v>
      </c>
    </row>
    <row r="52" spans="1:31" s="4" customFormat="1" ht="15" customHeight="1" thickBot="1" x14ac:dyDescent="0.25">
      <c r="A52" s="171"/>
      <c r="B52" s="278"/>
      <c r="C52" s="278"/>
      <c r="D52" s="208"/>
      <c r="E52" s="380">
        <f t="shared" si="4"/>
        <v>0</v>
      </c>
      <c r="F52" s="281">
        <v>0</v>
      </c>
      <c r="G52" s="229">
        <f t="shared" si="27"/>
        <v>0</v>
      </c>
      <c r="H52" s="230"/>
      <c r="I52" s="380">
        <f t="shared" si="6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 x14ac:dyDescent="0.2">
      <c r="A53" s="198" t="s">
        <v>138</v>
      </c>
      <c r="B53" s="353" t="s">
        <v>139</v>
      </c>
      <c r="C53" s="353"/>
      <c r="D53" s="209">
        <f t="shared" ref="D53:K53" si="31">SUM(D54:D69)</f>
        <v>0</v>
      </c>
      <c r="E53" s="327">
        <f>SUM(E54:E69)</f>
        <v>0</v>
      </c>
      <c r="F53" s="209">
        <f>SUM(F54:F69)</f>
        <v>0</v>
      </c>
      <c r="G53" s="209">
        <f t="shared" si="31"/>
        <v>0</v>
      </c>
      <c r="H53" s="209">
        <f t="shared" si="31"/>
        <v>0</v>
      </c>
      <c r="I53" s="327">
        <f>SUM(I54:I69)</f>
        <v>0</v>
      </c>
      <c r="J53" s="209">
        <f t="shared" si="31"/>
        <v>0</v>
      </c>
      <c r="K53" s="209">
        <f t="shared" si="31"/>
        <v>0</v>
      </c>
      <c r="L53" s="209"/>
      <c r="M53" s="268">
        <f>SUM(M54:M69)</f>
        <v>0</v>
      </c>
      <c r="N53" s="268">
        <f>SUM(N54:N69)</f>
        <v>0</v>
      </c>
      <c r="O53" s="272">
        <f>SUM(O54:O69)</f>
        <v>0</v>
      </c>
      <c r="P53" s="272">
        <f t="shared" ref="P53:V53" si="32">SUM(P54:P69)</f>
        <v>0</v>
      </c>
      <c r="Q53" s="272">
        <f t="shared" si="32"/>
        <v>0</v>
      </c>
      <c r="R53" s="272">
        <f t="shared" si="32"/>
        <v>0</v>
      </c>
      <c r="S53" s="272">
        <f t="shared" si="32"/>
        <v>0</v>
      </c>
      <c r="T53" s="272">
        <f t="shared" si="32"/>
        <v>0</v>
      </c>
      <c r="U53" s="272">
        <f t="shared" si="32"/>
        <v>0</v>
      </c>
      <c r="V53" s="272">
        <f t="shared" si="32"/>
        <v>0</v>
      </c>
      <c r="W53" s="268">
        <f>SUM(W54:W69)</f>
        <v>0</v>
      </c>
      <c r="X53" s="272">
        <f t="shared" ref="X53:Z53" si="33">SUM(X54:X69)</f>
        <v>0</v>
      </c>
      <c r="Y53" s="272">
        <f t="shared" si="33"/>
        <v>0</v>
      </c>
      <c r="Z53" s="272">
        <f t="shared" si="33"/>
        <v>0</v>
      </c>
      <c r="AA53" s="268">
        <f>SUM(AA54:AA69)</f>
        <v>0</v>
      </c>
      <c r="AB53" s="272">
        <f t="shared" ref="AB53" si="34">SUM(AB54:AB69)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x14ac:dyDescent="0.2">
      <c r="A54" s="348"/>
      <c r="B54" s="349" t="s">
        <v>411</v>
      </c>
      <c r="C54" s="349"/>
      <c r="D54" s="210"/>
      <c r="E54" s="380">
        <f t="shared" si="4"/>
        <v>0</v>
      </c>
      <c r="F54" s="252">
        <v>0</v>
      </c>
      <c r="G54" s="223">
        <f t="shared" si="27"/>
        <v>0</v>
      </c>
      <c r="H54" s="234"/>
      <c r="I54" s="380">
        <f t="shared" si="6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x14ac:dyDescent="0.2">
      <c r="A55" s="348"/>
      <c r="B55" s="349" t="s">
        <v>430</v>
      </c>
      <c r="C55" s="356"/>
      <c r="D55" s="352"/>
      <c r="E55" s="380">
        <f t="shared" si="4"/>
        <v>0</v>
      </c>
      <c r="F55" s="252">
        <v>0</v>
      </c>
      <c r="G55" s="223">
        <f t="shared" si="27"/>
        <v>0</v>
      </c>
      <c r="H55" s="234"/>
      <c r="I55" s="380">
        <f t="shared" si="6"/>
        <v>0</v>
      </c>
      <c r="J55" s="252">
        <v>0</v>
      </c>
      <c r="K55" s="237"/>
      <c r="L55" s="252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ref="AC55:AC68" si="35">SUM(N55:AB55)</f>
        <v>0</v>
      </c>
      <c r="AD55" s="247">
        <f t="shared" ref="AD55:AD68" si="36">+AC55+M55</f>
        <v>0</v>
      </c>
      <c r="AE55" s="248">
        <f t="shared" ref="AE55:AE68" si="37">+F55-AD55</f>
        <v>0</v>
      </c>
    </row>
    <row r="56" spans="1:31" s="4" customFormat="1" ht="15" customHeight="1" x14ac:dyDescent="0.2">
      <c r="A56" s="348"/>
      <c r="B56" s="349" t="s">
        <v>421</v>
      </c>
      <c r="C56" s="356"/>
      <c r="D56" s="352"/>
      <c r="E56" s="380">
        <f t="shared" si="4"/>
        <v>0</v>
      </c>
      <c r="F56" s="252">
        <v>0</v>
      </c>
      <c r="G56" s="223">
        <f t="shared" si="27"/>
        <v>0</v>
      </c>
      <c r="H56" s="234"/>
      <c r="I56" s="380">
        <f t="shared" si="6"/>
        <v>0</v>
      </c>
      <c r="J56" s="252">
        <v>0</v>
      </c>
      <c r="K56" s="237"/>
      <c r="L56" s="252"/>
      <c r="M56" s="270"/>
      <c r="N56" s="374"/>
      <c r="O56" s="375"/>
      <c r="P56" s="375"/>
      <c r="Q56" s="375"/>
      <c r="R56" s="375"/>
      <c r="S56" s="375"/>
      <c r="T56" s="375"/>
      <c r="U56" s="375"/>
      <c r="V56" s="375"/>
      <c r="W56" s="374"/>
      <c r="X56" s="375"/>
      <c r="Y56" s="375"/>
      <c r="Z56" s="375"/>
      <c r="AA56" s="374"/>
      <c r="AB56" s="375"/>
      <c r="AC56" s="251">
        <f t="shared" si="35"/>
        <v>0</v>
      </c>
      <c r="AD56" s="247">
        <f t="shared" si="36"/>
        <v>0</v>
      </c>
      <c r="AE56" s="248">
        <f t="shared" si="37"/>
        <v>0</v>
      </c>
    </row>
    <row r="57" spans="1:31" s="4" customFormat="1" ht="15" customHeight="1" x14ac:dyDescent="0.2">
      <c r="A57" s="348"/>
      <c r="B57" s="349" t="s">
        <v>431</v>
      </c>
      <c r="C57" s="356"/>
      <c r="D57" s="352"/>
      <c r="E57" s="380">
        <f t="shared" si="4"/>
        <v>0</v>
      </c>
      <c r="F57" s="252">
        <v>0</v>
      </c>
      <c r="G57" s="223">
        <f t="shared" si="27"/>
        <v>0</v>
      </c>
      <c r="H57" s="234"/>
      <c r="I57" s="380">
        <f t="shared" si="6"/>
        <v>0</v>
      </c>
      <c r="J57" s="252">
        <v>0</v>
      </c>
      <c r="K57" s="237"/>
      <c r="L57" s="252"/>
      <c r="M57" s="270"/>
      <c r="N57" s="374"/>
      <c r="O57" s="375"/>
      <c r="P57" s="375"/>
      <c r="Q57" s="375"/>
      <c r="R57" s="375"/>
      <c r="S57" s="375"/>
      <c r="T57" s="375"/>
      <c r="U57" s="375"/>
      <c r="V57" s="375"/>
      <c r="W57" s="374"/>
      <c r="X57" s="375"/>
      <c r="Y57" s="375"/>
      <c r="Z57" s="375"/>
      <c r="AA57" s="374"/>
      <c r="AB57" s="375"/>
      <c r="AC57" s="251">
        <f t="shared" si="35"/>
        <v>0</v>
      </c>
      <c r="AD57" s="247">
        <f t="shared" si="36"/>
        <v>0</v>
      </c>
      <c r="AE57" s="248">
        <f t="shared" si="37"/>
        <v>0</v>
      </c>
    </row>
    <row r="58" spans="1:31" s="4" customFormat="1" ht="15" customHeight="1" x14ac:dyDescent="0.2">
      <c r="A58" s="348"/>
      <c r="B58" s="349" t="s">
        <v>422</v>
      </c>
      <c r="C58" s="356"/>
      <c r="D58" s="352"/>
      <c r="E58" s="380">
        <f t="shared" si="4"/>
        <v>0</v>
      </c>
      <c r="F58" s="252">
        <v>0</v>
      </c>
      <c r="G58" s="223">
        <f t="shared" si="27"/>
        <v>0</v>
      </c>
      <c r="H58" s="234"/>
      <c r="I58" s="380">
        <f t="shared" si="6"/>
        <v>0</v>
      </c>
      <c r="J58" s="252">
        <v>0</v>
      </c>
      <c r="K58" s="237"/>
      <c r="L58" s="252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35"/>
        <v>0</v>
      </c>
      <c r="AD58" s="247">
        <f t="shared" si="36"/>
        <v>0</v>
      </c>
      <c r="AE58" s="248">
        <f t="shared" si="37"/>
        <v>0</v>
      </c>
    </row>
    <row r="59" spans="1:31" s="4" customFormat="1" ht="15" customHeight="1" x14ac:dyDescent="0.2">
      <c r="A59" s="348"/>
      <c r="B59" s="349" t="s">
        <v>432</v>
      </c>
      <c r="C59" s="356"/>
      <c r="D59" s="352"/>
      <c r="E59" s="380">
        <f t="shared" si="4"/>
        <v>0</v>
      </c>
      <c r="F59" s="252">
        <v>0</v>
      </c>
      <c r="G59" s="223">
        <f t="shared" si="27"/>
        <v>0</v>
      </c>
      <c r="H59" s="234"/>
      <c r="I59" s="380">
        <f t="shared" si="6"/>
        <v>0</v>
      </c>
      <c r="J59" s="252">
        <v>0</v>
      </c>
      <c r="K59" s="237"/>
      <c r="L59" s="252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35"/>
        <v>0</v>
      </c>
      <c r="AD59" s="247">
        <f t="shared" si="36"/>
        <v>0</v>
      </c>
      <c r="AE59" s="248">
        <f t="shared" si="37"/>
        <v>0</v>
      </c>
    </row>
    <row r="60" spans="1:31" s="4" customFormat="1" ht="15" customHeight="1" x14ac:dyDescent="0.2">
      <c r="A60" s="348"/>
      <c r="B60" s="349" t="s">
        <v>417</v>
      </c>
      <c r="C60" s="356"/>
      <c r="D60" s="352"/>
      <c r="E60" s="380">
        <f t="shared" si="4"/>
        <v>0</v>
      </c>
      <c r="F60" s="252">
        <v>0</v>
      </c>
      <c r="G60" s="223">
        <f t="shared" si="27"/>
        <v>0</v>
      </c>
      <c r="H60" s="234"/>
      <c r="I60" s="380">
        <f t="shared" si="6"/>
        <v>0</v>
      </c>
      <c r="J60" s="252">
        <v>0</v>
      </c>
      <c r="K60" s="237"/>
      <c r="L60" s="252"/>
      <c r="M60" s="270"/>
      <c r="N60" s="374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35"/>
        <v>0</v>
      </c>
      <c r="AD60" s="247">
        <f t="shared" si="36"/>
        <v>0</v>
      </c>
      <c r="AE60" s="248">
        <f t="shared" si="37"/>
        <v>0</v>
      </c>
    </row>
    <row r="61" spans="1:31" s="4" customFormat="1" ht="15" customHeight="1" x14ac:dyDescent="0.2">
      <c r="A61" s="348"/>
      <c r="B61" s="349" t="s">
        <v>433</v>
      </c>
      <c r="C61" s="356"/>
      <c r="D61" s="352"/>
      <c r="E61" s="380">
        <f t="shared" si="4"/>
        <v>0</v>
      </c>
      <c r="F61" s="252">
        <v>0</v>
      </c>
      <c r="G61" s="223">
        <f t="shared" si="27"/>
        <v>0</v>
      </c>
      <c r="H61" s="234"/>
      <c r="I61" s="380">
        <f t="shared" si="6"/>
        <v>0</v>
      </c>
      <c r="J61" s="252">
        <v>0</v>
      </c>
      <c r="K61" s="237"/>
      <c r="L61" s="252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35"/>
        <v>0</v>
      </c>
      <c r="AD61" s="247">
        <f t="shared" si="36"/>
        <v>0</v>
      </c>
      <c r="AE61" s="248">
        <f t="shared" si="37"/>
        <v>0</v>
      </c>
    </row>
    <row r="62" spans="1:31" s="4" customFormat="1" ht="15" customHeight="1" x14ac:dyDescent="0.2">
      <c r="A62" s="348"/>
      <c r="B62" s="349" t="s">
        <v>440</v>
      </c>
      <c r="C62" s="356"/>
      <c r="D62" s="352"/>
      <c r="E62" s="380">
        <f t="shared" si="4"/>
        <v>0</v>
      </c>
      <c r="F62" s="252">
        <v>0</v>
      </c>
      <c r="G62" s="223">
        <f t="shared" si="27"/>
        <v>0</v>
      </c>
      <c r="H62" s="234"/>
      <c r="I62" s="380">
        <f t="shared" si="6"/>
        <v>0</v>
      </c>
      <c r="J62" s="252">
        <v>0</v>
      </c>
      <c r="K62" s="237"/>
      <c r="L62" s="252"/>
      <c r="M62" s="270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35"/>
        <v>0</v>
      </c>
      <c r="AD62" s="247">
        <f t="shared" si="36"/>
        <v>0</v>
      </c>
      <c r="AE62" s="248">
        <f t="shared" si="37"/>
        <v>0</v>
      </c>
    </row>
    <row r="63" spans="1:31" s="4" customFormat="1" ht="15" customHeight="1" x14ac:dyDescent="0.2">
      <c r="A63" s="348"/>
      <c r="B63" s="349" t="s">
        <v>441</v>
      </c>
      <c r="C63" s="356"/>
      <c r="D63" s="352"/>
      <c r="E63" s="380">
        <f t="shared" si="4"/>
        <v>0</v>
      </c>
      <c r="F63" s="252">
        <v>0</v>
      </c>
      <c r="G63" s="223">
        <f t="shared" si="27"/>
        <v>0</v>
      </c>
      <c r="H63" s="234"/>
      <c r="I63" s="380">
        <f t="shared" si="6"/>
        <v>0</v>
      </c>
      <c r="J63" s="252">
        <v>0</v>
      </c>
      <c r="K63" s="237"/>
      <c r="L63" s="252"/>
      <c r="M63" s="270"/>
      <c r="N63" s="374"/>
      <c r="O63" s="375"/>
      <c r="P63" s="375"/>
      <c r="Q63" s="375"/>
      <c r="R63" s="375"/>
      <c r="S63" s="375"/>
      <c r="T63" s="375"/>
      <c r="U63" s="375"/>
      <c r="V63" s="375"/>
      <c r="W63" s="374"/>
      <c r="X63" s="375"/>
      <c r="Y63" s="375"/>
      <c r="Z63" s="375"/>
      <c r="AA63" s="374"/>
      <c r="AB63" s="375"/>
      <c r="AC63" s="251">
        <f t="shared" si="35"/>
        <v>0</v>
      </c>
      <c r="AD63" s="247">
        <f t="shared" si="36"/>
        <v>0</v>
      </c>
      <c r="AE63" s="248">
        <f t="shared" si="37"/>
        <v>0</v>
      </c>
    </row>
    <row r="64" spans="1:31" s="4" customFormat="1" ht="15" customHeight="1" x14ac:dyDescent="0.2">
      <c r="A64" s="348"/>
      <c r="B64" s="349" t="s">
        <v>442</v>
      </c>
      <c r="C64" s="356"/>
      <c r="D64" s="352"/>
      <c r="E64" s="380">
        <f t="shared" si="4"/>
        <v>0</v>
      </c>
      <c r="F64" s="252">
        <v>0</v>
      </c>
      <c r="G64" s="223">
        <f t="shared" si="27"/>
        <v>0</v>
      </c>
      <c r="H64" s="234"/>
      <c r="I64" s="380">
        <f t="shared" si="6"/>
        <v>0</v>
      </c>
      <c r="J64" s="252">
        <v>0</v>
      </c>
      <c r="K64" s="237"/>
      <c r="L64" s="252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35"/>
        <v>0</v>
      </c>
      <c r="AD64" s="247">
        <f t="shared" si="36"/>
        <v>0</v>
      </c>
      <c r="AE64" s="248">
        <f t="shared" si="37"/>
        <v>0</v>
      </c>
    </row>
    <row r="65" spans="1:31" s="4" customFormat="1" ht="15" customHeight="1" x14ac:dyDescent="0.2">
      <c r="A65" s="355"/>
      <c r="B65" s="356"/>
      <c r="C65" s="356"/>
      <c r="D65" s="352"/>
      <c r="E65" s="380"/>
      <c r="F65" s="252"/>
      <c r="G65" s="223">
        <f t="shared" si="27"/>
        <v>0</v>
      </c>
      <c r="H65" s="234"/>
      <c r="I65" s="380"/>
      <c r="J65" s="252"/>
      <c r="K65" s="237"/>
      <c r="L65" s="252"/>
      <c r="M65" s="270"/>
      <c r="N65" s="374"/>
      <c r="O65" s="375"/>
      <c r="P65" s="375"/>
      <c r="Q65" s="375"/>
      <c r="R65" s="375"/>
      <c r="S65" s="375"/>
      <c r="T65" s="375"/>
      <c r="U65" s="375"/>
      <c r="V65" s="375"/>
      <c r="W65" s="374"/>
      <c r="X65" s="375"/>
      <c r="Y65" s="375"/>
      <c r="Z65" s="375"/>
      <c r="AA65" s="374"/>
      <c r="AB65" s="375"/>
      <c r="AC65" s="251">
        <f t="shared" ref="AC65:AC66" si="38">SUM(N65:AB65)</f>
        <v>0</v>
      </c>
      <c r="AD65" s="247">
        <f t="shared" ref="AD65:AD66" si="39">+AC65+M65</f>
        <v>0</v>
      </c>
      <c r="AE65" s="248">
        <f t="shared" ref="AE65:AE66" si="40">+F65-AD65</f>
        <v>0</v>
      </c>
    </row>
    <row r="66" spans="1:31" s="4" customFormat="1" ht="15" customHeight="1" x14ac:dyDescent="0.2">
      <c r="A66" s="355"/>
      <c r="B66" s="356"/>
      <c r="C66" s="356"/>
      <c r="D66" s="352"/>
      <c r="E66" s="380"/>
      <c r="F66" s="252"/>
      <c r="G66" s="223">
        <f t="shared" si="27"/>
        <v>0</v>
      </c>
      <c r="H66" s="234"/>
      <c r="I66" s="380"/>
      <c r="J66" s="252"/>
      <c r="K66" s="237"/>
      <c r="L66" s="252"/>
      <c r="M66" s="270"/>
      <c r="N66" s="374"/>
      <c r="O66" s="375"/>
      <c r="P66" s="375"/>
      <c r="Q66" s="375"/>
      <c r="R66" s="375"/>
      <c r="S66" s="375"/>
      <c r="T66" s="375"/>
      <c r="U66" s="375"/>
      <c r="V66" s="375"/>
      <c r="W66" s="374"/>
      <c r="X66" s="375"/>
      <c r="Y66" s="375"/>
      <c r="Z66" s="375"/>
      <c r="AA66" s="374"/>
      <c r="AB66" s="375"/>
      <c r="AC66" s="251">
        <f t="shared" si="38"/>
        <v>0</v>
      </c>
      <c r="AD66" s="247">
        <f t="shared" si="39"/>
        <v>0</v>
      </c>
      <c r="AE66" s="248">
        <f t="shared" si="40"/>
        <v>0</v>
      </c>
    </row>
    <row r="67" spans="1:31" s="4" customFormat="1" ht="15" customHeight="1" x14ac:dyDescent="0.2">
      <c r="A67" s="355"/>
      <c r="B67" s="356"/>
      <c r="C67" s="356"/>
      <c r="D67" s="352"/>
      <c r="E67" s="380">
        <f t="shared" si="4"/>
        <v>0</v>
      </c>
      <c r="F67" s="252">
        <v>0</v>
      </c>
      <c r="G67" s="223">
        <f t="shared" si="27"/>
        <v>0</v>
      </c>
      <c r="H67" s="234"/>
      <c r="I67" s="380">
        <f t="shared" si="6"/>
        <v>0</v>
      </c>
      <c r="J67" s="252">
        <v>0</v>
      </c>
      <c r="K67" s="237"/>
      <c r="L67" s="252"/>
      <c r="M67" s="270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35"/>
        <v>0</v>
      </c>
      <c r="AD67" s="247">
        <f t="shared" si="36"/>
        <v>0</v>
      </c>
      <c r="AE67" s="248">
        <f t="shared" si="37"/>
        <v>0</v>
      </c>
    </row>
    <row r="68" spans="1:31" s="4" customFormat="1" ht="15" customHeight="1" x14ac:dyDescent="0.2">
      <c r="A68" s="355"/>
      <c r="B68" s="356"/>
      <c r="C68" s="356"/>
      <c r="D68" s="352"/>
      <c r="E68" s="380">
        <f t="shared" si="4"/>
        <v>0</v>
      </c>
      <c r="F68" s="252">
        <v>0</v>
      </c>
      <c r="G68" s="223">
        <f t="shared" si="27"/>
        <v>0</v>
      </c>
      <c r="H68" s="234"/>
      <c r="I68" s="380">
        <f t="shared" si="6"/>
        <v>0</v>
      </c>
      <c r="J68" s="252">
        <v>0</v>
      </c>
      <c r="K68" s="237"/>
      <c r="L68" s="252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35"/>
        <v>0</v>
      </c>
      <c r="AD68" s="247">
        <f t="shared" si="36"/>
        <v>0</v>
      </c>
      <c r="AE68" s="248">
        <f t="shared" si="37"/>
        <v>0</v>
      </c>
    </row>
    <row r="69" spans="1:31" s="4" customFormat="1" ht="15" customHeight="1" thickBot="1" x14ac:dyDescent="0.25">
      <c r="A69" s="171"/>
      <c r="B69" s="278"/>
      <c r="C69" s="278"/>
      <c r="D69" s="208"/>
      <c r="E69" s="380">
        <f t="shared" si="4"/>
        <v>0</v>
      </c>
      <c r="F69" s="281">
        <v>0</v>
      </c>
      <c r="G69" s="229">
        <f t="shared" si="27"/>
        <v>0</v>
      </c>
      <c r="H69" s="230"/>
      <c r="I69" s="380">
        <f t="shared" si="6"/>
        <v>0</v>
      </c>
      <c r="J69" s="281">
        <v>0</v>
      </c>
      <c r="K69" s="231"/>
      <c r="L69" s="281"/>
      <c r="M69" s="270"/>
      <c r="N69" s="374"/>
      <c r="O69" s="375"/>
      <c r="P69" s="375"/>
      <c r="Q69" s="375"/>
      <c r="R69" s="375"/>
      <c r="S69" s="375"/>
      <c r="T69" s="375"/>
      <c r="U69" s="375"/>
      <c r="V69" s="375"/>
      <c r="W69" s="374"/>
      <c r="X69" s="375"/>
      <c r="Y69" s="375"/>
      <c r="Z69" s="375"/>
      <c r="AA69" s="374"/>
      <c r="AB69" s="375"/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26" customFormat="1" ht="15" customHeight="1" x14ac:dyDescent="0.2">
      <c r="A70" s="358" t="s">
        <v>140</v>
      </c>
      <c r="B70" s="357" t="s">
        <v>141</v>
      </c>
      <c r="C70" s="357"/>
      <c r="D70" s="209">
        <f t="shared" ref="D70:K70" si="41">SUM(D71:D76)</f>
        <v>0</v>
      </c>
      <c r="E70" s="327">
        <f>SUM(E71:E76)</f>
        <v>0</v>
      </c>
      <c r="F70" s="209">
        <f>SUM(F71:F76)</f>
        <v>0</v>
      </c>
      <c r="G70" s="209">
        <f t="shared" si="41"/>
        <v>0</v>
      </c>
      <c r="H70" s="209">
        <f t="shared" si="41"/>
        <v>0</v>
      </c>
      <c r="I70" s="327">
        <f>SUM(I71:I76)</f>
        <v>0</v>
      </c>
      <c r="J70" s="209">
        <f t="shared" si="41"/>
        <v>0</v>
      </c>
      <c r="K70" s="209">
        <f t="shared" si="41"/>
        <v>0</v>
      </c>
      <c r="L70" s="209"/>
      <c r="M70" s="268">
        <f>SUM(M71:M76)</f>
        <v>0</v>
      </c>
      <c r="N70" s="268">
        <f>SUM(N71:N76)</f>
        <v>0</v>
      </c>
      <c r="O70" s="272">
        <f>SUM(O71:O76)</f>
        <v>0</v>
      </c>
      <c r="P70" s="272">
        <f t="shared" ref="P70:V70" si="42">SUM(P71:P76)</f>
        <v>0</v>
      </c>
      <c r="Q70" s="272">
        <f t="shared" si="42"/>
        <v>0</v>
      </c>
      <c r="R70" s="272">
        <f t="shared" si="42"/>
        <v>0</v>
      </c>
      <c r="S70" s="272">
        <f t="shared" si="42"/>
        <v>0</v>
      </c>
      <c r="T70" s="272">
        <f t="shared" si="42"/>
        <v>0</v>
      </c>
      <c r="U70" s="272">
        <f t="shared" si="42"/>
        <v>0</v>
      </c>
      <c r="V70" s="272">
        <f t="shared" si="42"/>
        <v>0</v>
      </c>
      <c r="W70" s="268">
        <f>SUM(W71:W76)</f>
        <v>0</v>
      </c>
      <c r="X70" s="272">
        <f t="shared" ref="X70:Z70" si="43">SUM(X71:X76)</f>
        <v>0</v>
      </c>
      <c r="Y70" s="272">
        <f t="shared" si="43"/>
        <v>0</v>
      </c>
      <c r="Z70" s="272">
        <f t="shared" si="43"/>
        <v>0</v>
      </c>
      <c r="AA70" s="268">
        <f>SUM(AA71:AA76)</f>
        <v>0</v>
      </c>
      <c r="AB70" s="272">
        <f t="shared" ref="AB70" si="44">SUM(AB71:AB76)</f>
        <v>0</v>
      </c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 x14ac:dyDescent="0.2">
      <c r="A71" s="355"/>
      <c r="B71" s="356" t="s">
        <v>133</v>
      </c>
      <c r="C71" s="356"/>
      <c r="D71" s="210"/>
      <c r="E71" s="380">
        <f t="shared" si="4"/>
        <v>0</v>
      </c>
      <c r="F71" s="252">
        <v>0</v>
      </c>
      <c r="G71" s="223">
        <f t="shared" si="27"/>
        <v>0</v>
      </c>
      <c r="H71" s="234"/>
      <c r="I71" s="380">
        <f t="shared" si="6"/>
        <v>0</v>
      </c>
      <c r="J71" s="252">
        <v>0</v>
      </c>
      <c r="K71" s="235"/>
      <c r="L71" s="252"/>
      <c r="M71" s="269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4" customFormat="1" ht="15" customHeight="1" x14ac:dyDescent="0.2">
      <c r="A72" s="355"/>
      <c r="B72" s="356" t="s">
        <v>142</v>
      </c>
      <c r="C72" s="356"/>
      <c r="D72" s="352"/>
      <c r="E72" s="380">
        <f t="shared" si="4"/>
        <v>0</v>
      </c>
      <c r="F72" s="252">
        <v>0</v>
      </c>
      <c r="G72" s="223">
        <f t="shared" si="27"/>
        <v>0</v>
      </c>
      <c r="H72" s="234"/>
      <c r="I72" s="380">
        <f t="shared" si="6"/>
        <v>0</v>
      </c>
      <c r="J72" s="252">
        <v>0</v>
      </c>
      <c r="K72" s="237"/>
      <c r="L72" s="252"/>
      <c r="M72" s="270"/>
      <c r="N72" s="374"/>
      <c r="O72" s="375"/>
      <c r="P72" s="375"/>
      <c r="Q72" s="375"/>
      <c r="R72" s="375"/>
      <c r="S72" s="375"/>
      <c r="T72" s="375"/>
      <c r="U72" s="375"/>
      <c r="V72" s="375"/>
      <c r="W72" s="374"/>
      <c r="X72" s="375"/>
      <c r="Y72" s="375"/>
      <c r="Z72" s="375"/>
      <c r="AA72" s="374"/>
      <c r="AB72" s="375"/>
      <c r="AC72" s="251">
        <f t="shared" ref="AC72:AC75" si="45">SUM(N72:AB72)</f>
        <v>0</v>
      </c>
      <c r="AD72" s="247">
        <f t="shared" ref="AD72:AD75" si="46">+AC72+M72</f>
        <v>0</v>
      </c>
      <c r="AE72" s="248">
        <f t="shared" ref="AE72:AE75" si="47">+F72-AD72</f>
        <v>0</v>
      </c>
    </row>
    <row r="73" spans="1:31" s="4" customFormat="1" ht="15" customHeight="1" x14ac:dyDescent="0.2">
      <c r="A73" s="355"/>
      <c r="B73" s="356" t="s">
        <v>143</v>
      </c>
      <c r="C73" s="356"/>
      <c r="D73" s="352"/>
      <c r="E73" s="380">
        <f t="shared" si="4"/>
        <v>0</v>
      </c>
      <c r="F73" s="252">
        <v>0</v>
      </c>
      <c r="G73" s="223">
        <f t="shared" si="27"/>
        <v>0</v>
      </c>
      <c r="H73" s="234"/>
      <c r="I73" s="380">
        <f t="shared" si="6"/>
        <v>0</v>
      </c>
      <c r="J73" s="252">
        <v>0</v>
      </c>
      <c r="K73" s="237"/>
      <c r="L73" s="252"/>
      <c r="M73" s="270"/>
      <c r="N73" s="374"/>
      <c r="O73" s="375"/>
      <c r="P73" s="375"/>
      <c r="Q73" s="375"/>
      <c r="R73" s="375"/>
      <c r="S73" s="375"/>
      <c r="T73" s="375"/>
      <c r="U73" s="375"/>
      <c r="V73" s="375"/>
      <c r="W73" s="374"/>
      <c r="X73" s="375"/>
      <c r="Y73" s="375"/>
      <c r="Z73" s="375"/>
      <c r="AA73" s="374"/>
      <c r="AB73" s="375"/>
      <c r="AC73" s="251">
        <f t="shared" si="45"/>
        <v>0</v>
      </c>
      <c r="AD73" s="247">
        <f t="shared" si="46"/>
        <v>0</v>
      </c>
      <c r="AE73" s="248">
        <f t="shared" si="47"/>
        <v>0</v>
      </c>
    </row>
    <row r="74" spans="1:31" s="4" customFormat="1" ht="15" customHeight="1" x14ac:dyDescent="0.2">
      <c r="A74" s="355"/>
      <c r="B74" s="356" t="s">
        <v>144</v>
      </c>
      <c r="C74" s="356"/>
      <c r="D74" s="352"/>
      <c r="E74" s="380">
        <f t="shared" si="4"/>
        <v>0</v>
      </c>
      <c r="F74" s="252">
        <v>0</v>
      </c>
      <c r="G74" s="223">
        <f t="shared" si="27"/>
        <v>0</v>
      </c>
      <c r="H74" s="234"/>
      <c r="I74" s="380">
        <f t="shared" si="6"/>
        <v>0</v>
      </c>
      <c r="J74" s="252">
        <v>0</v>
      </c>
      <c r="K74" s="237"/>
      <c r="L74" s="252"/>
      <c r="M74" s="270"/>
      <c r="N74" s="374"/>
      <c r="O74" s="375"/>
      <c r="P74" s="375"/>
      <c r="Q74" s="375"/>
      <c r="R74" s="375"/>
      <c r="S74" s="375"/>
      <c r="T74" s="375"/>
      <c r="U74" s="375"/>
      <c r="V74" s="375"/>
      <c r="W74" s="374"/>
      <c r="X74" s="375"/>
      <c r="Y74" s="375"/>
      <c r="Z74" s="375"/>
      <c r="AA74" s="374"/>
      <c r="AB74" s="375"/>
      <c r="AC74" s="251">
        <f t="shared" si="45"/>
        <v>0</v>
      </c>
      <c r="AD74" s="247">
        <f t="shared" si="46"/>
        <v>0</v>
      </c>
      <c r="AE74" s="248">
        <f t="shared" si="47"/>
        <v>0</v>
      </c>
    </row>
    <row r="75" spans="1:31" s="4" customFormat="1" ht="15" customHeight="1" x14ac:dyDescent="0.2">
      <c r="A75" s="355"/>
      <c r="B75" s="356" t="s">
        <v>145</v>
      </c>
      <c r="C75" s="356"/>
      <c r="D75" s="352"/>
      <c r="E75" s="380">
        <f t="shared" si="4"/>
        <v>0</v>
      </c>
      <c r="F75" s="252">
        <v>0</v>
      </c>
      <c r="G75" s="223">
        <f t="shared" si="27"/>
        <v>0</v>
      </c>
      <c r="H75" s="234"/>
      <c r="I75" s="380">
        <f t="shared" si="6"/>
        <v>0</v>
      </c>
      <c r="J75" s="252">
        <v>0</v>
      </c>
      <c r="K75" s="237"/>
      <c r="L75" s="252"/>
      <c r="M75" s="270"/>
      <c r="N75" s="374"/>
      <c r="O75" s="375"/>
      <c r="P75" s="375"/>
      <c r="Q75" s="375"/>
      <c r="R75" s="375"/>
      <c r="S75" s="375"/>
      <c r="T75" s="375"/>
      <c r="U75" s="375"/>
      <c r="V75" s="375"/>
      <c r="W75" s="374"/>
      <c r="X75" s="375"/>
      <c r="Y75" s="375"/>
      <c r="Z75" s="375"/>
      <c r="AA75" s="374"/>
      <c r="AB75" s="375"/>
      <c r="AC75" s="251">
        <f t="shared" si="45"/>
        <v>0</v>
      </c>
      <c r="AD75" s="247">
        <f t="shared" si="46"/>
        <v>0</v>
      </c>
      <c r="AE75" s="248">
        <f t="shared" si="47"/>
        <v>0</v>
      </c>
    </row>
    <row r="76" spans="1:31" s="4" customFormat="1" ht="15" customHeight="1" thickBot="1" x14ac:dyDescent="0.25">
      <c r="A76" s="171"/>
      <c r="B76" s="278"/>
      <c r="C76" s="278"/>
      <c r="D76" s="208"/>
      <c r="E76" s="380">
        <f t="shared" ref="E76" si="48">-D76+F76</f>
        <v>0</v>
      </c>
      <c r="F76" s="281">
        <v>0</v>
      </c>
      <c r="G76" s="229">
        <f t="shared" si="27"/>
        <v>0</v>
      </c>
      <c r="H76" s="230"/>
      <c r="I76" s="380">
        <f t="shared" ref="I76" si="49">-H76+J76</f>
        <v>0</v>
      </c>
      <c r="J76" s="281">
        <v>0</v>
      </c>
      <c r="K76" s="231"/>
      <c r="L76" s="281"/>
      <c r="M76" s="270"/>
      <c r="N76" s="374"/>
      <c r="O76" s="375"/>
      <c r="P76" s="375"/>
      <c r="Q76" s="375"/>
      <c r="R76" s="375"/>
      <c r="S76" s="375"/>
      <c r="T76" s="375"/>
      <c r="U76" s="375"/>
      <c r="V76" s="375"/>
      <c r="W76" s="374"/>
      <c r="X76" s="375"/>
      <c r="Y76" s="375"/>
      <c r="Z76" s="375"/>
      <c r="AA76" s="374"/>
      <c r="AB76" s="375"/>
      <c r="AC76" s="251">
        <f t="shared" si="7"/>
        <v>0</v>
      </c>
      <c r="AD76" s="247">
        <f t="shared" si="8"/>
        <v>0</v>
      </c>
      <c r="AE76" s="248">
        <f t="shared" si="3"/>
        <v>0</v>
      </c>
    </row>
    <row r="77" spans="1:31" s="26" customFormat="1" ht="15" customHeight="1" x14ac:dyDescent="0.2">
      <c r="A77" s="198"/>
      <c r="B77" s="170" t="s">
        <v>435</v>
      </c>
      <c r="C77" s="170"/>
      <c r="D77" s="209">
        <f t="shared" ref="D77:K77" si="50">SUM(D78:D82)</f>
        <v>0</v>
      </c>
      <c r="E77" s="327">
        <f t="shared" si="50"/>
        <v>0</v>
      </c>
      <c r="F77" s="209">
        <f t="shared" si="50"/>
        <v>0</v>
      </c>
      <c r="G77" s="209">
        <f t="shared" si="50"/>
        <v>0</v>
      </c>
      <c r="H77" s="209">
        <f t="shared" si="50"/>
        <v>0</v>
      </c>
      <c r="I77" s="327">
        <f t="shared" si="50"/>
        <v>0</v>
      </c>
      <c r="J77" s="209">
        <f t="shared" si="50"/>
        <v>0</v>
      </c>
      <c r="K77" s="209">
        <f t="shared" si="50"/>
        <v>0</v>
      </c>
      <c r="L77" s="209"/>
      <c r="M77" s="268">
        <f t="shared" ref="M77:AB77" si="51">SUM(M78:M82)</f>
        <v>0</v>
      </c>
      <c r="N77" s="268">
        <f t="shared" si="51"/>
        <v>0</v>
      </c>
      <c r="O77" s="272">
        <f t="shared" si="51"/>
        <v>0</v>
      </c>
      <c r="P77" s="272">
        <f t="shared" si="51"/>
        <v>0</v>
      </c>
      <c r="Q77" s="272">
        <f t="shared" si="51"/>
        <v>0</v>
      </c>
      <c r="R77" s="272">
        <f t="shared" si="51"/>
        <v>0</v>
      </c>
      <c r="S77" s="272">
        <f t="shared" si="51"/>
        <v>0</v>
      </c>
      <c r="T77" s="272">
        <f t="shared" si="51"/>
        <v>0</v>
      </c>
      <c r="U77" s="272">
        <f t="shared" si="51"/>
        <v>0</v>
      </c>
      <c r="V77" s="272">
        <f t="shared" si="51"/>
        <v>0</v>
      </c>
      <c r="W77" s="268">
        <f t="shared" si="51"/>
        <v>0</v>
      </c>
      <c r="X77" s="272">
        <f t="shared" si="51"/>
        <v>0</v>
      </c>
      <c r="Y77" s="272">
        <f t="shared" si="51"/>
        <v>0</v>
      </c>
      <c r="Z77" s="272">
        <f t="shared" si="51"/>
        <v>0</v>
      </c>
      <c r="AA77" s="268">
        <f t="shared" si="51"/>
        <v>0</v>
      </c>
      <c r="AB77" s="272">
        <f t="shared" si="51"/>
        <v>0</v>
      </c>
      <c r="AC77" s="251">
        <f t="shared" si="7"/>
        <v>0</v>
      </c>
      <c r="AD77" s="247">
        <f t="shared" si="8"/>
        <v>0</v>
      </c>
      <c r="AE77" s="248">
        <f t="shared" si="3"/>
        <v>0</v>
      </c>
    </row>
    <row r="78" spans="1:31" s="4" customFormat="1" ht="15" customHeight="1" x14ac:dyDescent="0.2">
      <c r="A78" s="153"/>
      <c r="B78" s="390" t="s">
        <v>436</v>
      </c>
      <c r="C78" s="390"/>
      <c r="D78" s="210"/>
      <c r="E78" s="380">
        <f t="shared" ref="E78:E100" si="52">-D78+F78</f>
        <v>0</v>
      </c>
      <c r="F78" s="252">
        <v>0</v>
      </c>
      <c r="G78" s="223">
        <f t="shared" si="27"/>
        <v>0</v>
      </c>
      <c r="H78" s="209">
        <f t="shared" ref="H78:H82" si="53">SUM(H79:H83)</f>
        <v>0</v>
      </c>
      <c r="I78" s="380">
        <f t="shared" ref="I78:I100" si="54">-H78+J78</f>
        <v>0</v>
      </c>
      <c r="J78" s="252">
        <v>0</v>
      </c>
      <c r="K78" s="209">
        <f t="shared" ref="K78:K80" si="55">SUM(K79:K83)</f>
        <v>0</v>
      </c>
      <c r="L78" s="252"/>
      <c r="M78" s="269"/>
      <c r="N78" s="372"/>
      <c r="O78" s="373"/>
      <c r="P78" s="373"/>
      <c r="Q78" s="373"/>
      <c r="R78" s="373"/>
      <c r="S78" s="373"/>
      <c r="T78" s="373"/>
      <c r="U78" s="373"/>
      <c r="V78" s="373"/>
      <c r="W78" s="372"/>
      <c r="X78" s="373"/>
      <c r="Y78" s="373"/>
      <c r="Z78" s="373"/>
      <c r="AA78" s="372"/>
      <c r="AB78" s="373"/>
      <c r="AC78" s="251">
        <f t="shared" si="7"/>
        <v>0</v>
      </c>
      <c r="AD78" s="247">
        <f t="shared" si="8"/>
        <v>0</v>
      </c>
      <c r="AE78" s="248">
        <f t="shared" si="3"/>
        <v>0</v>
      </c>
    </row>
    <row r="79" spans="1:31" s="4" customFormat="1" ht="15" customHeight="1" x14ac:dyDescent="0.2">
      <c r="A79" s="153"/>
      <c r="B79" s="391" t="s">
        <v>439</v>
      </c>
      <c r="C79" s="391"/>
      <c r="D79" s="352"/>
      <c r="E79" s="380">
        <f t="shared" si="52"/>
        <v>0</v>
      </c>
      <c r="F79" s="252">
        <v>0</v>
      </c>
      <c r="G79" s="223">
        <f t="shared" si="27"/>
        <v>0</v>
      </c>
      <c r="H79" s="209">
        <f t="shared" si="53"/>
        <v>0</v>
      </c>
      <c r="I79" s="380">
        <f t="shared" si="54"/>
        <v>0</v>
      </c>
      <c r="J79" s="252">
        <v>0</v>
      </c>
      <c r="K79" s="209">
        <f t="shared" si="55"/>
        <v>0</v>
      </c>
      <c r="L79" s="259"/>
      <c r="M79" s="269"/>
      <c r="N79" s="372"/>
      <c r="O79" s="373"/>
      <c r="P79" s="373"/>
      <c r="Q79" s="373"/>
      <c r="R79" s="373"/>
      <c r="S79" s="373"/>
      <c r="T79" s="373"/>
      <c r="U79" s="373"/>
      <c r="V79" s="373"/>
      <c r="W79" s="372"/>
      <c r="X79" s="373"/>
      <c r="Y79" s="373"/>
      <c r="Z79" s="373"/>
      <c r="AA79" s="372"/>
      <c r="AB79" s="373"/>
      <c r="AC79" s="251">
        <f t="shared" ref="AC79:AC80" si="56">SUM(N79:AB79)</f>
        <v>0</v>
      </c>
      <c r="AD79" s="247">
        <f t="shared" ref="AD79:AD80" si="57">+AC79+M79</f>
        <v>0</v>
      </c>
      <c r="AE79" s="248">
        <f t="shared" ref="AE79:AE80" si="58">+F79-AD79</f>
        <v>0</v>
      </c>
    </row>
    <row r="80" spans="1:31" s="4" customFormat="1" ht="15" customHeight="1" x14ac:dyDescent="0.2">
      <c r="A80" s="153"/>
      <c r="B80" s="391"/>
      <c r="C80" s="391"/>
      <c r="D80" s="210"/>
      <c r="E80" s="380">
        <f t="shared" ref="E80" si="59">-D80+F80</f>
        <v>0</v>
      </c>
      <c r="F80" s="252">
        <v>0</v>
      </c>
      <c r="G80" s="223">
        <f t="shared" si="27"/>
        <v>0</v>
      </c>
      <c r="H80" s="209">
        <f t="shared" si="53"/>
        <v>0</v>
      </c>
      <c r="I80" s="380">
        <f t="shared" si="54"/>
        <v>0</v>
      </c>
      <c r="J80" s="252">
        <v>0</v>
      </c>
      <c r="K80" s="209">
        <f t="shared" si="55"/>
        <v>0</v>
      </c>
      <c r="L80" s="259"/>
      <c r="M80" s="269"/>
      <c r="N80" s="372"/>
      <c r="O80" s="373"/>
      <c r="P80" s="373"/>
      <c r="Q80" s="373"/>
      <c r="R80" s="373"/>
      <c r="S80" s="373"/>
      <c r="T80" s="373"/>
      <c r="U80" s="373"/>
      <c r="V80" s="373"/>
      <c r="W80" s="372"/>
      <c r="X80" s="373"/>
      <c r="Y80" s="373"/>
      <c r="Z80" s="373"/>
      <c r="AA80" s="372"/>
      <c r="AB80" s="373"/>
      <c r="AC80" s="251">
        <f t="shared" si="56"/>
        <v>0</v>
      </c>
      <c r="AD80" s="247">
        <f t="shared" si="57"/>
        <v>0</v>
      </c>
      <c r="AE80" s="248">
        <f t="shared" si="58"/>
        <v>0</v>
      </c>
    </row>
    <row r="81" spans="1:31" s="4" customFormat="1" ht="15" customHeight="1" x14ac:dyDescent="0.2">
      <c r="A81" s="153"/>
      <c r="B81" s="391" t="s">
        <v>437</v>
      </c>
      <c r="C81" s="391"/>
      <c r="D81" s="352"/>
      <c r="E81" s="380">
        <f t="shared" ref="E81:E82" si="60">-D81+F81</f>
        <v>0</v>
      </c>
      <c r="F81" s="394">
        <v>0</v>
      </c>
      <c r="G81" s="223">
        <f t="shared" si="27"/>
        <v>0</v>
      </c>
      <c r="H81" s="209">
        <f t="shared" si="53"/>
        <v>0</v>
      </c>
      <c r="I81" s="380">
        <f t="shared" ref="I81:I82" si="61">-H81+J81</f>
        <v>0</v>
      </c>
      <c r="J81" s="394">
        <v>0</v>
      </c>
      <c r="K81" s="237"/>
      <c r="L81" s="394"/>
      <c r="M81" s="270"/>
      <c r="N81" s="374"/>
      <c r="O81" s="375"/>
      <c r="P81" s="375"/>
      <c r="Q81" s="375"/>
      <c r="R81" s="375"/>
      <c r="S81" s="375"/>
      <c r="T81" s="375"/>
      <c r="U81" s="375"/>
      <c r="V81" s="375"/>
      <c r="W81" s="374"/>
      <c r="X81" s="375"/>
      <c r="Y81" s="375"/>
      <c r="Z81" s="375"/>
      <c r="AA81" s="374"/>
      <c r="AB81" s="375"/>
      <c r="AC81" s="251">
        <f t="shared" ref="AC81" si="62">SUM(N81:AB81)</f>
        <v>0</v>
      </c>
      <c r="AD81" s="247">
        <f t="shared" ref="AD81" si="63">+AC81+M81</f>
        <v>0</v>
      </c>
      <c r="AE81" s="248">
        <f t="shared" ref="AE81" si="64">+F81-AD81</f>
        <v>0</v>
      </c>
    </row>
    <row r="82" spans="1:31" s="4" customFormat="1" ht="15" customHeight="1" thickBot="1" x14ac:dyDescent="0.25">
      <c r="A82" s="392"/>
      <c r="B82" s="399"/>
      <c r="C82" s="400"/>
      <c r="D82" s="396"/>
      <c r="E82" s="380">
        <f t="shared" si="60"/>
        <v>0</v>
      </c>
      <c r="F82" s="397"/>
      <c r="G82" s="229">
        <f t="shared" si="27"/>
        <v>0</v>
      </c>
      <c r="H82" s="209">
        <f t="shared" si="53"/>
        <v>0</v>
      </c>
      <c r="I82" s="380">
        <f t="shared" si="61"/>
        <v>0</v>
      </c>
      <c r="J82" s="397"/>
      <c r="K82" s="398"/>
      <c r="L82" s="397"/>
      <c r="M82" s="393"/>
      <c r="N82" s="374"/>
      <c r="O82" s="375"/>
      <c r="P82" s="375"/>
      <c r="Q82" s="375"/>
      <c r="R82" s="375"/>
      <c r="S82" s="375"/>
      <c r="T82" s="375"/>
      <c r="U82" s="375"/>
      <c r="V82" s="375"/>
      <c r="W82" s="374"/>
      <c r="X82" s="375"/>
      <c r="Y82" s="375"/>
      <c r="Z82" s="375"/>
      <c r="AA82" s="374"/>
      <c r="AB82" s="375"/>
      <c r="AC82" s="251">
        <f t="shared" si="7"/>
        <v>0</v>
      </c>
      <c r="AD82" s="247">
        <f t="shared" si="8"/>
        <v>0</v>
      </c>
      <c r="AE82" s="248">
        <f t="shared" si="3"/>
        <v>0</v>
      </c>
    </row>
    <row r="83" spans="1:31" s="26" customFormat="1" ht="15" customHeight="1" x14ac:dyDescent="0.2">
      <c r="A83" s="198"/>
      <c r="B83" s="170"/>
      <c r="C83" s="170"/>
      <c r="D83" s="209">
        <f>SUM(D84:D85)</f>
        <v>0</v>
      </c>
      <c r="E83" s="395">
        <f>SUM(E84:E85)</f>
        <v>0</v>
      </c>
      <c r="F83" s="209">
        <f>SUM(F84:F85)</f>
        <v>0</v>
      </c>
      <c r="G83" s="209">
        <f t="shared" ref="G83:H83" si="65">SUM(G84:G85)</f>
        <v>0</v>
      </c>
      <c r="H83" s="209">
        <f t="shared" si="65"/>
        <v>0</v>
      </c>
      <c r="I83" s="395">
        <f>SUM(I84:I85)</f>
        <v>0</v>
      </c>
      <c r="J83" s="209">
        <f>SUM(J84:J85)</f>
        <v>0</v>
      </c>
      <c r="K83" s="209">
        <f t="shared" ref="K83" si="66">SUM(K84:K85)</f>
        <v>0</v>
      </c>
      <c r="L83" s="209"/>
      <c r="M83" s="268">
        <f>SUM(M84:M85)</f>
        <v>0</v>
      </c>
      <c r="N83" s="268">
        <f>SUM(N84:N85)</f>
        <v>0</v>
      </c>
      <c r="O83" s="272">
        <f>SUM(O84:O85)</f>
        <v>0</v>
      </c>
      <c r="P83" s="272">
        <f t="shared" ref="P83:V83" si="67">SUM(P84:P85)</f>
        <v>0</v>
      </c>
      <c r="Q83" s="272">
        <f t="shared" si="67"/>
        <v>0</v>
      </c>
      <c r="R83" s="272">
        <f t="shared" si="67"/>
        <v>0</v>
      </c>
      <c r="S83" s="272">
        <f t="shared" si="67"/>
        <v>0</v>
      </c>
      <c r="T83" s="272">
        <f t="shared" si="67"/>
        <v>0</v>
      </c>
      <c r="U83" s="272">
        <f t="shared" si="67"/>
        <v>0</v>
      </c>
      <c r="V83" s="272">
        <f t="shared" si="67"/>
        <v>0</v>
      </c>
      <c r="W83" s="268">
        <f>SUM(W84:W85)</f>
        <v>0</v>
      </c>
      <c r="X83" s="272">
        <f t="shared" ref="X83:Z83" si="68">SUM(X84:X85)</f>
        <v>0</v>
      </c>
      <c r="Y83" s="272">
        <f t="shared" si="68"/>
        <v>0</v>
      </c>
      <c r="Z83" s="272">
        <f t="shared" si="68"/>
        <v>0</v>
      </c>
      <c r="AA83" s="268">
        <f>SUM(AA84:AA85)</f>
        <v>0</v>
      </c>
      <c r="AB83" s="272">
        <f t="shared" ref="AB83" si="69">SUM(AB84:AB85)</f>
        <v>0</v>
      </c>
      <c r="AC83" s="251">
        <f t="shared" si="7"/>
        <v>0</v>
      </c>
      <c r="AD83" s="247">
        <f t="shared" si="8"/>
        <v>0</v>
      </c>
      <c r="AE83" s="248">
        <f t="shared" si="3"/>
        <v>0</v>
      </c>
    </row>
    <row r="84" spans="1:31" s="4" customFormat="1" ht="15" customHeight="1" x14ac:dyDescent="0.2">
      <c r="A84" s="153"/>
      <c r="B84" s="277"/>
      <c r="C84" s="277"/>
      <c r="D84" s="210"/>
      <c r="E84" s="380">
        <f t="shared" si="52"/>
        <v>0</v>
      </c>
      <c r="F84" s="252">
        <v>0</v>
      </c>
      <c r="G84" s="223">
        <f t="shared" si="27"/>
        <v>0</v>
      </c>
      <c r="H84" s="234"/>
      <c r="I84" s="380">
        <f t="shared" si="54"/>
        <v>0</v>
      </c>
      <c r="J84" s="252">
        <v>0</v>
      </c>
      <c r="K84" s="235"/>
      <c r="L84" s="252"/>
      <c r="M84" s="269"/>
      <c r="N84" s="372"/>
      <c r="O84" s="373"/>
      <c r="P84" s="373"/>
      <c r="Q84" s="373"/>
      <c r="R84" s="373"/>
      <c r="S84" s="373"/>
      <c r="T84" s="373"/>
      <c r="U84" s="373"/>
      <c r="V84" s="373"/>
      <c r="W84" s="372"/>
      <c r="X84" s="373"/>
      <c r="Y84" s="373"/>
      <c r="Z84" s="373"/>
      <c r="AA84" s="372"/>
      <c r="AB84" s="373"/>
      <c r="AC84" s="251">
        <f t="shared" si="7"/>
        <v>0</v>
      </c>
      <c r="AD84" s="247">
        <f t="shared" si="8"/>
        <v>0</v>
      </c>
      <c r="AE84" s="248">
        <f t="shared" si="3"/>
        <v>0</v>
      </c>
    </row>
    <row r="85" spans="1:31" s="4" customFormat="1" ht="15" customHeight="1" thickBot="1" x14ac:dyDescent="0.25">
      <c r="A85" s="171"/>
      <c r="B85" s="278"/>
      <c r="C85" s="278"/>
      <c r="D85" s="208"/>
      <c r="E85" s="380">
        <f t="shared" si="52"/>
        <v>0</v>
      </c>
      <c r="F85" s="281">
        <v>0</v>
      </c>
      <c r="G85" s="229">
        <f t="shared" si="27"/>
        <v>0</v>
      </c>
      <c r="H85" s="230"/>
      <c r="I85" s="380">
        <f t="shared" si="54"/>
        <v>0</v>
      </c>
      <c r="J85" s="281">
        <v>0</v>
      </c>
      <c r="K85" s="231"/>
      <c r="L85" s="281"/>
      <c r="M85" s="270"/>
      <c r="N85" s="374"/>
      <c r="O85" s="375"/>
      <c r="P85" s="375"/>
      <c r="Q85" s="375"/>
      <c r="R85" s="375"/>
      <c r="S85" s="375"/>
      <c r="T85" s="375"/>
      <c r="U85" s="375"/>
      <c r="V85" s="375"/>
      <c r="W85" s="374"/>
      <c r="X85" s="375"/>
      <c r="Y85" s="375"/>
      <c r="Z85" s="375"/>
      <c r="AA85" s="374"/>
      <c r="AB85" s="375"/>
      <c r="AC85" s="251">
        <f t="shared" si="7"/>
        <v>0</v>
      </c>
      <c r="AD85" s="247">
        <f t="shared" si="8"/>
        <v>0</v>
      </c>
      <c r="AE85" s="248">
        <f t="shared" si="3"/>
        <v>0</v>
      </c>
    </row>
    <row r="86" spans="1:31" s="26" customFormat="1" ht="15" customHeight="1" x14ac:dyDescent="0.2">
      <c r="A86" s="198"/>
      <c r="B86" s="170"/>
      <c r="C86" s="170"/>
      <c r="D86" s="209">
        <f>SUM(D87:D88)</f>
        <v>0</v>
      </c>
      <c r="E86" s="327">
        <f>SUM(E87:E88)</f>
        <v>0</v>
      </c>
      <c r="F86" s="209">
        <f>SUM(F87:F88)</f>
        <v>0</v>
      </c>
      <c r="G86" s="209">
        <f t="shared" ref="G86:H86" si="70">SUM(G87:G88)</f>
        <v>0</v>
      </c>
      <c r="H86" s="209">
        <f t="shared" si="70"/>
        <v>0</v>
      </c>
      <c r="I86" s="327">
        <f>SUM(I87:I88)</f>
        <v>0</v>
      </c>
      <c r="J86" s="209">
        <f>SUM(J87:J88)</f>
        <v>0</v>
      </c>
      <c r="K86" s="209">
        <f t="shared" ref="K86" si="71">SUM(K87:K88)</f>
        <v>0</v>
      </c>
      <c r="L86" s="209"/>
      <c r="M86" s="268">
        <f>SUM(M87:M88)</f>
        <v>0</v>
      </c>
      <c r="N86" s="268">
        <f>SUM(N87:N88)</f>
        <v>0</v>
      </c>
      <c r="O86" s="272">
        <f>SUM(O87:O88)</f>
        <v>0</v>
      </c>
      <c r="P86" s="272">
        <f t="shared" ref="P86:V86" si="72">SUM(P87:P88)</f>
        <v>0</v>
      </c>
      <c r="Q86" s="272">
        <f t="shared" si="72"/>
        <v>0</v>
      </c>
      <c r="R86" s="272">
        <f t="shared" si="72"/>
        <v>0</v>
      </c>
      <c r="S86" s="272">
        <f t="shared" si="72"/>
        <v>0</v>
      </c>
      <c r="T86" s="272">
        <f t="shared" si="72"/>
        <v>0</v>
      </c>
      <c r="U86" s="272">
        <f t="shared" si="72"/>
        <v>0</v>
      </c>
      <c r="V86" s="272">
        <f t="shared" si="72"/>
        <v>0</v>
      </c>
      <c r="W86" s="268">
        <f>SUM(W87:W88)</f>
        <v>0</v>
      </c>
      <c r="X86" s="272">
        <f t="shared" ref="X86:Z86" si="73">SUM(X87:X88)</f>
        <v>0</v>
      </c>
      <c r="Y86" s="272">
        <f t="shared" si="73"/>
        <v>0</v>
      </c>
      <c r="Z86" s="272">
        <f t="shared" si="73"/>
        <v>0</v>
      </c>
      <c r="AA86" s="268">
        <f>SUM(AA87:AA88)</f>
        <v>0</v>
      </c>
      <c r="AB86" s="272">
        <f t="shared" ref="AB86" si="74">SUM(AB87:AB88)</f>
        <v>0</v>
      </c>
      <c r="AC86" s="251">
        <f t="shared" si="7"/>
        <v>0</v>
      </c>
      <c r="AD86" s="247">
        <f t="shared" si="8"/>
        <v>0</v>
      </c>
      <c r="AE86" s="248">
        <f t="shared" si="3"/>
        <v>0</v>
      </c>
    </row>
    <row r="87" spans="1:31" s="4" customFormat="1" ht="15" customHeight="1" x14ac:dyDescent="0.2">
      <c r="A87" s="153"/>
      <c r="B87" s="277"/>
      <c r="C87" s="277"/>
      <c r="D87" s="210"/>
      <c r="E87" s="380">
        <f t="shared" si="52"/>
        <v>0</v>
      </c>
      <c r="F87" s="252">
        <v>0</v>
      </c>
      <c r="G87" s="223">
        <f t="shared" si="27"/>
        <v>0</v>
      </c>
      <c r="H87" s="234"/>
      <c r="I87" s="380">
        <f t="shared" si="54"/>
        <v>0</v>
      </c>
      <c r="J87" s="252">
        <v>0</v>
      </c>
      <c r="K87" s="235"/>
      <c r="L87" s="252"/>
      <c r="M87" s="269"/>
      <c r="N87" s="372"/>
      <c r="O87" s="373"/>
      <c r="P87" s="373"/>
      <c r="Q87" s="373"/>
      <c r="R87" s="373"/>
      <c r="S87" s="373"/>
      <c r="T87" s="373"/>
      <c r="U87" s="373"/>
      <c r="V87" s="373"/>
      <c r="W87" s="372"/>
      <c r="X87" s="373"/>
      <c r="Y87" s="373"/>
      <c r="Z87" s="373"/>
      <c r="AA87" s="372"/>
      <c r="AB87" s="373"/>
      <c r="AC87" s="251">
        <f t="shared" si="7"/>
        <v>0</v>
      </c>
      <c r="AD87" s="247">
        <f t="shared" si="8"/>
        <v>0</v>
      </c>
      <c r="AE87" s="248">
        <f t="shared" si="3"/>
        <v>0</v>
      </c>
    </row>
    <row r="88" spans="1:31" s="4" customFormat="1" ht="15" customHeight="1" thickBot="1" x14ac:dyDescent="0.25">
      <c r="A88" s="171"/>
      <c r="B88" s="278"/>
      <c r="C88" s="278"/>
      <c r="D88" s="208"/>
      <c r="E88" s="380">
        <f t="shared" si="52"/>
        <v>0</v>
      </c>
      <c r="F88" s="281">
        <v>0</v>
      </c>
      <c r="G88" s="229">
        <f t="shared" si="27"/>
        <v>0</v>
      </c>
      <c r="H88" s="230"/>
      <c r="I88" s="380">
        <f t="shared" si="54"/>
        <v>0</v>
      </c>
      <c r="J88" s="281">
        <v>0</v>
      </c>
      <c r="K88" s="231"/>
      <c r="L88" s="281"/>
      <c r="M88" s="270"/>
      <c r="N88" s="374"/>
      <c r="O88" s="375"/>
      <c r="P88" s="375"/>
      <c r="Q88" s="375"/>
      <c r="R88" s="375"/>
      <c r="S88" s="375"/>
      <c r="T88" s="375"/>
      <c r="U88" s="375"/>
      <c r="V88" s="375"/>
      <c r="W88" s="374"/>
      <c r="X88" s="375"/>
      <c r="Y88" s="375"/>
      <c r="Z88" s="375"/>
      <c r="AA88" s="374"/>
      <c r="AB88" s="375"/>
      <c r="AC88" s="251">
        <f t="shared" si="7"/>
        <v>0</v>
      </c>
      <c r="AD88" s="247">
        <f t="shared" si="8"/>
        <v>0</v>
      </c>
      <c r="AE88" s="248">
        <f t="shared" si="3"/>
        <v>0</v>
      </c>
    </row>
    <row r="89" spans="1:31" s="26" customFormat="1" ht="15" customHeight="1" x14ac:dyDescent="0.2">
      <c r="A89" s="198"/>
      <c r="B89" s="170"/>
      <c r="C89" s="170"/>
      <c r="D89" s="209">
        <f>SUM(D90:D91)</f>
        <v>0</v>
      </c>
      <c r="E89" s="327">
        <f>SUM(E90:E91)</f>
        <v>0</v>
      </c>
      <c r="F89" s="209">
        <f>SUM(F90:F91)</f>
        <v>0</v>
      </c>
      <c r="G89" s="209">
        <f t="shared" ref="G89:H89" si="75">SUM(G90:G91)</f>
        <v>0</v>
      </c>
      <c r="H89" s="209">
        <f t="shared" si="75"/>
        <v>0</v>
      </c>
      <c r="I89" s="327">
        <f>SUM(I90:I91)</f>
        <v>0</v>
      </c>
      <c r="J89" s="209">
        <f>SUM(J90:J91)</f>
        <v>0</v>
      </c>
      <c r="K89" s="209">
        <f t="shared" ref="K89" si="76">SUM(K90:K91)</f>
        <v>0</v>
      </c>
      <c r="L89" s="209"/>
      <c r="M89" s="268">
        <f>SUM(M90:M91)</f>
        <v>0</v>
      </c>
      <c r="N89" s="268">
        <f>SUM(N90:N91)</f>
        <v>0</v>
      </c>
      <c r="O89" s="272">
        <f>SUM(O90:O91)</f>
        <v>0</v>
      </c>
      <c r="P89" s="272">
        <f t="shared" ref="P89:V89" si="77">SUM(P90:P91)</f>
        <v>0</v>
      </c>
      <c r="Q89" s="272">
        <f t="shared" si="77"/>
        <v>0</v>
      </c>
      <c r="R89" s="272">
        <f t="shared" si="77"/>
        <v>0</v>
      </c>
      <c r="S89" s="272">
        <f t="shared" si="77"/>
        <v>0</v>
      </c>
      <c r="T89" s="272">
        <f t="shared" si="77"/>
        <v>0</v>
      </c>
      <c r="U89" s="272">
        <f t="shared" si="77"/>
        <v>0</v>
      </c>
      <c r="V89" s="272">
        <f t="shared" si="77"/>
        <v>0</v>
      </c>
      <c r="W89" s="268">
        <f>SUM(W90:W91)</f>
        <v>0</v>
      </c>
      <c r="X89" s="272">
        <f t="shared" ref="X89:Z89" si="78">SUM(X90:X91)</f>
        <v>0</v>
      </c>
      <c r="Y89" s="272">
        <f t="shared" si="78"/>
        <v>0</v>
      </c>
      <c r="Z89" s="272">
        <f t="shared" si="78"/>
        <v>0</v>
      </c>
      <c r="AA89" s="268">
        <f>SUM(AA90:AA91)</f>
        <v>0</v>
      </c>
      <c r="AB89" s="272">
        <f t="shared" ref="AB89" si="79">SUM(AB90:AB91)</f>
        <v>0</v>
      </c>
      <c r="AC89" s="251">
        <f t="shared" si="7"/>
        <v>0</v>
      </c>
      <c r="AD89" s="247">
        <f t="shared" si="8"/>
        <v>0</v>
      </c>
      <c r="AE89" s="248">
        <f t="shared" si="3"/>
        <v>0</v>
      </c>
    </row>
    <row r="90" spans="1:31" s="4" customFormat="1" ht="15" customHeight="1" x14ac:dyDescent="0.2">
      <c r="A90" s="152"/>
      <c r="B90" s="277"/>
      <c r="C90" s="277"/>
      <c r="D90" s="210"/>
      <c r="E90" s="380">
        <f t="shared" si="52"/>
        <v>0</v>
      </c>
      <c r="F90" s="252">
        <v>0</v>
      </c>
      <c r="G90" s="223">
        <f t="shared" si="27"/>
        <v>0</v>
      </c>
      <c r="H90" s="234"/>
      <c r="I90" s="380">
        <f t="shared" si="54"/>
        <v>0</v>
      </c>
      <c r="J90" s="252">
        <v>0</v>
      </c>
      <c r="K90" s="235"/>
      <c r="L90" s="252"/>
      <c r="M90" s="269"/>
      <c r="N90" s="372"/>
      <c r="O90" s="373"/>
      <c r="P90" s="373"/>
      <c r="Q90" s="373"/>
      <c r="R90" s="373"/>
      <c r="S90" s="373"/>
      <c r="T90" s="373"/>
      <c r="U90" s="373"/>
      <c r="V90" s="373"/>
      <c r="W90" s="372"/>
      <c r="X90" s="373"/>
      <c r="Y90" s="373"/>
      <c r="Z90" s="373"/>
      <c r="AA90" s="372"/>
      <c r="AB90" s="373"/>
      <c r="AC90" s="251">
        <f t="shared" si="7"/>
        <v>0</v>
      </c>
      <c r="AD90" s="247">
        <f t="shared" si="8"/>
        <v>0</v>
      </c>
      <c r="AE90" s="248">
        <f t="shared" si="3"/>
        <v>0</v>
      </c>
    </row>
    <row r="91" spans="1:31" s="4" customFormat="1" ht="15" customHeight="1" thickBot="1" x14ac:dyDescent="0.25">
      <c r="A91" s="171"/>
      <c r="B91" s="278"/>
      <c r="C91" s="278"/>
      <c r="D91" s="208"/>
      <c r="E91" s="380">
        <f t="shared" si="52"/>
        <v>0</v>
      </c>
      <c r="F91" s="281">
        <v>0</v>
      </c>
      <c r="G91" s="229">
        <f t="shared" si="27"/>
        <v>0</v>
      </c>
      <c r="H91" s="230"/>
      <c r="I91" s="380">
        <f t="shared" si="54"/>
        <v>0</v>
      </c>
      <c r="J91" s="281">
        <v>0</v>
      </c>
      <c r="K91" s="231"/>
      <c r="L91" s="281"/>
      <c r="M91" s="270"/>
      <c r="N91" s="374"/>
      <c r="O91" s="375"/>
      <c r="P91" s="375"/>
      <c r="Q91" s="375"/>
      <c r="R91" s="375"/>
      <c r="S91" s="375"/>
      <c r="T91" s="375"/>
      <c r="U91" s="375"/>
      <c r="V91" s="375"/>
      <c r="W91" s="374"/>
      <c r="X91" s="375"/>
      <c r="Y91" s="375"/>
      <c r="Z91" s="375"/>
      <c r="AA91" s="374"/>
      <c r="AB91" s="375"/>
      <c r="AC91" s="251">
        <f t="shared" si="7"/>
        <v>0</v>
      </c>
      <c r="AD91" s="247">
        <f t="shared" si="8"/>
        <v>0</v>
      </c>
      <c r="AE91" s="248">
        <f t="shared" si="3"/>
        <v>0</v>
      </c>
    </row>
    <row r="92" spans="1:31" s="26" customFormat="1" ht="15" customHeight="1" x14ac:dyDescent="0.2">
      <c r="A92" s="198"/>
      <c r="B92" s="170"/>
      <c r="C92" s="170"/>
      <c r="D92" s="209">
        <f>SUM(D93:D94)</f>
        <v>0</v>
      </c>
      <c r="E92" s="327">
        <f>SUM(E93:E94)</f>
        <v>0</v>
      </c>
      <c r="F92" s="209">
        <f>SUM(F93:F94)</f>
        <v>0</v>
      </c>
      <c r="G92" s="209">
        <f t="shared" ref="G92:H92" si="80">SUM(G93:G94)</f>
        <v>0</v>
      </c>
      <c r="H92" s="209">
        <f t="shared" si="80"/>
        <v>0</v>
      </c>
      <c r="I92" s="327">
        <f>SUM(I93:I94)</f>
        <v>0</v>
      </c>
      <c r="J92" s="209">
        <f>SUM(J93:J94)</f>
        <v>0</v>
      </c>
      <c r="K92" s="209">
        <f t="shared" ref="K92" si="81">SUM(K93:K94)</f>
        <v>0</v>
      </c>
      <c r="L92" s="209"/>
      <c r="M92" s="268">
        <f>SUM(M93:M94)</f>
        <v>0</v>
      </c>
      <c r="N92" s="268">
        <f>SUM(N93:N94)</f>
        <v>0</v>
      </c>
      <c r="O92" s="272">
        <f>SUM(O93:O94)</f>
        <v>0</v>
      </c>
      <c r="P92" s="272">
        <f t="shared" ref="P92:V92" si="82">SUM(P93:P94)</f>
        <v>0</v>
      </c>
      <c r="Q92" s="272">
        <f t="shared" si="82"/>
        <v>0</v>
      </c>
      <c r="R92" s="272">
        <f t="shared" si="82"/>
        <v>0</v>
      </c>
      <c r="S92" s="272">
        <f t="shared" si="82"/>
        <v>0</v>
      </c>
      <c r="T92" s="272">
        <f t="shared" si="82"/>
        <v>0</v>
      </c>
      <c r="U92" s="272">
        <f t="shared" si="82"/>
        <v>0</v>
      </c>
      <c r="V92" s="272">
        <f t="shared" si="82"/>
        <v>0</v>
      </c>
      <c r="W92" s="268">
        <f>SUM(W93:W94)</f>
        <v>0</v>
      </c>
      <c r="X92" s="272">
        <f t="shared" ref="X92:Z92" si="83">SUM(X93:X94)</f>
        <v>0</v>
      </c>
      <c r="Y92" s="272">
        <f t="shared" si="83"/>
        <v>0</v>
      </c>
      <c r="Z92" s="272">
        <f t="shared" si="83"/>
        <v>0</v>
      </c>
      <c r="AA92" s="268">
        <f>SUM(AA93:AA94)</f>
        <v>0</v>
      </c>
      <c r="AB92" s="272">
        <f t="shared" ref="AB92" si="84">SUM(AB93:AB94)</f>
        <v>0</v>
      </c>
      <c r="AC92" s="251">
        <f t="shared" si="7"/>
        <v>0</v>
      </c>
      <c r="AD92" s="247">
        <f t="shared" si="8"/>
        <v>0</v>
      </c>
      <c r="AE92" s="248">
        <f t="shared" si="3"/>
        <v>0</v>
      </c>
    </row>
    <row r="93" spans="1:31" s="4" customFormat="1" ht="15" customHeight="1" x14ac:dyDescent="0.2">
      <c r="A93" s="152"/>
      <c r="B93" s="277"/>
      <c r="C93" s="277"/>
      <c r="D93" s="210"/>
      <c r="E93" s="380">
        <f t="shared" si="52"/>
        <v>0</v>
      </c>
      <c r="F93" s="252">
        <v>0</v>
      </c>
      <c r="G93" s="223">
        <f t="shared" si="27"/>
        <v>0</v>
      </c>
      <c r="H93" s="234"/>
      <c r="I93" s="380">
        <f t="shared" si="54"/>
        <v>0</v>
      </c>
      <c r="J93" s="252">
        <v>0</v>
      </c>
      <c r="K93" s="235"/>
      <c r="L93" s="252"/>
      <c r="M93" s="269"/>
      <c r="N93" s="372"/>
      <c r="O93" s="373"/>
      <c r="P93" s="373"/>
      <c r="Q93" s="373"/>
      <c r="R93" s="373"/>
      <c r="S93" s="373"/>
      <c r="T93" s="373"/>
      <c r="U93" s="373"/>
      <c r="V93" s="373"/>
      <c r="W93" s="372"/>
      <c r="X93" s="373"/>
      <c r="Y93" s="373"/>
      <c r="Z93" s="373"/>
      <c r="AA93" s="372"/>
      <c r="AB93" s="373"/>
      <c r="AC93" s="251">
        <f t="shared" si="7"/>
        <v>0</v>
      </c>
      <c r="AD93" s="247">
        <f t="shared" si="8"/>
        <v>0</v>
      </c>
      <c r="AE93" s="248">
        <f t="shared" si="3"/>
        <v>0</v>
      </c>
    </row>
    <row r="94" spans="1:31" s="4" customFormat="1" ht="15" customHeight="1" thickBot="1" x14ac:dyDescent="0.25">
      <c r="A94" s="171"/>
      <c r="B94" s="278"/>
      <c r="C94" s="278"/>
      <c r="D94" s="208"/>
      <c r="E94" s="380">
        <f t="shared" si="52"/>
        <v>0</v>
      </c>
      <c r="F94" s="281">
        <v>0</v>
      </c>
      <c r="G94" s="229">
        <f t="shared" si="27"/>
        <v>0</v>
      </c>
      <c r="H94" s="230"/>
      <c r="I94" s="380">
        <f t="shared" si="54"/>
        <v>0</v>
      </c>
      <c r="J94" s="281">
        <v>0</v>
      </c>
      <c r="K94" s="231"/>
      <c r="L94" s="281"/>
      <c r="M94" s="270"/>
      <c r="N94" s="374"/>
      <c r="O94" s="375"/>
      <c r="P94" s="375"/>
      <c r="Q94" s="375"/>
      <c r="R94" s="375"/>
      <c r="S94" s="375"/>
      <c r="T94" s="375"/>
      <c r="U94" s="375"/>
      <c r="V94" s="375"/>
      <c r="W94" s="374"/>
      <c r="X94" s="375"/>
      <c r="Y94" s="375"/>
      <c r="Z94" s="375"/>
      <c r="AA94" s="374"/>
      <c r="AB94" s="375"/>
      <c r="AC94" s="251">
        <f t="shared" si="7"/>
        <v>0</v>
      </c>
      <c r="AD94" s="247">
        <f t="shared" si="8"/>
        <v>0</v>
      </c>
      <c r="AE94" s="248">
        <f t="shared" si="3"/>
        <v>0</v>
      </c>
    </row>
    <row r="95" spans="1:31" s="26" customFormat="1" ht="15" customHeight="1" x14ac:dyDescent="0.2">
      <c r="A95" s="198"/>
      <c r="B95" s="170"/>
      <c r="C95" s="170"/>
      <c r="D95" s="209">
        <f>SUM(D96:D97)</f>
        <v>0</v>
      </c>
      <c r="E95" s="327">
        <f>SUM(E96:E97)</f>
        <v>0</v>
      </c>
      <c r="F95" s="209">
        <f>SUM(F96:F97)</f>
        <v>0</v>
      </c>
      <c r="G95" s="209">
        <f t="shared" ref="G95:H95" si="85">SUM(G96:G97)</f>
        <v>0</v>
      </c>
      <c r="H95" s="209">
        <f t="shared" si="85"/>
        <v>0</v>
      </c>
      <c r="I95" s="327">
        <f>SUM(I96:I97)</f>
        <v>0</v>
      </c>
      <c r="J95" s="209">
        <f>SUM(J96:J97)</f>
        <v>0</v>
      </c>
      <c r="K95" s="209">
        <f t="shared" ref="K95" si="86">SUM(K96:K97)</f>
        <v>0</v>
      </c>
      <c r="L95" s="209"/>
      <c r="M95" s="268">
        <f>SUM(M96:M97)</f>
        <v>0</v>
      </c>
      <c r="N95" s="268">
        <f>SUM(N96:N97)</f>
        <v>0</v>
      </c>
      <c r="O95" s="272">
        <f>SUM(O96:O97)</f>
        <v>0</v>
      </c>
      <c r="P95" s="272">
        <f t="shared" ref="P95:V95" si="87">SUM(P96:P97)</f>
        <v>0</v>
      </c>
      <c r="Q95" s="272">
        <f t="shared" si="87"/>
        <v>0</v>
      </c>
      <c r="R95" s="272">
        <f t="shared" si="87"/>
        <v>0</v>
      </c>
      <c r="S95" s="272">
        <f t="shared" si="87"/>
        <v>0</v>
      </c>
      <c r="T95" s="272">
        <f t="shared" si="87"/>
        <v>0</v>
      </c>
      <c r="U95" s="272">
        <f t="shared" si="87"/>
        <v>0</v>
      </c>
      <c r="V95" s="272">
        <f t="shared" si="87"/>
        <v>0</v>
      </c>
      <c r="W95" s="268">
        <f>SUM(W96:W97)</f>
        <v>0</v>
      </c>
      <c r="X95" s="272">
        <f t="shared" ref="X95:Z95" si="88">SUM(X96:X97)</f>
        <v>0</v>
      </c>
      <c r="Y95" s="272">
        <f t="shared" si="88"/>
        <v>0</v>
      </c>
      <c r="Z95" s="272">
        <f t="shared" si="88"/>
        <v>0</v>
      </c>
      <c r="AA95" s="268">
        <f>SUM(AA96:AA97)</f>
        <v>0</v>
      </c>
      <c r="AB95" s="272">
        <f t="shared" ref="AB95" si="89">SUM(AB96:AB97)</f>
        <v>0</v>
      </c>
      <c r="AC95" s="251">
        <f t="shared" si="7"/>
        <v>0</v>
      </c>
      <c r="AD95" s="247">
        <f t="shared" si="8"/>
        <v>0</v>
      </c>
      <c r="AE95" s="248">
        <f t="shared" ref="AE95:AE102" si="90">+F95-AD95</f>
        <v>0</v>
      </c>
    </row>
    <row r="96" spans="1:31" s="4" customFormat="1" ht="15" customHeight="1" x14ac:dyDescent="0.2">
      <c r="A96" s="152"/>
      <c r="B96" s="277"/>
      <c r="C96" s="277"/>
      <c r="D96" s="210"/>
      <c r="E96" s="380">
        <f t="shared" si="52"/>
        <v>0</v>
      </c>
      <c r="F96" s="252">
        <v>0</v>
      </c>
      <c r="G96" s="223">
        <f t="shared" si="27"/>
        <v>0</v>
      </c>
      <c r="H96" s="234"/>
      <c r="I96" s="380">
        <f t="shared" si="54"/>
        <v>0</v>
      </c>
      <c r="J96" s="252">
        <v>0</v>
      </c>
      <c r="K96" s="235"/>
      <c r="L96" s="252"/>
      <c r="M96" s="269"/>
      <c r="N96" s="372"/>
      <c r="O96" s="373"/>
      <c r="P96" s="373"/>
      <c r="Q96" s="373"/>
      <c r="R96" s="373"/>
      <c r="S96" s="373"/>
      <c r="T96" s="373"/>
      <c r="U96" s="373"/>
      <c r="V96" s="373"/>
      <c r="W96" s="372"/>
      <c r="X96" s="373"/>
      <c r="Y96" s="373"/>
      <c r="Z96" s="373"/>
      <c r="AA96" s="372"/>
      <c r="AB96" s="373"/>
      <c r="AC96" s="251">
        <f t="shared" si="7"/>
        <v>0</v>
      </c>
      <c r="AD96" s="247">
        <f t="shared" si="8"/>
        <v>0</v>
      </c>
      <c r="AE96" s="248">
        <f t="shared" si="90"/>
        <v>0</v>
      </c>
    </row>
    <row r="97" spans="1:31" s="4" customFormat="1" ht="15" customHeight="1" thickBot="1" x14ac:dyDescent="0.25">
      <c r="A97" s="172"/>
      <c r="B97" s="278"/>
      <c r="C97" s="278"/>
      <c r="D97" s="208"/>
      <c r="E97" s="380">
        <f t="shared" si="52"/>
        <v>0</v>
      </c>
      <c r="F97" s="281">
        <v>0</v>
      </c>
      <c r="G97" s="229">
        <f t="shared" si="27"/>
        <v>0</v>
      </c>
      <c r="H97" s="230"/>
      <c r="I97" s="380">
        <f t="shared" si="54"/>
        <v>0</v>
      </c>
      <c r="J97" s="281">
        <v>0</v>
      </c>
      <c r="K97" s="231"/>
      <c r="L97" s="281"/>
      <c r="M97" s="270"/>
      <c r="N97" s="374"/>
      <c r="O97" s="375"/>
      <c r="P97" s="375"/>
      <c r="Q97" s="375"/>
      <c r="R97" s="375"/>
      <c r="S97" s="375"/>
      <c r="T97" s="375"/>
      <c r="U97" s="375"/>
      <c r="V97" s="375"/>
      <c r="W97" s="374"/>
      <c r="X97" s="375"/>
      <c r="Y97" s="375"/>
      <c r="Z97" s="375"/>
      <c r="AA97" s="374"/>
      <c r="AB97" s="375"/>
      <c r="AC97" s="251">
        <f t="shared" ref="AC97:AC102" si="91">SUM(N97:AB97)</f>
        <v>0</v>
      </c>
      <c r="AD97" s="247">
        <f t="shared" ref="AD97:AD102" si="92">+AC97+M97</f>
        <v>0</v>
      </c>
      <c r="AE97" s="248">
        <f t="shared" si="90"/>
        <v>0</v>
      </c>
    </row>
    <row r="98" spans="1:31" s="26" customFormat="1" ht="15" customHeight="1" x14ac:dyDescent="0.2">
      <c r="A98" s="199"/>
      <c r="B98" s="262"/>
      <c r="C98" s="384"/>
      <c r="D98" s="209">
        <f>SUM(D99:D100)</f>
        <v>0</v>
      </c>
      <c r="E98" s="327">
        <f>SUM(E99:E100)</f>
        <v>0</v>
      </c>
      <c r="F98" s="209">
        <f>SUM(F99:F100)</f>
        <v>0</v>
      </c>
      <c r="G98" s="211">
        <f t="shared" ref="G98:H98" si="93">SUM(G99:G100)</f>
        <v>0</v>
      </c>
      <c r="H98" s="211">
        <f t="shared" si="93"/>
        <v>0</v>
      </c>
      <c r="I98" s="327">
        <f>SUM(I99:I100)</f>
        <v>0</v>
      </c>
      <c r="J98" s="209">
        <f>SUM(J99:J100)</f>
        <v>0</v>
      </c>
      <c r="K98" s="211">
        <f t="shared" ref="K98" si="94">SUM(K99:K100)</f>
        <v>0</v>
      </c>
      <c r="L98" s="209"/>
      <c r="M98" s="268">
        <f>SUM(M99:M100)</f>
        <v>0</v>
      </c>
      <c r="N98" s="268">
        <f>SUM(N99:N100)</f>
        <v>0</v>
      </c>
      <c r="O98" s="272">
        <f>SUM(O99:O100)</f>
        <v>0</v>
      </c>
      <c r="P98" s="272">
        <f t="shared" ref="P98:V98" si="95">SUM(P99:P100)</f>
        <v>0</v>
      </c>
      <c r="Q98" s="272">
        <f t="shared" si="95"/>
        <v>0</v>
      </c>
      <c r="R98" s="272">
        <f t="shared" si="95"/>
        <v>0</v>
      </c>
      <c r="S98" s="272">
        <f t="shared" si="95"/>
        <v>0</v>
      </c>
      <c r="T98" s="272">
        <f t="shared" si="95"/>
        <v>0</v>
      </c>
      <c r="U98" s="272">
        <f t="shared" si="95"/>
        <v>0</v>
      </c>
      <c r="V98" s="272">
        <f t="shared" si="95"/>
        <v>0</v>
      </c>
      <c r="W98" s="268">
        <f>SUM(W99:W100)</f>
        <v>0</v>
      </c>
      <c r="X98" s="272">
        <f t="shared" ref="X98:Z98" si="96">SUM(X99:X100)</f>
        <v>0</v>
      </c>
      <c r="Y98" s="272">
        <f t="shared" si="96"/>
        <v>0</v>
      </c>
      <c r="Z98" s="272">
        <f t="shared" si="96"/>
        <v>0</v>
      </c>
      <c r="AA98" s="268">
        <f>SUM(AA99:AA100)</f>
        <v>0</v>
      </c>
      <c r="AB98" s="272">
        <f t="shared" ref="AB98" si="97">SUM(AB99:AB100)</f>
        <v>0</v>
      </c>
      <c r="AC98" s="251">
        <f t="shared" si="91"/>
        <v>0</v>
      </c>
      <c r="AD98" s="247">
        <f t="shared" si="92"/>
        <v>0</v>
      </c>
      <c r="AE98" s="248">
        <f t="shared" si="90"/>
        <v>0</v>
      </c>
    </row>
    <row r="99" spans="1:31" s="4" customFormat="1" ht="15" customHeight="1" x14ac:dyDescent="0.2">
      <c r="A99" s="176"/>
      <c r="B99" s="279"/>
      <c r="C99" s="279"/>
      <c r="D99" s="210"/>
      <c r="E99" s="380">
        <f t="shared" si="52"/>
        <v>0</v>
      </c>
      <c r="F99" s="252">
        <v>0</v>
      </c>
      <c r="G99" s="223">
        <f t="shared" si="27"/>
        <v>0</v>
      </c>
      <c r="H99" s="236"/>
      <c r="I99" s="380">
        <f t="shared" si="54"/>
        <v>0</v>
      </c>
      <c r="J99" s="252">
        <v>0</v>
      </c>
      <c r="K99" s="237"/>
      <c r="L99" s="252"/>
      <c r="M99" s="238"/>
      <c r="N99" s="374"/>
      <c r="O99" s="375"/>
      <c r="P99" s="375"/>
      <c r="Q99" s="375"/>
      <c r="R99" s="375"/>
      <c r="S99" s="375"/>
      <c r="T99" s="375"/>
      <c r="U99" s="375"/>
      <c r="V99" s="375"/>
      <c r="W99" s="374"/>
      <c r="X99" s="375"/>
      <c r="Y99" s="375"/>
      <c r="Z99" s="375"/>
      <c r="AA99" s="374"/>
      <c r="AB99" s="375"/>
      <c r="AC99" s="251">
        <f t="shared" si="91"/>
        <v>0</v>
      </c>
      <c r="AD99" s="247">
        <f t="shared" si="92"/>
        <v>0</v>
      </c>
      <c r="AE99" s="248">
        <f t="shared" si="90"/>
        <v>0</v>
      </c>
    </row>
    <row r="100" spans="1:31" s="4" customFormat="1" ht="15" customHeight="1" thickBot="1" x14ac:dyDescent="0.25">
      <c r="A100" s="181"/>
      <c r="B100" s="280"/>
      <c r="C100" s="280"/>
      <c r="D100" s="208"/>
      <c r="E100" s="381">
        <f t="shared" si="52"/>
        <v>0</v>
      </c>
      <c r="F100" s="281">
        <v>0</v>
      </c>
      <c r="G100" s="229">
        <f t="shared" si="27"/>
        <v>0</v>
      </c>
      <c r="H100" s="230"/>
      <c r="I100" s="381">
        <f t="shared" si="54"/>
        <v>0</v>
      </c>
      <c r="J100" s="281">
        <v>0</v>
      </c>
      <c r="K100" s="231"/>
      <c r="L100" s="281"/>
      <c r="M100" s="239"/>
      <c r="N100" s="374"/>
      <c r="O100" s="375"/>
      <c r="P100" s="375"/>
      <c r="Q100" s="375"/>
      <c r="R100" s="375"/>
      <c r="S100" s="375"/>
      <c r="T100" s="375"/>
      <c r="U100" s="375"/>
      <c r="V100" s="375"/>
      <c r="W100" s="374"/>
      <c r="X100" s="375"/>
      <c r="Y100" s="375"/>
      <c r="Z100" s="375"/>
      <c r="AA100" s="374"/>
      <c r="AB100" s="375"/>
      <c r="AC100" s="251">
        <f t="shared" si="91"/>
        <v>0</v>
      </c>
      <c r="AD100" s="247">
        <f t="shared" si="92"/>
        <v>0</v>
      </c>
      <c r="AE100" s="248">
        <f t="shared" si="90"/>
        <v>0</v>
      </c>
    </row>
    <row r="101" spans="1:31" s="142" customFormat="1" ht="15.75" thickBot="1" x14ac:dyDescent="0.3">
      <c r="A101" s="179"/>
      <c r="B101" s="180"/>
      <c r="C101" s="385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273"/>
      <c r="Q101" s="273"/>
      <c r="R101" s="273"/>
      <c r="S101" s="273"/>
      <c r="T101" s="273"/>
      <c r="U101" s="273"/>
      <c r="V101" s="273"/>
      <c r="W101" s="271"/>
      <c r="X101" s="273"/>
      <c r="Y101" s="273"/>
      <c r="Z101" s="273"/>
      <c r="AA101" s="271"/>
      <c r="AB101" s="273"/>
      <c r="AC101" s="251">
        <f t="shared" si="91"/>
        <v>0</v>
      </c>
      <c r="AD101" s="247">
        <f t="shared" si="92"/>
        <v>0</v>
      </c>
      <c r="AE101" s="248">
        <f t="shared" si="90"/>
        <v>0</v>
      </c>
    </row>
    <row r="102" spans="1:31" s="3" customFormat="1" ht="22.5" customHeight="1" thickBot="1" x14ac:dyDescent="0.3">
      <c r="A102" s="177"/>
      <c r="B102" s="178"/>
      <c r="C102" s="19"/>
      <c r="D102" s="243">
        <f t="shared" ref="D102:K102" si="98">SUM(D8,D26,D40,D46,D53,D70,D77,D83,D86,D89,D92,D95,D98)</f>
        <v>0</v>
      </c>
      <c r="E102" s="336">
        <f t="shared" si="98"/>
        <v>0</v>
      </c>
      <c r="F102" s="243">
        <f t="shared" si="98"/>
        <v>0</v>
      </c>
      <c r="G102" s="243">
        <f t="shared" si="98"/>
        <v>0</v>
      </c>
      <c r="H102" s="244">
        <f t="shared" si="98"/>
        <v>0</v>
      </c>
      <c r="I102" s="336">
        <f t="shared" si="98"/>
        <v>0</v>
      </c>
      <c r="J102" s="244">
        <f t="shared" si="98"/>
        <v>0</v>
      </c>
      <c r="K102" s="244">
        <f t="shared" si="98"/>
        <v>0</v>
      </c>
      <c r="L102" s="244"/>
      <c r="M102" s="243">
        <f t="shared" ref="M102:AB102" si="99">SUM(M8,M26,M40,M46,M53,M70,M77,M83,M86,M89,M92,M95,M98)</f>
        <v>0</v>
      </c>
      <c r="N102" s="243">
        <f t="shared" si="99"/>
        <v>0</v>
      </c>
      <c r="O102" s="243">
        <f t="shared" si="99"/>
        <v>0</v>
      </c>
      <c r="P102" s="243">
        <f t="shared" si="99"/>
        <v>0</v>
      </c>
      <c r="Q102" s="243">
        <f t="shared" si="99"/>
        <v>0</v>
      </c>
      <c r="R102" s="243">
        <f t="shared" si="99"/>
        <v>0</v>
      </c>
      <c r="S102" s="243">
        <f t="shared" si="99"/>
        <v>0</v>
      </c>
      <c r="T102" s="243">
        <f t="shared" si="99"/>
        <v>0</v>
      </c>
      <c r="U102" s="243">
        <f t="shared" si="99"/>
        <v>0</v>
      </c>
      <c r="V102" s="243">
        <f t="shared" si="99"/>
        <v>0</v>
      </c>
      <c r="W102" s="243">
        <f t="shared" si="99"/>
        <v>0</v>
      </c>
      <c r="X102" s="243">
        <f t="shared" si="99"/>
        <v>0</v>
      </c>
      <c r="Y102" s="243">
        <f t="shared" si="99"/>
        <v>0</v>
      </c>
      <c r="Z102" s="243">
        <f t="shared" si="99"/>
        <v>0</v>
      </c>
      <c r="AA102" s="243">
        <f t="shared" si="99"/>
        <v>0</v>
      </c>
      <c r="AB102" s="243">
        <f t="shared" si="99"/>
        <v>0</v>
      </c>
      <c r="AC102" s="243">
        <f t="shared" si="91"/>
        <v>0</v>
      </c>
      <c r="AD102" s="243">
        <f t="shared" si="92"/>
        <v>0</v>
      </c>
      <c r="AE102" s="282">
        <f t="shared" si="90"/>
        <v>0</v>
      </c>
    </row>
    <row r="103" spans="1:31" x14ac:dyDescent="0.25">
      <c r="A103" s="8"/>
      <c r="B103" s="8"/>
      <c r="C103" s="8"/>
      <c r="D103" s="448"/>
      <c r="E103" s="448"/>
      <c r="F103" s="448"/>
      <c r="G103" s="448"/>
      <c r="H103" s="449"/>
      <c r="I103" s="450"/>
      <c r="J103" s="450"/>
      <c r="K103" s="450"/>
      <c r="L103" s="45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31" x14ac:dyDescent="0.25">
      <c r="A104" s="8"/>
      <c r="B104" s="8"/>
      <c r="C104" s="8"/>
    </row>
    <row r="105" spans="1:31" ht="15.75" thickBot="1" x14ac:dyDescent="0.3"/>
    <row r="106" spans="1:31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100">+M102*0.2</f>
        <v>0</v>
      </c>
      <c r="N106" s="213">
        <f t="shared" si="100"/>
        <v>0</v>
      </c>
      <c r="O106" s="213">
        <f t="shared" si="100"/>
        <v>0</v>
      </c>
      <c r="P106" s="213">
        <f t="shared" si="100"/>
        <v>0</v>
      </c>
      <c r="Q106" s="213">
        <f t="shared" si="100"/>
        <v>0</v>
      </c>
      <c r="R106" s="213">
        <f t="shared" si="100"/>
        <v>0</v>
      </c>
      <c r="S106" s="213">
        <f t="shared" si="100"/>
        <v>0</v>
      </c>
      <c r="T106" s="213">
        <f t="shared" si="100"/>
        <v>0</v>
      </c>
      <c r="U106" s="213">
        <f t="shared" si="100"/>
        <v>0</v>
      </c>
      <c r="V106" s="213">
        <f t="shared" si="100"/>
        <v>0</v>
      </c>
      <c r="W106" s="213">
        <f t="shared" si="100"/>
        <v>0</v>
      </c>
      <c r="X106" s="213">
        <f t="shared" si="100"/>
        <v>0</v>
      </c>
      <c r="Y106" s="213">
        <f t="shared" si="100"/>
        <v>0</v>
      </c>
      <c r="Z106" s="213">
        <f t="shared" si="100"/>
        <v>0</v>
      </c>
      <c r="AA106" s="213">
        <f t="shared" si="100"/>
        <v>0</v>
      </c>
      <c r="AB106" s="213">
        <f>+AB102*0.2</f>
        <v>0</v>
      </c>
      <c r="AC106" s="213">
        <f>+AC102*0.2</f>
        <v>0</v>
      </c>
      <c r="AD106" s="213">
        <f>+AD102*0.2</f>
        <v>0</v>
      </c>
    </row>
    <row r="107" spans="1:31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101">SUM(M102:M106)</f>
        <v>0</v>
      </c>
      <c r="N107" s="213">
        <f t="shared" si="101"/>
        <v>0</v>
      </c>
      <c r="O107" s="213">
        <f t="shared" si="101"/>
        <v>0</v>
      </c>
      <c r="P107" s="213">
        <f t="shared" si="101"/>
        <v>0</v>
      </c>
      <c r="Q107" s="213">
        <f t="shared" si="101"/>
        <v>0</v>
      </c>
      <c r="R107" s="213">
        <f t="shared" si="101"/>
        <v>0</v>
      </c>
      <c r="S107" s="213">
        <f t="shared" si="101"/>
        <v>0</v>
      </c>
      <c r="T107" s="213">
        <f t="shared" si="101"/>
        <v>0</v>
      </c>
      <c r="U107" s="213">
        <f t="shared" si="101"/>
        <v>0</v>
      </c>
      <c r="V107" s="213">
        <f t="shared" si="101"/>
        <v>0</v>
      </c>
      <c r="W107" s="213">
        <f t="shared" si="101"/>
        <v>0</v>
      </c>
      <c r="X107" s="213">
        <f t="shared" si="101"/>
        <v>0</v>
      </c>
      <c r="Y107" s="213">
        <f t="shared" si="101"/>
        <v>0</v>
      </c>
      <c r="Z107" s="213">
        <f t="shared" si="101"/>
        <v>0</v>
      </c>
      <c r="AA107" s="213">
        <f t="shared" si="101"/>
        <v>0</v>
      </c>
      <c r="AB107" s="213">
        <f>SUM(AB102:AB106)</f>
        <v>0</v>
      </c>
      <c r="AC107" s="213">
        <f>SUM(AC102:AC106)</f>
        <v>0</v>
      </c>
      <c r="AD107" s="213">
        <f>SUM(AD102:AD106)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W6:Z6"/>
    <mergeCell ref="AA6:AB6"/>
    <mergeCell ref="D103:G103"/>
    <mergeCell ref="H103:L103"/>
    <mergeCell ref="G3:L3"/>
    <mergeCell ref="N3:AB3"/>
    <mergeCell ref="G4:L4"/>
    <mergeCell ref="N5:AB5"/>
    <mergeCell ref="D6:G6"/>
    <mergeCell ref="H6:L6"/>
    <mergeCell ref="N6:V6"/>
  </mergeCells>
  <conditionalFormatting sqref="AE9:AE41 AE82:AE102 AE45:AE78">
    <cfRule type="cellIs" dxfId="1081" priority="145" operator="lessThan">
      <formula>0</formula>
    </cfRule>
  </conditionalFormatting>
  <conditionalFormatting sqref="AE8">
    <cfRule type="cellIs" dxfId="1080" priority="144" operator="lessThan">
      <formula>0</formula>
    </cfRule>
  </conditionalFormatting>
  <conditionalFormatting sqref="G3">
    <cfRule type="containsText" dxfId="1079" priority="143" operator="containsText" text="Budget">
      <formula>NOT(ISERROR(SEARCH("Budget",G3)))</formula>
    </cfRule>
  </conditionalFormatting>
  <conditionalFormatting sqref="G4">
    <cfRule type="containsText" dxfId="1078" priority="142" operator="containsText" text="forecast">
      <formula>NOT(ISERROR(SEARCH("forecast",G4)))</formula>
    </cfRule>
  </conditionalFormatting>
  <conditionalFormatting sqref="G9:G25">
    <cfRule type="cellIs" dxfId="1077" priority="140" operator="greaterThan">
      <formula>F9</formula>
    </cfRule>
  </conditionalFormatting>
  <conditionalFormatting sqref="AE42:AE44">
    <cfRule type="cellIs" dxfId="1076" priority="89" operator="lessThan">
      <formula>0</formula>
    </cfRule>
  </conditionalFormatting>
  <conditionalFormatting sqref="E8">
    <cfRule type="cellIs" dxfId="1075" priority="86" operator="greaterThan">
      <formula>0</formula>
    </cfRule>
  </conditionalFormatting>
  <conditionalFormatting sqref="E9:E25">
    <cfRule type="cellIs" dxfId="1074" priority="85" operator="greaterThan">
      <formula>0</formula>
    </cfRule>
  </conditionalFormatting>
  <conditionalFormatting sqref="E26">
    <cfRule type="cellIs" dxfId="1073" priority="84" operator="greaterThan">
      <formula>0</formula>
    </cfRule>
  </conditionalFormatting>
  <conditionalFormatting sqref="E27:E39">
    <cfRule type="cellIs" dxfId="1072" priority="83" operator="greaterThan">
      <formula>0</formula>
    </cfRule>
  </conditionalFormatting>
  <conditionalFormatting sqref="E40">
    <cfRule type="cellIs" dxfId="1071" priority="82" operator="greaterThan">
      <formula>0</formula>
    </cfRule>
  </conditionalFormatting>
  <conditionalFormatting sqref="E41:E45">
    <cfRule type="cellIs" dxfId="1070" priority="81" operator="greaterThan">
      <formula>0</formula>
    </cfRule>
  </conditionalFormatting>
  <conditionalFormatting sqref="E46">
    <cfRule type="cellIs" dxfId="1069" priority="80" operator="greaterThan">
      <formula>0</formula>
    </cfRule>
  </conditionalFormatting>
  <conditionalFormatting sqref="E47:E52">
    <cfRule type="cellIs" dxfId="1068" priority="79" operator="greaterThan">
      <formula>0</formula>
    </cfRule>
  </conditionalFormatting>
  <conditionalFormatting sqref="E53">
    <cfRule type="cellIs" dxfId="1067" priority="78" operator="greaterThan">
      <formula>0</formula>
    </cfRule>
  </conditionalFormatting>
  <conditionalFormatting sqref="E54:E69">
    <cfRule type="cellIs" dxfId="1066" priority="77" operator="greaterThan">
      <formula>0</formula>
    </cfRule>
  </conditionalFormatting>
  <conditionalFormatting sqref="E70">
    <cfRule type="cellIs" dxfId="1065" priority="76" operator="greaterThan">
      <formula>0</formula>
    </cfRule>
  </conditionalFormatting>
  <conditionalFormatting sqref="E71:E76">
    <cfRule type="cellIs" dxfId="1064" priority="75" operator="greaterThan">
      <formula>0</formula>
    </cfRule>
  </conditionalFormatting>
  <conditionalFormatting sqref="E77">
    <cfRule type="cellIs" dxfId="1063" priority="74" operator="greaterThan">
      <formula>0</formula>
    </cfRule>
  </conditionalFormatting>
  <conditionalFormatting sqref="E78:E79">
    <cfRule type="cellIs" dxfId="1062" priority="73" operator="greaterThan">
      <formula>0</formula>
    </cfRule>
  </conditionalFormatting>
  <conditionalFormatting sqref="E83">
    <cfRule type="cellIs" dxfId="1061" priority="72" operator="greaterThan">
      <formula>0</formula>
    </cfRule>
  </conditionalFormatting>
  <conditionalFormatting sqref="E84:E85">
    <cfRule type="cellIs" dxfId="1060" priority="71" operator="greaterThan">
      <formula>0</formula>
    </cfRule>
  </conditionalFormatting>
  <conditionalFormatting sqref="E86">
    <cfRule type="cellIs" dxfId="1059" priority="70" operator="greaterThan">
      <formula>0</formula>
    </cfRule>
  </conditionalFormatting>
  <conditionalFormatting sqref="E87:E88">
    <cfRule type="cellIs" dxfId="1058" priority="69" operator="greaterThan">
      <formula>0</formula>
    </cfRule>
  </conditionalFormatting>
  <conditionalFormatting sqref="E89">
    <cfRule type="cellIs" dxfId="1057" priority="68" operator="greaterThan">
      <formula>0</formula>
    </cfRule>
  </conditionalFormatting>
  <conditionalFormatting sqref="E90:E91">
    <cfRule type="cellIs" dxfId="1056" priority="67" operator="greaterThan">
      <formula>0</formula>
    </cfRule>
  </conditionalFormatting>
  <conditionalFormatting sqref="E92">
    <cfRule type="cellIs" dxfId="1055" priority="66" operator="greaterThan">
      <formula>0</formula>
    </cfRule>
  </conditionalFormatting>
  <conditionalFormatting sqref="E93:E94">
    <cfRule type="cellIs" dxfId="1054" priority="65" operator="greaterThan">
      <formula>0</formula>
    </cfRule>
  </conditionalFormatting>
  <conditionalFormatting sqref="E95">
    <cfRule type="cellIs" dxfId="1053" priority="64" operator="greaterThan">
      <formula>0</formula>
    </cfRule>
  </conditionalFormatting>
  <conditionalFormatting sqref="E96:E97">
    <cfRule type="cellIs" dxfId="1052" priority="63" operator="greaterThan">
      <formula>0</formula>
    </cfRule>
  </conditionalFormatting>
  <conditionalFormatting sqref="E98">
    <cfRule type="cellIs" dxfId="1051" priority="62" operator="greaterThan">
      <formula>0</formula>
    </cfRule>
  </conditionalFormatting>
  <conditionalFormatting sqref="E99:E100">
    <cfRule type="cellIs" dxfId="1050" priority="61" operator="greaterThan">
      <formula>0</formula>
    </cfRule>
  </conditionalFormatting>
  <conditionalFormatting sqref="E102">
    <cfRule type="cellIs" dxfId="1049" priority="60" operator="greaterThan">
      <formula>0</formula>
    </cfRule>
  </conditionalFormatting>
  <conditionalFormatting sqref="I8">
    <cfRule type="cellIs" dxfId="1048" priority="59" operator="greaterThan">
      <formula>0</formula>
    </cfRule>
  </conditionalFormatting>
  <conditionalFormatting sqref="I9:I25">
    <cfRule type="cellIs" dxfId="1047" priority="58" operator="greaterThan">
      <formula>0</formula>
    </cfRule>
  </conditionalFormatting>
  <conditionalFormatting sqref="I26">
    <cfRule type="cellIs" dxfId="1046" priority="57" operator="greaterThan">
      <formula>0</formula>
    </cfRule>
  </conditionalFormatting>
  <conditionalFormatting sqref="I27:I39">
    <cfRule type="cellIs" dxfId="1045" priority="56" operator="greaterThan">
      <formula>0</formula>
    </cfRule>
  </conditionalFormatting>
  <conditionalFormatting sqref="I40">
    <cfRule type="cellIs" dxfId="1044" priority="55" operator="greaterThan">
      <formula>0</formula>
    </cfRule>
  </conditionalFormatting>
  <conditionalFormatting sqref="I41:I45">
    <cfRule type="cellIs" dxfId="1043" priority="54" operator="greaterThan">
      <formula>0</formula>
    </cfRule>
  </conditionalFormatting>
  <conditionalFormatting sqref="I46">
    <cfRule type="cellIs" dxfId="1042" priority="53" operator="greaterThan">
      <formula>0</formula>
    </cfRule>
  </conditionalFormatting>
  <conditionalFormatting sqref="I47:I52">
    <cfRule type="cellIs" dxfId="1041" priority="52" operator="greaterThan">
      <formula>0</formula>
    </cfRule>
  </conditionalFormatting>
  <conditionalFormatting sqref="I53">
    <cfRule type="cellIs" dxfId="1040" priority="51" operator="greaterThan">
      <formula>0</formula>
    </cfRule>
  </conditionalFormatting>
  <conditionalFormatting sqref="I54:I69">
    <cfRule type="cellIs" dxfId="1039" priority="50" operator="greaterThan">
      <formula>0</formula>
    </cfRule>
  </conditionalFormatting>
  <conditionalFormatting sqref="I70">
    <cfRule type="cellIs" dxfId="1038" priority="49" operator="greaterThan">
      <formula>0</formula>
    </cfRule>
  </conditionalFormatting>
  <conditionalFormatting sqref="I71:I76">
    <cfRule type="cellIs" dxfId="1037" priority="48" operator="greaterThan">
      <formula>0</formula>
    </cfRule>
  </conditionalFormatting>
  <conditionalFormatting sqref="I77">
    <cfRule type="cellIs" dxfId="1036" priority="47" operator="greaterThan">
      <formula>0</formula>
    </cfRule>
  </conditionalFormatting>
  <conditionalFormatting sqref="I78:I80">
    <cfRule type="cellIs" dxfId="1035" priority="46" operator="greaterThan">
      <formula>0</formula>
    </cfRule>
  </conditionalFormatting>
  <conditionalFormatting sqref="I83">
    <cfRule type="cellIs" dxfId="1034" priority="45" operator="greaterThan">
      <formula>0</formula>
    </cfRule>
  </conditionalFormatting>
  <conditionalFormatting sqref="I84:I85">
    <cfRule type="cellIs" dxfId="1033" priority="44" operator="greaterThan">
      <formula>0</formula>
    </cfRule>
  </conditionalFormatting>
  <conditionalFormatting sqref="I86">
    <cfRule type="cellIs" dxfId="1032" priority="43" operator="greaterThan">
      <formula>0</formula>
    </cfRule>
  </conditionalFormatting>
  <conditionalFormatting sqref="I87:I88">
    <cfRule type="cellIs" dxfId="1031" priority="42" operator="greaterThan">
      <formula>0</formula>
    </cfRule>
  </conditionalFormatting>
  <conditionalFormatting sqref="I89">
    <cfRule type="cellIs" dxfId="1030" priority="41" operator="greaterThan">
      <formula>0</formula>
    </cfRule>
  </conditionalFormatting>
  <conditionalFormatting sqref="I90:I91">
    <cfRule type="cellIs" dxfId="1029" priority="40" operator="greaterThan">
      <formula>0</formula>
    </cfRule>
  </conditionalFormatting>
  <conditionalFormatting sqref="I92">
    <cfRule type="cellIs" dxfId="1028" priority="39" operator="greaterThan">
      <formula>0</formula>
    </cfRule>
  </conditionalFormatting>
  <conditionalFormatting sqref="I93:I94">
    <cfRule type="cellIs" dxfId="1027" priority="38" operator="greaterThan">
      <formula>0</formula>
    </cfRule>
  </conditionalFormatting>
  <conditionalFormatting sqref="I95">
    <cfRule type="cellIs" dxfId="1026" priority="37" operator="greaterThan">
      <formula>0</formula>
    </cfRule>
  </conditionalFormatting>
  <conditionalFormatting sqref="I96:I97">
    <cfRule type="cellIs" dxfId="1025" priority="36" operator="greaterThan">
      <formula>0</formula>
    </cfRule>
  </conditionalFormatting>
  <conditionalFormatting sqref="I98">
    <cfRule type="cellIs" dxfId="1024" priority="35" operator="greaterThan">
      <formula>0</formula>
    </cfRule>
  </conditionalFormatting>
  <conditionalFormatting sqref="I99:I100">
    <cfRule type="cellIs" dxfId="1023" priority="34" operator="greaterThan">
      <formula>0</formula>
    </cfRule>
  </conditionalFormatting>
  <conditionalFormatting sqref="I102">
    <cfRule type="cellIs" dxfId="1022" priority="33" operator="greaterThan">
      <formula>0</formula>
    </cfRule>
  </conditionalFormatting>
  <conditionalFormatting sqref="AE81">
    <cfRule type="cellIs" dxfId="1021" priority="32" operator="lessThan">
      <formula>0</formula>
    </cfRule>
  </conditionalFormatting>
  <conditionalFormatting sqref="E81">
    <cfRule type="cellIs" dxfId="1020" priority="31" operator="greaterThan">
      <formula>0</formula>
    </cfRule>
  </conditionalFormatting>
  <conditionalFormatting sqref="I81">
    <cfRule type="cellIs" dxfId="1019" priority="30" operator="greaterThan">
      <formula>0</formula>
    </cfRule>
  </conditionalFormatting>
  <conditionalFormatting sqref="AE79:AE80">
    <cfRule type="cellIs" dxfId="1018" priority="29" operator="lessThan">
      <formula>0</formula>
    </cfRule>
  </conditionalFormatting>
  <conditionalFormatting sqref="E80">
    <cfRule type="cellIs" dxfId="1017" priority="28" operator="greaterThan">
      <formula>0</formula>
    </cfRule>
  </conditionalFormatting>
  <conditionalFormatting sqref="G27:G38">
    <cfRule type="cellIs" dxfId="1016" priority="27" operator="greaterThan">
      <formula>F27</formula>
    </cfRule>
  </conditionalFormatting>
  <conditionalFormatting sqref="G39">
    <cfRule type="cellIs" dxfId="1015" priority="26" operator="greaterThan">
      <formula>F39</formula>
    </cfRule>
  </conditionalFormatting>
  <conditionalFormatting sqref="G41:G44">
    <cfRule type="cellIs" dxfId="1014" priority="25" operator="greaterThan">
      <formula>F41</formula>
    </cfRule>
  </conditionalFormatting>
  <conditionalFormatting sqref="G45">
    <cfRule type="cellIs" dxfId="1013" priority="24" operator="greaterThan">
      <formula>F45</formula>
    </cfRule>
  </conditionalFormatting>
  <conditionalFormatting sqref="G48:G51">
    <cfRule type="cellIs" dxfId="1012" priority="23" operator="greaterThan">
      <formula>F48</formula>
    </cfRule>
  </conditionalFormatting>
  <conditionalFormatting sqref="G52">
    <cfRule type="cellIs" dxfId="1011" priority="22" operator="greaterThan">
      <formula>F52</formula>
    </cfRule>
  </conditionalFormatting>
  <conditionalFormatting sqref="G47">
    <cfRule type="cellIs" dxfId="1010" priority="21" operator="greaterThan">
      <formula>F47</formula>
    </cfRule>
  </conditionalFormatting>
  <conditionalFormatting sqref="G54:G68">
    <cfRule type="cellIs" dxfId="1009" priority="20" operator="greaterThan">
      <formula>F54</formula>
    </cfRule>
  </conditionalFormatting>
  <conditionalFormatting sqref="G69">
    <cfRule type="cellIs" dxfId="1008" priority="19" operator="greaterThan">
      <formula>F69</formula>
    </cfRule>
  </conditionalFormatting>
  <conditionalFormatting sqref="G71:G75">
    <cfRule type="cellIs" dxfId="1007" priority="18" operator="greaterThan">
      <formula>F71</formula>
    </cfRule>
  </conditionalFormatting>
  <conditionalFormatting sqref="G76">
    <cfRule type="cellIs" dxfId="1006" priority="17" operator="greaterThan">
      <formula>F76</formula>
    </cfRule>
  </conditionalFormatting>
  <conditionalFormatting sqref="G78:G81">
    <cfRule type="cellIs" dxfId="1005" priority="16" operator="greaterThan">
      <formula>F78</formula>
    </cfRule>
  </conditionalFormatting>
  <conditionalFormatting sqref="G82">
    <cfRule type="cellIs" dxfId="1004" priority="15" operator="greaterThan">
      <formula>F82</formula>
    </cfRule>
  </conditionalFormatting>
  <conditionalFormatting sqref="I82">
    <cfRule type="cellIs" dxfId="1003" priority="14" operator="greaterThan">
      <formula>0</formula>
    </cfRule>
  </conditionalFormatting>
  <conditionalFormatting sqref="E82">
    <cfRule type="cellIs" dxfId="1002" priority="13" operator="greaterThan">
      <formula>0</formula>
    </cfRule>
  </conditionalFormatting>
  <conditionalFormatting sqref="G84">
    <cfRule type="cellIs" dxfId="1001" priority="12" operator="greaterThan">
      <formula>F84</formula>
    </cfRule>
  </conditionalFormatting>
  <conditionalFormatting sqref="G85">
    <cfRule type="cellIs" dxfId="1000" priority="11" operator="greaterThan">
      <formula>F85</formula>
    </cfRule>
  </conditionalFormatting>
  <conditionalFormatting sqref="G87">
    <cfRule type="cellIs" dxfId="999" priority="10" operator="greaterThan">
      <formula>F87</formula>
    </cfRule>
  </conditionalFormatting>
  <conditionalFormatting sqref="G88">
    <cfRule type="cellIs" dxfId="998" priority="9" operator="greaterThan">
      <formula>F88</formula>
    </cfRule>
  </conditionalFormatting>
  <conditionalFormatting sqref="G90">
    <cfRule type="cellIs" dxfId="997" priority="8" operator="greaterThan">
      <formula>F90</formula>
    </cfRule>
  </conditionalFormatting>
  <conditionalFormatting sqref="G91">
    <cfRule type="cellIs" dxfId="996" priority="7" operator="greaterThan">
      <formula>F91</formula>
    </cfRule>
  </conditionalFormatting>
  <conditionalFormatting sqref="G93">
    <cfRule type="cellIs" dxfId="995" priority="6" operator="greaterThan">
      <formula>F93</formula>
    </cfRule>
  </conditionalFormatting>
  <conditionalFormatting sqref="G94">
    <cfRule type="cellIs" dxfId="994" priority="5" operator="greaterThan">
      <formula>F94</formula>
    </cfRule>
  </conditionalFormatting>
  <conditionalFormatting sqref="G96">
    <cfRule type="cellIs" dxfId="993" priority="4" operator="greaterThan">
      <formula>F96</formula>
    </cfRule>
  </conditionalFormatting>
  <conditionalFormatting sqref="G97">
    <cfRule type="cellIs" dxfId="992" priority="3" operator="greaterThan">
      <formula>F97</formula>
    </cfRule>
  </conditionalFormatting>
  <conditionalFormatting sqref="G99">
    <cfRule type="cellIs" dxfId="991" priority="2" operator="greaterThan">
      <formula>F99</formula>
    </cfRule>
  </conditionalFormatting>
  <conditionalFormatting sqref="G100">
    <cfRule type="cellIs" dxfId="990" priority="1" operator="greaterThan">
      <formula>F100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68"/>
  <sheetViews>
    <sheetView zoomScaleNormal="100" workbookViewId="0">
      <pane xSplit="2" ySplit="7" topLeftCell="O32" activePane="bottomRight" state="frozen"/>
      <selection pane="topRight" activeCell="C1" sqref="C1"/>
      <selection pane="bottomLeft" activeCell="A8" sqref="A8"/>
      <selection pane="bottomRight" activeCell="AG15" sqref="AG1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IF(F63&gt;D63,"Budget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IF(AE63&lt;0,"Actual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+SUMMARY!A13</f>
        <v>ZK104 - Performers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146</v>
      </c>
      <c r="B8" s="169" t="s">
        <v>147</v>
      </c>
      <c r="C8" s="170"/>
      <c r="D8" s="327">
        <f t="shared" ref="D8:K8" si="0">SUM(D9:D16)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SUM(M9:M16)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55" si="3">+F8-AD8</f>
        <v>0</v>
      </c>
    </row>
    <row r="9" spans="1:32" s="4" customFormat="1" ht="15" customHeight="1" x14ac:dyDescent="0.2">
      <c r="A9" s="348"/>
      <c r="B9" s="349" t="s">
        <v>148</v>
      </c>
      <c r="C9" s="361"/>
      <c r="D9" s="207"/>
      <c r="E9" s="380">
        <f t="shared" ref="E9:E16" si="4">-D9+F9</f>
        <v>0</v>
      </c>
      <c r="F9" s="252"/>
      <c r="G9" s="223">
        <f>SUM(M9:AB9)</f>
        <v>0</v>
      </c>
      <c r="H9" s="224"/>
      <c r="I9" s="380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149</v>
      </c>
      <c r="C10" s="361"/>
      <c r="D10" s="207"/>
      <c r="E10" s="380">
        <f t="shared" si="4"/>
        <v>0</v>
      </c>
      <c r="F10" s="259"/>
      <c r="G10" s="223">
        <f t="shared" ref="G10:G61" si="6">SUM(M10:AB10)</f>
        <v>0</v>
      </c>
      <c r="H10" s="227"/>
      <c r="I10" s="380">
        <f t="shared" si="5"/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57" si="7">SUM(N10:AB10)</f>
        <v>0</v>
      </c>
      <c r="AD10" s="247">
        <f t="shared" ref="AD10:AD57" si="8">+AC10+M10</f>
        <v>0</v>
      </c>
      <c r="AE10" s="248">
        <f t="shared" si="3"/>
        <v>0</v>
      </c>
    </row>
    <row r="11" spans="1:32" s="4" customFormat="1" ht="15" customHeight="1" x14ac:dyDescent="0.2">
      <c r="A11" s="348"/>
      <c r="B11" s="349" t="s">
        <v>150</v>
      </c>
      <c r="C11" s="361"/>
      <c r="D11" s="207"/>
      <c r="E11" s="380">
        <f t="shared" si="4"/>
        <v>0</v>
      </c>
      <c r="F11" s="259"/>
      <c r="G11" s="223">
        <f t="shared" si="6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48"/>
      <c r="B12" s="349" t="s">
        <v>151</v>
      </c>
      <c r="C12" s="361"/>
      <c r="D12" s="207"/>
      <c r="E12" s="380">
        <f t="shared" si="4"/>
        <v>0</v>
      </c>
      <c r="F12" s="259"/>
      <c r="G12" s="223">
        <f t="shared" si="6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6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 x14ac:dyDescent="0.2">
      <c r="A14" s="152"/>
      <c r="B14" s="265"/>
      <c r="C14" s="383"/>
      <c r="D14" s="207"/>
      <c r="E14" s="380">
        <f t="shared" si="4"/>
        <v>0</v>
      </c>
      <c r="F14" s="259"/>
      <c r="G14" s="223">
        <f t="shared" si="6"/>
        <v>0</v>
      </c>
      <c r="H14" s="227"/>
      <c r="I14" s="380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6"/>
        <v>0</v>
      </c>
      <c r="H15" s="227"/>
      <c r="I15" s="380">
        <f t="shared" si="5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customHeight="1" thickBot="1" x14ac:dyDescent="0.3">
      <c r="A16" s="172"/>
      <c r="B16" s="284"/>
      <c r="C16" s="284"/>
      <c r="D16" s="264"/>
      <c r="E16" s="380">
        <f t="shared" si="4"/>
        <v>0</v>
      </c>
      <c r="F16" s="281"/>
      <c r="G16" s="229">
        <f t="shared" si="6"/>
        <v>0</v>
      </c>
      <c r="H16" s="230"/>
      <c r="I16" s="380">
        <f t="shared" si="5"/>
        <v>0</v>
      </c>
      <c r="J16" s="281">
        <v>0</v>
      </c>
      <c r="K16" s="231"/>
      <c r="L16" s="281"/>
      <c r="M16" s="229"/>
      <c r="N16" s="267"/>
      <c r="O16" s="253"/>
      <c r="P16" s="253"/>
      <c r="Q16" s="253"/>
      <c r="R16" s="253"/>
      <c r="S16" s="253"/>
      <c r="T16" s="253"/>
      <c r="U16" s="253"/>
      <c r="V16" s="257"/>
      <c r="W16" s="258"/>
      <c r="X16" s="253"/>
      <c r="Y16" s="253"/>
      <c r="Z16" s="257"/>
      <c r="AA16" s="258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customHeight="1" x14ac:dyDescent="0.2">
      <c r="A17" s="198" t="s">
        <v>152</v>
      </c>
      <c r="B17" s="353" t="s">
        <v>153</v>
      </c>
      <c r="C17" s="353"/>
      <c r="D17" s="209">
        <f>SUM(D18:D25)</f>
        <v>0</v>
      </c>
      <c r="E17" s="327">
        <f>SUM(E18:E25)</f>
        <v>0</v>
      </c>
      <c r="F17" s="209">
        <f>SUM(F18:F25)</f>
        <v>0</v>
      </c>
      <c r="G17" s="232">
        <f>SUM(G18:G25)</f>
        <v>0</v>
      </c>
      <c r="H17" s="232">
        <f t="shared" ref="H17" si="9">SUM(H18:H25)</f>
        <v>0</v>
      </c>
      <c r="I17" s="327">
        <f>SUM(I18:I25)</f>
        <v>0</v>
      </c>
      <c r="J17" s="209">
        <f>SUM(J18:J25)</f>
        <v>0</v>
      </c>
      <c r="K17" s="232">
        <f t="shared" ref="K17" si="10">SUM(K18:K25)</f>
        <v>0</v>
      </c>
      <c r="L17" s="209"/>
      <c r="M17" s="268">
        <f>SUM(M18:M25)</f>
        <v>0</v>
      </c>
      <c r="N17" s="268">
        <f>SUM(N18:N25)</f>
        <v>0</v>
      </c>
      <c r="O17" s="272">
        <f>SUM(O18:O25)</f>
        <v>0</v>
      </c>
      <c r="P17" s="272">
        <f t="shared" ref="P17:V17" si="11">SUM(P18:P25)</f>
        <v>0</v>
      </c>
      <c r="Q17" s="272">
        <f t="shared" si="11"/>
        <v>0</v>
      </c>
      <c r="R17" s="272">
        <f t="shared" si="11"/>
        <v>0</v>
      </c>
      <c r="S17" s="272">
        <f t="shared" si="11"/>
        <v>0</v>
      </c>
      <c r="T17" s="272">
        <f t="shared" si="11"/>
        <v>0</v>
      </c>
      <c r="U17" s="272">
        <f t="shared" si="11"/>
        <v>0</v>
      </c>
      <c r="V17" s="272">
        <f t="shared" si="11"/>
        <v>0</v>
      </c>
      <c r="W17" s="268">
        <f>SUM(W18:W25)</f>
        <v>0</v>
      </c>
      <c r="X17" s="272">
        <f t="shared" ref="X17:Z17" si="12">SUM(X18:X25)</f>
        <v>0</v>
      </c>
      <c r="Y17" s="272">
        <f t="shared" si="12"/>
        <v>0</v>
      </c>
      <c r="Z17" s="272">
        <f t="shared" si="12"/>
        <v>0</v>
      </c>
      <c r="AA17" s="268">
        <f>SUM(AA18:AA25)</f>
        <v>0</v>
      </c>
      <c r="AB17" s="272">
        <f t="shared" ref="AB17" si="13">SUM(AB18:AB25)</f>
        <v>0</v>
      </c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 x14ac:dyDescent="0.2">
      <c r="A18" s="348"/>
      <c r="B18" s="349" t="s">
        <v>148</v>
      </c>
      <c r="C18" s="349"/>
      <c r="D18" s="210"/>
      <c r="E18" s="380">
        <f t="shared" ref="E18:E25" si="14">-D18+F18</f>
        <v>0</v>
      </c>
      <c r="F18" s="252">
        <v>0</v>
      </c>
      <c r="G18" s="223">
        <f t="shared" si="6"/>
        <v>0</v>
      </c>
      <c r="H18" s="234"/>
      <c r="I18" s="380">
        <f t="shared" ref="I18:I25" si="15">-H18+J18</f>
        <v>0</v>
      </c>
      <c r="J18" s="252">
        <v>0</v>
      </c>
      <c r="K18" s="235"/>
      <c r="L18" s="252"/>
      <c r="M18" s="269"/>
      <c r="N18" s="372"/>
      <c r="O18" s="373"/>
      <c r="P18" s="373"/>
      <c r="Q18" s="373"/>
      <c r="R18" s="373"/>
      <c r="S18" s="373"/>
      <c r="T18" s="373"/>
      <c r="U18" s="373"/>
      <c r="V18" s="373"/>
      <c r="W18" s="372"/>
      <c r="X18" s="373"/>
      <c r="Y18" s="373"/>
      <c r="Z18" s="373"/>
      <c r="AA18" s="372"/>
      <c r="AB18" s="373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 x14ac:dyDescent="0.2">
      <c r="A19" s="348"/>
      <c r="B19" s="349" t="s">
        <v>149</v>
      </c>
      <c r="C19" s="356"/>
      <c r="D19" s="352"/>
      <c r="E19" s="380">
        <f t="shared" si="14"/>
        <v>0</v>
      </c>
      <c r="F19" s="252">
        <v>0</v>
      </c>
      <c r="G19" s="223">
        <f t="shared" si="6"/>
        <v>0</v>
      </c>
      <c r="H19" s="234"/>
      <c r="I19" s="380">
        <f t="shared" si="15"/>
        <v>0</v>
      </c>
      <c r="J19" s="252">
        <v>0</v>
      </c>
      <c r="K19" s="235"/>
      <c r="L19" s="252"/>
      <c r="M19" s="269"/>
      <c r="N19" s="372"/>
      <c r="O19" s="373"/>
      <c r="P19" s="373"/>
      <c r="Q19" s="373"/>
      <c r="R19" s="373"/>
      <c r="S19" s="373"/>
      <c r="T19" s="373"/>
      <c r="U19" s="373"/>
      <c r="V19" s="373"/>
      <c r="W19" s="372"/>
      <c r="X19" s="373"/>
      <c r="Y19" s="373"/>
      <c r="Z19" s="373"/>
      <c r="AA19" s="372"/>
      <c r="AB19" s="373"/>
      <c r="AC19" s="251">
        <f t="shared" ref="AC19:AC24" si="16">SUM(N19:AB19)</f>
        <v>0</v>
      </c>
      <c r="AD19" s="247">
        <f t="shared" ref="AD19:AD24" si="17">+AC19+M19</f>
        <v>0</v>
      </c>
      <c r="AE19" s="248">
        <f t="shared" ref="AE19:AE24" si="18">+F19-AD19</f>
        <v>0</v>
      </c>
    </row>
    <row r="20" spans="1:31" s="4" customFormat="1" ht="15" customHeight="1" x14ac:dyDescent="0.2">
      <c r="A20" s="348"/>
      <c r="B20" s="349" t="s">
        <v>150</v>
      </c>
      <c r="C20" s="356"/>
      <c r="D20" s="352"/>
      <c r="E20" s="380">
        <f t="shared" si="14"/>
        <v>0</v>
      </c>
      <c r="F20" s="252">
        <v>0</v>
      </c>
      <c r="G20" s="223">
        <f t="shared" si="6"/>
        <v>0</v>
      </c>
      <c r="H20" s="234"/>
      <c r="I20" s="380">
        <f t="shared" si="15"/>
        <v>0</v>
      </c>
      <c r="J20" s="252">
        <v>0</v>
      </c>
      <c r="K20" s="235"/>
      <c r="L20" s="252"/>
      <c r="M20" s="269"/>
      <c r="N20" s="372"/>
      <c r="O20" s="373"/>
      <c r="P20" s="373"/>
      <c r="Q20" s="373"/>
      <c r="R20" s="373"/>
      <c r="S20" s="373"/>
      <c r="T20" s="373"/>
      <c r="U20" s="373"/>
      <c r="V20" s="373"/>
      <c r="W20" s="372"/>
      <c r="X20" s="373"/>
      <c r="Y20" s="373"/>
      <c r="Z20" s="373"/>
      <c r="AA20" s="372"/>
      <c r="AB20" s="373"/>
      <c r="AC20" s="251">
        <f t="shared" si="16"/>
        <v>0</v>
      </c>
      <c r="AD20" s="247">
        <f t="shared" si="17"/>
        <v>0</v>
      </c>
      <c r="AE20" s="248">
        <f t="shared" si="18"/>
        <v>0</v>
      </c>
    </row>
    <row r="21" spans="1:31" s="4" customFormat="1" ht="15" customHeight="1" x14ac:dyDescent="0.2">
      <c r="A21" s="348"/>
      <c r="B21" s="349" t="s">
        <v>154</v>
      </c>
      <c r="C21" s="356"/>
      <c r="D21" s="352"/>
      <c r="E21" s="380">
        <f t="shared" si="14"/>
        <v>0</v>
      </c>
      <c r="F21" s="252">
        <v>0</v>
      </c>
      <c r="G21" s="223">
        <f t="shared" si="6"/>
        <v>0</v>
      </c>
      <c r="H21" s="234"/>
      <c r="I21" s="380">
        <f t="shared" si="15"/>
        <v>0</v>
      </c>
      <c r="J21" s="252">
        <v>0</v>
      </c>
      <c r="K21" s="235"/>
      <c r="L21" s="252"/>
      <c r="M21" s="269"/>
      <c r="N21" s="372"/>
      <c r="O21" s="373"/>
      <c r="P21" s="373"/>
      <c r="Q21" s="373"/>
      <c r="R21" s="373"/>
      <c r="S21" s="373"/>
      <c r="T21" s="373"/>
      <c r="U21" s="373"/>
      <c r="V21" s="373"/>
      <c r="W21" s="372"/>
      <c r="X21" s="373"/>
      <c r="Y21" s="373"/>
      <c r="Z21" s="373"/>
      <c r="AA21" s="372"/>
      <c r="AB21" s="373"/>
      <c r="AC21" s="251">
        <f t="shared" si="16"/>
        <v>0</v>
      </c>
      <c r="AD21" s="247">
        <f t="shared" si="17"/>
        <v>0</v>
      </c>
      <c r="AE21" s="248">
        <f t="shared" si="18"/>
        <v>0</v>
      </c>
    </row>
    <row r="22" spans="1:31" s="4" customFormat="1" ht="15" customHeight="1" x14ac:dyDescent="0.2">
      <c r="A22" s="348"/>
      <c r="B22" s="349" t="s">
        <v>155</v>
      </c>
      <c r="C22" s="356"/>
      <c r="D22" s="352"/>
      <c r="E22" s="380">
        <f t="shared" si="14"/>
        <v>0</v>
      </c>
      <c r="F22" s="252">
        <v>0</v>
      </c>
      <c r="G22" s="223">
        <f t="shared" si="6"/>
        <v>0</v>
      </c>
      <c r="H22" s="234"/>
      <c r="I22" s="380">
        <f t="shared" si="15"/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si="16"/>
        <v>0</v>
      </c>
      <c r="AD22" s="247">
        <f t="shared" si="17"/>
        <v>0</v>
      </c>
      <c r="AE22" s="248">
        <f t="shared" si="18"/>
        <v>0</v>
      </c>
    </row>
    <row r="23" spans="1:31" s="4" customFormat="1" ht="15" customHeight="1" x14ac:dyDescent="0.2">
      <c r="A23" s="348"/>
      <c r="B23" s="349" t="s">
        <v>156</v>
      </c>
      <c r="C23" s="356"/>
      <c r="D23" s="352"/>
      <c r="E23" s="380">
        <f t="shared" si="14"/>
        <v>0</v>
      </c>
      <c r="F23" s="252">
        <v>0</v>
      </c>
      <c r="G23" s="223">
        <f t="shared" si="6"/>
        <v>0</v>
      </c>
      <c r="H23" s="234"/>
      <c r="I23" s="380">
        <f t="shared" si="15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si="16"/>
        <v>0</v>
      </c>
      <c r="AD23" s="247">
        <f t="shared" si="17"/>
        <v>0</v>
      </c>
      <c r="AE23" s="248">
        <f t="shared" si="18"/>
        <v>0</v>
      </c>
    </row>
    <row r="24" spans="1:31" s="4" customFormat="1" ht="15" customHeight="1" x14ac:dyDescent="0.2">
      <c r="A24" s="348"/>
      <c r="B24" s="349" t="s">
        <v>157</v>
      </c>
      <c r="C24" s="356"/>
      <c r="D24" s="352"/>
      <c r="E24" s="380">
        <f t="shared" si="14"/>
        <v>0</v>
      </c>
      <c r="F24" s="252">
        <v>0</v>
      </c>
      <c r="G24" s="223">
        <f t="shared" si="6"/>
        <v>0</v>
      </c>
      <c r="H24" s="234"/>
      <c r="I24" s="380">
        <f t="shared" si="15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6"/>
        <v>0</v>
      </c>
      <c r="AD24" s="247">
        <f t="shared" si="17"/>
        <v>0</v>
      </c>
      <c r="AE24" s="248">
        <f t="shared" si="18"/>
        <v>0</v>
      </c>
    </row>
    <row r="25" spans="1:31" s="4" customFormat="1" ht="15" customHeight="1" thickBot="1" x14ac:dyDescent="0.25">
      <c r="A25" s="172"/>
      <c r="B25" s="278"/>
      <c r="C25" s="278"/>
      <c r="D25" s="208"/>
      <c r="E25" s="380">
        <f t="shared" si="14"/>
        <v>0</v>
      </c>
      <c r="F25" s="281">
        <v>0</v>
      </c>
      <c r="G25" s="229">
        <f t="shared" si="6"/>
        <v>0</v>
      </c>
      <c r="H25" s="230"/>
      <c r="I25" s="380">
        <f t="shared" si="15"/>
        <v>0</v>
      </c>
      <c r="J25" s="281">
        <v>0</v>
      </c>
      <c r="K25" s="231"/>
      <c r="L25" s="281"/>
      <c r="M25" s="270"/>
      <c r="N25" s="374"/>
      <c r="O25" s="375"/>
      <c r="P25" s="375"/>
      <c r="Q25" s="375"/>
      <c r="R25" s="375"/>
      <c r="S25" s="375"/>
      <c r="T25" s="375"/>
      <c r="U25" s="375"/>
      <c r="V25" s="375"/>
      <c r="W25" s="374"/>
      <c r="X25" s="375"/>
      <c r="Y25" s="375"/>
      <c r="Z25" s="375"/>
      <c r="AA25" s="374"/>
      <c r="AB25" s="375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26" customFormat="1" ht="15" customHeight="1" x14ac:dyDescent="0.2">
      <c r="A26" s="198" t="s">
        <v>158</v>
      </c>
      <c r="B26" s="353" t="s">
        <v>159</v>
      </c>
      <c r="C26" s="353"/>
      <c r="D26" s="209">
        <f>SUM(D27:D31)</f>
        <v>0</v>
      </c>
      <c r="E26" s="327">
        <f>SUM(E27:E31)</f>
        <v>0</v>
      </c>
      <c r="F26" s="209">
        <f>SUM(F27:F31)</f>
        <v>0</v>
      </c>
      <c r="G26" s="209">
        <f t="shared" ref="G26:H26" si="19">SUM(G27:G31)</f>
        <v>0</v>
      </c>
      <c r="H26" s="209">
        <f t="shared" si="19"/>
        <v>0</v>
      </c>
      <c r="I26" s="327">
        <f>SUM(I27:I31)</f>
        <v>0</v>
      </c>
      <c r="J26" s="209">
        <f>SUM(J27:J31)</f>
        <v>0</v>
      </c>
      <c r="K26" s="209">
        <f t="shared" ref="K26" si="20">SUM(K27:K31)</f>
        <v>0</v>
      </c>
      <c r="L26" s="209"/>
      <c r="M26" s="268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V26" si="21">SUM(P27:P31)</f>
        <v>0</v>
      </c>
      <c r="Q26" s="272">
        <f t="shared" si="21"/>
        <v>0</v>
      </c>
      <c r="R26" s="272">
        <f t="shared" si="21"/>
        <v>0</v>
      </c>
      <c r="S26" s="272">
        <f t="shared" si="21"/>
        <v>0</v>
      </c>
      <c r="T26" s="272">
        <f t="shared" si="21"/>
        <v>0</v>
      </c>
      <c r="U26" s="272">
        <f t="shared" si="21"/>
        <v>0</v>
      </c>
      <c r="V26" s="272">
        <f t="shared" si="21"/>
        <v>0</v>
      </c>
      <c r="W26" s="268">
        <f>SUM(W27:W31)</f>
        <v>0</v>
      </c>
      <c r="X26" s="272">
        <f t="shared" ref="X26:Z26" si="22">SUM(X27:X31)</f>
        <v>0</v>
      </c>
      <c r="Y26" s="272">
        <f t="shared" si="22"/>
        <v>0</v>
      </c>
      <c r="Z26" s="272">
        <f t="shared" si="22"/>
        <v>0</v>
      </c>
      <c r="AA26" s="268">
        <f>SUM(AA27:AA31)</f>
        <v>0</v>
      </c>
      <c r="AB26" s="272">
        <f t="shared" ref="AB26" si="23">SUM(AB27:AB31)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 x14ac:dyDescent="0.2">
      <c r="A27" s="354"/>
      <c r="B27" s="349" t="s">
        <v>134</v>
      </c>
      <c r="C27" s="349"/>
      <c r="D27" s="210"/>
      <c r="E27" s="380">
        <f>-D27+F27</f>
        <v>0</v>
      </c>
      <c r="F27" s="252">
        <v>0</v>
      </c>
      <c r="G27" s="223">
        <f t="shared" si="6"/>
        <v>0</v>
      </c>
      <c r="H27" s="234"/>
      <c r="I27" s="380">
        <f>-H27+J27</f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 x14ac:dyDescent="0.2">
      <c r="A28" s="354"/>
      <c r="B28" s="349" t="s">
        <v>135</v>
      </c>
      <c r="C28" s="356"/>
      <c r="D28" s="352"/>
      <c r="E28" s="380">
        <f>-D28+F28</f>
        <v>0</v>
      </c>
      <c r="F28" s="252">
        <v>0</v>
      </c>
      <c r="G28" s="223">
        <f t="shared" si="6"/>
        <v>0</v>
      </c>
      <c r="H28" s="234"/>
      <c r="I28" s="380">
        <f>-H28+J28</f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:AC30" si="24">SUM(N28:AB28)</f>
        <v>0</v>
      </c>
      <c r="AD28" s="247">
        <f t="shared" ref="AD28:AD30" si="25">+AC28+M28</f>
        <v>0</v>
      </c>
      <c r="AE28" s="248">
        <f t="shared" ref="AE28:AE30" si="26">+F28-AD28</f>
        <v>0</v>
      </c>
    </row>
    <row r="29" spans="1:31" s="4" customFormat="1" ht="15" customHeight="1" x14ac:dyDescent="0.2">
      <c r="A29" s="348"/>
      <c r="B29" s="349" t="s">
        <v>136</v>
      </c>
      <c r="C29" s="356"/>
      <c r="D29" s="352"/>
      <c r="E29" s="380">
        <f>-D29+F29</f>
        <v>0</v>
      </c>
      <c r="F29" s="252">
        <v>0</v>
      </c>
      <c r="G29" s="223">
        <f t="shared" si="6"/>
        <v>0</v>
      </c>
      <c r="H29" s="234"/>
      <c r="I29" s="380">
        <f>-H29+J29</f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24"/>
        <v>0</v>
      </c>
      <c r="AD29" s="247">
        <f t="shared" si="25"/>
        <v>0</v>
      </c>
      <c r="AE29" s="248">
        <f t="shared" si="26"/>
        <v>0</v>
      </c>
    </row>
    <row r="30" spans="1:31" s="4" customFormat="1" ht="15" customHeight="1" x14ac:dyDescent="0.2">
      <c r="A30" s="354"/>
      <c r="B30" s="349" t="s">
        <v>137</v>
      </c>
      <c r="C30" s="356"/>
      <c r="D30" s="352"/>
      <c r="E30" s="380">
        <f>-D30+F30</f>
        <v>0</v>
      </c>
      <c r="F30" s="252">
        <v>0</v>
      </c>
      <c r="G30" s="223">
        <f t="shared" si="6"/>
        <v>0</v>
      </c>
      <c r="H30" s="234"/>
      <c r="I30" s="380">
        <f>-H30+J30</f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24"/>
        <v>0</v>
      </c>
      <c r="AD30" s="247">
        <f t="shared" si="25"/>
        <v>0</v>
      </c>
      <c r="AE30" s="248">
        <f t="shared" si="26"/>
        <v>0</v>
      </c>
    </row>
    <row r="31" spans="1:31" s="4" customFormat="1" ht="15" customHeight="1" thickBot="1" x14ac:dyDescent="0.25">
      <c r="A31" s="172"/>
      <c r="B31" s="278"/>
      <c r="C31" s="278"/>
      <c r="D31" s="208"/>
      <c r="E31" s="380">
        <f>-D31+F31</f>
        <v>0</v>
      </c>
      <c r="F31" s="281">
        <v>0</v>
      </c>
      <c r="G31" s="229">
        <f t="shared" si="6"/>
        <v>0</v>
      </c>
      <c r="H31" s="230"/>
      <c r="I31" s="380">
        <f>-H31+J31</f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 x14ac:dyDescent="0.2">
      <c r="A32" s="197"/>
      <c r="B32" s="170"/>
      <c r="C32" s="170"/>
      <c r="D32" s="209">
        <f t="shared" ref="D32:K32" si="27">SUM(D33:D34)</f>
        <v>0</v>
      </c>
      <c r="E32" s="327">
        <f>SUM(E33:E34)</f>
        <v>0</v>
      </c>
      <c r="F32" s="209">
        <f>SUM(F33:F34)</f>
        <v>0</v>
      </c>
      <c r="G32" s="209">
        <f t="shared" si="27"/>
        <v>0</v>
      </c>
      <c r="H32" s="209">
        <f t="shared" si="27"/>
        <v>0</v>
      </c>
      <c r="I32" s="327">
        <f>SUM(I33:I34)</f>
        <v>0</v>
      </c>
      <c r="J32" s="209">
        <f t="shared" si="27"/>
        <v>0</v>
      </c>
      <c r="K32" s="209">
        <f t="shared" si="27"/>
        <v>0</v>
      </c>
      <c r="L32" s="209"/>
      <c r="M32" s="268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V32" si="28">SUM(P33:P34)</f>
        <v>0</v>
      </c>
      <c r="Q32" s="272">
        <f t="shared" si="28"/>
        <v>0</v>
      </c>
      <c r="R32" s="272">
        <f t="shared" si="28"/>
        <v>0</v>
      </c>
      <c r="S32" s="272">
        <f t="shared" si="28"/>
        <v>0</v>
      </c>
      <c r="T32" s="272">
        <f t="shared" si="28"/>
        <v>0</v>
      </c>
      <c r="U32" s="272">
        <f t="shared" si="28"/>
        <v>0</v>
      </c>
      <c r="V32" s="272">
        <f t="shared" si="28"/>
        <v>0</v>
      </c>
      <c r="W32" s="268">
        <f>SUM(W33:W34)</f>
        <v>0</v>
      </c>
      <c r="X32" s="272">
        <f t="shared" ref="X32:Z32" si="29">SUM(X33:X34)</f>
        <v>0</v>
      </c>
      <c r="Y32" s="272">
        <f t="shared" si="29"/>
        <v>0</v>
      </c>
      <c r="Z32" s="272">
        <f t="shared" si="29"/>
        <v>0</v>
      </c>
      <c r="AA32" s="268">
        <f>SUM(AA33:AA34)</f>
        <v>0</v>
      </c>
      <c r="AB32" s="272">
        <f t="shared" ref="AB32" si="30">SUM(AB33:AB34)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 x14ac:dyDescent="0.2">
      <c r="A33" s="152"/>
      <c r="B33" s="277"/>
      <c r="C33" s="277"/>
      <c r="D33" s="210"/>
      <c r="E33" s="380">
        <f>-D33+F33</f>
        <v>0</v>
      </c>
      <c r="F33" s="252">
        <v>0</v>
      </c>
      <c r="G33" s="223">
        <f t="shared" si="6"/>
        <v>0</v>
      </c>
      <c r="H33" s="234"/>
      <c r="I33" s="380">
        <f>-H33+J33</f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thickBot="1" x14ac:dyDescent="0.25">
      <c r="A34" s="171"/>
      <c r="B34" s="278"/>
      <c r="C34" s="278"/>
      <c r="D34" s="208"/>
      <c r="E34" s="380">
        <f>-D34+F34</f>
        <v>0</v>
      </c>
      <c r="F34" s="281">
        <v>0</v>
      </c>
      <c r="G34" s="229">
        <f t="shared" si="6"/>
        <v>0</v>
      </c>
      <c r="H34" s="230"/>
      <c r="I34" s="380">
        <f>-H34+J34</f>
        <v>0</v>
      </c>
      <c r="J34" s="281">
        <v>0</v>
      </c>
      <c r="K34" s="231"/>
      <c r="L34" s="281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7"/>
        <v>0</v>
      </c>
      <c r="AD34" s="247">
        <f t="shared" si="8"/>
        <v>0</v>
      </c>
      <c r="AE34" s="248">
        <f t="shared" si="3"/>
        <v>0</v>
      </c>
    </row>
    <row r="35" spans="1:31" s="26" customFormat="1" ht="15" customHeight="1" x14ac:dyDescent="0.2">
      <c r="A35" s="197"/>
      <c r="B35" s="170"/>
      <c r="C35" s="170"/>
      <c r="D35" s="209">
        <f t="shared" ref="D35:K35" si="31">SUM(D36:D37)</f>
        <v>0</v>
      </c>
      <c r="E35" s="327">
        <f>SUM(E36:E37)</f>
        <v>0</v>
      </c>
      <c r="F35" s="209">
        <f>SUM(F36:F37)</f>
        <v>0</v>
      </c>
      <c r="G35" s="209">
        <f t="shared" si="31"/>
        <v>0</v>
      </c>
      <c r="H35" s="209">
        <f t="shared" si="31"/>
        <v>0</v>
      </c>
      <c r="I35" s="327">
        <f>SUM(I36:I37)</f>
        <v>0</v>
      </c>
      <c r="J35" s="209">
        <f t="shared" si="31"/>
        <v>0</v>
      </c>
      <c r="K35" s="209">
        <f t="shared" si="31"/>
        <v>0</v>
      </c>
      <c r="L35" s="209"/>
      <c r="M35" s="268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V35" si="32">SUM(P36:P37)</f>
        <v>0</v>
      </c>
      <c r="Q35" s="272">
        <f t="shared" si="32"/>
        <v>0</v>
      </c>
      <c r="R35" s="272">
        <f t="shared" si="32"/>
        <v>0</v>
      </c>
      <c r="S35" s="272">
        <f t="shared" si="32"/>
        <v>0</v>
      </c>
      <c r="T35" s="272">
        <f t="shared" si="32"/>
        <v>0</v>
      </c>
      <c r="U35" s="272">
        <f t="shared" si="32"/>
        <v>0</v>
      </c>
      <c r="V35" s="272">
        <f t="shared" si="32"/>
        <v>0</v>
      </c>
      <c r="W35" s="268">
        <f>SUM(W36:W37)</f>
        <v>0</v>
      </c>
      <c r="X35" s="272">
        <f t="shared" ref="X35:Z35" si="33">SUM(X36:X37)</f>
        <v>0</v>
      </c>
      <c r="Y35" s="272">
        <f t="shared" si="33"/>
        <v>0</v>
      </c>
      <c r="Z35" s="272">
        <f t="shared" si="33"/>
        <v>0</v>
      </c>
      <c r="AA35" s="268">
        <f>SUM(AA36:AA37)</f>
        <v>0</v>
      </c>
      <c r="AB35" s="272">
        <f t="shared" ref="AB35" si="34">SUM(AB36:AB37)</f>
        <v>0</v>
      </c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4" customFormat="1" ht="15" customHeight="1" x14ac:dyDescent="0.2">
      <c r="A36" s="152"/>
      <c r="B36" s="277"/>
      <c r="C36" s="277"/>
      <c r="D36" s="210"/>
      <c r="E36" s="380">
        <f>-D36+F36</f>
        <v>0</v>
      </c>
      <c r="F36" s="252">
        <v>0</v>
      </c>
      <c r="G36" s="223">
        <f t="shared" si="6"/>
        <v>0</v>
      </c>
      <c r="H36" s="234"/>
      <c r="I36" s="380">
        <f>-H36+J36</f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4" customFormat="1" ht="15" customHeight="1" thickBot="1" x14ac:dyDescent="0.25">
      <c r="A37" s="171"/>
      <c r="B37" s="278"/>
      <c r="C37" s="278"/>
      <c r="D37" s="208"/>
      <c r="E37" s="380">
        <f>-D37+F37</f>
        <v>0</v>
      </c>
      <c r="F37" s="281">
        <v>0</v>
      </c>
      <c r="G37" s="229">
        <f t="shared" si="6"/>
        <v>0</v>
      </c>
      <c r="H37" s="230"/>
      <c r="I37" s="380">
        <f>-H37+J37</f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26" customFormat="1" ht="15" customHeight="1" x14ac:dyDescent="0.2">
      <c r="A38" s="198"/>
      <c r="B38" s="170"/>
      <c r="C38" s="170"/>
      <c r="D38" s="209">
        <f t="shared" ref="D38:K38" si="35">SUM(D39:D40)</f>
        <v>0</v>
      </c>
      <c r="E38" s="327">
        <f>SUM(E39:E40)</f>
        <v>0</v>
      </c>
      <c r="F38" s="209">
        <f>SUM(F39:F40)</f>
        <v>0</v>
      </c>
      <c r="G38" s="209">
        <f t="shared" si="35"/>
        <v>0</v>
      </c>
      <c r="H38" s="209">
        <f t="shared" si="35"/>
        <v>0</v>
      </c>
      <c r="I38" s="327">
        <f>SUM(I39:I40)</f>
        <v>0</v>
      </c>
      <c r="J38" s="209">
        <f t="shared" si="35"/>
        <v>0</v>
      </c>
      <c r="K38" s="209">
        <f t="shared" si="35"/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36">SUM(P39:P40)</f>
        <v>0</v>
      </c>
      <c r="Q38" s="272">
        <f t="shared" si="36"/>
        <v>0</v>
      </c>
      <c r="R38" s="272">
        <f t="shared" si="36"/>
        <v>0</v>
      </c>
      <c r="S38" s="272">
        <f t="shared" si="36"/>
        <v>0</v>
      </c>
      <c r="T38" s="272">
        <f t="shared" si="36"/>
        <v>0</v>
      </c>
      <c r="U38" s="272">
        <f t="shared" si="36"/>
        <v>0</v>
      </c>
      <c r="V38" s="272">
        <f t="shared" si="36"/>
        <v>0</v>
      </c>
      <c r="W38" s="268">
        <f>SUM(W39:W40)</f>
        <v>0</v>
      </c>
      <c r="X38" s="272">
        <f t="shared" ref="X38:Z38" si="37">SUM(X39:X40)</f>
        <v>0</v>
      </c>
      <c r="Y38" s="272">
        <f t="shared" si="37"/>
        <v>0</v>
      </c>
      <c r="Z38" s="272">
        <f t="shared" si="37"/>
        <v>0</v>
      </c>
      <c r="AA38" s="268">
        <f>SUM(AA39:AA40)</f>
        <v>0</v>
      </c>
      <c r="AB38" s="272">
        <f t="shared" ref="AB38" si="38">SUM(AB39:AB40)</f>
        <v>0</v>
      </c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 x14ac:dyDescent="0.2">
      <c r="A39" s="153"/>
      <c r="B39" s="277"/>
      <c r="C39" s="277"/>
      <c r="D39" s="210"/>
      <c r="E39" s="380">
        <f>-D39+F39</f>
        <v>0</v>
      </c>
      <c r="F39" s="252">
        <v>0</v>
      </c>
      <c r="G39" s="223">
        <f t="shared" si="6"/>
        <v>0</v>
      </c>
      <c r="H39" s="234"/>
      <c r="I39" s="380">
        <f>-H39+J39</f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thickBot="1" x14ac:dyDescent="0.25">
      <c r="A40" s="171"/>
      <c r="B40" s="278"/>
      <c r="C40" s="278"/>
      <c r="D40" s="208"/>
      <c r="E40" s="380">
        <f>-D40+F40</f>
        <v>0</v>
      </c>
      <c r="F40" s="281">
        <v>0</v>
      </c>
      <c r="G40" s="229">
        <f t="shared" si="6"/>
        <v>0</v>
      </c>
      <c r="H40" s="230"/>
      <c r="I40" s="380">
        <f>-H40+J40</f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 x14ac:dyDescent="0.2">
      <c r="A41" s="198"/>
      <c r="B41" s="170"/>
      <c r="C41" s="170"/>
      <c r="D41" s="209">
        <f>SUM(D42:D43)</f>
        <v>0</v>
      </c>
      <c r="E41" s="327">
        <f>SUM(E42:E43)</f>
        <v>0</v>
      </c>
      <c r="F41" s="209">
        <f>SUM(F42:F43)</f>
        <v>0</v>
      </c>
      <c r="G41" s="209">
        <f t="shared" ref="G41:H41" si="39">SUM(G42:G43)</f>
        <v>0</v>
      </c>
      <c r="H41" s="209">
        <f t="shared" si="39"/>
        <v>0</v>
      </c>
      <c r="I41" s="327">
        <f>SUM(I42:I43)</f>
        <v>0</v>
      </c>
      <c r="J41" s="209">
        <f>SUM(J42:J43)</f>
        <v>0</v>
      </c>
      <c r="K41" s="209">
        <f t="shared" ref="K41" si="40">SUM(K42:K43)</f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41">SUM(P42:P43)</f>
        <v>0</v>
      </c>
      <c r="Q41" s="272">
        <f t="shared" si="41"/>
        <v>0</v>
      </c>
      <c r="R41" s="272">
        <f t="shared" si="41"/>
        <v>0</v>
      </c>
      <c r="S41" s="272">
        <f t="shared" si="41"/>
        <v>0</v>
      </c>
      <c r="T41" s="272">
        <f t="shared" si="41"/>
        <v>0</v>
      </c>
      <c r="U41" s="272">
        <f t="shared" si="41"/>
        <v>0</v>
      </c>
      <c r="V41" s="272">
        <f t="shared" si="41"/>
        <v>0</v>
      </c>
      <c r="W41" s="268">
        <f>SUM(W42:W43)</f>
        <v>0</v>
      </c>
      <c r="X41" s="272">
        <f t="shared" ref="X41:Z41" si="42">SUM(X42:X43)</f>
        <v>0</v>
      </c>
      <c r="Y41" s="272">
        <f t="shared" si="42"/>
        <v>0</v>
      </c>
      <c r="Z41" s="272">
        <f t="shared" si="42"/>
        <v>0</v>
      </c>
      <c r="AA41" s="268">
        <f>SUM(AA42:AA43)</f>
        <v>0</v>
      </c>
      <c r="AB41" s="272">
        <f t="shared" ref="AB41" si="43">SUM(AB42:AB43)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 x14ac:dyDescent="0.2">
      <c r="A42" s="153"/>
      <c r="B42" s="277"/>
      <c r="C42" s="277"/>
      <c r="D42" s="210"/>
      <c r="E42" s="380">
        <f>-D42+F42</f>
        <v>0</v>
      </c>
      <c r="F42" s="252">
        <v>0</v>
      </c>
      <c r="G42" s="223">
        <f t="shared" si="6"/>
        <v>0</v>
      </c>
      <c r="H42" s="234"/>
      <c r="I42" s="380">
        <f>-H42+J42</f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>-D43+F43</f>
        <v>0</v>
      </c>
      <c r="F43" s="281">
        <v>0</v>
      </c>
      <c r="G43" s="229">
        <f t="shared" si="6"/>
        <v>0</v>
      </c>
      <c r="H43" s="230"/>
      <c r="I43" s="380">
        <f>-H43+J43</f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 x14ac:dyDescent="0.2">
      <c r="A44" s="198"/>
      <c r="B44" s="170"/>
      <c r="C44" s="170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H44" si="44">SUM(G45:G46)</f>
        <v>0</v>
      </c>
      <c r="H44" s="209">
        <f t="shared" si="44"/>
        <v>0</v>
      </c>
      <c r="I44" s="327">
        <f>SUM(I45:I46)</f>
        <v>0</v>
      </c>
      <c r="J44" s="209">
        <f>SUM(J45:J46)</f>
        <v>0</v>
      </c>
      <c r="K44" s="209">
        <f t="shared" ref="K44" si="45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68">
        <f>SUM(W45:W46)</f>
        <v>0</v>
      </c>
      <c r="X44" s="272">
        <f t="shared" ref="X44:Z44" si="47">SUM(X45:X46)</f>
        <v>0</v>
      </c>
      <c r="Y44" s="272">
        <f t="shared" si="47"/>
        <v>0</v>
      </c>
      <c r="Z44" s="272">
        <f t="shared" si="47"/>
        <v>0</v>
      </c>
      <c r="AA44" s="268">
        <f>SUM(AA45:AA46)</f>
        <v>0</v>
      </c>
      <c r="AB44" s="272">
        <f t="shared" ref="AB44" si="48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 x14ac:dyDescent="0.2">
      <c r="A45" s="153"/>
      <c r="B45" s="277"/>
      <c r="C45" s="277"/>
      <c r="D45" s="210"/>
      <c r="E45" s="380">
        <f>-D45+F45</f>
        <v>0</v>
      </c>
      <c r="F45" s="252">
        <v>0</v>
      </c>
      <c r="G45" s="223">
        <f t="shared" si="6"/>
        <v>0</v>
      </c>
      <c r="H45" s="234"/>
      <c r="I45" s="380">
        <f>-H45+J45</f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>-D46+F46</f>
        <v>0</v>
      </c>
      <c r="F46" s="281">
        <v>0</v>
      </c>
      <c r="G46" s="229">
        <f t="shared" si="6"/>
        <v>0</v>
      </c>
      <c r="H46" s="230"/>
      <c r="I46" s="380">
        <f>-H46+J46</f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 x14ac:dyDescent="0.2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9">SUM(G48:G49)</f>
        <v>0</v>
      </c>
      <c r="H47" s="209">
        <f t="shared" si="49"/>
        <v>0</v>
      </c>
      <c r="I47" s="327">
        <f>SUM(I48:I49)</f>
        <v>0</v>
      </c>
      <c r="J47" s="209">
        <f>SUM(J48:J49)</f>
        <v>0</v>
      </c>
      <c r="K47" s="209">
        <f t="shared" ref="K47" si="50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51">SUM(P48:P49)</f>
        <v>0</v>
      </c>
      <c r="Q47" s="272">
        <f t="shared" si="51"/>
        <v>0</v>
      </c>
      <c r="R47" s="272">
        <f t="shared" si="51"/>
        <v>0</v>
      </c>
      <c r="S47" s="272">
        <f t="shared" si="51"/>
        <v>0</v>
      </c>
      <c r="T47" s="272">
        <f t="shared" si="51"/>
        <v>0</v>
      </c>
      <c r="U47" s="272">
        <f t="shared" si="51"/>
        <v>0</v>
      </c>
      <c r="V47" s="272">
        <f t="shared" si="51"/>
        <v>0</v>
      </c>
      <c r="W47" s="268">
        <f>SUM(W48:W49)</f>
        <v>0</v>
      </c>
      <c r="X47" s="272">
        <f t="shared" ref="X47:Z47" si="52">SUM(X48:X49)</f>
        <v>0</v>
      </c>
      <c r="Y47" s="272">
        <f t="shared" si="52"/>
        <v>0</v>
      </c>
      <c r="Z47" s="272">
        <f t="shared" si="52"/>
        <v>0</v>
      </c>
      <c r="AA47" s="268">
        <f>SUM(AA48:AA49)</f>
        <v>0</v>
      </c>
      <c r="AB47" s="272">
        <f t="shared" ref="AB47" si="53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153"/>
      <c r="B48" s="277"/>
      <c r="C48" s="277"/>
      <c r="D48" s="210"/>
      <c r="E48" s="380">
        <f>-D48+F48</f>
        <v>0</v>
      </c>
      <c r="F48" s="252">
        <v>0</v>
      </c>
      <c r="G48" s="223">
        <f t="shared" si="6"/>
        <v>0</v>
      </c>
      <c r="H48" s="234"/>
      <c r="I48" s="380">
        <f>-H48+J48</f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 x14ac:dyDescent="0.25">
      <c r="A49" s="171"/>
      <c r="B49" s="278"/>
      <c r="C49" s="278"/>
      <c r="D49" s="208"/>
      <c r="E49" s="380">
        <f>-D49+F49</f>
        <v>0</v>
      </c>
      <c r="F49" s="281">
        <v>0</v>
      </c>
      <c r="G49" s="229">
        <f t="shared" si="6"/>
        <v>0</v>
      </c>
      <c r="H49" s="230"/>
      <c r="I49" s="380">
        <f>-H49+J49</f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 x14ac:dyDescent="0.2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54">SUM(G51:G52)</f>
        <v>0</v>
      </c>
      <c r="H50" s="209">
        <f t="shared" si="54"/>
        <v>0</v>
      </c>
      <c r="I50" s="327">
        <f>SUM(I51:I52)</f>
        <v>0</v>
      </c>
      <c r="J50" s="209">
        <f>SUM(J51:J52)</f>
        <v>0</v>
      </c>
      <c r="K50" s="209">
        <f t="shared" ref="K50" si="55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6">SUM(P51:P52)</f>
        <v>0</v>
      </c>
      <c r="Q50" s="272">
        <f t="shared" si="56"/>
        <v>0</v>
      </c>
      <c r="R50" s="272">
        <f t="shared" si="56"/>
        <v>0</v>
      </c>
      <c r="S50" s="272">
        <f t="shared" si="56"/>
        <v>0</v>
      </c>
      <c r="T50" s="272">
        <f t="shared" si="56"/>
        <v>0</v>
      </c>
      <c r="U50" s="272">
        <f t="shared" si="56"/>
        <v>0</v>
      </c>
      <c r="V50" s="272">
        <f t="shared" si="56"/>
        <v>0</v>
      </c>
      <c r="W50" s="268">
        <f>SUM(W51:W52)</f>
        <v>0</v>
      </c>
      <c r="X50" s="272">
        <f t="shared" ref="X50:Z50" si="57">SUM(X51:X52)</f>
        <v>0</v>
      </c>
      <c r="Y50" s="272">
        <f t="shared" si="57"/>
        <v>0</v>
      </c>
      <c r="Z50" s="272">
        <f t="shared" si="57"/>
        <v>0</v>
      </c>
      <c r="AA50" s="268">
        <f>SUM(AA51:AA52)</f>
        <v>0</v>
      </c>
      <c r="AB50" s="272">
        <f t="shared" ref="AB50" si="58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 x14ac:dyDescent="0.2">
      <c r="A51" s="152"/>
      <c r="B51" s="277"/>
      <c r="C51" s="277"/>
      <c r="D51" s="210"/>
      <c r="E51" s="380">
        <f>-D51+F51</f>
        <v>0</v>
      </c>
      <c r="F51" s="252">
        <v>0</v>
      </c>
      <c r="G51" s="223">
        <f t="shared" si="6"/>
        <v>0</v>
      </c>
      <c r="H51" s="234"/>
      <c r="I51" s="380">
        <f>-H51+J51</f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 x14ac:dyDescent="0.25">
      <c r="A52" s="171"/>
      <c r="B52" s="278"/>
      <c r="C52" s="278"/>
      <c r="D52" s="208"/>
      <c r="E52" s="380">
        <f>-D52+F52</f>
        <v>0</v>
      </c>
      <c r="F52" s="281">
        <v>0</v>
      </c>
      <c r="G52" s="229">
        <f t="shared" si="6"/>
        <v>0</v>
      </c>
      <c r="H52" s="230"/>
      <c r="I52" s="380">
        <f>-H52+J52</f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 x14ac:dyDescent="0.2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9">SUM(G54:G55)</f>
        <v>0</v>
      </c>
      <c r="H53" s="209">
        <f t="shared" si="59"/>
        <v>0</v>
      </c>
      <c r="I53" s="327">
        <f>SUM(I54:I55)</f>
        <v>0</v>
      </c>
      <c r="J53" s="209">
        <f>SUM(J54:J55)</f>
        <v>0</v>
      </c>
      <c r="K53" s="209">
        <f t="shared" ref="K53" si="60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61">SUM(P54:P55)</f>
        <v>0</v>
      </c>
      <c r="Q53" s="272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68">
        <f>SUM(W54:W55)</f>
        <v>0</v>
      </c>
      <c r="X53" s="272">
        <f t="shared" ref="X53:Z53" si="62">SUM(X54:X55)</f>
        <v>0</v>
      </c>
      <c r="Y53" s="272">
        <f t="shared" si="62"/>
        <v>0</v>
      </c>
      <c r="Z53" s="272">
        <f t="shared" si="62"/>
        <v>0</v>
      </c>
      <c r="AA53" s="268">
        <f>SUM(AA54:AA55)</f>
        <v>0</v>
      </c>
      <c r="AB53" s="272">
        <f t="shared" ref="AB53" si="63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x14ac:dyDescent="0.2">
      <c r="A54" s="152"/>
      <c r="B54" s="277"/>
      <c r="C54" s="277"/>
      <c r="D54" s="210"/>
      <c r="E54" s="380">
        <f>-D54+F54</f>
        <v>0</v>
      </c>
      <c r="F54" s="252">
        <v>0</v>
      </c>
      <c r="G54" s="223">
        <f t="shared" si="6"/>
        <v>0</v>
      </c>
      <c r="H54" s="234"/>
      <c r="I54" s="380">
        <f>-H54+J54</f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 x14ac:dyDescent="0.25">
      <c r="A55" s="171"/>
      <c r="B55" s="278"/>
      <c r="C55" s="278"/>
      <c r="D55" s="208"/>
      <c r="E55" s="380">
        <f>-D55+F55</f>
        <v>0</v>
      </c>
      <c r="F55" s="281">
        <v>0</v>
      </c>
      <c r="G55" s="229">
        <f t="shared" si="6"/>
        <v>0</v>
      </c>
      <c r="H55" s="230"/>
      <c r="I55" s="380">
        <f>-H55+J55</f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 x14ac:dyDescent="0.2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64">SUM(G57:G58)</f>
        <v>0</v>
      </c>
      <c r="H56" s="209">
        <f t="shared" si="64"/>
        <v>0</v>
      </c>
      <c r="I56" s="327">
        <f>SUM(I57:I58)</f>
        <v>0</v>
      </c>
      <c r="J56" s="209">
        <f>SUM(J57:J58)</f>
        <v>0</v>
      </c>
      <c r="K56" s="209">
        <f t="shared" ref="K56" si="65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66">SUM(P57:P58)</f>
        <v>0</v>
      </c>
      <c r="Q56" s="272">
        <f t="shared" si="66"/>
        <v>0</v>
      </c>
      <c r="R56" s="272">
        <f t="shared" si="66"/>
        <v>0</v>
      </c>
      <c r="S56" s="272">
        <f t="shared" si="66"/>
        <v>0</v>
      </c>
      <c r="T56" s="272">
        <f t="shared" si="66"/>
        <v>0</v>
      </c>
      <c r="U56" s="272">
        <f t="shared" si="66"/>
        <v>0</v>
      </c>
      <c r="V56" s="272">
        <f t="shared" si="66"/>
        <v>0</v>
      </c>
      <c r="W56" s="268">
        <f>SUM(W57:W58)</f>
        <v>0</v>
      </c>
      <c r="X56" s="272">
        <f t="shared" ref="X56:Z56" si="67">SUM(X57:X58)</f>
        <v>0</v>
      </c>
      <c r="Y56" s="272">
        <f t="shared" si="67"/>
        <v>0</v>
      </c>
      <c r="Z56" s="272">
        <f t="shared" si="67"/>
        <v>0</v>
      </c>
      <c r="AA56" s="268">
        <f>SUM(AA57:AA58)</f>
        <v>0</v>
      </c>
      <c r="AB56" s="272">
        <f t="shared" ref="AB56" si="68">SUM(AB57:AB58)</f>
        <v>0</v>
      </c>
      <c r="AC56" s="251">
        <f t="shared" si="7"/>
        <v>0</v>
      </c>
      <c r="AD56" s="247">
        <f t="shared" si="8"/>
        <v>0</v>
      </c>
      <c r="AE56" s="248">
        <f t="shared" ref="AE56:AE63" si="69">+F56-AD56</f>
        <v>0</v>
      </c>
    </row>
    <row r="57" spans="1:31" s="4" customFormat="1" ht="15" customHeight="1" x14ac:dyDescent="0.2">
      <c r="A57" s="152"/>
      <c r="B57" s="277"/>
      <c r="C57" s="277"/>
      <c r="D57" s="210"/>
      <c r="E57" s="380">
        <f>-D57+F57</f>
        <v>0</v>
      </c>
      <c r="F57" s="252">
        <v>0</v>
      </c>
      <c r="G57" s="223">
        <f t="shared" si="6"/>
        <v>0</v>
      </c>
      <c r="H57" s="234"/>
      <c r="I57" s="380">
        <f>-H57+J57</f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69"/>
        <v>0</v>
      </c>
    </row>
    <row r="58" spans="1:31" s="4" customFormat="1" ht="15" customHeight="1" thickBot="1" x14ac:dyDescent="0.25">
      <c r="A58" s="172"/>
      <c r="B58" s="278"/>
      <c r="C58" s="278"/>
      <c r="D58" s="208"/>
      <c r="E58" s="380">
        <f>-D58+F58</f>
        <v>0</v>
      </c>
      <c r="F58" s="281">
        <v>0</v>
      </c>
      <c r="G58" s="229">
        <f t="shared" si="6"/>
        <v>0</v>
      </c>
      <c r="H58" s="230"/>
      <c r="I58" s="380">
        <f>-H58+J58</f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ref="AC58:AC63" si="70">SUM(N58:AB58)</f>
        <v>0</v>
      </c>
      <c r="AD58" s="247">
        <f t="shared" ref="AD58:AD63" si="71">+AC58+M58</f>
        <v>0</v>
      </c>
      <c r="AE58" s="248">
        <f t="shared" si="69"/>
        <v>0</v>
      </c>
    </row>
    <row r="59" spans="1:31" s="26" customFormat="1" ht="15" customHeight="1" x14ac:dyDescent="0.2">
      <c r="A59" s="199"/>
      <c r="B59" s="262"/>
      <c r="C59" s="384"/>
      <c r="D59" s="209">
        <f>SUM(D60:D61)</f>
        <v>0</v>
      </c>
      <c r="E59" s="327">
        <f>SUM(E60:E61)</f>
        <v>0</v>
      </c>
      <c r="F59" s="209">
        <f>SUM(F60:F61)</f>
        <v>0</v>
      </c>
      <c r="G59" s="211">
        <f t="shared" ref="G59:H59" si="72">SUM(G60:G61)</f>
        <v>0</v>
      </c>
      <c r="H59" s="211">
        <f t="shared" si="72"/>
        <v>0</v>
      </c>
      <c r="I59" s="327">
        <f>SUM(I60:I61)</f>
        <v>0</v>
      </c>
      <c r="J59" s="209">
        <f>SUM(J60:J61)</f>
        <v>0</v>
      </c>
      <c r="K59" s="211">
        <f t="shared" ref="K59" si="73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74">SUM(P60:P61)</f>
        <v>0</v>
      </c>
      <c r="Q59" s="272">
        <f t="shared" si="74"/>
        <v>0</v>
      </c>
      <c r="R59" s="272">
        <f t="shared" si="74"/>
        <v>0</v>
      </c>
      <c r="S59" s="272">
        <f t="shared" si="74"/>
        <v>0</v>
      </c>
      <c r="T59" s="272">
        <f t="shared" si="74"/>
        <v>0</v>
      </c>
      <c r="U59" s="272">
        <f t="shared" si="74"/>
        <v>0</v>
      </c>
      <c r="V59" s="272">
        <f t="shared" si="74"/>
        <v>0</v>
      </c>
      <c r="W59" s="268">
        <f>SUM(W60:W61)</f>
        <v>0</v>
      </c>
      <c r="X59" s="272">
        <f t="shared" ref="X59:Z59" si="75">SUM(X60:X61)</f>
        <v>0</v>
      </c>
      <c r="Y59" s="272">
        <f t="shared" si="75"/>
        <v>0</v>
      </c>
      <c r="Z59" s="272">
        <f t="shared" si="75"/>
        <v>0</v>
      </c>
      <c r="AA59" s="268">
        <f>SUM(AA60:AA61)</f>
        <v>0</v>
      </c>
      <c r="AB59" s="272">
        <f t="shared" ref="AB59" si="76">SUM(AB60:AB61)</f>
        <v>0</v>
      </c>
      <c r="AC59" s="251">
        <f t="shared" si="70"/>
        <v>0</v>
      </c>
      <c r="AD59" s="247">
        <f t="shared" si="71"/>
        <v>0</v>
      </c>
      <c r="AE59" s="248">
        <f t="shared" si="69"/>
        <v>0</v>
      </c>
    </row>
    <row r="60" spans="1:31" s="4" customFormat="1" ht="15" customHeight="1" x14ac:dyDescent="0.2">
      <c r="A60" s="176"/>
      <c r="B60" s="279"/>
      <c r="C60" s="279"/>
      <c r="D60" s="210"/>
      <c r="E60" s="380">
        <f>-D60+F60</f>
        <v>0</v>
      </c>
      <c r="F60" s="252">
        <v>0</v>
      </c>
      <c r="G60" s="223">
        <f t="shared" si="6"/>
        <v>0</v>
      </c>
      <c r="H60" s="236"/>
      <c r="I60" s="380">
        <f>-H60+J60</f>
        <v>0</v>
      </c>
      <c r="J60" s="252">
        <v>0</v>
      </c>
      <c r="K60" s="237"/>
      <c r="L60" s="252"/>
      <c r="M60" s="238"/>
      <c r="N60" s="374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70"/>
        <v>0</v>
      </c>
      <c r="AD60" s="247">
        <f t="shared" si="71"/>
        <v>0</v>
      </c>
      <c r="AE60" s="248">
        <f t="shared" si="69"/>
        <v>0</v>
      </c>
    </row>
    <row r="61" spans="1:31" s="4" customFormat="1" ht="15" customHeight="1" thickBot="1" x14ac:dyDescent="0.25">
      <c r="A61" s="181"/>
      <c r="B61" s="280"/>
      <c r="C61" s="280"/>
      <c r="D61" s="208"/>
      <c r="E61" s="381">
        <f>-D61+F61</f>
        <v>0</v>
      </c>
      <c r="F61" s="281">
        <v>0</v>
      </c>
      <c r="G61" s="229">
        <f t="shared" si="6"/>
        <v>0</v>
      </c>
      <c r="H61" s="230"/>
      <c r="I61" s="381">
        <f>-H61+J61</f>
        <v>0</v>
      </c>
      <c r="J61" s="281">
        <v>0</v>
      </c>
      <c r="K61" s="231"/>
      <c r="L61" s="281"/>
      <c r="M61" s="239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0"/>
        <v>0</v>
      </c>
      <c r="AD61" s="247">
        <f t="shared" si="71"/>
        <v>0</v>
      </c>
      <c r="AE61" s="248">
        <f t="shared" si="69"/>
        <v>0</v>
      </c>
    </row>
    <row r="62" spans="1:31" s="142" customFormat="1" ht="15.75" thickBot="1" x14ac:dyDescent="0.3">
      <c r="A62" s="179"/>
      <c r="B62" s="180"/>
      <c r="C62" s="385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273"/>
      <c r="Q62" s="273"/>
      <c r="R62" s="273"/>
      <c r="S62" s="273"/>
      <c r="T62" s="273"/>
      <c r="U62" s="273"/>
      <c r="V62" s="273"/>
      <c r="W62" s="271"/>
      <c r="X62" s="273"/>
      <c r="Y62" s="273"/>
      <c r="Z62" s="273"/>
      <c r="AA62" s="271"/>
      <c r="AB62" s="273"/>
      <c r="AC62" s="251">
        <f t="shared" si="70"/>
        <v>0</v>
      </c>
      <c r="AD62" s="247">
        <f t="shared" si="71"/>
        <v>0</v>
      </c>
      <c r="AE62" s="248">
        <f t="shared" si="69"/>
        <v>0</v>
      </c>
    </row>
    <row r="63" spans="1:31" s="3" customFormat="1" ht="22.5" customHeight="1" thickBot="1" x14ac:dyDescent="0.3">
      <c r="A63" s="177"/>
      <c r="B63" s="178"/>
      <c r="C63" s="19"/>
      <c r="D63" s="243">
        <f t="shared" ref="D63:K63" si="77">SUM(D8,D17,D26,D32,D35,D38,D41,D44,D47,D50,D53,D56,D59)</f>
        <v>0</v>
      </c>
      <c r="E63" s="336">
        <f t="shared" si="77"/>
        <v>0</v>
      </c>
      <c r="F63" s="243">
        <f t="shared" si="77"/>
        <v>0</v>
      </c>
      <c r="G63" s="243">
        <f t="shared" si="77"/>
        <v>0</v>
      </c>
      <c r="H63" s="244">
        <f t="shared" si="77"/>
        <v>0</v>
      </c>
      <c r="I63" s="336">
        <f t="shared" ref="I63" si="78">SUM(I8,I17,I26,I32,I35,I38,I41,I44,I47,I50,I53,I56,I59)</f>
        <v>0</v>
      </c>
      <c r="J63" s="244">
        <f t="shared" si="77"/>
        <v>0</v>
      </c>
      <c r="K63" s="244">
        <f t="shared" si="77"/>
        <v>0</v>
      </c>
      <c r="L63" s="244"/>
      <c r="M63" s="243">
        <f t="shared" ref="M63:AB63" si="79">SUM(M8,M17,M26,M32,M35,M38,M41,M44,M47,M50,M53,M56,M59)</f>
        <v>0</v>
      </c>
      <c r="N63" s="243">
        <f t="shared" si="79"/>
        <v>0</v>
      </c>
      <c r="O63" s="243">
        <f t="shared" si="79"/>
        <v>0</v>
      </c>
      <c r="P63" s="243">
        <f t="shared" si="79"/>
        <v>0</v>
      </c>
      <c r="Q63" s="243">
        <f t="shared" si="79"/>
        <v>0</v>
      </c>
      <c r="R63" s="243">
        <f t="shared" si="79"/>
        <v>0</v>
      </c>
      <c r="S63" s="243">
        <f t="shared" si="79"/>
        <v>0</v>
      </c>
      <c r="T63" s="243">
        <f t="shared" si="79"/>
        <v>0</v>
      </c>
      <c r="U63" s="243">
        <f t="shared" si="79"/>
        <v>0</v>
      </c>
      <c r="V63" s="243">
        <f t="shared" si="79"/>
        <v>0</v>
      </c>
      <c r="W63" s="243">
        <f t="shared" si="79"/>
        <v>0</v>
      </c>
      <c r="X63" s="243">
        <f t="shared" si="79"/>
        <v>0</v>
      </c>
      <c r="Y63" s="243">
        <f t="shared" si="79"/>
        <v>0</v>
      </c>
      <c r="Z63" s="243">
        <f t="shared" si="79"/>
        <v>0</v>
      </c>
      <c r="AA63" s="243">
        <f t="shared" si="79"/>
        <v>0</v>
      </c>
      <c r="AB63" s="243">
        <f t="shared" si="79"/>
        <v>0</v>
      </c>
      <c r="AC63" s="243">
        <f t="shared" si="70"/>
        <v>0</v>
      </c>
      <c r="AD63" s="243">
        <f t="shared" si="71"/>
        <v>0</v>
      </c>
      <c r="AE63" s="282">
        <f t="shared" si="69"/>
        <v>0</v>
      </c>
    </row>
    <row r="64" spans="1:31" x14ac:dyDescent="0.25">
      <c r="A64" s="8"/>
      <c r="B64" s="8"/>
      <c r="C64" s="8"/>
      <c r="D64" s="448"/>
      <c r="E64" s="448"/>
      <c r="F64" s="448"/>
      <c r="G64" s="448"/>
      <c r="H64" s="449"/>
      <c r="I64" s="450"/>
      <c r="J64" s="450"/>
      <c r="K64" s="450"/>
      <c r="L64" s="45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0" x14ac:dyDescent="0.25">
      <c r="A65" s="8"/>
      <c r="B65" s="8"/>
      <c r="C65" s="8"/>
    </row>
    <row r="66" spans="1:30" ht="15.75" thickBot="1" x14ac:dyDescent="0.3"/>
    <row r="67" spans="1:30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80">+M63*0.2</f>
        <v>0</v>
      </c>
      <c r="N67" s="213">
        <f t="shared" si="80"/>
        <v>0</v>
      </c>
      <c r="O67" s="213">
        <f t="shared" si="80"/>
        <v>0</v>
      </c>
      <c r="P67" s="213">
        <f t="shared" si="80"/>
        <v>0</v>
      </c>
      <c r="Q67" s="213">
        <f t="shared" si="80"/>
        <v>0</v>
      </c>
      <c r="R67" s="213">
        <f t="shared" si="80"/>
        <v>0</v>
      </c>
      <c r="S67" s="213">
        <f t="shared" si="80"/>
        <v>0</v>
      </c>
      <c r="T67" s="213">
        <f t="shared" si="80"/>
        <v>0</v>
      </c>
      <c r="U67" s="213">
        <f t="shared" si="80"/>
        <v>0</v>
      </c>
      <c r="V67" s="213">
        <f t="shared" si="80"/>
        <v>0</v>
      </c>
      <c r="W67" s="213">
        <f t="shared" si="80"/>
        <v>0</v>
      </c>
      <c r="X67" s="213">
        <f t="shared" si="80"/>
        <v>0</v>
      </c>
      <c r="Y67" s="213">
        <f t="shared" si="80"/>
        <v>0</v>
      </c>
      <c r="Z67" s="213">
        <f t="shared" si="80"/>
        <v>0</v>
      </c>
      <c r="AA67" s="213">
        <f t="shared" si="80"/>
        <v>0</v>
      </c>
      <c r="AB67" s="213">
        <f>+AB63*0.2</f>
        <v>0</v>
      </c>
      <c r="AC67" s="213">
        <f>+AC63*0.2</f>
        <v>0</v>
      </c>
      <c r="AD67" s="213">
        <f>+AD63*0.2</f>
        <v>0</v>
      </c>
    </row>
    <row r="68" spans="1:30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81">SUM(M63:M67)</f>
        <v>0</v>
      </c>
      <c r="N68" s="213">
        <f t="shared" si="81"/>
        <v>0</v>
      </c>
      <c r="O68" s="213">
        <f t="shared" si="81"/>
        <v>0</v>
      </c>
      <c r="P68" s="213">
        <f t="shared" si="81"/>
        <v>0</v>
      </c>
      <c r="Q68" s="213">
        <f t="shared" si="81"/>
        <v>0</v>
      </c>
      <c r="R68" s="213">
        <f t="shared" si="81"/>
        <v>0</v>
      </c>
      <c r="S68" s="213">
        <f t="shared" si="81"/>
        <v>0</v>
      </c>
      <c r="T68" s="213">
        <f t="shared" si="81"/>
        <v>0</v>
      </c>
      <c r="U68" s="213">
        <f t="shared" si="81"/>
        <v>0</v>
      </c>
      <c r="V68" s="213">
        <f t="shared" si="81"/>
        <v>0</v>
      </c>
      <c r="W68" s="213">
        <f t="shared" si="81"/>
        <v>0</v>
      </c>
      <c r="X68" s="213">
        <f t="shared" si="81"/>
        <v>0</v>
      </c>
      <c r="Y68" s="213">
        <f t="shared" si="81"/>
        <v>0</v>
      </c>
      <c r="Z68" s="213">
        <f t="shared" si="81"/>
        <v>0</v>
      </c>
      <c r="AA68" s="213">
        <f t="shared" si="81"/>
        <v>0</v>
      </c>
      <c r="AB68" s="213">
        <f>SUM(AB63:AB67)</f>
        <v>0</v>
      </c>
      <c r="AC68" s="213">
        <f>SUM(AC63:AC67)</f>
        <v>0</v>
      </c>
      <c r="AD68" s="213">
        <f>SUM(AD63:AD67)</f>
        <v>0</v>
      </c>
    </row>
  </sheetData>
  <sheetProtection insertRows="0" deleteRows="0" selectLockedCells="1"/>
  <mergeCells count="11">
    <mergeCell ref="W6:Z6"/>
    <mergeCell ref="AA6:AB6"/>
    <mergeCell ref="D64:G64"/>
    <mergeCell ref="H64:L64"/>
    <mergeCell ref="G3:L3"/>
    <mergeCell ref="N3:AB3"/>
    <mergeCell ref="G4:L4"/>
    <mergeCell ref="N5:AB5"/>
    <mergeCell ref="D6:G6"/>
    <mergeCell ref="H6:L6"/>
    <mergeCell ref="N6:V6"/>
  </mergeCells>
  <conditionalFormatting sqref="AE9:AE18 AE25:AE27 AE31:AE63">
    <cfRule type="cellIs" dxfId="989" priority="161" operator="lessThan">
      <formula>0</formula>
    </cfRule>
  </conditionalFormatting>
  <conditionalFormatting sqref="AE8">
    <cfRule type="cellIs" dxfId="988" priority="160" operator="lessThan">
      <formula>0</formula>
    </cfRule>
  </conditionalFormatting>
  <conditionalFormatting sqref="G3">
    <cfRule type="containsText" dxfId="987" priority="159" operator="containsText" text="Budget">
      <formula>NOT(ISERROR(SEARCH("Budget",G3)))</formula>
    </cfRule>
  </conditionalFormatting>
  <conditionalFormatting sqref="G4">
    <cfRule type="containsText" dxfId="986" priority="158" operator="containsText" text="forecast">
      <formula>NOT(ISERROR(SEARCH("forecast",G4)))</formula>
    </cfRule>
  </conditionalFormatting>
  <conditionalFormatting sqref="G9:G16">
    <cfRule type="cellIs" dxfId="985" priority="156" operator="greaterThan">
      <formula>F9</formula>
    </cfRule>
  </conditionalFormatting>
  <conditionalFormatting sqref="AE19:AE24">
    <cfRule type="cellIs" dxfId="984" priority="111" operator="lessThan">
      <formula>0</formula>
    </cfRule>
  </conditionalFormatting>
  <conditionalFormatting sqref="AE28:AE30">
    <cfRule type="cellIs" dxfId="983" priority="108" operator="lessThan">
      <formula>0</formula>
    </cfRule>
  </conditionalFormatting>
  <conditionalFormatting sqref="E8">
    <cfRule type="cellIs" dxfId="982" priority="105" operator="greaterThan">
      <formula>0</formula>
    </cfRule>
  </conditionalFormatting>
  <conditionalFormatting sqref="E9:E16">
    <cfRule type="cellIs" dxfId="981" priority="104" operator="greaterThan">
      <formula>0</formula>
    </cfRule>
  </conditionalFormatting>
  <conditionalFormatting sqref="E17">
    <cfRule type="cellIs" dxfId="980" priority="103" operator="greaterThan">
      <formula>0</formula>
    </cfRule>
  </conditionalFormatting>
  <conditionalFormatting sqref="E18:E25">
    <cfRule type="cellIs" dxfId="979" priority="102" operator="greaterThan">
      <formula>0</formula>
    </cfRule>
  </conditionalFormatting>
  <conditionalFormatting sqref="E26">
    <cfRule type="cellIs" dxfId="978" priority="101" operator="greaterThan">
      <formula>0</formula>
    </cfRule>
  </conditionalFormatting>
  <conditionalFormatting sqref="E27:E31">
    <cfRule type="cellIs" dxfId="977" priority="100" operator="greaterThan">
      <formula>0</formula>
    </cfRule>
  </conditionalFormatting>
  <conditionalFormatting sqref="E32">
    <cfRule type="cellIs" dxfId="976" priority="99" operator="greaterThan">
      <formula>0</formula>
    </cfRule>
  </conditionalFormatting>
  <conditionalFormatting sqref="E33:E34">
    <cfRule type="cellIs" dxfId="975" priority="98" operator="greaterThan">
      <formula>0</formula>
    </cfRule>
  </conditionalFormatting>
  <conditionalFormatting sqref="E35">
    <cfRule type="cellIs" dxfId="974" priority="97" operator="greaterThan">
      <formula>0</formula>
    </cfRule>
  </conditionalFormatting>
  <conditionalFormatting sqref="E36:E37">
    <cfRule type="cellIs" dxfId="973" priority="96" operator="greaterThan">
      <formula>0</formula>
    </cfRule>
  </conditionalFormatting>
  <conditionalFormatting sqref="E38">
    <cfRule type="cellIs" dxfId="972" priority="95" operator="greaterThan">
      <formula>0</formula>
    </cfRule>
  </conditionalFormatting>
  <conditionalFormatting sqref="E39:E40">
    <cfRule type="cellIs" dxfId="971" priority="94" operator="greaterThan">
      <formula>0</formula>
    </cfRule>
  </conditionalFormatting>
  <conditionalFormatting sqref="E41">
    <cfRule type="cellIs" dxfId="970" priority="93" operator="greaterThan">
      <formula>0</formula>
    </cfRule>
  </conditionalFormatting>
  <conditionalFormatting sqref="E42:E43">
    <cfRule type="cellIs" dxfId="969" priority="92" operator="greaterThan">
      <formula>0</formula>
    </cfRule>
  </conditionalFormatting>
  <conditionalFormatting sqref="E44">
    <cfRule type="cellIs" dxfId="968" priority="91" operator="greaterThan">
      <formula>0</formula>
    </cfRule>
  </conditionalFormatting>
  <conditionalFormatting sqref="E45:E46">
    <cfRule type="cellIs" dxfId="967" priority="90" operator="greaterThan">
      <formula>0</formula>
    </cfRule>
  </conditionalFormatting>
  <conditionalFormatting sqref="E47">
    <cfRule type="cellIs" dxfId="966" priority="89" operator="greaterThan">
      <formula>0</formula>
    </cfRule>
  </conditionalFormatting>
  <conditionalFormatting sqref="E48:E49">
    <cfRule type="cellIs" dxfId="965" priority="88" operator="greaterThan">
      <formula>0</formula>
    </cfRule>
  </conditionalFormatting>
  <conditionalFormatting sqref="E50">
    <cfRule type="cellIs" dxfId="964" priority="87" operator="greaterThan">
      <formula>0</formula>
    </cfRule>
  </conditionalFormatting>
  <conditionalFormatting sqref="E51:E52">
    <cfRule type="cellIs" dxfId="963" priority="86" operator="greaterThan">
      <formula>0</formula>
    </cfRule>
  </conditionalFormatting>
  <conditionalFormatting sqref="E53">
    <cfRule type="cellIs" dxfId="962" priority="85" operator="greaterThan">
      <formula>0</formula>
    </cfRule>
  </conditionalFormatting>
  <conditionalFormatting sqref="E54:E55">
    <cfRule type="cellIs" dxfId="961" priority="84" operator="greaterThan">
      <formula>0</formula>
    </cfRule>
  </conditionalFormatting>
  <conditionalFormatting sqref="E56">
    <cfRule type="cellIs" dxfId="960" priority="83" operator="greaterThan">
      <formula>0</formula>
    </cfRule>
  </conditionalFormatting>
  <conditionalFormatting sqref="E57:E58">
    <cfRule type="cellIs" dxfId="959" priority="82" operator="greaterThan">
      <formula>0</formula>
    </cfRule>
  </conditionalFormatting>
  <conditionalFormatting sqref="E59">
    <cfRule type="cellIs" dxfId="958" priority="81" operator="greaterThan">
      <formula>0</formula>
    </cfRule>
  </conditionalFormatting>
  <conditionalFormatting sqref="E60:E61">
    <cfRule type="cellIs" dxfId="957" priority="80" operator="greaterThan">
      <formula>0</formula>
    </cfRule>
  </conditionalFormatting>
  <conditionalFormatting sqref="E63">
    <cfRule type="cellIs" dxfId="956" priority="79" operator="greaterThan">
      <formula>0</formula>
    </cfRule>
  </conditionalFormatting>
  <conditionalFormatting sqref="I8">
    <cfRule type="cellIs" dxfId="955" priority="51" operator="greaterThan">
      <formula>0</formula>
    </cfRule>
  </conditionalFormatting>
  <conditionalFormatting sqref="I9:I16">
    <cfRule type="cellIs" dxfId="954" priority="50" operator="greaterThan">
      <formula>0</formula>
    </cfRule>
  </conditionalFormatting>
  <conditionalFormatting sqref="I17">
    <cfRule type="cellIs" dxfId="953" priority="49" operator="greaterThan">
      <formula>0</formula>
    </cfRule>
  </conditionalFormatting>
  <conditionalFormatting sqref="I18:I25">
    <cfRule type="cellIs" dxfId="952" priority="48" operator="greaterThan">
      <formula>0</formula>
    </cfRule>
  </conditionalFormatting>
  <conditionalFormatting sqref="I26">
    <cfRule type="cellIs" dxfId="951" priority="47" operator="greaterThan">
      <formula>0</formula>
    </cfRule>
  </conditionalFormatting>
  <conditionalFormatting sqref="I27:I31">
    <cfRule type="cellIs" dxfId="950" priority="46" operator="greaterThan">
      <formula>0</formula>
    </cfRule>
  </conditionalFormatting>
  <conditionalFormatting sqref="I32">
    <cfRule type="cellIs" dxfId="949" priority="45" operator="greaterThan">
      <formula>0</formula>
    </cfRule>
  </conditionalFormatting>
  <conditionalFormatting sqref="I33:I34">
    <cfRule type="cellIs" dxfId="948" priority="44" operator="greaterThan">
      <formula>0</formula>
    </cfRule>
  </conditionalFormatting>
  <conditionalFormatting sqref="I35">
    <cfRule type="cellIs" dxfId="947" priority="43" operator="greaterThan">
      <formula>0</formula>
    </cfRule>
  </conditionalFormatting>
  <conditionalFormatting sqref="I36:I37">
    <cfRule type="cellIs" dxfId="946" priority="42" operator="greaterThan">
      <formula>0</formula>
    </cfRule>
  </conditionalFormatting>
  <conditionalFormatting sqref="I38">
    <cfRule type="cellIs" dxfId="945" priority="41" operator="greaterThan">
      <formula>0</formula>
    </cfRule>
  </conditionalFormatting>
  <conditionalFormatting sqref="I39:I40">
    <cfRule type="cellIs" dxfId="944" priority="40" operator="greaterThan">
      <formula>0</formula>
    </cfRule>
  </conditionalFormatting>
  <conditionalFormatting sqref="I41">
    <cfRule type="cellIs" dxfId="943" priority="39" operator="greaterThan">
      <formula>0</formula>
    </cfRule>
  </conditionalFormatting>
  <conditionalFormatting sqref="I42:I43">
    <cfRule type="cellIs" dxfId="942" priority="38" operator="greaterThan">
      <formula>0</formula>
    </cfRule>
  </conditionalFormatting>
  <conditionalFormatting sqref="I44">
    <cfRule type="cellIs" dxfId="941" priority="37" operator="greaterThan">
      <formula>0</formula>
    </cfRule>
  </conditionalFormatting>
  <conditionalFormatting sqref="I45:I46">
    <cfRule type="cellIs" dxfId="940" priority="36" operator="greaterThan">
      <formula>0</formula>
    </cfRule>
  </conditionalFormatting>
  <conditionalFormatting sqref="I47">
    <cfRule type="cellIs" dxfId="939" priority="35" operator="greaterThan">
      <formula>0</formula>
    </cfRule>
  </conditionalFormatting>
  <conditionalFormatting sqref="I48:I49">
    <cfRule type="cellIs" dxfId="938" priority="34" operator="greaterThan">
      <formula>0</formula>
    </cfRule>
  </conditionalFormatting>
  <conditionalFormatting sqref="I50">
    <cfRule type="cellIs" dxfId="937" priority="33" operator="greaterThan">
      <formula>0</formula>
    </cfRule>
  </conditionalFormatting>
  <conditionalFormatting sqref="I51:I52">
    <cfRule type="cellIs" dxfId="936" priority="32" operator="greaterThan">
      <formula>0</formula>
    </cfRule>
  </conditionalFormatting>
  <conditionalFormatting sqref="I53">
    <cfRule type="cellIs" dxfId="935" priority="31" operator="greaterThan">
      <formula>0</formula>
    </cfRule>
  </conditionalFormatting>
  <conditionalFormatting sqref="I54:I55">
    <cfRule type="cellIs" dxfId="934" priority="30" operator="greaterThan">
      <formula>0</formula>
    </cfRule>
  </conditionalFormatting>
  <conditionalFormatting sqref="I56">
    <cfRule type="cellIs" dxfId="933" priority="29" operator="greaterThan">
      <formula>0</formula>
    </cfRule>
  </conditionalFormatting>
  <conditionalFormatting sqref="I57:I58">
    <cfRule type="cellIs" dxfId="932" priority="28" operator="greaterThan">
      <formula>0</formula>
    </cfRule>
  </conditionalFormatting>
  <conditionalFormatting sqref="I59">
    <cfRule type="cellIs" dxfId="931" priority="27" operator="greaterThan">
      <formula>0</formula>
    </cfRule>
  </conditionalFormatting>
  <conditionalFormatting sqref="I60:I61">
    <cfRule type="cellIs" dxfId="930" priority="26" operator="greaterThan">
      <formula>0</formula>
    </cfRule>
  </conditionalFormatting>
  <conditionalFormatting sqref="I63">
    <cfRule type="cellIs" dxfId="929" priority="25" operator="greaterThan">
      <formula>0</formula>
    </cfRule>
  </conditionalFormatting>
  <conditionalFormatting sqref="G18:G24">
    <cfRule type="cellIs" dxfId="928" priority="24" operator="greaterThan">
      <formula>F18</formula>
    </cfRule>
  </conditionalFormatting>
  <conditionalFormatting sqref="G25">
    <cfRule type="cellIs" dxfId="927" priority="23" operator="greaterThan">
      <formula>F25</formula>
    </cfRule>
  </conditionalFormatting>
  <conditionalFormatting sqref="G27:G30">
    <cfRule type="cellIs" dxfId="926" priority="22" operator="greaterThan">
      <formula>F27</formula>
    </cfRule>
  </conditionalFormatting>
  <conditionalFormatting sqref="G31">
    <cfRule type="cellIs" dxfId="925" priority="21" operator="greaterThan">
      <formula>F31</formula>
    </cfRule>
  </conditionalFormatting>
  <conditionalFormatting sqref="G33">
    <cfRule type="cellIs" dxfId="924" priority="20" operator="greaterThan">
      <formula>F33</formula>
    </cfRule>
  </conditionalFormatting>
  <conditionalFormatting sqref="G34">
    <cfRule type="cellIs" dxfId="923" priority="19" operator="greaterThan">
      <formula>F34</formula>
    </cfRule>
  </conditionalFormatting>
  <conditionalFormatting sqref="G36">
    <cfRule type="cellIs" dxfId="922" priority="18" operator="greaterThan">
      <formula>F36</formula>
    </cfRule>
  </conditionalFormatting>
  <conditionalFormatting sqref="G37">
    <cfRule type="cellIs" dxfId="921" priority="17" operator="greaterThan">
      <formula>F37</formula>
    </cfRule>
  </conditionalFormatting>
  <conditionalFormatting sqref="G39">
    <cfRule type="cellIs" dxfId="920" priority="16" operator="greaterThan">
      <formula>F39</formula>
    </cfRule>
  </conditionalFormatting>
  <conditionalFormatting sqref="G40">
    <cfRule type="cellIs" dxfId="919" priority="15" operator="greaterThan">
      <formula>F40</formula>
    </cfRule>
  </conditionalFormatting>
  <conditionalFormatting sqref="G42">
    <cfRule type="cellIs" dxfId="918" priority="14" operator="greaterThan">
      <formula>F42</formula>
    </cfRule>
  </conditionalFormatting>
  <conditionalFormatting sqref="G43">
    <cfRule type="cellIs" dxfId="917" priority="13" operator="greaterThan">
      <formula>F43</formula>
    </cfRule>
  </conditionalFormatting>
  <conditionalFormatting sqref="G45">
    <cfRule type="cellIs" dxfId="916" priority="12" operator="greaterThan">
      <formula>F45</formula>
    </cfRule>
  </conditionalFormatting>
  <conditionalFormatting sqref="G46">
    <cfRule type="cellIs" dxfId="915" priority="11" operator="greaterThan">
      <formula>F46</formula>
    </cfRule>
  </conditionalFormatting>
  <conditionalFormatting sqref="G48">
    <cfRule type="cellIs" dxfId="914" priority="10" operator="greaterThan">
      <formula>F48</formula>
    </cfRule>
  </conditionalFormatting>
  <conditionalFormatting sqref="G49">
    <cfRule type="cellIs" dxfId="913" priority="9" operator="greaterThan">
      <formula>F49</formula>
    </cfRule>
  </conditionalFormatting>
  <conditionalFormatting sqref="G51">
    <cfRule type="cellIs" dxfId="912" priority="8" operator="greaterThan">
      <formula>F51</formula>
    </cfRule>
  </conditionalFormatting>
  <conditionalFormatting sqref="G52">
    <cfRule type="cellIs" dxfId="911" priority="7" operator="greaterThan">
      <formula>F52</formula>
    </cfRule>
  </conditionalFormatting>
  <conditionalFormatting sqref="G54">
    <cfRule type="cellIs" dxfId="910" priority="6" operator="greaterThan">
      <formula>F54</formula>
    </cfRule>
  </conditionalFormatting>
  <conditionalFormatting sqref="G55">
    <cfRule type="cellIs" dxfId="909" priority="5" operator="greaterThan">
      <formula>F55</formula>
    </cfRule>
  </conditionalFormatting>
  <conditionalFormatting sqref="G57">
    <cfRule type="cellIs" dxfId="908" priority="4" operator="greaterThan">
      <formula>F57</formula>
    </cfRule>
  </conditionalFormatting>
  <conditionalFormatting sqref="G58">
    <cfRule type="cellIs" dxfId="907" priority="3" operator="greaterThan">
      <formula>F58</formula>
    </cfRule>
  </conditionalFormatting>
  <conditionalFormatting sqref="G60">
    <cfRule type="cellIs" dxfId="906" priority="2" operator="greaterThan">
      <formula>F60</formula>
    </cfRule>
  </conditionalFormatting>
  <conditionalFormatting sqref="G61">
    <cfRule type="cellIs" dxfId="905" priority="1" operator="greaterThan">
      <formula>F61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74"/>
  <sheetViews>
    <sheetView zoomScaleNormal="100" workbookViewId="0">
      <pane xSplit="5" ySplit="7" topLeftCell="U36" activePane="bottomRight" state="frozen"/>
      <selection pane="topRight" activeCell="E1" sqref="E1"/>
      <selection pane="bottomLeft" activeCell="A8" sqref="A8"/>
      <selection pane="bottomRight" activeCell="AD30" sqref="AD30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IF(F69&gt;D69,"Budget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IF(AE69&lt;0,"Actual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+SUMMARY!A14</f>
        <v>ZK105 - Rehearsal Costs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160</v>
      </c>
      <c r="B8" s="169" t="s">
        <v>161</v>
      </c>
      <c r="C8" s="170"/>
      <c r="D8" s="327">
        <f t="shared" ref="D8:K8" si="0">SUM(D9:D23)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SUM(M9:M23)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61" si="3">+F8-AD8</f>
        <v>0</v>
      </c>
    </row>
    <row r="9" spans="1:32" s="4" customFormat="1" ht="15" customHeight="1" x14ac:dyDescent="0.2">
      <c r="A9" s="348"/>
      <c r="B9" s="349" t="s">
        <v>162</v>
      </c>
      <c r="C9" s="361"/>
      <c r="D9" s="207"/>
      <c r="E9" s="380">
        <f t="shared" ref="E9:E23" si="4">-D9+F9</f>
        <v>0</v>
      </c>
      <c r="F9" s="252"/>
      <c r="G9" s="223">
        <f>SUM(M9:AB9)</f>
        <v>0</v>
      </c>
      <c r="H9" s="224"/>
      <c r="I9" s="380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163</v>
      </c>
      <c r="C10" s="361"/>
      <c r="D10" s="207"/>
      <c r="E10" s="380">
        <f t="shared" si="4"/>
        <v>0</v>
      </c>
      <c r="F10" s="259"/>
      <c r="G10" s="223">
        <f t="shared" ref="G10:G67" si="6">SUM(M10:AB10)</f>
        <v>0</v>
      </c>
      <c r="H10" s="227"/>
      <c r="I10" s="380">
        <f t="shared" si="5"/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3" si="7">SUM(N10:AB10)</f>
        <v>0</v>
      </c>
      <c r="AD10" s="247">
        <f t="shared" ref="AD10:AD63" si="8">+AC10+M10</f>
        <v>0</v>
      </c>
      <c r="AE10" s="248">
        <f t="shared" si="3"/>
        <v>0</v>
      </c>
    </row>
    <row r="11" spans="1:32" s="4" customFormat="1" ht="15" customHeight="1" x14ac:dyDescent="0.2">
      <c r="A11" s="348"/>
      <c r="B11" s="349" t="s">
        <v>164</v>
      </c>
      <c r="C11" s="361"/>
      <c r="D11" s="207"/>
      <c r="E11" s="380">
        <f t="shared" si="4"/>
        <v>0</v>
      </c>
      <c r="F11" s="259"/>
      <c r="G11" s="223">
        <f t="shared" si="6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 x14ac:dyDescent="0.2">
      <c r="A12" s="348"/>
      <c r="B12" s="349" t="s">
        <v>165</v>
      </c>
      <c r="C12" s="361"/>
      <c r="D12" s="207"/>
      <c r="E12" s="380">
        <f t="shared" si="4"/>
        <v>0</v>
      </c>
      <c r="F12" s="259"/>
      <c r="G12" s="223">
        <f t="shared" si="6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6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x14ac:dyDescent="0.2">
      <c r="A14" s="152"/>
      <c r="B14" s="283"/>
      <c r="C14" s="283"/>
      <c r="D14" s="207"/>
      <c r="E14" s="380">
        <f t="shared" si="4"/>
        <v>0</v>
      </c>
      <c r="F14" s="259"/>
      <c r="G14" s="223">
        <f t="shared" si="6"/>
        <v>0</v>
      </c>
      <c r="H14" s="227"/>
      <c r="I14" s="380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6"/>
        <v>0</v>
      </c>
      <c r="H15" s="227"/>
      <c r="I15" s="380">
        <f t="shared" si="5"/>
        <v>0</v>
      </c>
      <c r="J15" s="252"/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thickBot="1" x14ac:dyDescent="0.25">
      <c r="A16" s="152"/>
      <c r="B16" s="265"/>
      <c r="C16" s="383"/>
      <c r="D16" s="207"/>
      <c r="E16" s="380">
        <f t="shared" si="4"/>
        <v>0</v>
      </c>
      <c r="F16" s="259"/>
      <c r="G16" s="223">
        <f t="shared" si="6"/>
        <v>0</v>
      </c>
      <c r="H16" s="227"/>
      <c r="I16" s="380">
        <f t="shared" si="5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thickBot="1" x14ac:dyDescent="0.25">
      <c r="A17" s="152"/>
      <c r="B17" s="265"/>
      <c r="C17" s="383"/>
      <c r="D17" s="207"/>
      <c r="E17" s="380">
        <f t="shared" si="4"/>
        <v>0</v>
      </c>
      <c r="F17" s="259"/>
      <c r="G17" s="223">
        <f t="shared" si="6"/>
        <v>0</v>
      </c>
      <c r="H17" s="227"/>
      <c r="I17" s="380">
        <f t="shared" si="5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6"/>
        <v>0</v>
      </c>
      <c r="H18" s="227"/>
      <c r="I18" s="380">
        <f t="shared" si="5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6"/>
        <v>0</v>
      </c>
      <c r="H19" s="227"/>
      <c r="I19" s="380">
        <f t="shared" si="5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 x14ac:dyDescent="0.2">
      <c r="A20" s="152"/>
      <c r="B20" s="265"/>
      <c r="C20" s="383"/>
      <c r="D20" s="207"/>
      <c r="E20" s="380">
        <f t="shared" si="4"/>
        <v>0</v>
      </c>
      <c r="F20" s="259"/>
      <c r="G20" s="223">
        <f t="shared" si="6"/>
        <v>0</v>
      </c>
      <c r="H20" s="227"/>
      <c r="I20" s="380">
        <f t="shared" si="5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152"/>
      <c r="B21" s="265"/>
      <c r="C21" s="383"/>
      <c r="D21" s="207"/>
      <c r="E21" s="380">
        <f t="shared" si="4"/>
        <v>0</v>
      </c>
      <c r="F21" s="259"/>
      <c r="G21" s="223">
        <f t="shared" si="6"/>
        <v>0</v>
      </c>
      <c r="H21" s="227"/>
      <c r="I21" s="380">
        <f t="shared" si="5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x14ac:dyDescent="0.2">
      <c r="A22" s="152"/>
      <c r="B22" s="265"/>
      <c r="C22" s="383"/>
      <c r="D22" s="207"/>
      <c r="E22" s="380">
        <f t="shared" si="4"/>
        <v>0</v>
      </c>
      <c r="F22" s="259"/>
      <c r="G22" s="223">
        <f t="shared" si="6"/>
        <v>0</v>
      </c>
      <c r="H22" s="227"/>
      <c r="I22" s="380">
        <f t="shared" si="5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thickBot="1" x14ac:dyDescent="0.3">
      <c r="A23" s="172"/>
      <c r="B23" s="284"/>
      <c r="C23" s="284"/>
      <c r="D23" s="264"/>
      <c r="E23" s="380">
        <f t="shared" si="4"/>
        <v>0</v>
      </c>
      <c r="F23" s="281"/>
      <c r="G23" s="229">
        <f t="shared" si="6"/>
        <v>0</v>
      </c>
      <c r="H23" s="230"/>
      <c r="I23" s="380">
        <f t="shared" si="5"/>
        <v>0</v>
      </c>
      <c r="J23" s="281">
        <v>0</v>
      </c>
      <c r="K23" s="231"/>
      <c r="L23" s="281"/>
      <c r="M23" s="229"/>
      <c r="N23" s="267"/>
      <c r="O23" s="253"/>
      <c r="P23" s="253"/>
      <c r="Q23" s="253"/>
      <c r="R23" s="253"/>
      <c r="S23" s="253"/>
      <c r="T23" s="253"/>
      <c r="U23" s="253"/>
      <c r="V23" s="257"/>
      <c r="W23" s="258"/>
      <c r="X23" s="253"/>
      <c r="Y23" s="253"/>
      <c r="Z23" s="257"/>
      <c r="AA23" s="258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 x14ac:dyDescent="0.2">
      <c r="A24" s="198" t="s">
        <v>166</v>
      </c>
      <c r="B24" s="353" t="s">
        <v>167</v>
      </c>
      <c r="C24" s="353"/>
      <c r="D24" s="209">
        <f>SUM(D25:D31)</f>
        <v>0</v>
      </c>
      <c r="E24" s="327">
        <f>SUM(E25:E31)</f>
        <v>0</v>
      </c>
      <c r="F24" s="209">
        <f>SUM(F25:F31)</f>
        <v>0</v>
      </c>
      <c r="G24" s="232">
        <f>SUM(G25:G31)</f>
        <v>0</v>
      </c>
      <c r="H24" s="232">
        <f t="shared" ref="H24" si="9">SUM(H25:H31)</f>
        <v>0</v>
      </c>
      <c r="I24" s="327">
        <f>SUM(I25:I31)</f>
        <v>0</v>
      </c>
      <c r="J24" s="209">
        <f>SUM(J25:J31)</f>
        <v>0</v>
      </c>
      <c r="K24" s="232">
        <f t="shared" ref="K24" si="10">SUM(K25:K31)</f>
        <v>0</v>
      </c>
      <c r="L24" s="209"/>
      <c r="M24" s="268">
        <f>SUM(M25:M31)</f>
        <v>0</v>
      </c>
      <c r="N24" s="268">
        <f>SUM(N25:N31)</f>
        <v>0</v>
      </c>
      <c r="O24" s="272">
        <f>SUM(O25:O31)</f>
        <v>0</v>
      </c>
      <c r="P24" s="272">
        <f t="shared" ref="P24:V24" si="11">SUM(P25:P31)</f>
        <v>0</v>
      </c>
      <c r="Q24" s="272">
        <f t="shared" si="11"/>
        <v>0</v>
      </c>
      <c r="R24" s="272">
        <f t="shared" si="11"/>
        <v>0</v>
      </c>
      <c r="S24" s="272">
        <f t="shared" si="11"/>
        <v>0</v>
      </c>
      <c r="T24" s="272">
        <f t="shared" si="11"/>
        <v>0</v>
      </c>
      <c r="U24" s="272">
        <f t="shared" si="11"/>
        <v>0</v>
      </c>
      <c r="V24" s="272">
        <f t="shared" si="11"/>
        <v>0</v>
      </c>
      <c r="W24" s="268">
        <f>SUM(W25:W31)</f>
        <v>0</v>
      </c>
      <c r="X24" s="272">
        <f t="shared" ref="X24:Z24" si="12">SUM(X25:X31)</f>
        <v>0</v>
      </c>
      <c r="Y24" s="272">
        <f t="shared" si="12"/>
        <v>0</v>
      </c>
      <c r="Z24" s="272">
        <f t="shared" si="12"/>
        <v>0</v>
      </c>
      <c r="AA24" s="268">
        <f>SUM(AA25:AA31)</f>
        <v>0</v>
      </c>
      <c r="AB24" s="272">
        <f t="shared" ref="AB24" si="13">SUM(AB25:AB31)</f>
        <v>0</v>
      </c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x14ac:dyDescent="0.2">
      <c r="A25" s="348"/>
      <c r="B25" s="349" t="s">
        <v>168</v>
      </c>
      <c r="C25" s="349"/>
      <c r="D25" s="210"/>
      <c r="E25" s="380">
        <f t="shared" ref="E25:E67" si="14">-D25+F25</f>
        <v>0</v>
      </c>
      <c r="F25" s="252">
        <v>0</v>
      </c>
      <c r="G25" s="223">
        <f t="shared" si="6"/>
        <v>0</v>
      </c>
      <c r="H25" s="234"/>
      <c r="I25" s="380">
        <f t="shared" ref="I25:I67" si="15">-H25+J25</f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 x14ac:dyDescent="0.2">
      <c r="A26" s="348"/>
      <c r="B26" s="349" t="s">
        <v>169</v>
      </c>
      <c r="C26" s="356"/>
      <c r="D26" s="352"/>
      <c r="E26" s="380">
        <f t="shared" si="14"/>
        <v>0</v>
      </c>
      <c r="F26" s="252">
        <v>0</v>
      </c>
      <c r="G26" s="223">
        <f t="shared" si="6"/>
        <v>0</v>
      </c>
      <c r="H26" s="234"/>
      <c r="I26" s="380">
        <f t="shared" si="15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ref="AC26:AC30" si="16">SUM(N26:AB26)</f>
        <v>0</v>
      </c>
      <c r="AD26" s="247">
        <f t="shared" ref="AD26:AD30" si="17">+AC26+M26</f>
        <v>0</v>
      </c>
      <c r="AE26" s="248">
        <f t="shared" ref="AE26:AE30" si="18">+F26-AD26</f>
        <v>0</v>
      </c>
    </row>
    <row r="27" spans="1:31" s="4" customFormat="1" ht="15" customHeight="1" x14ac:dyDescent="0.2">
      <c r="A27" s="348"/>
      <c r="B27" s="349" t="s">
        <v>170</v>
      </c>
      <c r="C27" s="356"/>
      <c r="D27" s="352"/>
      <c r="E27" s="380">
        <f t="shared" si="14"/>
        <v>0</v>
      </c>
      <c r="F27" s="252">
        <v>0</v>
      </c>
      <c r="G27" s="223">
        <f t="shared" si="6"/>
        <v>0</v>
      </c>
      <c r="H27" s="234"/>
      <c r="I27" s="380">
        <f t="shared" si="1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6"/>
        <v>0</v>
      </c>
      <c r="AD27" s="247">
        <f t="shared" si="17"/>
        <v>0</v>
      </c>
      <c r="AE27" s="248">
        <f t="shared" si="18"/>
        <v>0</v>
      </c>
    </row>
    <row r="28" spans="1:31" s="4" customFormat="1" ht="15" customHeight="1" x14ac:dyDescent="0.2">
      <c r="A28" s="348"/>
      <c r="B28" s="349" t="s">
        <v>171</v>
      </c>
      <c r="C28" s="356"/>
      <c r="D28" s="352"/>
      <c r="E28" s="380">
        <f t="shared" si="14"/>
        <v>0</v>
      </c>
      <c r="F28" s="252">
        <v>0</v>
      </c>
      <c r="G28" s="223">
        <f t="shared" si="6"/>
        <v>0</v>
      </c>
      <c r="H28" s="234"/>
      <c r="I28" s="380">
        <f t="shared" si="15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6"/>
        <v>0</v>
      </c>
      <c r="AD28" s="247">
        <f t="shared" si="17"/>
        <v>0</v>
      </c>
      <c r="AE28" s="248">
        <f t="shared" si="18"/>
        <v>0</v>
      </c>
    </row>
    <row r="29" spans="1:31" s="4" customFormat="1" ht="15" customHeight="1" x14ac:dyDescent="0.2">
      <c r="A29" s="348"/>
      <c r="B29" s="349" t="s">
        <v>172</v>
      </c>
      <c r="C29" s="356"/>
      <c r="D29" s="352"/>
      <c r="E29" s="380">
        <f t="shared" si="14"/>
        <v>0</v>
      </c>
      <c r="F29" s="252">
        <v>0</v>
      </c>
      <c r="G29" s="223">
        <f t="shared" si="6"/>
        <v>0</v>
      </c>
      <c r="H29" s="234"/>
      <c r="I29" s="380">
        <f t="shared" si="15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6"/>
        <v>0</v>
      </c>
      <c r="AD29" s="247">
        <f t="shared" si="17"/>
        <v>0</v>
      </c>
      <c r="AE29" s="248">
        <f t="shared" si="18"/>
        <v>0</v>
      </c>
    </row>
    <row r="30" spans="1:31" s="4" customFormat="1" ht="15" customHeight="1" x14ac:dyDescent="0.2">
      <c r="A30" s="348"/>
      <c r="B30" s="349" t="s">
        <v>173</v>
      </c>
      <c r="C30" s="356"/>
      <c r="D30" s="352"/>
      <c r="E30" s="380">
        <f t="shared" si="14"/>
        <v>0</v>
      </c>
      <c r="F30" s="252">
        <v>0</v>
      </c>
      <c r="G30" s="223">
        <f t="shared" si="6"/>
        <v>0</v>
      </c>
      <c r="H30" s="234"/>
      <c r="I30" s="380">
        <f t="shared" si="15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6"/>
        <v>0</v>
      </c>
      <c r="AD30" s="247">
        <f t="shared" si="17"/>
        <v>0</v>
      </c>
      <c r="AE30" s="248">
        <f t="shared" si="18"/>
        <v>0</v>
      </c>
    </row>
    <row r="31" spans="1:31" s="4" customFormat="1" ht="15" customHeight="1" thickBot="1" x14ac:dyDescent="0.25">
      <c r="A31" s="172"/>
      <c r="B31" s="278"/>
      <c r="C31" s="278"/>
      <c r="D31" s="208"/>
      <c r="E31" s="380">
        <f t="shared" si="14"/>
        <v>0</v>
      </c>
      <c r="F31" s="281">
        <v>0</v>
      </c>
      <c r="G31" s="229">
        <f t="shared" si="6"/>
        <v>0</v>
      </c>
      <c r="H31" s="230"/>
      <c r="I31" s="380">
        <f t="shared" si="15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 x14ac:dyDescent="0.2">
      <c r="A32" s="198" t="s">
        <v>174</v>
      </c>
      <c r="B32" s="353" t="s">
        <v>175</v>
      </c>
      <c r="C32" s="353"/>
      <c r="D32" s="209">
        <f>SUM(D33:D36)</f>
        <v>0</v>
      </c>
      <c r="E32" s="327">
        <f>SUM(E33:E36)</f>
        <v>0</v>
      </c>
      <c r="F32" s="209">
        <f>SUM(F33:F36)</f>
        <v>0</v>
      </c>
      <c r="G32" s="209">
        <f t="shared" ref="G32:H32" si="19">SUM(G33:G36)</f>
        <v>0</v>
      </c>
      <c r="H32" s="209">
        <f t="shared" si="19"/>
        <v>0</v>
      </c>
      <c r="I32" s="327">
        <f>SUM(I33:I36)</f>
        <v>0</v>
      </c>
      <c r="J32" s="209">
        <f>SUM(J33:J36)</f>
        <v>0</v>
      </c>
      <c r="K32" s="209">
        <f t="shared" ref="K32" si="20">SUM(K33:K36)</f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272">
        <f t="shared" ref="P32:V32" si="21">SUM(P33:P36)</f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72">
        <f t="shared" si="21"/>
        <v>0</v>
      </c>
      <c r="W32" s="268">
        <f>SUM(W33:W36)</f>
        <v>0</v>
      </c>
      <c r="X32" s="272">
        <f t="shared" ref="X32:Z32" si="22">SUM(X33:X36)</f>
        <v>0</v>
      </c>
      <c r="Y32" s="272">
        <f t="shared" si="22"/>
        <v>0</v>
      </c>
      <c r="Z32" s="272">
        <f t="shared" si="22"/>
        <v>0</v>
      </c>
      <c r="AA32" s="268">
        <f>SUM(AA33:AA36)</f>
        <v>0</v>
      </c>
      <c r="AB32" s="272">
        <f t="shared" ref="AB32" si="23">SUM(AB33:AB36)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 x14ac:dyDescent="0.2">
      <c r="A33" s="348"/>
      <c r="B33" s="349" t="s">
        <v>176</v>
      </c>
      <c r="C33" s="349"/>
      <c r="D33" s="210"/>
      <c r="E33" s="380">
        <f t="shared" si="14"/>
        <v>0</v>
      </c>
      <c r="F33" s="252">
        <v>0</v>
      </c>
      <c r="G33" s="223">
        <f t="shared" si="6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x14ac:dyDescent="0.2">
      <c r="A34" s="348"/>
      <c r="B34" s="349" t="s">
        <v>177</v>
      </c>
      <c r="C34" s="356"/>
      <c r="D34" s="352"/>
      <c r="E34" s="380">
        <f t="shared" si="14"/>
        <v>0</v>
      </c>
      <c r="F34" s="252">
        <v>0</v>
      </c>
      <c r="G34" s="223">
        <f t="shared" si="6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35" si="24">SUM(N34:AB34)</f>
        <v>0</v>
      </c>
      <c r="AD34" s="247">
        <f t="shared" ref="AD34:AD35" si="25">+AC34+M34</f>
        <v>0</v>
      </c>
      <c r="AE34" s="248">
        <f t="shared" ref="AE34:AE35" si="26">+F34-AD34</f>
        <v>0</v>
      </c>
    </row>
    <row r="35" spans="1:31" s="4" customFormat="1" ht="15" customHeight="1" x14ac:dyDescent="0.2">
      <c r="A35" s="354"/>
      <c r="B35" s="349" t="s">
        <v>178</v>
      </c>
      <c r="C35" s="356"/>
      <c r="D35" s="352"/>
      <c r="E35" s="380">
        <f t="shared" si="14"/>
        <v>0</v>
      </c>
      <c r="F35" s="252">
        <v>0</v>
      </c>
      <c r="G35" s="223">
        <f t="shared" si="6"/>
        <v>0</v>
      </c>
      <c r="H35" s="234"/>
      <c r="I35" s="380">
        <f t="shared" si="15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4"/>
        <v>0</v>
      </c>
      <c r="AD35" s="247">
        <f t="shared" si="25"/>
        <v>0</v>
      </c>
      <c r="AE35" s="248">
        <f t="shared" si="26"/>
        <v>0</v>
      </c>
    </row>
    <row r="36" spans="1:31" s="4" customFormat="1" ht="15" customHeight="1" thickBot="1" x14ac:dyDescent="0.25">
      <c r="A36" s="172"/>
      <c r="B36" s="278"/>
      <c r="C36" s="278"/>
      <c r="D36" s="208"/>
      <c r="E36" s="380">
        <f t="shared" si="14"/>
        <v>0</v>
      </c>
      <c r="F36" s="281">
        <v>0</v>
      </c>
      <c r="G36" s="229">
        <f t="shared" si="6"/>
        <v>0</v>
      </c>
      <c r="H36" s="230"/>
      <c r="I36" s="380">
        <f t="shared" si="15"/>
        <v>0</v>
      </c>
      <c r="J36" s="281">
        <v>0</v>
      </c>
      <c r="K36" s="231"/>
      <c r="L36" s="281"/>
      <c r="M36" s="270"/>
      <c r="N36" s="374"/>
      <c r="O36" s="375"/>
      <c r="P36" s="375"/>
      <c r="Q36" s="375"/>
      <c r="R36" s="375"/>
      <c r="S36" s="375"/>
      <c r="T36" s="375"/>
      <c r="U36" s="375"/>
      <c r="V36" s="375"/>
      <c r="W36" s="374"/>
      <c r="X36" s="375"/>
      <c r="Y36" s="375"/>
      <c r="Z36" s="375"/>
      <c r="AA36" s="374"/>
      <c r="AB36" s="375"/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26" customFormat="1" ht="15" customHeight="1" x14ac:dyDescent="0.2">
      <c r="A37" s="198" t="s">
        <v>179</v>
      </c>
      <c r="B37" s="353" t="s">
        <v>180</v>
      </c>
      <c r="C37" s="353"/>
      <c r="D37" s="209">
        <f t="shared" ref="D37:K37" si="27">SUM(D38:D40)</f>
        <v>0</v>
      </c>
      <c r="E37" s="327">
        <f>SUM(E38:E40)</f>
        <v>0</v>
      </c>
      <c r="F37" s="209">
        <f>SUM(F38:F40)</f>
        <v>0</v>
      </c>
      <c r="G37" s="209">
        <f t="shared" si="27"/>
        <v>0</v>
      </c>
      <c r="H37" s="209">
        <f t="shared" si="27"/>
        <v>0</v>
      </c>
      <c r="I37" s="327">
        <f>SUM(I38:I40)</f>
        <v>0</v>
      </c>
      <c r="J37" s="209">
        <f t="shared" si="27"/>
        <v>0</v>
      </c>
      <c r="K37" s="209">
        <f t="shared" si="2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272">
        <f t="shared" ref="P37:V37" si="28">SUM(P38:P40)</f>
        <v>0</v>
      </c>
      <c r="Q37" s="272">
        <f t="shared" si="28"/>
        <v>0</v>
      </c>
      <c r="R37" s="272">
        <f t="shared" si="28"/>
        <v>0</v>
      </c>
      <c r="S37" s="272">
        <f t="shared" si="28"/>
        <v>0</v>
      </c>
      <c r="T37" s="272">
        <f t="shared" si="28"/>
        <v>0</v>
      </c>
      <c r="U37" s="272">
        <f t="shared" si="28"/>
        <v>0</v>
      </c>
      <c r="V37" s="272">
        <f t="shared" si="28"/>
        <v>0</v>
      </c>
      <c r="W37" s="268">
        <f>SUM(W38:W40)</f>
        <v>0</v>
      </c>
      <c r="X37" s="272">
        <f t="shared" ref="X37:Z37" si="29">SUM(X38:X40)</f>
        <v>0</v>
      </c>
      <c r="Y37" s="272">
        <f t="shared" si="29"/>
        <v>0</v>
      </c>
      <c r="Z37" s="272">
        <f t="shared" si="29"/>
        <v>0</v>
      </c>
      <c r="AA37" s="268">
        <f>SUM(AA38:AA40)</f>
        <v>0</v>
      </c>
      <c r="AB37" s="272">
        <f t="shared" ref="AB37" si="30">SUM(AB38:AB40)</f>
        <v>0</v>
      </c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4" customFormat="1" ht="15" customHeight="1" x14ac:dyDescent="0.2">
      <c r="A38" s="354"/>
      <c r="B38" s="349" t="s">
        <v>181</v>
      </c>
      <c r="C38" s="349"/>
      <c r="D38" s="210"/>
      <c r="E38" s="380">
        <f t="shared" si="14"/>
        <v>0</v>
      </c>
      <c r="F38" s="252">
        <v>0</v>
      </c>
      <c r="G38" s="223">
        <f t="shared" si="6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 x14ac:dyDescent="0.2">
      <c r="A39" s="354"/>
      <c r="B39" s="349" t="s">
        <v>182</v>
      </c>
      <c r="C39" s="356"/>
      <c r="D39" s="352"/>
      <c r="E39" s="380">
        <f t="shared" si="14"/>
        <v>0</v>
      </c>
      <c r="F39" s="252">
        <v>0</v>
      </c>
      <c r="G39" s="223">
        <f t="shared" si="6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ref="AC39" si="31">SUM(N39:AB39)</f>
        <v>0</v>
      </c>
      <c r="AD39" s="247">
        <f t="shared" ref="AD39" si="32">+AC39+M39</f>
        <v>0</v>
      </c>
      <c r="AE39" s="248">
        <f t="shared" ref="AE39" si="33">+F39-AD39</f>
        <v>0</v>
      </c>
    </row>
    <row r="40" spans="1:31" s="4" customFormat="1" ht="15" customHeight="1" thickBot="1" x14ac:dyDescent="0.25">
      <c r="A40" s="171"/>
      <c r="B40" s="278"/>
      <c r="C40" s="278"/>
      <c r="D40" s="208"/>
      <c r="E40" s="380">
        <f t="shared" si="14"/>
        <v>0</v>
      </c>
      <c r="F40" s="281">
        <v>0</v>
      </c>
      <c r="G40" s="229">
        <f t="shared" si="6"/>
        <v>0</v>
      </c>
      <c r="H40" s="230"/>
      <c r="I40" s="380">
        <f t="shared" si="1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 x14ac:dyDescent="0.2">
      <c r="A41" s="197"/>
      <c r="B41" s="170"/>
      <c r="C41" s="170"/>
      <c r="D41" s="209">
        <f t="shared" ref="D41:K41" si="34">SUM(D42:D43)</f>
        <v>0</v>
      </c>
      <c r="E41" s="327">
        <f>SUM(E42:E43)</f>
        <v>0</v>
      </c>
      <c r="F41" s="209">
        <f>SUM(F42:F43)</f>
        <v>0</v>
      </c>
      <c r="G41" s="209">
        <f t="shared" si="34"/>
        <v>0</v>
      </c>
      <c r="H41" s="209">
        <f t="shared" si="34"/>
        <v>0</v>
      </c>
      <c r="I41" s="327">
        <f>SUM(I42:I43)</f>
        <v>0</v>
      </c>
      <c r="J41" s="209">
        <f t="shared" si="34"/>
        <v>0</v>
      </c>
      <c r="K41" s="209">
        <f t="shared" si="34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35">SUM(P42:P43)</f>
        <v>0</v>
      </c>
      <c r="Q41" s="272">
        <f t="shared" si="35"/>
        <v>0</v>
      </c>
      <c r="R41" s="272">
        <f t="shared" si="35"/>
        <v>0</v>
      </c>
      <c r="S41" s="272">
        <f t="shared" si="35"/>
        <v>0</v>
      </c>
      <c r="T41" s="272">
        <f t="shared" si="35"/>
        <v>0</v>
      </c>
      <c r="U41" s="272">
        <f t="shared" si="35"/>
        <v>0</v>
      </c>
      <c r="V41" s="272">
        <f t="shared" si="35"/>
        <v>0</v>
      </c>
      <c r="W41" s="268">
        <f>SUM(W42:W43)</f>
        <v>0</v>
      </c>
      <c r="X41" s="272">
        <f t="shared" ref="X41:Z41" si="36">SUM(X42:X43)</f>
        <v>0</v>
      </c>
      <c r="Y41" s="272">
        <f t="shared" si="36"/>
        <v>0</v>
      </c>
      <c r="Z41" s="272">
        <f t="shared" si="36"/>
        <v>0</v>
      </c>
      <c r="AA41" s="268">
        <f>SUM(AA42:AA43)</f>
        <v>0</v>
      </c>
      <c r="AB41" s="272">
        <f t="shared" ref="AB41" si="37">SUM(AB42:AB43)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 x14ac:dyDescent="0.2">
      <c r="A42" s="152"/>
      <c r="B42" s="277"/>
      <c r="C42" s="277"/>
      <c r="D42" s="210"/>
      <c r="E42" s="380">
        <f t="shared" si="14"/>
        <v>0</v>
      </c>
      <c r="F42" s="252">
        <v>0</v>
      </c>
      <c r="G42" s="223">
        <f t="shared" si="6"/>
        <v>0</v>
      </c>
      <c r="H42" s="234"/>
      <c r="I42" s="380">
        <f t="shared" si="1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thickBot="1" x14ac:dyDescent="0.25">
      <c r="A43" s="171"/>
      <c r="B43" s="278"/>
      <c r="C43" s="278"/>
      <c r="D43" s="208"/>
      <c r="E43" s="380">
        <f t="shared" si="14"/>
        <v>0</v>
      </c>
      <c r="F43" s="281">
        <v>0</v>
      </c>
      <c r="G43" s="229">
        <f t="shared" si="6"/>
        <v>0</v>
      </c>
      <c r="H43" s="230"/>
      <c r="I43" s="380">
        <f t="shared" si="15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 x14ac:dyDescent="0.2">
      <c r="A44" s="198"/>
      <c r="B44" s="170"/>
      <c r="C44" s="170"/>
      <c r="D44" s="209">
        <f t="shared" ref="D44:K44" si="38">SUM(D45:D46)</f>
        <v>0</v>
      </c>
      <c r="E44" s="327">
        <f>SUM(E45:E46)</f>
        <v>0</v>
      </c>
      <c r="F44" s="209">
        <f>SUM(F45:F46)</f>
        <v>0</v>
      </c>
      <c r="G44" s="209">
        <f t="shared" si="38"/>
        <v>0</v>
      </c>
      <c r="H44" s="209">
        <f t="shared" si="38"/>
        <v>0</v>
      </c>
      <c r="I44" s="327">
        <f>SUM(I45:I46)</f>
        <v>0</v>
      </c>
      <c r="J44" s="209">
        <f t="shared" si="38"/>
        <v>0</v>
      </c>
      <c r="K44" s="209">
        <f t="shared" si="38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39">SUM(P45:P46)</f>
        <v>0</v>
      </c>
      <c r="Q44" s="272">
        <f t="shared" si="39"/>
        <v>0</v>
      </c>
      <c r="R44" s="272">
        <f t="shared" si="39"/>
        <v>0</v>
      </c>
      <c r="S44" s="272">
        <f t="shared" si="39"/>
        <v>0</v>
      </c>
      <c r="T44" s="272">
        <f t="shared" si="39"/>
        <v>0</v>
      </c>
      <c r="U44" s="272">
        <f t="shared" si="39"/>
        <v>0</v>
      </c>
      <c r="V44" s="272">
        <f t="shared" si="39"/>
        <v>0</v>
      </c>
      <c r="W44" s="268">
        <f>SUM(W45:W46)</f>
        <v>0</v>
      </c>
      <c r="X44" s="272">
        <f t="shared" ref="X44:Z44" si="40">SUM(X45:X46)</f>
        <v>0</v>
      </c>
      <c r="Y44" s="272">
        <f t="shared" si="40"/>
        <v>0</v>
      </c>
      <c r="Z44" s="272">
        <f t="shared" si="40"/>
        <v>0</v>
      </c>
      <c r="AA44" s="268">
        <f>SUM(AA45:AA46)</f>
        <v>0</v>
      </c>
      <c r="AB44" s="272">
        <f t="shared" ref="AB44" si="41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 x14ac:dyDescent="0.2">
      <c r="A45" s="153"/>
      <c r="B45" s="277"/>
      <c r="C45" s="277"/>
      <c r="D45" s="210"/>
      <c r="E45" s="380">
        <f t="shared" si="14"/>
        <v>0</v>
      </c>
      <c r="F45" s="252">
        <v>0</v>
      </c>
      <c r="G45" s="223">
        <f t="shared" si="6"/>
        <v>0</v>
      </c>
      <c r="H45" s="234"/>
      <c r="I45" s="380">
        <f t="shared" si="1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 x14ac:dyDescent="0.25">
      <c r="A46" s="171"/>
      <c r="B46" s="278"/>
      <c r="C46" s="278"/>
      <c r="D46" s="208"/>
      <c r="E46" s="380">
        <f t="shared" si="14"/>
        <v>0</v>
      </c>
      <c r="F46" s="281">
        <v>0</v>
      </c>
      <c r="G46" s="229">
        <f t="shared" si="6"/>
        <v>0</v>
      </c>
      <c r="H46" s="230"/>
      <c r="I46" s="380">
        <f t="shared" si="15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 x14ac:dyDescent="0.2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2">SUM(G48:G49)</f>
        <v>0</v>
      </c>
      <c r="H47" s="209">
        <f t="shared" si="42"/>
        <v>0</v>
      </c>
      <c r="I47" s="327">
        <f>SUM(I48:I49)</f>
        <v>0</v>
      </c>
      <c r="J47" s="209">
        <f>SUM(J48:J49)</f>
        <v>0</v>
      </c>
      <c r="K47" s="209">
        <f t="shared" ref="K47" si="43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4">SUM(P48:P49)</f>
        <v>0</v>
      </c>
      <c r="Q47" s="272">
        <f t="shared" si="44"/>
        <v>0</v>
      </c>
      <c r="R47" s="272">
        <f t="shared" si="44"/>
        <v>0</v>
      </c>
      <c r="S47" s="272">
        <f t="shared" si="44"/>
        <v>0</v>
      </c>
      <c r="T47" s="272">
        <f t="shared" si="44"/>
        <v>0</v>
      </c>
      <c r="U47" s="272">
        <f t="shared" si="44"/>
        <v>0</v>
      </c>
      <c r="V47" s="272">
        <f t="shared" si="44"/>
        <v>0</v>
      </c>
      <c r="W47" s="268">
        <f>SUM(W48:W49)</f>
        <v>0</v>
      </c>
      <c r="X47" s="272">
        <f t="shared" ref="X47:Z47" si="45">SUM(X48:X49)</f>
        <v>0</v>
      </c>
      <c r="Y47" s="272">
        <f t="shared" si="45"/>
        <v>0</v>
      </c>
      <c r="Z47" s="272">
        <f t="shared" si="45"/>
        <v>0</v>
      </c>
      <c r="AA47" s="268">
        <f>SUM(AA48:AA49)</f>
        <v>0</v>
      </c>
      <c r="AB47" s="272">
        <f t="shared" ref="AB47" si="46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 x14ac:dyDescent="0.2">
      <c r="A48" s="153"/>
      <c r="B48" s="277"/>
      <c r="C48" s="277"/>
      <c r="D48" s="210"/>
      <c r="E48" s="380">
        <f t="shared" si="14"/>
        <v>0</v>
      </c>
      <c r="F48" s="252">
        <v>0</v>
      </c>
      <c r="G48" s="223">
        <f t="shared" si="6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 x14ac:dyDescent="0.25">
      <c r="A49" s="171"/>
      <c r="B49" s="278"/>
      <c r="C49" s="278"/>
      <c r="D49" s="208"/>
      <c r="E49" s="380">
        <f t="shared" si="14"/>
        <v>0</v>
      </c>
      <c r="F49" s="281">
        <v>0</v>
      </c>
      <c r="G49" s="229">
        <f t="shared" si="6"/>
        <v>0</v>
      </c>
      <c r="H49" s="230"/>
      <c r="I49" s="380">
        <f t="shared" si="15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 x14ac:dyDescent="0.2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47">SUM(G51:G52)</f>
        <v>0</v>
      </c>
      <c r="H50" s="209">
        <f t="shared" si="47"/>
        <v>0</v>
      </c>
      <c r="I50" s="327">
        <f>SUM(I51:I52)</f>
        <v>0</v>
      </c>
      <c r="J50" s="209">
        <f>SUM(J51:J52)</f>
        <v>0</v>
      </c>
      <c r="K50" s="209">
        <f t="shared" ref="K50" si="48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49">SUM(P51:P52)</f>
        <v>0</v>
      </c>
      <c r="Q50" s="272">
        <f t="shared" si="49"/>
        <v>0</v>
      </c>
      <c r="R50" s="272">
        <f t="shared" si="49"/>
        <v>0</v>
      </c>
      <c r="S50" s="272">
        <f t="shared" si="49"/>
        <v>0</v>
      </c>
      <c r="T50" s="272">
        <f t="shared" si="49"/>
        <v>0</v>
      </c>
      <c r="U50" s="272">
        <f t="shared" si="49"/>
        <v>0</v>
      </c>
      <c r="V50" s="272">
        <f t="shared" si="49"/>
        <v>0</v>
      </c>
      <c r="W50" s="268">
        <f>SUM(W51:W52)</f>
        <v>0</v>
      </c>
      <c r="X50" s="272">
        <f t="shared" ref="X50:Z50" si="50">SUM(X51:X52)</f>
        <v>0</v>
      </c>
      <c r="Y50" s="272">
        <f t="shared" si="50"/>
        <v>0</v>
      </c>
      <c r="Z50" s="272">
        <f t="shared" si="50"/>
        <v>0</v>
      </c>
      <c r="AA50" s="268">
        <f>SUM(AA51:AA52)</f>
        <v>0</v>
      </c>
      <c r="AB50" s="272">
        <f t="shared" ref="AB50" si="51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 x14ac:dyDescent="0.2">
      <c r="A51" s="153"/>
      <c r="B51" s="277"/>
      <c r="C51" s="277"/>
      <c r="D51" s="210"/>
      <c r="E51" s="380">
        <f t="shared" si="14"/>
        <v>0</v>
      </c>
      <c r="F51" s="252">
        <v>0</v>
      </c>
      <c r="G51" s="223">
        <f t="shared" si="6"/>
        <v>0</v>
      </c>
      <c r="H51" s="234"/>
      <c r="I51" s="380">
        <f t="shared" si="15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 x14ac:dyDescent="0.25">
      <c r="A52" s="171"/>
      <c r="B52" s="278"/>
      <c r="C52" s="278"/>
      <c r="D52" s="208"/>
      <c r="E52" s="380">
        <f t="shared" si="14"/>
        <v>0</v>
      </c>
      <c r="F52" s="281">
        <v>0</v>
      </c>
      <c r="G52" s="229">
        <f t="shared" si="6"/>
        <v>0</v>
      </c>
      <c r="H52" s="230"/>
      <c r="I52" s="380">
        <f t="shared" si="15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 x14ac:dyDescent="0.2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2">SUM(G54:G55)</f>
        <v>0</v>
      </c>
      <c r="H53" s="209">
        <f t="shared" si="52"/>
        <v>0</v>
      </c>
      <c r="I53" s="327">
        <f>SUM(I54:I55)</f>
        <v>0</v>
      </c>
      <c r="J53" s="209">
        <f>SUM(J54:J55)</f>
        <v>0</v>
      </c>
      <c r="K53" s="209">
        <f t="shared" ref="K53" si="53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4">SUM(P54:P55)</f>
        <v>0</v>
      </c>
      <c r="Q53" s="272">
        <f t="shared" si="54"/>
        <v>0</v>
      </c>
      <c r="R53" s="272">
        <f t="shared" si="54"/>
        <v>0</v>
      </c>
      <c r="S53" s="272">
        <f t="shared" si="54"/>
        <v>0</v>
      </c>
      <c r="T53" s="272">
        <f t="shared" si="54"/>
        <v>0</v>
      </c>
      <c r="U53" s="272">
        <f t="shared" si="54"/>
        <v>0</v>
      </c>
      <c r="V53" s="272">
        <f t="shared" si="54"/>
        <v>0</v>
      </c>
      <c r="W53" s="268">
        <f>SUM(W54:W55)</f>
        <v>0</v>
      </c>
      <c r="X53" s="272">
        <f t="shared" ref="X53:Z53" si="55">SUM(X54:X55)</f>
        <v>0</v>
      </c>
      <c r="Y53" s="272">
        <f t="shared" si="55"/>
        <v>0</v>
      </c>
      <c r="Z53" s="272">
        <f t="shared" si="55"/>
        <v>0</v>
      </c>
      <c r="AA53" s="268">
        <f>SUM(AA54:AA55)</f>
        <v>0</v>
      </c>
      <c r="AB53" s="272">
        <f t="shared" ref="AB53" si="56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x14ac:dyDescent="0.2">
      <c r="A54" s="153"/>
      <c r="B54" s="277"/>
      <c r="C54" s="277"/>
      <c r="D54" s="210"/>
      <c r="E54" s="380">
        <f t="shared" si="14"/>
        <v>0</v>
      </c>
      <c r="F54" s="252">
        <v>0</v>
      </c>
      <c r="G54" s="223">
        <f t="shared" si="6"/>
        <v>0</v>
      </c>
      <c r="H54" s="234"/>
      <c r="I54" s="380">
        <f t="shared" si="1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 x14ac:dyDescent="0.25">
      <c r="A55" s="171"/>
      <c r="B55" s="278"/>
      <c r="C55" s="278"/>
      <c r="D55" s="208"/>
      <c r="E55" s="380">
        <f t="shared" si="14"/>
        <v>0</v>
      </c>
      <c r="F55" s="281">
        <v>0</v>
      </c>
      <c r="G55" s="229">
        <f t="shared" si="6"/>
        <v>0</v>
      </c>
      <c r="H55" s="230"/>
      <c r="I55" s="380">
        <f t="shared" si="15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 x14ac:dyDescent="0.2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57">SUM(G57:G58)</f>
        <v>0</v>
      </c>
      <c r="H56" s="209">
        <f t="shared" si="57"/>
        <v>0</v>
      </c>
      <c r="I56" s="327">
        <f>SUM(I57:I58)</f>
        <v>0</v>
      </c>
      <c r="J56" s="209">
        <f>SUM(J57:J58)</f>
        <v>0</v>
      </c>
      <c r="K56" s="209">
        <f t="shared" ref="K56" si="58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59">SUM(P57:P58)</f>
        <v>0</v>
      </c>
      <c r="Q56" s="272">
        <f t="shared" si="59"/>
        <v>0</v>
      </c>
      <c r="R56" s="272">
        <f t="shared" si="59"/>
        <v>0</v>
      </c>
      <c r="S56" s="272">
        <f t="shared" si="59"/>
        <v>0</v>
      </c>
      <c r="T56" s="272">
        <f t="shared" si="59"/>
        <v>0</v>
      </c>
      <c r="U56" s="272">
        <f t="shared" si="59"/>
        <v>0</v>
      </c>
      <c r="V56" s="272">
        <f t="shared" si="59"/>
        <v>0</v>
      </c>
      <c r="W56" s="268">
        <f>SUM(W57:W58)</f>
        <v>0</v>
      </c>
      <c r="X56" s="272">
        <f t="shared" ref="X56:Z56" si="60">SUM(X57:X58)</f>
        <v>0</v>
      </c>
      <c r="Y56" s="272">
        <f t="shared" si="60"/>
        <v>0</v>
      </c>
      <c r="Z56" s="272">
        <f t="shared" si="60"/>
        <v>0</v>
      </c>
      <c r="AA56" s="268">
        <f>SUM(AA57:AA58)</f>
        <v>0</v>
      </c>
      <c r="AB56" s="272">
        <f t="shared" ref="AB56" si="61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x14ac:dyDescent="0.2">
      <c r="A57" s="152"/>
      <c r="B57" s="277"/>
      <c r="C57" s="277"/>
      <c r="D57" s="210"/>
      <c r="E57" s="380">
        <f t="shared" si="14"/>
        <v>0</v>
      </c>
      <c r="F57" s="252">
        <v>0</v>
      </c>
      <c r="G57" s="223">
        <f t="shared" si="6"/>
        <v>0</v>
      </c>
      <c r="H57" s="234"/>
      <c r="I57" s="380">
        <f t="shared" si="1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 x14ac:dyDescent="0.25">
      <c r="A58" s="171"/>
      <c r="B58" s="278"/>
      <c r="C58" s="278"/>
      <c r="D58" s="208"/>
      <c r="E58" s="380">
        <f t="shared" si="14"/>
        <v>0</v>
      </c>
      <c r="F58" s="281">
        <v>0</v>
      </c>
      <c r="G58" s="229">
        <f t="shared" si="6"/>
        <v>0</v>
      </c>
      <c r="H58" s="230"/>
      <c r="I58" s="380">
        <f t="shared" si="15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 x14ac:dyDescent="0.2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H59" si="62">SUM(G60:G61)</f>
        <v>0</v>
      </c>
      <c r="H59" s="209">
        <f t="shared" si="62"/>
        <v>0</v>
      </c>
      <c r="I59" s="327">
        <f>SUM(I60:I61)</f>
        <v>0</v>
      </c>
      <c r="J59" s="209">
        <f>SUM(J60:J61)</f>
        <v>0</v>
      </c>
      <c r="K59" s="209">
        <f t="shared" ref="K59" si="63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4">SUM(P60:P61)</f>
        <v>0</v>
      </c>
      <c r="Q59" s="272">
        <f t="shared" si="64"/>
        <v>0</v>
      </c>
      <c r="R59" s="272">
        <f t="shared" si="64"/>
        <v>0</v>
      </c>
      <c r="S59" s="272">
        <f t="shared" si="64"/>
        <v>0</v>
      </c>
      <c r="T59" s="272">
        <f t="shared" si="64"/>
        <v>0</v>
      </c>
      <c r="U59" s="272">
        <f t="shared" si="64"/>
        <v>0</v>
      </c>
      <c r="V59" s="272">
        <f t="shared" si="64"/>
        <v>0</v>
      </c>
      <c r="W59" s="268">
        <f>SUM(W60:W61)</f>
        <v>0</v>
      </c>
      <c r="X59" s="272">
        <f t="shared" ref="X59:Z59" si="65">SUM(X60:X61)</f>
        <v>0</v>
      </c>
      <c r="Y59" s="272">
        <f t="shared" si="65"/>
        <v>0</v>
      </c>
      <c r="Z59" s="272">
        <f t="shared" si="65"/>
        <v>0</v>
      </c>
      <c r="AA59" s="268">
        <f>SUM(AA60:AA61)</f>
        <v>0</v>
      </c>
      <c r="AB59" s="272">
        <f t="shared" ref="AB59" si="66">SUM(AB60:AB61)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 x14ac:dyDescent="0.2">
      <c r="A60" s="152"/>
      <c r="B60" s="277"/>
      <c r="C60" s="277"/>
      <c r="D60" s="210"/>
      <c r="E60" s="380">
        <f t="shared" si="14"/>
        <v>0</v>
      </c>
      <c r="F60" s="252">
        <v>0</v>
      </c>
      <c r="G60" s="223">
        <f t="shared" si="6"/>
        <v>0</v>
      </c>
      <c r="H60" s="234"/>
      <c r="I60" s="380">
        <f t="shared" si="15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thickBot="1" x14ac:dyDescent="0.25">
      <c r="A61" s="171"/>
      <c r="B61" s="278"/>
      <c r="C61" s="278"/>
      <c r="D61" s="208"/>
      <c r="E61" s="380">
        <f t="shared" si="14"/>
        <v>0</v>
      </c>
      <c r="F61" s="281">
        <v>0</v>
      </c>
      <c r="G61" s="229">
        <f t="shared" si="6"/>
        <v>0</v>
      </c>
      <c r="H61" s="230"/>
      <c r="I61" s="380">
        <f t="shared" si="15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26" customFormat="1" ht="15" customHeight="1" x14ac:dyDescent="0.2">
      <c r="A62" s="198"/>
      <c r="B62" s="170"/>
      <c r="C62" s="170"/>
      <c r="D62" s="209">
        <f>SUM(D63:D64)</f>
        <v>0</v>
      </c>
      <c r="E62" s="327">
        <f>SUM(E63:E64)</f>
        <v>0</v>
      </c>
      <c r="F62" s="209">
        <f>SUM(F63:F64)</f>
        <v>0</v>
      </c>
      <c r="G62" s="209">
        <f t="shared" ref="G62:H62" si="67">SUM(G63:G64)</f>
        <v>0</v>
      </c>
      <c r="H62" s="209">
        <f t="shared" si="67"/>
        <v>0</v>
      </c>
      <c r="I62" s="327">
        <f>SUM(I63:I64)</f>
        <v>0</v>
      </c>
      <c r="J62" s="209">
        <f>SUM(J63:J64)</f>
        <v>0</v>
      </c>
      <c r="K62" s="209">
        <f t="shared" ref="K62" si="68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69">SUM(P63:P64)</f>
        <v>0</v>
      </c>
      <c r="Q62" s="272">
        <f t="shared" si="69"/>
        <v>0</v>
      </c>
      <c r="R62" s="272">
        <f t="shared" si="69"/>
        <v>0</v>
      </c>
      <c r="S62" s="272">
        <f t="shared" si="69"/>
        <v>0</v>
      </c>
      <c r="T62" s="272">
        <f t="shared" si="69"/>
        <v>0</v>
      </c>
      <c r="U62" s="272">
        <f t="shared" si="69"/>
        <v>0</v>
      </c>
      <c r="V62" s="272">
        <f t="shared" si="69"/>
        <v>0</v>
      </c>
      <c r="W62" s="268">
        <f>SUM(W63:W64)</f>
        <v>0</v>
      </c>
      <c r="X62" s="272">
        <f t="shared" ref="X62:Z62" si="70">SUM(X63:X64)</f>
        <v>0</v>
      </c>
      <c r="Y62" s="272">
        <f t="shared" si="70"/>
        <v>0</v>
      </c>
      <c r="Z62" s="272">
        <f t="shared" si="70"/>
        <v>0</v>
      </c>
      <c r="AA62" s="268">
        <f>SUM(AA63:AA64)</f>
        <v>0</v>
      </c>
      <c r="AB62" s="272">
        <f t="shared" ref="AB62" si="71">SUM(AB63:AB64)</f>
        <v>0</v>
      </c>
      <c r="AC62" s="251">
        <f t="shared" si="7"/>
        <v>0</v>
      </c>
      <c r="AD62" s="247">
        <f t="shared" si="8"/>
        <v>0</v>
      </c>
      <c r="AE62" s="248">
        <f t="shared" ref="AE62:AE69" si="72">+F62-AD62</f>
        <v>0</v>
      </c>
    </row>
    <row r="63" spans="1:31" s="4" customFormat="1" ht="15" customHeight="1" x14ac:dyDescent="0.2">
      <c r="A63" s="152"/>
      <c r="B63" s="277"/>
      <c r="C63" s="277"/>
      <c r="D63" s="210"/>
      <c r="E63" s="380">
        <f t="shared" si="14"/>
        <v>0</v>
      </c>
      <c r="F63" s="252">
        <v>0</v>
      </c>
      <c r="G63" s="223">
        <f t="shared" si="6"/>
        <v>0</v>
      </c>
      <c r="H63" s="234"/>
      <c r="I63" s="380">
        <f t="shared" si="15"/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"/>
        <v>0</v>
      </c>
      <c r="AD63" s="247">
        <f t="shared" si="8"/>
        <v>0</v>
      </c>
      <c r="AE63" s="248">
        <f t="shared" si="72"/>
        <v>0</v>
      </c>
    </row>
    <row r="64" spans="1:31" s="4" customFormat="1" ht="15" customHeight="1" thickBot="1" x14ac:dyDescent="0.25">
      <c r="A64" s="172"/>
      <c r="B64" s="278"/>
      <c r="C64" s="278"/>
      <c r="D64" s="208"/>
      <c r="E64" s="380">
        <f t="shared" si="14"/>
        <v>0</v>
      </c>
      <c r="F64" s="281">
        <v>0</v>
      </c>
      <c r="G64" s="229">
        <f t="shared" si="6"/>
        <v>0</v>
      </c>
      <c r="H64" s="230"/>
      <c r="I64" s="380">
        <f t="shared" si="15"/>
        <v>0</v>
      </c>
      <c r="J64" s="281">
        <v>0</v>
      </c>
      <c r="K64" s="231"/>
      <c r="L64" s="281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ref="AC64:AC69" si="73">SUM(N64:AB64)</f>
        <v>0</v>
      </c>
      <c r="AD64" s="247">
        <f t="shared" ref="AD64:AD69" si="74">+AC64+M64</f>
        <v>0</v>
      </c>
      <c r="AE64" s="248">
        <f t="shared" si="72"/>
        <v>0</v>
      </c>
    </row>
    <row r="65" spans="1:31" s="26" customFormat="1" ht="15" customHeight="1" x14ac:dyDescent="0.2">
      <c r="A65" s="199"/>
      <c r="B65" s="262"/>
      <c r="C65" s="384"/>
      <c r="D65" s="209">
        <f>SUM(D66:D67)</f>
        <v>0</v>
      </c>
      <c r="E65" s="327">
        <f>SUM(E66:E67)</f>
        <v>0</v>
      </c>
      <c r="F65" s="209">
        <f>SUM(F66:F67)</f>
        <v>0</v>
      </c>
      <c r="G65" s="211">
        <f t="shared" ref="G65:H65" si="75">SUM(G66:G67)</f>
        <v>0</v>
      </c>
      <c r="H65" s="211">
        <f t="shared" si="75"/>
        <v>0</v>
      </c>
      <c r="I65" s="327">
        <f>SUM(I66:I67)</f>
        <v>0</v>
      </c>
      <c r="J65" s="209">
        <f>SUM(J66:J67)</f>
        <v>0</v>
      </c>
      <c r="K65" s="211">
        <f t="shared" ref="K65" si="76">SUM(K66:K67)</f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272">
        <f t="shared" ref="P65:V65" si="77">SUM(P66:P67)</f>
        <v>0</v>
      </c>
      <c r="Q65" s="272">
        <f t="shared" si="77"/>
        <v>0</v>
      </c>
      <c r="R65" s="272">
        <f t="shared" si="77"/>
        <v>0</v>
      </c>
      <c r="S65" s="272">
        <f t="shared" si="77"/>
        <v>0</v>
      </c>
      <c r="T65" s="272">
        <f t="shared" si="77"/>
        <v>0</v>
      </c>
      <c r="U65" s="272">
        <f t="shared" si="77"/>
        <v>0</v>
      </c>
      <c r="V65" s="272">
        <f t="shared" si="77"/>
        <v>0</v>
      </c>
      <c r="W65" s="268">
        <f>SUM(W66:W67)</f>
        <v>0</v>
      </c>
      <c r="X65" s="272">
        <f t="shared" ref="X65:Z65" si="78">SUM(X66:X67)</f>
        <v>0</v>
      </c>
      <c r="Y65" s="272">
        <f t="shared" si="78"/>
        <v>0</v>
      </c>
      <c r="Z65" s="272">
        <f t="shared" si="78"/>
        <v>0</v>
      </c>
      <c r="AA65" s="268">
        <f>SUM(AA66:AA67)</f>
        <v>0</v>
      </c>
      <c r="AB65" s="272">
        <f t="shared" ref="AB65" si="79">SUM(AB66:AB67)</f>
        <v>0</v>
      </c>
      <c r="AC65" s="251">
        <f t="shared" si="73"/>
        <v>0</v>
      </c>
      <c r="AD65" s="247">
        <f t="shared" si="74"/>
        <v>0</v>
      </c>
      <c r="AE65" s="248">
        <f t="shared" si="72"/>
        <v>0</v>
      </c>
    </row>
    <row r="66" spans="1:31" s="4" customFormat="1" ht="15" customHeight="1" x14ac:dyDescent="0.2">
      <c r="A66" s="176"/>
      <c r="B66" s="279"/>
      <c r="C66" s="279"/>
      <c r="D66" s="210"/>
      <c r="E66" s="380">
        <f t="shared" si="14"/>
        <v>0</v>
      </c>
      <c r="F66" s="252">
        <v>0</v>
      </c>
      <c r="G66" s="223">
        <f t="shared" si="6"/>
        <v>0</v>
      </c>
      <c r="H66" s="236"/>
      <c r="I66" s="380">
        <f t="shared" si="15"/>
        <v>0</v>
      </c>
      <c r="J66" s="252">
        <v>0</v>
      </c>
      <c r="K66" s="237"/>
      <c r="L66" s="252"/>
      <c r="M66" s="238"/>
      <c r="N66" s="374"/>
      <c r="O66" s="375"/>
      <c r="P66" s="375"/>
      <c r="Q66" s="375"/>
      <c r="R66" s="375"/>
      <c r="S66" s="375"/>
      <c r="T66" s="375"/>
      <c r="U66" s="375"/>
      <c r="V66" s="375"/>
      <c r="W66" s="374"/>
      <c r="X66" s="375"/>
      <c r="Y66" s="375"/>
      <c r="Z66" s="375"/>
      <c r="AA66" s="374"/>
      <c r="AB66" s="375"/>
      <c r="AC66" s="251">
        <f t="shared" si="73"/>
        <v>0</v>
      </c>
      <c r="AD66" s="247">
        <f t="shared" si="74"/>
        <v>0</v>
      </c>
      <c r="AE66" s="248">
        <f t="shared" si="72"/>
        <v>0</v>
      </c>
    </row>
    <row r="67" spans="1:31" s="4" customFormat="1" ht="15" customHeight="1" thickBot="1" x14ac:dyDescent="0.25">
      <c r="A67" s="181"/>
      <c r="B67" s="280"/>
      <c r="C67" s="280"/>
      <c r="D67" s="208"/>
      <c r="E67" s="381">
        <f t="shared" si="14"/>
        <v>0</v>
      </c>
      <c r="F67" s="281">
        <v>0</v>
      </c>
      <c r="G67" s="229">
        <f t="shared" si="6"/>
        <v>0</v>
      </c>
      <c r="H67" s="230"/>
      <c r="I67" s="381">
        <f t="shared" si="15"/>
        <v>0</v>
      </c>
      <c r="J67" s="281">
        <v>0</v>
      </c>
      <c r="K67" s="231"/>
      <c r="L67" s="281"/>
      <c r="M67" s="239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73"/>
        <v>0</v>
      </c>
      <c r="AD67" s="247">
        <f t="shared" si="74"/>
        <v>0</v>
      </c>
      <c r="AE67" s="248">
        <f t="shared" si="72"/>
        <v>0</v>
      </c>
    </row>
    <row r="68" spans="1:31" s="142" customFormat="1" ht="15.75" thickBot="1" x14ac:dyDescent="0.3">
      <c r="A68" s="179"/>
      <c r="B68" s="180"/>
      <c r="C68" s="385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273"/>
      <c r="Q68" s="273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273"/>
      <c r="AC68" s="251">
        <f t="shared" si="73"/>
        <v>0</v>
      </c>
      <c r="AD68" s="247">
        <f t="shared" si="74"/>
        <v>0</v>
      </c>
      <c r="AE68" s="248">
        <f t="shared" si="72"/>
        <v>0</v>
      </c>
    </row>
    <row r="69" spans="1:31" s="3" customFormat="1" ht="22.5" customHeight="1" thickBot="1" x14ac:dyDescent="0.3">
      <c r="A69" s="177"/>
      <c r="B69" s="178"/>
      <c r="C69" s="19"/>
      <c r="D69" s="243">
        <f t="shared" ref="D69:K69" si="80">SUM(D8,D24,D32,D37,D41,D44,D47,D50,D53,D56,D59,D62,D65)</f>
        <v>0</v>
      </c>
      <c r="E69" s="336">
        <f t="shared" si="80"/>
        <v>0</v>
      </c>
      <c r="F69" s="243">
        <f t="shared" si="80"/>
        <v>0</v>
      </c>
      <c r="G69" s="243">
        <f t="shared" si="80"/>
        <v>0</v>
      </c>
      <c r="H69" s="244">
        <f t="shared" si="80"/>
        <v>0</v>
      </c>
      <c r="I69" s="336">
        <f t="shared" ref="I69" si="81">SUM(I8,I24,I32,I37,I41,I44,I47,I50,I53,I56,I59,I62,I65)</f>
        <v>0</v>
      </c>
      <c r="J69" s="244">
        <f t="shared" si="80"/>
        <v>0</v>
      </c>
      <c r="K69" s="244">
        <f t="shared" si="80"/>
        <v>0</v>
      </c>
      <c r="L69" s="244"/>
      <c r="M69" s="243">
        <f t="shared" ref="M69:AB69" si="82">SUM(M8,M24,M32,M37,M41,M44,M47,M50,M53,M56,M59,M62,M65)</f>
        <v>0</v>
      </c>
      <c r="N69" s="243">
        <f t="shared" si="82"/>
        <v>0</v>
      </c>
      <c r="O69" s="243">
        <f t="shared" si="82"/>
        <v>0</v>
      </c>
      <c r="P69" s="243">
        <f t="shared" si="82"/>
        <v>0</v>
      </c>
      <c r="Q69" s="243">
        <f t="shared" si="82"/>
        <v>0</v>
      </c>
      <c r="R69" s="243">
        <f t="shared" si="82"/>
        <v>0</v>
      </c>
      <c r="S69" s="243">
        <f t="shared" si="82"/>
        <v>0</v>
      </c>
      <c r="T69" s="243">
        <f t="shared" si="82"/>
        <v>0</v>
      </c>
      <c r="U69" s="243">
        <f t="shared" si="82"/>
        <v>0</v>
      </c>
      <c r="V69" s="243">
        <f t="shared" si="82"/>
        <v>0</v>
      </c>
      <c r="W69" s="243">
        <f t="shared" si="82"/>
        <v>0</v>
      </c>
      <c r="X69" s="243">
        <f t="shared" si="82"/>
        <v>0</v>
      </c>
      <c r="Y69" s="243">
        <f t="shared" si="82"/>
        <v>0</v>
      </c>
      <c r="Z69" s="243">
        <f t="shared" si="82"/>
        <v>0</v>
      </c>
      <c r="AA69" s="243">
        <f t="shared" si="82"/>
        <v>0</v>
      </c>
      <c r="AB69" s="243">
        <f t="shared" si="82"/>
        <v>0</v>
      </c>
      <c r="AC69" s="243">
        <f t="shared" si="73"/>
        <v>0</v>
      </c>
      <c r="AD69" s="243">
        <f t="shared" si="74"/>
        <v>0</v>
      </c>
      <c r="AE69" s="282">
        <f t="shared" si="72"/>
        <v>0</v>
      </c>
    </row>
    <row r="70" spans="1:31" x14ac:dyDescent="0.25">
      <c r="A70" s="8"/>
      <c r="B70" s="8"/>
      <c r="C70" s="8"/>
      <c r="D70" s="448"/>
      <c r="E70" s="448"/>
      <c r="F70" s="448"/>
      <c r="G70" s="448"/>
      <c r="H70" s="449"/>
      <c r="I70" s="450"/>
      <c r="J70" s="450"/>
      <c r="K70" s="450"/>
      <c r="L70" s="45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31" x14ac:dyDescent="0.25">
      <c r="A71" s="8"/>
      <c r="B71" s="8"/>
      <c r="C71" s="8"/>
    </row>
    <row r="72" spans="1:31" ht="15.75" thickBot="1" x14ac:dyDescent="0.3"/>
    <row r="73" spans="1:31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83">+M69*0.2</f>
        <v>0</v>
      </c>
      <c r="N73" s="213">
        <f t="shared" si="83"/>
        <v>0</v>
      </c>
      <c r="O73" s="213">
        <f t="shared" si="83"/>
        <v>0</v>
      </c>
      <c r="P73" s="213">
        <f t="shared" si="83"/>
        <v>0</v>
      </c>
      <c r="Q73" s="213">
        <f t="shared" si="83"/>
        <v>0</v>
      </c>
      <c r="R73" s="213">
        <f t="shared" si="83"/>
        <v>0</v>
      </c>
      <c r="S73" s="213">
        <f t="shared" si="83"/>
        <v>0</v>
      </c>
      <c r="T73" s="213">
        <f t="shared" si="83"/>
        <v>0</v>
      </c>
      <c r="U73" s="213">
        <f t="shared" si="83"/>
        <v>0</v>
      </c>
      <c r="V73" s="213">
        <f t="shared" si="83"/>
        <v>0</v>
      </c>
      <c r="W73" s="213">
        <f t="shared" si="83"/>
        <v>0</v>
      </c>
      <c r="X73" s="213">
        <f t="shared" si="83"/>
        <v>0</v>
      </c>
      <c r="Y73" s="213">
        <f t="shared" si="83"/>
        <v>0</v>
      </c>
      <c r="Z73" s="213">
        <f t="shared" si="83"/>
        <v>0</v>
      </c>
      <c r="AA73" s="213">
        <f t="shared" si="83"/>
        <v>0</v>
      </c>
      <c r="AB73" s="213">
        <f>+AB69*0.2</f>
        <v>0</v>
      </c>
      <c r="AC73" s="213">
        <f>+AC69*0.2</f>
        <v>0</v>
      </c>
      <c r="AD73" s="213">
        <f>+AD69*0.2</f>
        <v>0</v>
      </c>
    </row>
    <row r="74" spans="1:31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84">SUM(M69:M73)</f>
        <v>0</v>
      </c>
      <c r="N74" s="213">
        <f t="shared" si="84"/>
        <v>0</v>
      </c>
      <c r="O74" s="213">
        <f t="shared" si="84"/>
        <v>0</v>
      </c>
      <c r="P74" s="213">
        <f t="shared" si="84"/>
        <v>0</v>
      </c>
      <c r="Q74" s="213">
        <f t="shared" si="84"/>
        <v>0</v>
      </c>
      <c r="R74" s="213">
        <f t="shared" si="84"/>
        <v>0</v>
      </c>
      <c r="S74" s="213">
        <f t="shared" si="84"/>
        <v>0</v>
      </c>
      <c r="T74" s="213">
        <f t="shared" si="84"/>
        <v>0</v>
      </c>
      <c r="U74" s="213">
        <f t="shared" si="84"/>
        <v>0</v>
      </c>
      <c r="V74" s="213">
        <f t="shared" si="84"/>
        <v>0</v>
      </c>
      <c r="W74" s="213">
        <f t="shared" si="84"/>
        <v>0</v>
      </c>
      <c r="X74" s="213">
        <f t="shared" si="84"/>
        <v>0</v>
      </c>
      <c r="Y74" s="213">
        <f t="shared" si="84"/>
        <v>0</v>
      </c>
      <c r="Z74" s="213">
        <f t="shared" si="84"/>
        <v>0</v>
      </c>
      <c r="AA74" s="213">
        <f t="shared" si="84"/>
        <v>0</v>
      </c>
      <c r="AB74" s="213">
        <f>SUM(AB69:AB73)</f>
        <v>0</v>
      </c>
      <c r="AC74" s="213">
        <f>SUM(AC69:AC73)</f>
        <v>0</v>
      </c>
      <c r="AD74" s="213">
        <f>SUM(AD69:AD73)</f>
        <v>0</v>
      </c>
    </row>
  </sheetData>
  <sheetProtection insertRows="0" deleteRows="0" selectLockedCells="1"/>
  <mergeCells count="11">
    <mergeCell ref="W6:Z6"/>
    <mergeCell ref="AA6:AB6"/>
    <mergeCell ref="D70:G70"/>
    <mergeCell ref="H70:L70"/>
    <mergeCell ref="G3:L3"/>
    <mergeCell ref="N3:AB3"/>
    <mergeCell ref="G4:L4"/>
    <mergeCell ref="N5:AB5"/>
    <mergeCell ref="D6:G6"/>
    <mergeCell ref="H6:L6"/>
    <mergeCell ref="N6:V6"/>
  </mergeCells>
  <conditionalFormatting sqref="AE9:AE25 AE31:AE33 AE36:AE38 AE40:AE69">
    <cfRule type="cellIs" dxfId="904" priority="145" operator="lessThan">
      <formula>0</formula>
    </cfRule>
  </conditionalFormatting>
  <conditionalFormatting sqref="AE8">
    <cfRule type="cellIs" dxfId="903" priority="144" operator="lessThan">
      <formula>0</formula>
    </cfRule>
  </conditionalFormatting>
  <conditionalFormatting sqref="G3">
    <cfRule type="containsText" dxfId="902" priority="143" operator="containsText" text="Budget">
      <formula>NOT(ISERROR(SEARCH("Budget",G3)))</formula>
    </cfRule>
  </conditionalFormatting>
  <conditionalFormatting sqref="G4">
    <cfRule type="containsText" dxfId="901" priority="142" operator="containsText" text="forecast">
      <formula>NOT(ISERROR(SEARCH("forecast",G4)))</formula>
    </cfRule>
  </conditionalFormatting>
  <conditionalFormatting sqref="G9:G23">
    <cfRule type="cellIs" dxfId="900" priority="140" operator="greaterThan">
      <formula>F9</formula>
    </cfRule>
  </conditionalFormatting>
  <conditionalFormatting sqref="AE26:AE30">
    <cfRule type="cellIs" dxfId="899" priority="95" operator="lessThan">
      <formula>0</formula>
    </cfRule>
  </conditionalFormatting>
  <conditionalFormatting sqref="AE34:AE35">
    <cfRule type="cellIs" dxfId="898" priority="92" operator="lessThan">
      <formula>0</formula>
    </cfRule>
  </conditionalFormatting>
  <conditionalFormatting sqref="AE39">
    <cfRule type="cellIs" dxfId="897" priority="89" operator="lessThan">
      <formula>0</formula>
    </cfRule>
  </conditionalFormatting>
  <conditionalFormatting sqref="E8">
    <cfRule type="cellIs" dxfId="896" priority="86" operator="greaterThan">
      <formula>0</formula>
    </cfRule>
  </conditionalFormatting>
  <conditionalFormatting sqref="E9:E23">
    <cfRule type="cellIs" dxfId="895" priority="85" operator="greaterThan">
      <formula>0</formula>
    </cfRule>
  </conditionalFormatting>
  <conditionalFormatting sqref="E24">
    <cfRule type="cellIs" dxfId="894" priority="84" operator="greaterThan">
      <formula>0</formula>
    </cfRule>
  </conditionalFormatting>
  <conditionalFormatting sqref="E25:E31">
    <cfRule type="cellIs" dxfId="893" priority="83" operator="greaterThan">
      <formula>0</formula>
    </cfRule>
  </conditionalFormatting>
  <conditionalFormatting sqref="E32">
    <cfRule type="cellIs" dxfId="892" priority="82" operator="greaterThan">
      <formula>0</formula>
    </cfRule>
  </conditionalFormatting>
  <conditionalFormatting sqref="E33:E36">
    <cfRule type="cellIs" dxfId="891" priority="81" operator="greaterThan">
      <formula>0</formula>
    </cfRule>
  </conditionalFormatting>
  <conditionalFormatting sqref="E37">
    <cfRule type="cellIs" dxfId="890" priority="80" operator="greaterThan">
      <formula>0</formula>
    </cfRule>
  </conditionalFormatting>
  <conditionalFormatting sqref="E38:E40">
    <cfRule type="cellIs" dxfId="889" priority="79" operator="greaterThan">
      <formula>0</formula>
    </cfRule>
  </conditionalFormatting>
  <conditionalFormatting sqref="E41">
    <cfRule type="cellIs" dxfId="888" priority="78" operator="greaterThan">
      <formula>0</formula>
    </cfRule>
  </conditionalFormatting>
  <conditionalFormatting sqref="E42:E43">
    <cfRule type="cellIs" dxfId="887" priority="77" operator="greaterThan">
      <formula>0</formula>
    </cfRule>
  </conditionalFormatting>
  <conditionalFormatting sqref="E45:E46">
    <cfRule type="cellIs" dxfId="886" priority="75" operator="greaterThan">
      <formula>0</formula>
    </cfRule>
  </conditionalFormatting>
  <conditionalFormatting sqref="E48:E49">
    <cfRule type="cellIs" dxfId="885" priority="73" operator="greaterThan">
      <formula>0</formula>
    </cfRule>
  </conditionalFormatting>
  <conditionalFormatting sqref="E51:E52">
    <cfRule type="cellIs" dxfId="884" priority="71" operator="greaterThan">
      <formula>0</formula>
    </cfRule>
  </conditionalFormatting>
  <conditionalFormatting sqref="E54:E55">
    <cfRule type="cellIs" dxfId="883" priority="69" operator="greaterThan">
      <formula>0</formula>
    </cfRule>
  </conditionalFormatting>
  <conditionalFormatting sqref="E57:E58">
    <cfRule type="cellIs" dxfId="882" priority="67" operator="greaterThan">
      <formula>0</formula>
    </cfRule>
  </conditionalFormatting>
  <conditionalFormatting sqref="E60:E61">
    <cfRule type="cellIs" dxfId="881" priority="65" operator="greaterThan">
      <formula>0</formula>
    </cfRule>
  </conditionalFormatting>
  <conditionalFormatting sqref="E63:E64">
    <cfRule type="cellIs" dxfId="880" priority="63" operator="greaterThan">
      <formula>0</formula>
    </cfRule>
  </conditionalFormatting>
  <conditionalFormatting sqref="E66:E67">
    <cfRule type="cellIs" dxfId="879" priority="61" operator="greaterThan">
      <formula>0</formula>
    </cfRule>
  </conditionalFormatting>
  <conditionalFormatting sqref="E69">
    <cfRule type="cellIs" dxfId="878" priority="60" operator="greaterThan">
      <formula>0</formula>
    </cfRule>
  </conditionalFormatting>
  <conditionalFormatting sqref="E44">
    <cfRule type="cellIs" dxfId="877" priority="59" operator="greaterThan">
      <formula>0</formula>
    </cfRule>
  </conditionalFormatting>
  <conditionalFormatting sqref="E47">
    <cfRule type="cellIs" dxfId="876" priority="58" operator="greaterThan">
      <formula>0</formula>
    </cfRule>
  </conditionalFormatting>
  <conditionalFormatting sqref="E50">
    <cfRule type="cellIs" dxfId="875" priority="57" operator="greaterThan">
      <formula>0</formula>
    </cfRule>
  </conditionalFormatting>
  <conditionalFormatting sqref="E53">
    <cfRule type="cellIs" dxfId="874" priority="56" operator="greaterThan">
      <formula>0</formula>
    </cfRule>
  </conditionalFormatting>
  <conditionalFormatting sqref="E56">
    <cfRule type="cellIs" dxfId="873" priority="55" operator="greaterThan">
      <formula>0</formula>
    </cfRule>
  </conditionalFormatting>
  <conditionalFormatting sqref="E59">
    <cfRule type="cellIs" dxfId="872" priority="54" operator="greaterThan">
      <formula>0</formula>
    </cfRule>
  </conditionalFormatting>
  <conditionalFormatting sqref="E62">
    <cfRule type="cellIs" dxfId="871" priority="53" operator="greaterThan">
      <formula>0</formula>
    </cfRule>
  </conditionalFormatting>
  <conditionalFormatting sqref="E65">
    <cfRule type="cellIs" dxfId="870" priority="52" operator="greaterThan">
      <formula>0</formula>
    </cfRule>
  </conditionalFormatting>
  <conditionalFormatting sqref="I8">
    <cfRule type="cellIs" dxfId="869" priority="51" operator="greaterThan">
      <formula>0</formula>
    </cfRule>
  </conditionalFormatting>
  <conditionalFormatting sqref="I9:I23">
    <cfRule type="cellIs" dxfId="868" priority="50" operator="greaterThan">
      <formula>0</formula>
    </cfRule>
  </conditionalFormatting>
  <conditionalFormatting sqref="I24">
    <cfRule type="cellIs" dxfId="867" priority="49" operator="greaterThan">
      <formula>0</formula>
    </cfRule>
  </conditionalFormatting>
  <conditionalFormatting sqref="I25:I31">
    <cfRule type="cellIs" dxfId="866" priority="48" operator="greaterThan">
      <formula>0</formula>
    </cfRule>
  </conditionalFormatting>
  <conditionalFormatting sqref="I32">
    <cfRule type="cellIs" dxfId="865" priority="47" operator="greaterThan">
      <formula>0</formula>
    </cfRule>
  </conditionalFormatting>
  <conditionalFormatting sqref="I33:I36">
    <cfRule type="cellIs" dxfId="864" priority="46" operator="greaterThan">
      <formula>0</formula>
    </cfRule>
  </conditionalFormatting>
  <conditionalFormatting sqref="I37">
    <cfRule type="cellIs" dxfId="863" priority="45" operator="greaterThan">
      <formula>0</formula>
    </cfRule>
  </conditionalFormatting>
  <conditionalFormatting sqref="I38:I40">
    <cfRule type="cellIs" dxfId="862" priority="44" operator="greaterThan">
      <formula>0</formula>
    </cfRule>
  </conditionalFormatting>
  <conditionalFormatting sqref="I41">
    <cfRule type="cellIs" dxfId="861" priority="43" operator="greaterThan">
      <formula>0</formula>
    </cfRule>
  </conditionalFormatting>
  <conditionalFormatting sqref="I42:I43">
    <cfRule type="cellIs" dxfId="860" priority="42" operator="greaterThan">
      <formula>0</formula>
    </cfRule>
  </conditionalFormatting>
  <conditionalFormatting sqref="I45:I46">
    <cfRule type="cellIs" dxfId="859" priority="41" operator="greaterThan">
      <formula>0</formula>
    </cfRule>
  </conditionalFormatting>
  <conditionalFormatting sqref="I48:I49">
    <cfRule type="cellIs" dxfId="858" priority="40" operator="greaterThan">
      <formula>0</formula>
    </cfRule>
  </conditionalFormatting>
  <conditionalFormatting sqref="I51:I52">
    <cfRule type="cellIs" dxfId="857" priority="39" operator="greaterThan">
      <formula>0</formula>
    </cfRule>
  </conditionalFormatting>
  <conditionalFormatting sqref="I54:I55">
    <cfRule type="cellIs" dxfId="856" priority="38" operator="greaterThan">
      <formula>0</formula>
    </cfRule>
  </conditionalFormatting>
  <conditionalFormatting sqref="I57:I58">
    <cfRule type="cellIs" dxfId="855" priority="37" operator="greaterThan">
      <formula>0</formula>
    </cfRule>
  </conditionalFormatting>
  <conditionalFormatting sqref="I60:I61">
    <cfRule type="cellIs" dxfId="854" priority="36" operator="greaterThan">
      <formula>0</formula>
    </cfRule>
  </conditionalFormatting>
  <conditionalFormatting sqref="I63:I64">
    <cfRule type="cellIs" dxfId="853" priority="35" operator="greaterThan">
      <formula>0</formula>
    </cfRule>
  </conditionalFormatting>
  <conditionalFormatting sqref="I66:I67">
    <cfRule type="cellIs" dxfId="852" priority="34" operator="greaterThan">
      <formula>0</formula>
    </cfRule>
  </conditionalFormatting>
  <conditionalFormatting sqref="I69">
    <cfRule type="cellIs" dxfId="851" priority="33" operator="greaterThan">
      <formula>0</formula>
    </cfRule>
  </conditionalFormatting>
  <conditionalFormatting sqref="I44">
    <cfRule type="cellIs" dxfId="850" priority="32" operator="greaterThan">
      <formula>0</formula>
    </cfRule>
  </conditionalFormatting>
  <conditionalFormatting sqref="I47">
    <cfRule type="cellIs" dxfId="849" priority="31" operator="greaterThan">
      <formula>0</formula>
    </cfRule>
  </conditionalFormatting>
  <conditionalFormatting sqref="I50">
    <cfRule type="cellIs" dxfId="848" priority="30" operator="greaterThan">
      <formula>0</formula>
    </cfRule>
  </conditionalFormatting>
  <conditionalFormatting sqref="I53">
    <cfRule type="cellIs" dxfId="847" priority="29" operator="greaterThan">
      <formula>0</formula>
    </cfRule>
  </conditionalFormatting>
  <conditionalFormatting sqref="I56">
    <cfRule type="cellIs" dxfId="846" priority="28" operator="greaterThan">
      <formula>0</formula>
    </cfRule>
  </conditionalFormatting>
  <conditionalFormatting sqref="I59">
    <cfRule type="cellIs" dxfId="845" priority="27" operator="greaterThan">
      <formula>0</formula>
    </cfRule>
  </conditionalFormatting>
  <conditionalFormatting sqref="I62">
    <cfRule type="cellIs" dxfId="844" priority="26" operator="greaterThan">
      <formula>0</formula>
    </cfRule>
  </conditionalFormatting>
  <conditionalFormatting sqref="I65">
    <cfRule type="cellIs" dxfId="843" priority="25" operator="greaterThan">
      <formula>0</formula>
    </cfRule>
  </conditionalFormatting>
  <conditionalFormatting sqref="G25:G30">
    <cfRule type="cellIs" dxfId="842" priority="24" operator="greaterThan">
      <formula>F25</formula>
    </cfRule>
  </conditionalFormatting>
  <conditionalFormatting sqref="G31">
    <cfRule type="cellIs" dxfId="841" priority="23" operator="greaterThan">
      <formula>F31</formula>
    </cfRule>
  </conditionalFormatting>
  <conditionalFormatting sqref="G33:G35">
    <cfRule type="cellIs" dxfId="840" priority="22" operator="greaterThan">
      <formula>F33</formula>
    </cfRule>
  </conditionalFormatting>
  <conditionalFormatting sqref="G36">
    <cfRule type="cellIs" dxfId="839" priority="21" operator="greaterThan">
      <formula>F36</formula>
    </cfRule>
  </conditionalFormatting>
  <conditionalFormatting sqref="G38:G39">
    <cfRule type="cellIs" dxfId="838" priority="20" operator="greaterThan">
      <formula>F38</formula>
    </cfRule>
  </conditionalFormatting>
  <conditionalFormatting sqref="G40">
    <cfRule type="cellIs" dxfId="837" priority="19" operator="greaterThan">
      <formula>F40</formula>
    </cfRule>
  </conditionalFormatting>
  <conditionalFormatting sqref="G42">
    <cfRule type="cellIs" dxfId="836" priority="18" operator="greaterThan">
      <formula>F42</formula>
    </cfRule>
  </conditionalFormatting>
  <conditionalFormatting sqref="G43">
    <cfRule type="cellIs" dxfId="835" priority="17" operator="greaterThan">
      <formula>F43</formula>
    </cfRule>
  </conditionalFormatting>
  <conditionalFormatting sqref="G45">
    <cfRule type="cellIs" dxfId="834" priority="16" operator="greaterThan">
      <formula>F45</formula>
    </cfRule>
  </conditionalFormatting>
  <conditionalFormatting sqref="G46">
    <cfRule type="cellIs" dxfId="833" priority="15" operator="greaterThan">
      <formula>F46</formula>
    </cfRule>
  </conditionalFormatting>
  <conditionalFormatting sqref="G48">
    <cfRule type="cellIs" dxfId="832" priority="14" operator="greaterThan">
      <formula>F48</formula>
    </cfRule>
  </conditionalFormatting>
  <conditionalFormatting sqref="G49">
    <cfRule type="cellIs" dxfId="831" priority="13" operator="greaterThan">
      <formula>F49</formula>
    </cfRule>
  </conditionalFormatting>
  <conditionalFormatting sqref="G51">
    <cfRule type="cellIs" dxfId="830" priority="12" operator="greaterThan">
      <formula>F51</formula>
    </cfRule>
  </conditionalFormatting>
  <conditionalFormatting sqref="G52">
    <cfRule type="cellIs" dxfId="829" priority="11" operator="greaterThan">
      <formula>F52</formula>
    </cfRule>
  </conditionalFormatting>
  <conditionalFormatting sqref="G54">
    <cfRule type="cellIs" dxfId="828" priority="10" operator="greaterThan">
      <formula>F54</formula>
    </cfRule>
  </conditionalFormatting>
  <conditionalFormatting sqref="G55">
    <cfRule type="cellIs" dxfId="827" priority="9" operator="greaterThan">
      <formula>F55</formula>
    </cfRule>
  </conditionalFormatting>
  <conditionalFormatting sqref="G57">
    <cfRule type="cellIs" dxfId="826" priority="8" operator="greaterThan">
      <formula>F57</formula>
    </cfRule>
  </conditionalFormatting>
  <conditionalFormatting sqref="G58">
    <cfRule type="cellIs" dxfId="825" priority="7" operator="greaterThan">
      <formula>F58</formula>
    </cfRule>
  </conditionalFormatting>
  <conditionalFormatting sqref="G60">
    <cfRule type="cellIs" dxfId="824" priority="6" operator="greaterThan">
      <formula>F60</formula>
    </cfRule>
  </conditionalFormatting>
  <conditionalFormatting sqref="G61">
    <cfRule type="cellIs" dxfId="823" priority="5" operator="greaterThan">
      <formula>F61</formula>
    </cfRule>
  </conditionalFormatting>
  <conditionalFormatting sqref="G63">
    <cfRule type="cellIs" dxfId="822" priority="4" operator="greaterThan">
      <formula>F63</formula>
    </cfRule>
  </conditionalFormatting>
  <conditionalFormatting sqref="G64">
    <cfRule type="cellIs" dxfId="821" priority="3" operator="greaterThan">
      <formula>F64</formula>
    </cfRule>
  </conditionalFormatting>
  <conditionalFormatting sqref="G66">
    <cfRule type="cellIs" dxfId="820" priority="2" operator="greaterThan">
      <formula>F66</formula>
    </cfRule>
  </conditionalFormatting>
  <conditionalFormatting sqref="G67">
    <cfRule type="cellIs" dxfId="819" priority="1" operator="greaterThan">
      <formula>F67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20"/>
  <sheetViews>
    <sheetView zoomScaleNormal="100" workbookViewId="0">
      <pane xSplit="2" ySplit="7" topLeftCell="O8" activePane="bottomRight" state="frozen"/>
      <selection pane="topRight" activeCell="C1" sqref="C1"/>
      <selection pane="bottomLeft" activeCell="A8" sqref="A8"/>
      <selection pane="bottomRight" activeCell="AF122" sqref="AF122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IF(F115&gt;D115,"Budget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 x14ac:dyDescent="0.25">
      <c r="A4" s="8"/>
      <c r="B4" s="9"/>
      <c r="C4" s="9"/>
      <c r="D4" s="149"/>
      <c r="E4" s="215"/>
      <c r="F4" s="215"/>
      <c r="G4" s="464" t="str">
        <f>IF(AE115&lt;0,"Actual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 x14ac:dyDescent="0.25">
      <c r="A5" s="8"/>
      <c r="B5" s="9" t="s">
        <v>70</v>
      </c>
      <c r="C5" s="9"/>
      <c r="D5" s="338" t="str">
        <f>+SUMMARY!A15</f>
        <v>ZK106 - Technical and Production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 x14ac:dyDescent="0.25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359" t="s">
        <v>183</v>
      </c>
      <c r="B8" s="169" t="s">
        <v>184</v>
      </c>
      <c r="C8" s="170"/>
      <c r="D8" s="327">
        <f t="shared" ref="D8:K8" si="0">SUM(D9:D20)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SUM(M9:M20)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107" si="3">+F8-AD8</f>
        <v>0</v>
      </c>
    </row>
    <row r="9" spans="1:32" s="4" customFormat="1" ht="15" customHeight="1" x14ac:dyDescent="0.2">
      <c r="A9" s="348"/>
      <c r="B9" s="349" t="s">
        <v>185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 x14ac:dyDescent="0.2">
      <c r="A10" s="348"/>
      <c r="B10" s="349" t="s">
        <v>185</v>
      </c>
      <c r="C10" s="361"/>
      <c r="D10" s="207"/>
      <c r="E10" s="380">
        <f t="shared" ref="E10:E20" si="4">-D10+F10</f>
        <v>0</v>
      </c>
      <c r="F10" s="259"/>
      <c r="G10" s="223">
        <f t="shared" ref="G10:G73" si="5">SUM(M10:AB10)</f>
        <v>0</v>
      </c>
      <c r="H10" s="227"/>
      <c r="I10" s="380">
        <f t="shared" ref="I10:I20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109" si="7">SUM(N10:AB10)</f>
        <v>0</v>
      </c>
      <c r="AD10" s="247">
        <f t="shared" ref="AD10:AD109" si="8">+AC10+M10</f>
        <v>0</v>
      </c>
      <c r="AE10" s="248">
        <f t="shared" si="3"/>
        <v>0</v>
      </c>
    </row>
    <row r="11" spans="1:32" s="4" customFormat="1" ht="15" hidden="1" customHeight="1" x14ac:dyDescent="0.2">
      <c r="A11" s="152"/>
      <c r="B11" s="283"/>
      <c r="C11" s="2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hidden="1" customHeight="1" x14ac:dyDescent="0.2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/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 x14ac:dyDescent="0.2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thickBot="1" x14ac:dyDescent="0.25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 x14ac:dyDescent="0.2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x14ac:dyDescent="0.2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x14ac:dyDescent="0.2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 x14ac:dyDescent="0.2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 x14ac:dyDescent="0.2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thickBot="1" x14ac:dyDescent="0.3">
      <c r="A20" s="172"/>
      <c r="B20" s="284"/>
      <c r="C20" s="284"/>
      <c r="D20" s="264"/>
      <c r="E20" s="380">
        <f t="shared" si="4"/>
        <v>0</v>
      </c>
      <c r="F20" s="281"/>
      <c r="G20" s="229">
        <f t="shared" si="5"/>
        <v>0</v>
      </c>
      <c r="H20" s="230"/>
      <c r="I20" s="380">
        <f t="shared" si="6"/>
        <v>0</v>
      </c>
      <c r="J20" s="281">
        <v>0</v>
      </c>
      <c r="K20" s="231"/>
      <c r="L20" s="281"/>
      <c r="M20" s="229"/>
      <c r="N20" s="267"/>
      <c r="O20" s="253"/>
      <c r="P20" s="253"/>
      <c r="Q20" s="253"/>
      <c r="R20" s="253"/>
      <c r="S20" s="253"/>
      <c r="T20" s="253"/>
      <c r="U20" s="253"/>
      <c r="V20" s="257"/>
      <c r="W20" s="258"/>
      <c r="X20" s="253"/>
      <c r="Y20" s="253"/>
      <c r="Z20" s="257"/>
      <c r="AA20" s="258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 x14ac:dyDescent="0.2">
      <c r="A21" s="198" t="s">
        <v>186</v>
      </c>
      <c r="B21" s="353" t="s">
        <v>187</v>
      </c>
      <c r="C21" s="353"/>
      <c r="D21" s="209">
        <f>SUM(D22:D31)</f>
        <v>0</v>
      </c>
      <c r="E21" s="327">
        <f>SUM(E22:E31)</f>
        <v>0</v>
      </c>
      <c r="F21" s="209">
        <f>SUM(F22:F31)</f>
        <v>0</v>
      </c>
      <c r="G21" s="232">
        <f>SUM(G22:G31)</f>
        <v>0</v>
      </c>
      <c r="H21" s="232">
        <f t="shared" ref="H21" si="9">SUM(H22:H31)</f>
        <v>0</v>
      </c>
      <c r="I21" s="327">
        <f>SUM(I22:I31)</f>
        <v>0</v>
      </c>
      <c r="J21" s="209">
        <f>SUM(J22:J31)</f>
        <v>0</v>
      </c>
      <c r="K21" s="232">
        <f t="shared" ref="K21" si="10">SUM(K22:K31)</f>
        <v>0</v>
      </c>
      <c r="L21" s="209"/>
      <c r="M21" s="268">
        <f>SUM(M22:M31)</f>
        <v>0</v>
      </c>
      <c r="N21" s="268">
        <f>SUM(N22:N31)</f>
        <v>0</v>
      </c>
      <c r="O21" s="272">
        <f>SUM(O22:O31)</f>
        <v>0</v>
      </c>
      <c r="P21" s="272">
        <f t="shared" ref="P21:V21" si="11">SUM(P22:P31)</f>
        <v>0</v>
      </c>
      <c r="Q21" s="272">
        <f t="shared" si="11"/>
        <v>0</v>
      </c>
      <c r="R21" s="272">
        <f t="shared" si="11"/>
        <v>0</v>
      </c>
      <c r="S21" s="272">
        <f t="shared" si="11"/>
        <v>0</v>
      </c>
      <c r="T21" s="272">
        <f t="shared" si="11"/>
        <v>0</v>
      </c>
      <c r="U21" s="272">
        <f t="shared" si="11"/>
        <v>0</v>
      </c>
      <c r="V21" s="272">
        <f t="shared" si="11"/>
        <v>0</v>
      </c>
      <c r="W21" s="268">
        <f>SUM(W22:W31)</f>
        <v>0</v>
      </c>
      <c r="X21" s="272">
        <f t="shared" ref="X21:Z21" si="12">SUM(X22:X31)</f>
        <v>0</v>
      </c>
      <c r="Y21" s="272">
        <f t="shared" si="12"/>
        <v>0</v>
      </c>
      <c r="Z21" s="272">
        <f t="shared" si="12"/>
        <v>0</v>
      </c>
      <c r="AA21" s="268">
        <f>SUM(AA22:AA31)</f>
        <v>0</v>
      </c>
      <c r="AB21" s="272">
        <f t="shared" ref="AB21" si="13">SUM(AB22:AB31)</f>
        <v>0</v>
      </c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x14ac:dyDescent="0.2">
      <c r="A22" s="348"/>
      <c r="B22" s="349" t="s">
        <v>188</v>
      </c>
      <c r="C22" s="349"/>
      <c r="D22" s="210"/>
      <c r="E22" s="380">
        <f t="shared" ref="E22:E77" si="14">-D22+F22</f>
        <v>0</v>
      </c>
      <c r="F22" s="252">
        <v>0</v>
      </c>
      <c r="G22" s="223">
        <f t="shared" si="5"/>
        <v>0</v>
      </c>
      <c r="H22" s="234"/>
      <c r="I22" s="380">
        <f t="shared" ref="I22:I77" si="15">-H22+J22</f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x14ac:dyDescent="0.2">
      <c r="A23" s="348"/>
      <c r="B23" s="349" t="s">
        <v>189</v>
      </c>
      <c r="C23" s="356"/>
      <c r="D23" s="352"/>
      <c r="E23" s="380">
        <f t="shared" si="14"/>
        <v>0</v>
      </c>
      <c r="F23" s="252">
        <v>0</v>
      </c>
      <c r="G23" s="223">
        <f t="shared" si="5"/>
        <v>0</v>
      </c>
      <c r="H23" s="234"/>
      <c r="I23" s="380">
        <f t="shared" si="15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ref="AC23:AC30" si="16">SUM(N23:AB23)</f>
        <v>0</v>
      </c>
      <c r="AD23" s="247">
        <f t="shared" ref="AD23:AD30" si="17">+AC23+M23</f>
        <v>0</v>
      </c>
      <c r="AE23" s="248">
        <f t="shared" ref="AE23:AE30" si="18">+F23-AD23</f>
        <v>0</v>
      </c>
    </row>
    <row r="24" spans="1:31" s="4" customFormat="1" ht="15" customHeight="1" x14ac:dyDescent="0.2">
      <c r="A24" s="348"/>
      <c r="B24" s="349" t="s">
        <v>190</v>
      </c>
      <c r="C24" s="356"/>
      <c r="D24" s="352"/>
      <c r="E24" s="380">
        <f t="shared" si="14"/>
        <v>0</v>
      </c>
      <c r="F24" s="252">
        <v>0</v>
      </c>
      <c r="G24" s="223">
        <f t="shared" si="5"/>
        <v>0</v>
      </c>
      <c r="H24" s="234"/>
      <c r="I24" s="380">
        <f t="shared" si="15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6"/>
        <v>0</v>
      </c>
      <c r="AD24" s="247">
        <f t="shared" si="17"/>
        <v>0</v>
      </c>
      <c r="AE24" s="248">
        <f t="shared" si="18"/>
        <v>0</v>
      </c>
    </row>
    <row r="25" spans="1:31" s="4" customFormat="1" ht="15" customHeight="1" x14ac:dyDescent="0.2">
      <c r="A25" s="348"/>
      <c r="B25" s="349" t="s">
        <v>191</v>
      </c>
      <c r="C25" s="356"/>
      <c r="D25" s="352"/>
      <c r="E25" s="380">
        <f t="shared" si="14"/>
        <v>0</v>
      </c>
      <c r="F25" s="252">
        <v>0</v>
      </c>
      <c r="G25" s="223">
        <f t="shared" si="5"/>
        <v>0</v>
      </c>
      <c r="H25" s="234"/>
      <c r="I25" s="380">
        <f t="shared" si="15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16"/>
        <v>0</v>
      </c>
      <c r="AD25" s="247">
        <f t="shared" si="17"/>
        <v>0</v>
      </c>
      <c r="AE25" s="248">
        <f t="shared" si="18"/>
        <v>0</v>
      </c>
    </row>
    <row r="26" spans="1:31" s="4" customFormat="1" ht="15" customHeight="1" x14ac:dyDescent="0.2">
      <c r="A26" s="348"/>
      <c r="B26" s="349" t="s">
        <v>192</v>
      </c>
      <c r="C26" s="356"/>
      <c r="D26" s="352"/>
      <c r="E26" s="380">
        <f t="shared" si="14"/>
        <v>0</v>
      </c>
      <c r="F26" s="252">
        <v>0</v>
      </c>
      <c r="G26" s="223">
        <f t="shared" si="5"/>
        <v>0</v>
      </c>
      <c r="H26" s="234"/>
      <c r="I26" s="380">
        <f t="shared" si="15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6"/>
        <v>0</v>
      </c>
      <c r="AD26" s="247">
        <f t="shared" si="17"/>
        <v>0</v>
      </c>
      <c r="AE26" s="248">
        <f t="shared" si="18"/>
        <v>0</v>
      </c>
    </row>
    <row r="27" spans="1:31" s="4" customFormat="1" ht="15" customHeight="1" x14ac:dyDescent="0.2">
      <c r="A27" s="348"/>
      <c r="B27" s="349" t="s">
        <v>193</v>
      </c>
      <c r="C27" s="356"/>
      <c r="D27" s="352"/>
      <c r="E27" s="380">
        <f t="shared" si="14"/>
        <v>0</v>
      </c>
      <c r="F27" s="252">
        <v>0</v>
      </c>
      <c r="G27" s="223">
        <f t="shared" si="5"/>
        <v>0</v>
      </c>
      <c r="H27" s="234"/>
      <c r="I27" s="380">
        <f t="shared" si="1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6"/>
        <v>0</v>
      </c>
      <c r="AD27" s="247">
        <f t="shared" si="17"/>
        <v>0</v>
      </c>
      <c r="AE27" s="248">
        <f t="shared" si="18"/>
        <v>0</v>
      </c>
    </row>
    <row r="28" spans="1:31" s="4" customFormat="1" ht="15" customHeight="1" x14ac:dyDescent="0.2">
      <c r="A28" s="348"/>
      <c r="B28" s="349" t="s">
        <v>194</v>
      </c>
      <c r="C28" s="356"/>
      <c r="D28" s="352"/>
      <c r="E28" s="380">
        <f t="shared" si="14"/>
        <v>0</v>
      </c>
      <c r="F28" s="252">
        <v>0</v>
      </c>
      <c r="G28" s="223">
        <f t="shared" si="5"/>
        <v>0</v>
      </c>
      <c r="H28" s="234"/>
      <c r="I28" s="380">
        <f t="shared" si="15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6"/>
        <v>0</v>
      </c>
      <c r="AD28" s="247">
        <f t="shared" si="17"/>
        <v>0</v>
      </c>
      <c r="AE28" s="248">
        <f t="shared" si="18"/>
        <v>0</v>
      </c>
    </row>
    <row r="29" spans="1:31" s="4" customFormat="1" ht="15" customHeight="1" x14ac:dyDescent="0.2">
      <c r="A29" s="152"/>
      <c r="B29" s="351"/>
      <c r="C29" s="351"/>
      <c r="D29" s="352"/>
      <c r="E29" s="380">
        <f t="shared" si="14"/>
        <v>0</v>
      </c>
      <c r="F29" s="252">
        <v>0</v>
      </c>
      <c r="G29" s="223">
        <f t="shared" si="5"/>
        <v>0</v>
      </c>
      <c r="H29" s="234"/>
      <c r="I29" s="380">
        <f t="shared" si="15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6"/>
        <v>0</v>
      </c>
      <c r="AD29" s="247">
        <f t="shared" si="17"/>
        <v>0</v>
      </c>
      <c r="AE29" s="248">
        <f t="shared" si="18"/>
        <v>0</v>
      </c>
    </row>
    <row r="30" spans="1:31" s="4" customFormat="1" ht="15" customHeight="1" x14ac:dyDescent="0.2">
      <c r="A30" s="152"/>
      <c r="B30" s="351"/>
      <c r="C30" s="351"/>
      <c r="D30" s="352"/>
      <c r="E30" s="380">
        <f t="shared" si="14"/>
        <v>0</v>
      </c>
      <c r="F30" s="252">
        <v>0</v>
      </c>
      <c r="G30" s="223">
        <f t="shared" si="5"/>
        <v>0</v>
      </c>
      <c r="H30" s="234"/>
      <c r="I30" s="380">
        <f t="shared" si="15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6"/>
        <v>0</v>
      </c>
      <c r="AD30" s="247">
        <f t="shared" si="17"/>
        <v>0</v>
      </c>
      <c r="AE30" s="248">
        <f t="shared" si="18"/>
        <v>0</v>
      </c>
    </row>
    <row r="31" spans="1:31" s="4" customFormat="1" ht="15" customHeight="1" thickBot="1" x14ac:dyDescent="0.25">
      <c r="A31" s="172"/>
      <c r="B31" s="278"/>
      <c r="C31" s="278"/>
      <c r="D31" s="208"/>
      <c r="E31" s="380">
        <f t="shared" si="14"/>
        <v>0</v>
      </c>
      <c r="F31" s="281">
        <v>0</v>
      </c>
      <c r="G31" s="229">
        <f t="shared" si="5"/>
        <v>0</v>
      </c>
      <c r="H31" s="230"/>
      <c r="I31" s="380">
        <f t="shared" si="15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 x14ac:dyDescent="0.2">
      <c r="A32" s="198" t="s">
        <v>195</v>
      </c>
      <c r="B32" s="353" t="s">
        <v>196</v>
      </c>
      <c r="C32" s="353"/>
      <c r="D32" s="209">
        <f>SUM(D33:D41)</f>
        <v>0</v>
      </c>
      <c r="E32" s="327">
        <f>SUM(E33:E41)</f>
        <v>0</v>
      </c>
      <c r="F32" s="209">
        <f>SUM(F33:F41)</f>
        <v>0</v>
      </c>
      <c r="G32" s="209">
        <f t="shared" ref="G32:H32" si="19">SUM(G33:G41)</f>
        <v>0</v>
      </c>
      <c r="H32" s="209">
        <f t="shared" si="19"/>
        <v>0</v>
      </c>
      <c r="I32" s="327">
        <f>SUM(I33:I41)</f>
        <v>0</v>
      </c>
      <c r="J32" s="209">
        <f>SUM(J33:J41)</f>
        <v>0</v>
      </c>
      <c r="K32" s="209">
        <f t="shared" ref="K32" si="20">SUM(K33:K41)</f>
        <v>0</v>
      </c>
      <c r="L32" s="209"/>
      <c r="M32" s="268">
        <f>SUM(M33:M41)</f>
        <v>0</v>
      </c>
      <c r="N32" s="268">
        <f>SUM(N33:N41)</f>
        <v>0</v>
      </c>
      <c r="O32" s="272">
        <f>SUM(O33:O41)</f>
        <v>0</v>
      </c>
      <c r="P32" s="272">
        <f t="shared" ref="P32:V32" si="21">SUM(P33:P41)</f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72">
        <f t="shared" si="21"/>
        <v>0</v>
      </c>
      <c r="W32" s="268">
        <f>SUM(W33:W41)</f>
        <v>0</v>
      </c>
      <c r="X32" s="272">
        <f t="shared" ref="X32:Z32" si="22">SUM(X33:X41)</f>
        <v>0</v>
      </c>
      <c r="Y32" s="272">
        <f t="shared" si="22"/>
        <v>0</v>
      </c>
      <c r="Z32" s="272">
        <f t="shared" si="22"/>
        <v>0</v>
      </c>
      <c r="AA32" s="268">
        <f>SUM(AA33:AA41)</f>
        <v>0</v>
      </c>
      <c r="AB32" s="272">
        <f t="shared" ref="AB32" si="23">SUM(AB33:AB41)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 x14ac:dyDescent="0.2">
      <c r="A33" s="354"/>
      <c r="B33" s="349" t="s">
        <v>188</v>
      </c>
      <c r="C33" s="349"/>
      <c r="D33" s="210"/>
      <c r="E33" s="380">
        <f t="shared" si="14"/>
        <v>0</v>
      </c>
      <c r="F33" s="252">
        <v>0</v>
      </c>
      <c r="G33" s="223">
        <f t="shared" si="5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x14ac:dyDescent="0.2">
      <c r="A34" s="354"/>
      <c r="B34" s="349" t="s">
        <v>189</v>
      </c>
      <c r="C34" s="356"/>
      <c r="D34" s="352"/>
      <c r="E34" s="380">
        <f t="shared" si="14"/>
        <v>0</v>
      </c>
      <c r="F34" s="252">
        <v>0</v>
      </c>
      <c r="G34" s="223">
        <f t="shared" si="5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40" si="24">SUM(N34:AB34)</f>
        <v>0</v>
      </c>
      <c r="AD34" s="247">
        <f t="shared" ref="AD34:AD40" si="25">+AC34+M34</f>
        <v>0</v>
      </c>
      <c r="AE34" s="248">
        <f t="shared" ref="AE34:AE40" si="26">+F34-AD34</f>
        <v>0</v>
      </c>
    </row>
    <row r="35" spans="1:31" s="4" customFormat="1" ht="15" customHeight="1" x14ac:dyDescent="0.2">
      <c r="A35" s="348"/>
      <c r="B35" s="349" t="s">
        <v>190</v>
      </c>
      <c r="C35" s="356"/>
      <c r="D35" s="352"/>
      <c r="E35" s="380">
        <f t="shared" si="14"/>
        <v>0</v>
      </c>
      <c r="F35" s="252">
        <v>0</v>
      </c>
      <c r="G35" s="223">
        <f t="shared" si="5"/>
        <v>0</v>
      </c>
      <c r="H35" s="234"/>
      <c r="I35" s="380">
        <f t="shared" si="15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4"/>
        <v>0</v>
      </c>
      <c r="AD35" s="247">
        <f t="shared" si="25"/>
        <v>0</v>
      </c>
      <c r="AE35" s="248">
        <f t="shared" si="26"/>
        <v>0</v>
      </c>
    </row>
    <row r="36" spans="1:31" s="4" customFormat="1" ht="15" customHeight="1" x14ac:dyDescent="0.2">
      <c r="A36" s="354"/>
      <c r="B36" s="349" t="s">
        <v>197</v>
      </c>
      <c r="C36" s="356"/>
      <c r="D36" s="352"/>
      <c r="E36" s="380">
        <f t="shared" si="14"/>
        <v>0</v>
      </c>
      <c r="F36" s="252">
        <v>0</v>
      </c>
      <c r="G36" s="223">
        <f t="shared" si="5"/>
        <v>0</v>
      </c>
      <c r="H36" s="234"/>
      <c r="I36" s="380">
        <f t="shared" si="15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4"/>
        <v>0</v>
      </c>
      <c r="AD36" s="247">
        <f t="shared" si="25"/>
        <v>0</v>
      </c>
      <c r="AE36" s="248">
        <f t="shared" si="26"/>
        <v>0</v>
      </c>
    </row>
    <row r="37" spans="1:31" s="4" customFormat="1" ht="15" customHeight="1" x14ac:dyDescent="0.2">
      <c r="A37" s="354"/>
      <c r="B37" s="349" t="s">
        <v>198</v>
      </c>
      <c r="C37" s="356"/>
      <c r="D37" s="352"/>
      <c r="E37" s="380">
        <f t="shared" si="14"/>
        <v>0</v>
      </c>
      <c r="F37" s="252">
        <v>0</v>
      </c>
      <c r="G37" s="223">
        <f t="shared" si="5"/>
        <v>0</v>
      </c>
      <c r="H37" s="234"/>
      <c r="I37" s="380">
        <f t="shared" si="15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24"/>
        <v>0</v>
      </c>
      <c r="AD37" s="247">
        <f t="shared" si="25"/>
        <v>0</v>
      </c>
      <c r="AE37" s="248">
        <f t="shared" si="26"/>
        <v>0</v>
      </c>
    </row>
    <row r="38" spans="1:31" s="4" customFormat="1" ht="15" customHeight="1" x14ac:dyDescent="0.2">
      <c r="A38" s="354"/>
      <c r="B38" s="349" t="s">
        <v>192</v>
      </c>
      <c r="C38" s="356"/>
      <c r="D38" s="352"/>
      <c r="E38" s="380">
        <f t="shared" si="14"/>
        <v>0</v>
      </c>
      <c r="F38" s="252">
        <v>0</v>
      </c>
      <c r="G38" s="223">
        <f t="shared" si="5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24"/>
        <v>0</v>
      </c>
      <c r="AD38" s="247">
        <f t="shared" si="25"/>
        <v>0</v>
      </c>
      <c r="AE38" s="248">
        <f t="shared" si="26"/>
        <v>0</v>
      </c>
    </row>
    <row r="39" spans="1:31" s="4" customFormat="1" ht="15" customHeight="1" x14ac:dyDescent="0.2">
      <c r="A39" s="348"/>
      <c r="B39" s="349" t="s">
        <v>193</v>
      </c>
      <c r="C39" s="356"/>
      <c r="D39" s="352"/>
      <c r="E39" s="380">
        <f t="shared" si="14"/>
        <v>0</v>
      </c>
      <c r="F39" s="252">
        <v>0</v>
      </c>
      <c r="G39" s="223">
        <f t="shared" si="5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24"/>
        <v>0</v>
      </c>
      <c r="AD39" s="247">
        <f t="shared" si="25"/>
        <v>0</v>
      </c>
      <c r="AE39" s="248">
        <f t="shared" si="26"/>
        <v>0</v>
      </c>
    </row>
    <row r="40" spans="1:31" s="4" customFormat="1" ht="15" customHeight="1" x14ac:dyDescent="0.2">
      <c r="A40" s="354"/>
      <c r="B40" s="349" t="s">
        <v>194</v>
      </c>
      <c r="C40" s="356"/>
      <c r="D40" s="352"/>
      <c r="E40" s="380">
        <f t="shared" si="14"/>
        <v>0</v>
      </c>
      <c r="F40" s="252">
        <v>0</v>
      </c>
      <c r="G40" s="223">
        <f t="shared" si="5"/>
        <v>0</v>
      </c>
      <c r="H40" s="234"/>
      <c r="I40" s="380">
        <f t="shared" si="15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24"/>
        <v>0</v>
      </c>
      <c r="AD40" s="247">
        <f t="shared" si="25"/>
        <v>0</v>
      </c>
      <c r="AE40" s="248">
        <f t="shared" si="26"/>
        <v>0</v>
      </c>
    </row>
    <row r="41" spans="1:31" s="4" customFormat="1" ht="15" customHeight="1" thickBot="1" x14ac:dyDescent="0.25">
      <c r="A41" s="172"/>
      <c r="B41" s="278"/>
      <c r="C41" s="278"/>
      <c r="D41" s="208"/>
      <c r="E41" s="380">
        <f t="shared" si="14"/>
        <v>0</v>
      </c>
      <c r="F41" s="281">
        <v>0</v>
      </c>
      <c r="G41" s="229">
        <f t="shared" si="5"/>
        <v>0</v>
      </c>
      <c r="H41" s="230"/>
      <c r="I41" s="380">
        <f t="shared" si="15"/>
        <v>0</v>
      </c>
      <c r="J41" s="281">
        <v>0</v>
      </c>
      <c r="K41" s="231"/>
      <c r="L41" s="281"/>
      <c r="M41" s="270"/>
      <c r="N41" s="374"/>
      <c r="O41" s="375"/>
      <c r="P41" s="375"/>
      <c r="Q41" s="375"/>
      <c r="R41" s="375"/>
      <c r="S41" s="375"/>
      <c r="T41" s="375"/>
      <c r="U41" s="375"/>
      <c r="V41" s="375"/>
      <c r="W41" s="374"/>
      <c r="X41" s="375"/>
      <c r="Y41" s="375"/>
      <c r="Z41" s="375"/>
      <c r="AA41" s="374"/>
      <c r="AB41" s="375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26" customFormat="1" ht="15" customHeight="1" x14ac:dyDescent="0.2">
      <c r="A42" s="198" t="s">
        <v>199</v>
      </c>
      <c r="B42" s="353" t="s">
        <v>200</v>
      </c>
      <c r="C42" s="353"/>
      <c r="D42" s="209">
        <f t="shared" ref="D42:K42" si="27">SUM(D43:D50)</f>
        <v>0</v>
      </c>
      <c r="E42" s="327">
        <f>SUM(E43:E50)</f>
        <v>0</v>
      </c>
      <c r="F42" s="209">
        <f>SUM(F43:F50)</f>
        <v>0</v>
      </c>
      <c r="G42" s="209">
        <f t="shared" si="27"/>
        <v>0</v>
      </c>
      <c r="H42" s="209">
        <f t="shared" si="27"/>
        <v>0</v>
      </c>
      <c r="I42" s="327">
        <f>SUM(I43:I50)</f>
        <v>0</v>
      </c>
      <c r="J42" s="209">
        <f t="shared" si="27"/>
        <v>0</v>
      </c>
      <c r="K42" s="209">
        <f t="shared" si="27"/>
        <v>0</v>
      </c>
      <c r="L42" s="209"/>
      <c r="M42" s="268">
        <f>SUM(M43:M50)</f>
        <v>0</v>
      </c>
      <c r="N42" s="268">
        <f>SUM(N43:N50)</f>
        <v>0</v>
      </c>
      <c r="O42" s="272">
        <f>SUM(O43:O50)</f>
        <v>0</v>
      </c>
      <c r="P42" s="272">
        <f t="shared" ref="P42:V42" si="28">SUM(P43:P50)</f>
        <v>0</v>
      </c>
      <c r="Q42" s="272">
        <f t="shared" si="28"/>
        <v>0</v>
      </c>
      <c r="R42" s="272">
        <f t="shared" si="28"/>
        <v>0</v>
      </c>
      <c r="S42" s="272">
        <f t="shared" si="28"/>
        <v>0</v>
      </c>
      <c r="T42" s="272">
        <f t="shared" si="28"/>
        <v>0</v>
      </c>
      <c r="U42" s="272">
        <f t="shared" si="28"/>
        <v>0</v>
      </c>
      <c r="V42" s="272">
        <f t="shared" si="28"/>
        <v>0</v>
      </c>
      <c r="W42" s="268">
        <f>SUM(W43:W50)</f>
        <v>0</v>
      </c>
      <c r="X42" s="272">
        <f t="shared" ref="X42:Z42" si="29">SUM(X43:X50)</f>
        <v>0</v>
      </c>
      <c r="Y42" s="272">
        <f t="shared" si="29"/>
        <v>0</v>
      </c>
      <c r="Z42" s="272">
        <f t="shared" si="29"/>
        <v>0</v>
      </c>
      <c r="AA42" s="268">
        <f>SUM(AA43:AA50)</f>
        <v>0</v>
      </c>
      <c r="AB42" s="272">
        <f t="shared" ref="AB42" si="30">SUM(AB43:AB50)</f>
        <v>0</v>
      </c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x14ac:dyDescent="0.2">
      <c r="A43" s="354"/>
      <c r="B43" s="349" t="s">
        <v>188</v>
      </c>
      <c r="C43" s="349"/>
      <c r="D43" s="210"/>
      <c r="E43" s="380">
        <f t="shared" si="14"/>
        <v>0</v>
      </c>
      <c r="F43" s="252">
        <v>0</v>
      </c>
      <c r="G43" s="223">
        <f t="shared" si="5"/>
        <v>0</v>
      </c>
      <c r="H43" s="234"/>
      <c r="I43" s="380">
        <f t="shared" si="1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4" customFormat="1" ht="15" customHeight="1" x14ac:dyDescent="0.2">
      <c r="A44" s="354"/>
      <c r="B44" s="349" t="s">
        <v>189</v>
      </c>
      <c r="C44" s="356"/>
      <c r="D44" s="352"/>
      <c r="E44" s="380">
        <f t="shared" si="14"/>
        <v>0</v>
      </c>
      <c r="F44" s="252">
        <v>0</v>
      </c>
      <c r="G44" s="223">
        <f t="shared" si="5"/>
        <v>0</v>
      </c>
      <c r="H44" s="234"/>
      <c r="I44" s="380">
        <f t="shared" si="15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ref="AC44:AC49" si="31">SUM(N44:AB44)</f>
        <v>0</v>
      </c>
      <c r="AD44" s="247">
        <f t="shared" ref="AD44:AD49" si="32">+AC44+M44</f>
        <v>0</v>
      </c>
      <c r="AE44" s="248">
        <f t="shared" ref="AE44:AE49" si="33">+F44-AD44</f>
        <v>0</v>
      </c>
    </row>
    <row r="45" spans="1:31" s="4" customFormat="1" ht="15" customHeight="1" x14ac:dyDescent="0.2">
      <c r="A45" s="348"/>
      <c r="B45" s="349" t="s">
        <v>190</v>
      </c>
      <c r="C45" s="356"/>
      <c r="D45" s="352"/>
      <c r="E45" s="380">
        <f t="shared" si="14"/>
        <v>0</v>
      </c>
      <c r="F45" s="252">
        <v>0</v>
      </c>
      <c r="G45" s="223">
        <f t="shared" si="5"/>
        <v>0</v>
      </c>
      <c r="H45" s="234"/>
      <c r="I45" s="380">
        <f t="shared" si="1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31"/>
        <v>0</v>
      </c>
      <c r="AD45" s="247">
        <f t="shared" si="32"/>
        <v>0</v>
      </c>
      <c r="AE45" s="248">
        <f t="shared" si="33"/>
        <v>0</v>
      </c>
    </row>
    <row r="46" spans="1:31" s="4" customFormat="1" ht="15" customHeight="1" x14ac:dyDescent="0.2">
      <c r="A46" s="348"/>
      <c r="B46" s="349" t="s">
        <v>201</v>
      </c>
      <c r="C46" s="356"/>
      <c r="D46" s="352"/>
      <c r="E46" s="380">
        <f t="shared" si="14"/>
        <v>0</v>
      </c>
      <c r="F46" s="252">
        <v>0</v>
      </c>
      <c r="G46" s="223">
        <f t="shared" si="5"/>
        <v>0</v>
      </c>
      <c r="H46" s="234"/>
      <c r="I46" s="380">
        <f t="shared" si="15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31"/>
        <v>0</v>
      </c>
      <c r="AD46" s="247">
        <f t="shared" si="32"/>
        <v>0</v>
      </c>
      <c r="AE46" s="248">
        <f t="shared" si="33"/>
        <v>0</v>
      </c>
    </row>
    <row r="47" spans="1:31" s="4" customFormat="1" ht="15" customHeight="1" x14ac:dyDescent="0.2">
      <c r="A47" s="348"/>
      <c r="B47" s="349" t="s">
        <v>192</v>
      </c>
      <c r="C47" s="356"/>
      <c r="D47" s="352"/>
      <c r="E47" s="380">
        <f t="shared" si="14"/>
        <v>0</v>
      </c>
      <c r="F47" s="252">
        <v>0</v>
      </c>
      <c r="G47" s="223">
        <f t="shared" si="5"/>
        <v>0</v>
      </c>
      <c r="H47" s="234"/>
      <c r="I47" s="380">
        <f t="shared" si="15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31"/>
        <v>0</v>
      </c>
      <c r="AD47" s="247">
        <f t="shared" si="32"/>
        <v>0</v>
      </c>
      <c r="AE47" s="248">
        <f t="shared" si="33"/>
        <v>0</v>
      </c>
    </row>
    <row r="48" spans="1:31" s="4" customFormat="1" ht="15" customHeight="1" x14ac:dyDescent="0.2">
      <c r="A48" s="348"/>
      <c r="B48" s="349" t="s">
        <v>193</v>
      </c>
      <c r="C48" s="356"/>
      <c r="D48" s="352"/>
      <c r="E48" s="380">
        <f t="shared" si="14"/>
        <v>0</v>
      </c>
      <c r="F48" s="252">
        <v>0</v>
      </c>
      <c r="G48" s="223">
        <f t="shared" si="5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31"/>
        <v>0</v>
      </c>
      <c r="AD48" s="247">
        <f t="shared" si="32"/>
        <v>0</v>
      </c>
      <c r="AE48" s="248">
        <f t="shared" si="33"/>
        <v>0</v>
      </c>
    </row>
    <row r="49" spans="1:31" s="4" customFormat="1" ht="15" customHeight="1" x14ac:dyDescent="0.2">
      <c r="A49" s="348"/>
      <c r="B49" s="349" t="s">
        <v>194</v>
      </c>
      <c r="C49" s="356"/>
      <c r="D49" s="352"/>
      <c r="E49" s="380">
        <f t="shared" si="14"/>
        <v>0</v>
      </c>
      <c r="F49" s="252">
        <v>0</v>
      </c>
      <c r="G49" s="223">
        <f t="shared" si="5"/>
        <v>0</v>
      </c>
      <c r="H49" s="234"/>
      <c r="I49" s="380">
        <f t="shared" si="1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31"/>
        <v>0</v>
      </c>
      <c r="AD49" s="247">
        <f t="shared" si="32"/>
        <v>0</v>
      </c>
      <c r="AE49" s="248">
        <f t="shared" si="33"/>
        <v>0</v>
      </c>
    </row>
    <row r="50" spans="1:31" s="4" customFormat="1" ht="15" customHeight="1" thickBot="1" x14ac:dyDescent="0.25">
      <c r="A50" s="171"/>
      <c r="B50" s="278"/>
      <c r="C50" s="278"/>
      <c r="D50" s="208"/>
      <c r="E50" s="380">
        <f t="shared" si="14"/>
        <v>0</v>
      </c>
      <c r="F50" s="281">
        <v>0</v>
      </c>
      <c r="G50" s="229">
        <f t="shared" si="5"/>
        <v>0</v>
      </c>
      <c r="H50" s="230"/>
      <c r="I50" s="380">
        <f t="shared" si="15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26" customFormat="1" ht="15" customHeight="1" x14ac:dyDescent="0.2">
      <c r="A51" s="198" t="s">
        <v>202</v>
      </c>
      <c r="B51" s="353" t="s">
        <v>203</v>
      </c>
      <c r="C51" s="353"/>
      <c r="D51" s="209">
        <f t="shared" ref="D51:K51" si="34">SUM(D52:D59)</f>
        <v>0</v>
      </c>
      <c r="E51" s="327">
        <f>SUM(E52:E59)</f>
        <v>0</v>
      </c>
      <c r="F51" s="209">
        <f>SUM(F52:F59)</f>
        <v>0</v>
      </c>
      <c r="G51" s="209">
        <f t="shared" si="34"/>
        <v>0</v>
      </c>
      <c r="H51" s="209">
        <f t="shared" si="34"/>
        <v>0</v>
      </c>
      <c r="I51" s="327">
        <f>SUM(I52:I59)</f>
        <v>0</v>
      </c>
      <c r="J51" s="209">
        <f t="shared" si="34"/>
        <v>0</v>
      </c>
      <c r="K51" s="209">
        <f t="shared" si="34"/>
        <v>0</v>
      </c>
      <c r="L51" s="209"/>
      <c r="M51" s="268">
        <f>SUM(M52:M59)</f>
        <v>0</v>
      </c>
      <c r="N51" s="268">
        <f>SUM(N52:N59)</f>
        <v>0</v>
      </c>
      <c r="O51" s="272">
        <f>SUM(O52:O59)</f>
        <v>0</v>
      </c>
      <c r="P51" s="272">
        <f t="shared" ref="P51:V51" si="35">SUM(P52:P59)</f>
        <v>0</v>
      </c>
      <c r="Q51" s="272">
        <f t="shared" si="35"/>
        <v>0</v>
      </c>
      <c r="R51" s="272">
        <f t="shared" si="35"/>
        <v>0</v>
      </c>
      <c r="S51" s="272">
        <f t="shared" si="35"/>
        <v>0</v>
      </c>
      <c r="T51" s="272">
        <f t="shared" si="35"/>
        <v>0</v>
      </c>
      <c r="U51" s="272">
        <f t="shared" si="35"/>
        <v>0</v>
      </c>
      <c r="V51" s="272">
        <f t="shared" si="35"/>
        <v>0</v>
      </c>
      <c r="W51" s="268">
        <f>SUM(W52:W59)</f>
        <v>0</v>
      </c>
      <c r="X51" s="272">
        <f t="shared" ref="X51:Z51" si="36">SUM(X52:X59)</f>
        <v>0</v>
      </c>
      <c r="Y51" s="272">
        <f t="shared" si="36"/>
        <v>0</v>
      </c>
      <c r="Z51" s="272">
        <f t="shared" si="36"/>
        <v>0</v>
      </c>
      <c r="AA51" s="268">
        <f>SUM(AA52:AA59)</f>
        <v>0</v>
      </c>
      <c r="AB51" s="272">
        <f t="shared" ref="AB51" si="37">SUM(AB52:AB59)</f>
        <v>0</v>
      </c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x14ac:dyDescent="0.2">
      <c r="A52" s="348"/>
      <c r="B52" s="349" t="s">
        <v>188</v>
      </c>
      <c r="C52" s="349"/>
      <c r="D52" s="210"/>
      <c r="E52" s="380">
        <f t="shared" si="14"/>
        <v>0</v>
      </c>
      <c r="F52" s="252">
        <v>0</v>
      </c>
      <c r="G52" s="223">
        <f t="shared" si="5"/>
        <v>0</v>
      </c>
      <c r="H52" s="234"/>
      <c r="I52" s="380">
        <f t="shared" si="15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 x14ac:dyDescent="0.2">
      <c r="A53" s="348"/>
      <c r="B53" s="349" t="s">
        <v>189</v>
      </c>
      <c r="C53" s="356"/>
      <c r="D53" s="352"/>
      <c r="E53" s="380">
        <f t="shared" si="14"/>
        <v>0</v>
      </c>
      <c r="F53" s="252">
        <v>0</v>
      </c>
      <c r="G53" s="223">
        <f t="shared" si="5"/>
        <v>0</v>
      </c>
      <c r="H53" s="234"/>
      <c r="I53" s="380">
        <f t="shared" si="15"/>
        <v>0</v>
      </c>
      <c r="J53" s="252">
        <v>0</v>
      </c>
      <c r="K53" s="235"/>
      <c r="L53" s="252"/>
      <c r="M53" s="269"/>
      <c r="N53" s="372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ref="AC53:AC58" si="38">SUM(N53:AB53)</f>
        <v>0</v>
      </c>
      <c r="AD53" s="247">
        <f t="shared" ref="AD53:AD58" si="39">+AC53+M53</f>
        <v>0</v>
      </c>
      <c r="AE53" s="248">
        <f t="shared" ref="AE53:AE58" si="40">+F53-AD53</f>
        <v>0</v>
      </c>
    </row>
    <row r="54" spans="1:31" s="4" customFormat="1" ht="15" customHeight="1" x14ac:dyDescent="0.2">
      <c r="A54" s="348"/>
      <c r="B54" s="349" t="s">
        <v>190</v>
      </c>
      <c r="C54" s="356"/>
      <c r="D54" s="352"/>
      <c r="E54" s="380">
        <f t="shared" si="14"/>
        <v>0</v>
      </c>
      <c r="F54" s="252">
        <v>0</v>
      </c>
      <c r="G54" s="223">
        <f t="shared" si="5"/>
        <v>0</v>
      </c>
      <c r="H54" s="234"/>
      <c r="I54" s="380">
        <f t="shared" si="1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38"/>
        <v>0</v>
      </c>
      <c r="AD54" s="247">
        <f t="shared" si="39"/>
        <v>0</v>
      </c>
      <c r="AE54" s="248">
        <f t="shared" si="40"/>
        <v>0</v>
      </c>
    </row>
    <row r="55" spans="1:31" s="4" customFormat="1" ht="15" customHeight="1" x14ac:dyDescent="0.2">
      <c r="A55" s="348"/>
      <c r="B55" s="349" t="s">
        <v>191</v>
      </c>
      <c r="C55" s="356"/>
      <c r="D55" s="352"/>
      <c r="E55" s="380">
        <f t="shared" si="14"/>
        <v>0</v>
      </c>
      <c r="F55" s="252">
        <v>0</v>
      </c>
      <c r="G55" s="223">
        <f t="shared" si="5"/>
        <v>0</v>
      </c>
      <c r="H55" s="234"/>
      <c r="I55" s="380">
        <f t="shared" si="15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38"/>
        <v>0</v>
      </c>
      <c r="AD55" s="247">
        <f t="shared" si="39"/>
        <v>0</v>
      </c>
      <c r="AE55" s="248">
        <f t="shared" si="40"/>
        <v>0</v>
      </c>
    </row>
    <row r="56" spans="1:31" s="4" customFormat="1" ht="15" customHeight="1" x14ac:dyDescent="0.2">
      <c r="A56" s="348"/>
      <c r="B56" s="349" t="s">
        <v>192</v>
      </c>
      <c r="C56" s="356"/>
      <c r="D56" s="352"/>
      <c r="E56" s="380">
        <f t="shared" si="14"/>
        <v>0</v>
      </c>
      <c r="F56" s="252">
        <v>0</v>
      </c>
      <c r="G56" s="223">
        <f t="shared" si="5"/>
        <v>0</v>
      </c>
      <c r="H56" s="234"/>
      <c r="I56" s="380">
        <f t="shared" si="15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38"/>
        <v>0</v>
      </c>
      <c r="AD56" s="247">
        <f t="shared" si="39"/>
        <v>0</v>
      </c>
      <c r="AE56" s="248">
        <f t="shared" si="40"/>
        <v>0</v>
      </c>
    </row>
    <row r="57" spans="1:31" s="4" customFormat="1" ht="15" customHeight="1" x14ac:dyDescent="0.2">
      <c r="A57" s="348"/>
      <c r="B57" s="349" t="s">
        <v>193</v>
      </c>
      <c r="C57" s="356"/>
      <c r="D57" s="352"/>
      <c r="E57" s="380">
        <f t="shared" si="14"/>
        <v>0</v>
      </c>
      <c r="F57" s="252">
        <v>0</v>
      </c>
      <c r="G57" s="223">
        <f t="shared" si="5"/>
        <v>0</v>
      </c>
      <c r="H57" s="234"/>
      <c r="I57" s="380">
        <f t="shared" si="1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38"/>
        <v>0</v>
      </c>
      <c r="AD57" s="247">
        <f t="shared" si="39"/>
        <v>0</v>
      </c>
      <c r="AE57" s="248">
        <f t="shared" si="40"/>
        <v>0</v>
      </c>
    </row>
    <row r="58" spans="1:31" s="4" customFormat="1" ht="15" customHeight="1" x14ac:dyDescent="0.2">
      <c r="A58" s="348"/>
      <c r="B58" s="349" t="s">
        <v>194</v>
      </c>
      <c r="C58" s="356"/>
      <c r="D58" s="352"/>
      <c r="E58" s="380">
        <f t="shared" si="14"/>
        <v>0</v>
      </c>
      <c r="F58" s="252">
        <v>0</v>
      </c>
      <c r="G58" s="223">
        <f t="shared" si="5"/>
        <v>0</v>
      </c>
      <c r="H58" s="234"/>
      <c r="I58" s="380">
        <f t="shared" si="15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38"/>
        <v>0</v>
      </c>
      <c r="AD58" s="247">
        <f t="shared" si="39"/>
        <v>0</v>
      </c>
      <c r="AE58" s="248">
        <f t="shared" si="40"/>
        <v>0</v>
      </c>
    </row>
    <row r="59" spans="1:31" s="4" customFormat="1" ht="15" customHeight="1" thickBot="1" x14ac:dyDescent="0.25">
      <c r="A59" s="171"/>
      <c r="B59" s="278"/>
      <c r="C59" s="278"/>
      <c r="D59" s="208"/>
      <c r="E59" s="380">
        <f t="shared" si="14"/>
        <v>0</v>
      </c>
      <c r="F59" s="281">
        <v>0</v>
      </c>
      <c r="G59" s="229">
        <f t="shared" si="5"/>
        <v>0</v>
      </c>
      <c r="H59" s="230"/>
      <c r="I59" s="380">
        <f t="shared" si="15"/>
        <v>0</v>
      </c>
      <c r="J59" s="281">
        <v>0</v>
      </c>
      <c r="K59" s="231"/>
      <c r="L59" s="281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26" customFormat="1" ht="15" customHeight="1" x14ac:dyDescent="0.2">
      <c r="A60" s="198" t="s">
        <v>204</v>
      </c>
      <c r="B60" s="353" t="s">
        <v>205</v>
      </c>
      <c r="C60" s="353"/>
      <c r="D60" s="209">
        <f t="shared" ref="D60:K60" si="41">SUM(D61:D68)</f>
        <v>0</v>
      </c>
      <c r="E60" s="327">
        <f>SUM(E61:E68)</f>
        <v>0</v>
      </c>
      <c r="F60" s="209">
        <f>SUM(F61:F68)</f>
        <v>0</v>
      </c>
      <c r="G60" s="209">
        <f t="shared" si="41"/>
        <v>0</v>
      </c>
      <c r="H60" s="209">
        <f t="shared" si="41"/>
        <v>0</v>
      </c>
      <c r="I60" s="327">
        <f>SUM(I61:I68)</f>
        <v>0</v>
      </c>
      <c r="J60" s="209">
        <f t="shared" si="41"/>
        <v>0</v>
      </c>
      <c r="K60" s="209">
        <f t="shared" si="41"/>
        <v>0</v>
      </c>
      <c r="L60" s="209"/>
      <c r="M60" s="268">
        <f>SUM(M61:M68)</f>
        <v>0</v>
      </c>
      <c r="N60" s="268">
        <f>SUM(N61:N68)</f>
        <v>0</v>
      </c>
      <c r="O60" s="272">
        <f>SUM(O61:O68)</f>
        <v>0</v>
      </c>
      <c r="P60" s="272">
        <f t="shared" ref="P60:V60" si="42">SUM(P61:P68)</f>
        <v>0</v>
      </c>
      <c r="Q60" s="272">
        <f t="shared" si="42"/>
        <v>0</v>
      </c>
      <c r="R60" s="272">
        <f t="shared" si="42"/>
        <v>0</v>
      </c>
      <c r="S60" s="272">
        <f t="shared" si="42"/>
        <v>0</v>
      </c>
      <c r="T60" s="272">
        <f t="shared" si="42"/>
        <v>0</v>
      </c>
      <c r="U60" s="272">
        <f t="shared" si="42"/>
        <v>0</v>
      </c>
      <c r="V60" s="272">
        <f t="shared" si="42"/>
        <v>0</v>
      </c>
      <c r="W60" s="268">
        <f>SUM(W61:W68)</f>
        <v>0</v>
      </c>
      <c r="X60" s="272">
        <f t="shared" ref="X60:Z60" si="43">SUM(X61:X68)</f>
        <v>0</v>
      </c>
      <c r="Y60" s="272">
        <f t="shared" si="43"/>
        <v>0</v>
      </c>
      <c r="Z60" s="272">
        <f t="shared" si="43"/>
        <v>0</v>
      </c>
      <c r="AA60" s="268">
        <f>SUM(AA61:AA68)</f>
        <v>0</v>
      </c>
      <c r="AB60" s="272">
        <f t="shared" ref="AB60" si="44">SUM(AB61:AB68)</f>
        <v>0</v>
      </c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x14ac:dyDescent="0.2">
      <c r="A61" s="348"/>
      <c r="B61" s="349" t="s">
        <v>188</v>
      </c>
      <c r="C61" s="349"/>
      <c r="D61" s="210"/>
      <c r="E61" s="380">
        <f t="shared" si="14"/>
        <v>0</v>
      </c>
      <c r="F61" s="252">
        <v>0</v>
      </c>
      <c r="G61" s="223">
        <f t="shared" si="5"/>
        <v>0</v>
      </c>
      <c r="H61" s="234"/>
      <c r="I61" s="380">
        <f t="shared" si="15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4" customFormat="1" ht="15" customHeight="1" x14ac:dyDescent="0.2">
      <c r="A62" s="348"/>
      <c r="B62" s="349" t="s">
        <v>189</v>
      </c>
      <c r="C62" s="356"/>
      <c r="D62" s="352"/>
      <c r="E62" s="380">
        <f t="shared" si="14"/>
        <v>0</v>
      </c>
      <c r="F62" s="252">
        <v>0</v>
      </c>
      <c r="G62" s="223">
        <f t="shared" si="5"/>
        <v>0</v>
      </c>
      <c r="H62" s="234"/>
      <c r="I62" s="380">
        <f t="shared" si="15"/>
        <v>0</v>
      </c>
      <c r="J62" s="252">
        <v>0</v>
      </c>
      <c r="K62" s="235"/>
      <c r="L62" s="252"/>
      <c r="M62" s="269"/>
      <c r="N62" s="372"/>
      <c r="O62" s="373"/>
      <c r="P62" s="373"/>
      <c r="Q62" s="373"/>
      <c r="R62" s="373"/>
      <c r="S62" s="373"/>
      <c r="T62" s="373"/>
      <c r="U62" s="373"/>
      <c r="V62" s="373"/>
      <c r="W62" s="372"/>
      <c r="X62" s="373"/>
      <c r="Y62" s="373"/>
      <c r="Z62" s="373"/>
      <c r="AA62" s="372"/>
      <c r="AB62" s="373"/>
      <c r="AC62" s="251">
        <f t="shared" ref="AC62:AC67" si="45">SUM(N62:AB62)</f>
        <v>0</v>
      </c>
      <c r="AD62" s="247">
        <f t="shared" ref="AD62:AD67" si="46">+AC62+M62</f>
        <v>0</v>
      </c>
      <c r="AE62" s="248">
        <f t="shared" ref="AE62:AE67" si="47">+F62-AD62</f>
        <v>0</v>
      </c>
    </row>
    <row r="63" spans="1:31" s="4" customFormat="1" ht="15" customHeight="1" x14ac:dyDescent="0.2">
      <c r="A63" s="348"/>
      <c r="B63" s="349" t="s">
        <v>190</v>
      </c>
      <c r="C63" s="356"/>
      <c r="D63" s="352"/>
      <c r="E63" s="380">
        <f t="shared" si="14"/>
        <v>0</v>
      </c>
      <c r="F63" s="252">
        <v>0</v>
      </c>
      <c r="G63" s="223">
        <f t="shared" si="5"/>
        <v>0</v>
      </c>
      <c r="H63" s="234"/>
      <c r="I63" s="380">
        <f t="shared" si="15"/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45"/>
        <v>0</v>
      </c>
      <c r="AD63" s="247">
        <f t="shared" si="46"/>
        <v>0</v>
      </c>
      <c r="AE63" s="248">
        <f t="shared" si="47"/>
        <v>0</v>
      </c>
    </row>
    <row r="64" spans="1:31" s="4" customFormat="1" ht="15" customHeight="1" x14ac:dyDescent="0.2">
      <c r="A64" s="348"/>
      <c r="B64" s="349" t="s">
        <v>191</v>
      </c>
      <c r="C64" s="356"/>
      <c r="D64" s="352"/>
      <c r="E64" s="380">
        <f t="shared" si="14"/>
        <v>0</v>
      </c>
      <c r="F64" s="252">
        <v>0</v>
      </c>
      <c r="G64" s="223">
        <f t="shared" si="5"/>
        <v>0</v>
      </c>
      <c r="H64" s="234"/>
      <c r="I64" s="380">
        <f t="shared" si="15"/>
        <v>0</v>
      </c>
      <c r="J64" s="252">
        <v>0</v>
      </c>
      <c r="K64" s="235"/>
      <c r="L64" s="252"/>
      <c r="M64" s="269"/>
      <c r="N64" s="372"/>
      <c r="O64" s="373"/>
      <c r="P64" s="373"/>
      <c r="Q64" s="373"/>
      <c r="R64" s="373"/>
      <c r="S64" s="373"/>
      <c r="T64" s="373"/>
      <c r="U64" s="373"/>
      <c r="V64" s="373"/>
      <c r="W64" s="372"/>
      <c r="X64" s="373"/>
      <c r="Y64" s="373"/>
      <c r="Z64" s="373"/>
      <c r="AA64" s="372"/>
      <c r="AB64" s="373"/>
      <c r="AC64" s="251">
        <f t="shared" si="45"/>
        <v>0</v>
      </c>
      <c r="AD64" s="247">
        <f t="shared" si="46"/>
        <v>0</v>
      </c>
      <c r="AE64" s="248">
        <f t="shared" si="47"/>
        <v>0</v>
      </c>
    </row>
    <row r="65" spans="1:31" s="4" customFormat="1" ht="15" customHeight="1" x14ac:dyDescent="0.2">
      <c r="A65" s="348"/>
      <c r="B65" s="349" t="s">
        <v>192</v>
      </c>
      <c r="C65" s="356"/>
      <c r="D65" s="352"/>
      <c r="E65" s="380">
        <f t="shared" si="14"/>
        <v>0</v>
      </c>
      <c r="F65" s="252">
        <v>0</v>
      </c>
      <c r="G65" s="223">
        <f t="shared" si="5"/>
        <v>0</v>
      </c>
      <c r="H65" s="234"/>
      <c r="I65" s="380">
        <f t="shared" si="15"/>
        <v>0</v>
      </c>
      <c r="J65" s="252">
        <v>0</v>
      </c>
      <c r="K65" s="235"/>
      <c r="L65" s="252"/>
      <c r="M65" s="269"/>
      <c r="N65" s="372"/>
      <c r="O65" s="373"/>
      <c r="P65" s="373"/>
      <c r="Q65" s="373"/>
      <c r="R65" s="373"/>
      <c r="S65" s="373"/>
      <c r="T65" s="373"/>
      <c r="U65" s="373"/>
      <c r="V65" s="373"/>
      <c r="W65" s="372"/>
      <c r="X65" s="373"/>
      <c r="Y65" s="373"/>
      <c r="Z65" s="373"/>
      <c r="AA65" s="372"/>
      <c r="AB65" s="373"/>
      <c r="AC65" s="251">
        <f t="shared" si="45"/>
        <v>0</v>
      </c>
      <c r="AD65" s="247">
        <f t="shared" si="46"/>
        <v>0</v>
      </c>
      <c r="AE65" s="248">
        <f t="shared" si="47"/>
        <v>0</v>
      </c>
    </row>
    <row r="66" spans="1:31" s="4" customFormat="1" ht="15" customHeight="1" x14ac:dyDescent="0.2">
      <c r="A66" s="348"/>
      <c r="B66" s="349" t="s">
        <v>193</v>
      </c>
      <c r="C66" s="356"/>
      <c r="D66" s="352"/>
      <c r="E66" s="380">
        <f t="shared" si="14"/>
        <v>0</v>
      </c>
      <c r="F66" s="252">
        <v>0</v>
      </c>
      <c r="G66" s="223">
        <f t="shared" si="5"/>
        <v>0</v>
      </c>
      <c r="H66" s="234"/>
      <c r="I66" s="380">
        <f t="shared" si="15"/>
        <v>0</v>
      </c>
      <c r="J66" s="252">
        <v>0</v>
      </c>
      <c r="K66" s="235"/>
      <c r="L66" s="252"/>
      <c r="M66" s="269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si="45"/>
        <v>0</v>
      </c>
      <c r="AD66" s="247">
        <f t="shared" si="46"/>
        <v>0</v>
      </c>
      <c r="AE66" s="248">
        <f t="shared" si="47"/>
        <v>0</v>
      </c>
    </row>
    <row r="67" spans="1:31" s="4" customFormat="1" ht="15" customHeight="1" x14ac:dyDescent="0.2">
      <c r="A67" s="348"/>
      <c r="B67" s="349" t="s">
        <v>194</v>
      </c>
      <c r="C67" s="356"/>
      <c r="D67" s="352"/>
      <c r="E67" s="380">
        <f t="shared" si="14"/>
        <v>0</v>
      </c>
      <c r="F67" s="252">
        <v>0</v>
      </c>
      <c r="G67" s="223">
        <f t="shared" si="5"/>
        <v>0</v>
      </c>
      <c r="H67" s="234"/>
      <c r="I67" s="380">
        <f t="shared" si="15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45"/>
        <v>0</v>
      </c>
      <c r="AD67" s="247">
        <f t="shared" si="46"/>
        <v>0</v>
      </c>
      <c r="AE67" s="248">
        <f t="shared" si="47"/>
        <v>0</v>
      </c>
    </row>
    <row r="68" spans="1:31" s="4" customFormat="1" ht="15" customHeight="1" thickBot="1" x14ac:dyDescent="0.25">
      <c r="A68" s="171"/>
      <c r="B68" s="278"/>
      <c r="C68" s="278"/>
      <c r="D68" s="208"/>
      <c r="E68" s="380">
        <f t="shared" si="14"/>
        <v>0</v>
      </c>
      <c r="F68" s="281">
        <v>0</v>
      </c>
      <c r="G68" s="229">
        <f t="shared" si="5"/>
        <v>0</v>
      </c>
      <c r="H68" s="230"/>
      <c r="I68" s="380">
        <f t="shared" si="15"/>
        <v>0</v>
      </c>
      <c r="J68" s="281">
        <v>0</v>
      </c>
      <c r="K68" s="231"/>
      <c r="L68" s="281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7"/>
        <v>0</v>
      </c>
      <c r="AD68" s="247">
        <f t="shared" si="8"/>
        <v>0</v>
      </c>
      <c r="AE68" s="248">
        <f t="shared" si="3"/>
        <v>0</v>
      </c>
    </row>
    <row r="69" spans="1:31" s="26" customFormat="1" ht="15" customHeight="1" x14ac:dyDescent="0.2">
      <c r="A69" s="198" t="s">
        <v>206</v>
      </c>
      <c r="B69" s="353" t="s">
        <v>207</v>
      </c>
      <c r="C69" s="353"/>
      <c r="D69" s="209">
        <f>SUM(D70:D77)</f>
        <v>0</v>
      </c>
      <c r="E69" s="327">
        <f>SUM(E70:E77)</f>
        <v>0</v>
      </c>
      <c r="F69" s="209">
        <f>SUM(F70:F77)</f>
        <v>0</v>
      </c>
      <c r="G69" s="209">
        <f t="shared" ref="G69:H69" si="48">SUM(G70:G77)</f>
        <v>0</v>
      </c>
      <c r="H69" s="209">
        <f t="shared" si="48"/>
        <v>0</v>
      </c>
      <c r="I69" s="327">
        <f>SUM(I70:I77)</f>
        <v>0</v>
      </c>
      <c r="J69" s="209">
        <f>SUM(J70:J77)</f>
        <v>0</v>
      </c>
      <c r="K69" s="209">
        <f t="shared" ref="K69" si="49">SUM(K70:K77)</f>
        <v>0</v>
      </c>
      <c r="L69" s="209"/>
      <c r="M69" s="268">
        <f>SUM(M70:M77)</f>
        <v>0</v>
      </c>
      <c r="N69" s="268">
        <f>SUM(N70:N77)</f>
        <v>0</v>
      </c>
      <c r="O69" s="272">
        <f>SUM(O70:O77)</f>
        <v>0</v>
      </c>
      <c r="P69" s="272">
        <f t="shared" ref="P69:V69" si="50">SUM(P70:P77)</f>
        <v>0</v>
      </c>
      <c r="Q69" s="272">
        <f t="shared" si="50"/>
        <v>0</v>
      </c>
      <c r="R69" s="272">
        <f t="shared" si="50"/>
        <v>0</v>
      </c>
      <c r="S69" s="272">
        <f t="shared" si="50"/>
        <v>0</v>
      </c>
      <c r="T69" s="272">
        <f t="shared" si="50"/>
        <v>0</v>
      </c>
      <c r="U69" s="272">
        <f t="shared" si="50"/>
        <v>0</v>
      </c>
      <c r="V69" s="272">
        <f t="shared" si="50"/>
        <v>0</v>
      </c>
      <c r="W69" s="268">
        <f>SUM(W70:W77)</f>
        <v>0</v>
      </c>
      <c r="X69" s="272">
        <f t="shared" ref="X69:Z69" si="51">SUM(X70:X77)</f>
        <v>0</v>
      </c>
      <c r="Y69" s="272">
        <f t="shared" si="51"/>
        <v>0</v>
      </c>
      <c r="Z69" s="272">
        <f t="shared" si="51"/>
        <v>0</v>
      </c>
      <c r="AA69" s="268">
        <f>SUM(AA70:AA77)</f>
        <v>0</v>
      </c>
      <c r="AB69" s="272">
        <f t="shared" ref="AB69" si="52">SUM(AB70:AB77)</f>
        <v>0</v>
      </c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4" customFormat="1" ht="15" customHeight="1" x14ac:dyDescent="0.2">
      <c r="A70" s="346"/>
      <c r="B70" s="349" t="s">
        <v>188</v>
      </c>
      <c r="C70" s="349"/>
      <c r="D70" s="210"/>
      <c r="E70" s="380">
        <f t="shared" si="14"/>
        <v>0</v>
      </c>
      <c r="F70" s="252">
        <v>0</v>
      </c>
      <c r="G70" s="223">
        <f t="shared" si="5"/>
        <v>0</v>
      </c>
      <c r="H70" s="234"/>
      <c r="I70" s="380">
        <f t="shared" si="15"/>
        <v>0</v>
      </c>
      <c r="J70" s="252">
        <v>0</v>
      </c>
      <c r="K70" s="235"/>
      <c r="L70" s="252"/>
      <c r="M70" s="269"/>
      <c r="N70" s="372"/>
      <c r="O70" s="373"/>
      <c r="P70" s="373"/>
      <c r="Q70" s="373"/>
      <c r="R70" s="373"/>
      <c r="S70" s="373"/>
      <c r="T70" s="373"/>
      <c r="U70" s="373"/>
      <c r="V70" s="373"/>
      <c r="W70" s="372"/>
      <c r="X70" s="373"/>
      <c r="Y70" s="373"/>
      <c r="Z70" s="373"/>
      <c r="AA70" s="372"/>
      <c r="AB70" s="373"/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 x14ac:dyDescent="0.2">
      <c r="A71" s="346"/>
      <c r="B71" s="349" t="s">
        <v>189</v>
      </c>
      <c r="C71" s="356"/>
      <c r="D71" s="352"/>
      <c r="E71" s="380">
        <f t="shared" si="14"/>
        <v>0</v>
      </c>
      <c r="F71" s="252">
        <v>0</v>
      </c>
      <c r="G71" s="223">
        <f t="shared" si="5"/>
        <v>0</v>
      </c>
      <c r="H71" s="234"/>
      <c r="I71" s="380">
        <f t="shared" si="15"/>
        <v>0</v>
      </c>
      <c r="J71" s="252">
        <v>0</v>
      </c>
      <c r="K71" s="235"/>
      <c r="L71" s="252"/>
      <c r="M71" s="269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ref="AC71:AC76" si="53">SUM(N71:AB71)</f>
        <v>0</v>
      </c>
      <c r="AD71" s="247">
        <f t="shared" ref="AD71:AD76" si="54">+AC71+M71</f>
        <v>0</v>
      </c>
      <c r="AE71" s="248">
        <f t="shared" ref="AE71:AE76" si="55">+F71-AD71</f>
        <v>0</v>
      </c>
    </row>
    <row r="72" spans="1:31" s="4" customFormat="1" ht="15" customHeight="1" x14ac:dyDescent="0.2">
      <c r="A72" s="346"/>
      <c r="B72" s="349" t="s">
        <v>190</v>
      </c>
      <c r="C72" s="356"/>
      <c r="D72" s="352"/>
      <c r="E72" s="380">
        <f t="shared" si="14"/>
        <v>0</v>
      </c>
      <c r="F72" s="252">
        <v>0</v>
      </c>
      <c r="G72" s="223">
        <f t="shared" si="5"/>
        <v>0</v>
      </c>
      <c r="H72" s="234"/>
      <c r="I72" s="380">
        <f t="shared" si="15"/>
        <v>0</v>
      </c>
      <c r="J72" s="252">
        <v>0</v>
      </c>
      <c r="K72" s="235"/>
      <c r="L72" s="252"/>
      <c r="M72" s="269"/>
      <c r="N72" s="372"/>
      <c r="O72" s="373"/>
      <c r="P72" s="373"/>
      <c r="Q72" s="373"/>
      <c r="R72" s="373"/>
      <c r="S72" s="373"/>
      <c r="T72" s="373"/>
      <c r="U72" s="373"/>
      <c r="V72" s="373"/>
      <c r="W72" s="372"/>
      <c r="X72" s="373"/>
      <c r="Y72" s="373"/>
      <c r="Z72" s="373"/>
      <c r="AA72" s="372"/>
      <c r="AB72" s="373"/>
      <c r="AC72" s="251">
        <f t="shared" si="53"/>
        <v>0</v>
      </c>
      <c r="AD72" s="247">
        <f t="shared" si="54"/>
        <v>0</v>
      </c>
      <c r="AE72" s="248">
        <f t="shared" si="55"/>
        <v>0</v>
      </c>
    </row>
    <row r="73" spans="1:31" s="4" customFormat="1" ht="15" customHeight="1" x14ac:dyDescent="0.2">
      <c r="A73" s="346"/>
      <c r="B73" s="349" t="s">
        <v>191</v>
      </c>
      <c r="C73" s="356"/>
      <c r="D73" s="352"/>
      <c r="E73" s="380">
        <f t="shared" si="14"/>
        <v>0</v>
      </c>
      <c r="F73" s="252">
        <v>0</v>
      </c>
      <c r="G73" s="223">
        <f t="shared" si="5"/>
        <v>0</v>
      </c>
      <c r="H73" s="234"/>
      <c r="I73" s="380">
        <f t="shared" si="15"/>
        <v>0</v>
      </c>
      <c r="J73" s="252">
        <v>0</v>
      </c>
      <c r="K73" s="235"/>
      <c r="L73" s="252"/>
      <c r="M73" s="269"/>
      <c r="N73" s="372"/>
      <c r="O73" s="373"/>
      <c r="P73" s="373"/>
      <c r="Q73" s="373"/>
      <c r="R73" s="373"/>
      <c r="S73" s="373"/>
      <c r="T73" s="373"/>
      <c r="U73" s="373"/>
      <c r="V73" s="373"/>
      <c r="W73" s="372"/>
      <c r="X73" s="373"/>
      <c r="Y73" s="373"/>
      <c r="Z73" s="373"/>
      <c r="AA73" s="372"/>
      <c r="AB73" s="373"/>
      <c r="AC73" s="251">
        <f t="shared" si="53"/>
        <v>0</v>
      </c>
      <c r="AD73" s="247">
        <f t="shared" si="54"/>
        <v>0</v>
      </c>
      <c r="AE73" s="248">
        <f t="shared" si="55"/>
        <v>0</v>
      </c>
    </row>
    <row r="74" spans="1:31" s="4" customFormat="1" ht="15" customHeight="1" x14ac:dyDescent="0.2">
      <c r="A74" s="346"/>
      <c r="B74" s="349" t="s">
        <v>192</v>
      </c>
      <c r="C74" s="356"/>
      <c r="D74" s="352"/>
      <c r="E74" s="380">
        <f t="shared" si="14"/>
        <v>0</v>
      </c>
      <c r="F74" s="252">
        <v>0</v>
      </c>
      <c r="G74" s="223">
        <f t="shared" ref="G74:G113" si="56">SUM(M74:AB74)</f>
        <v>0</v>
      </c>
      <c r="H74" s="234"/>
      <c r="I74" s="380">
        <f t="shared" si="15"/>
        <v>0</v>
      </c>
      <c r="J74" s="252">
        <v>0</v>
      </c>
      <c r="K74" s="235"/>
      <c r="L74" s="252"/>
      <c r="M74" s="269"/>
      <c r="N74" s="372"/>
      <c r="O74" s="373"/>
      <c r="P74" s="373"/>
      <c r="Q74" s="373"/>
      <c r="R74" s="373"/>
      <c r="S74" s="373"/>
      <c r="T74" s="373"/>
      <c r="U74" s="373"/>
      <c r="V74" s="373"/>
      <c r="W74" s="372"/>
      <c r="X74" s="373"/>
      <c r="Y74" s="373"/>
      <c r="Z74" s="373"/>
      <c r="AA74" s="372"/>
      <c r="AB74" s="373"/>
      <c r="AC74" s="251">
        <f t="shared" si="53"/>
        <v>0</v>
      </c>
      <c r="AD74" s="247">
        <f t="shared" si="54"/>
        <v>0</v>
      </c>
      <c r="AE74" s="248">
        <f t="shared" si="55"/>
        <v>0</v>
      </c>
    </row>
    <row r="75" spans="1:31" s="4" customFormat="1" ht="15" customHeight="1" x14ac:dyDescent="0.2">
      <c r="A75" s="346"/>
      <c r="B75" s="349" t="s">
        <v>193</v>
      </c>
      <c r="C75" s="356"/>
      <c r="D75" s="352"/>
      <c r="E75" s="380">
        <f t="shared" si="14"/>
        <v>0</v>
      </c>
      <c r="F75" s="252">
        <v>0</v>
      </c>
      <c r="G75" s="223">
        <f t="shared" si="56"/>
        <v>0</v>
      </c>
      <c r="H75" s="234"/>
      <c r="I75" s="380">
        <f t="shared" si="15"/>
        <v>0</v>
      </c>
      <c r="J75" s="252">
        <v>0</v>
      </c>
      <c r="K75" s="235"/>
      <c r="L75" s="252"/>
      <c r="M75" s="269"/>
      <c r="N75" s="372"/>
      <c r="O75" s="373"/>
      <c r="P75" s="373"/>
      <c r="Q75" s="373"/>
      <c r="R75" s="373"/>
      <c r="S75" s="373"/>
      <c r="T75" s="373"/>
      <c r="U75" s="373"/>
      <c r="V75" s="373"/>
      <c r="W75" s="372"/>
      <c r="X75" s="373"/>
      <c r="Y75" s="373"/>
      <c r="Z75" s="373"/>
      <c r="AA75" s="372"/>
      <c r="AB75" s="373"/>
      <c r="AC75" s="251">
        <f t="shared" si="53"/>
        <v>0</v>
      </c>
      <c r="AD75" s="247">
        <f t="shared" si="54"/>
        <v>0</v>
      </c>
      <c r="AE75" s="248">
        <f t="shared" si="55"/>
        <v>0</v>
      </c>
    </row>
    <row r="76" spans="1:31" s="4" customFormat="1" ht="15" customHeight="1" x14ac:dyDescent="0.2">
      <c r="A76" s="348"/>
      <c r="B76" s="349" t="s">
        <v>194</v>
      </c>
      <c r="C76" s="356"/>
      <c r="D76" s="352"/>
      <c r="E76" s="380">
        <f t="shared" si="14"/>
        <v>0</v>
      </c>
      <c r="F76" s="252">
        <v>0</v>
      </c>
      <c r="G76" s="223">
        <f t="shared" si="56"/>
        <v>0</v>
      </c>
      <c r="H76" s="234"/>
      <c r="I76" s="380">
        <f t="shared" si="15"/>
        <v>0</v>
      </c>
      <c r="J76" s="252">
        <v>0</v>
      </c>
      <c r="K76" s="235"/>
      <c r="L76" s="252"/>
      <c r="M76" s="269"/>
      <c r="N76" s="372"/>
      <c r="O76" s="373"/>
      <c r="P76" s="373"/>
      <c r="Q76" s="373"/>
      <c r="R76" s="373"/>
      <c r="S76" s="373"/>
      <c r="T76" s="373"/>
      <c r="U76" s="373"/>
      <c r="V76" s="373"/>
      <c r="W76" s="372"/>
      <c r="X76" s="373"/>
      <c r="Y76" s="373"/>
      <c r="Z76" s="373"/>
      <c r="AA76" s="372"/>
      <c r="AB76" s="373"/>
      <c r="AC76" s="251">
        <f t="shared" si="53"/>
        <v>0</v>
      </c>
      <c r="AD76" s="247">
        <f t="shared" si="54"/>
        <v>0</v>
      </c>
      <c r="AE76" s="248">
        <f t="shared" si="55"/>
        <v>0</v>
      </c>
    </row>
    <row r="77" spans="1:31" s="4" customFormat="1" ht="15" customHeight="1" thickBot="1" x14ac:dyDescent="0.25">
      <c r="A77" s="171"/>
      <c r="B77" s="278"/>
      <c r="C77" s="278"/>
      <c r="D77" s="208"/>
      <c r="E77" s="380">
        <f t="shared" si="14"/>
        <v>0</v>
      </c>
      <c r="F77" s="281">
        <v>0</v>
      </c>
      <c r="G77" s="229">
        <f t="shared" si="56"/>
        <v>0</v>
      </c>
      <c r="H77" s="230"/>
      <c r="I77" s="380">
        <f t="shared" si="15"/>
        <v>0</v>
      </c>
      <c r="J77" s="281">
        <v>0</v>
      </c>
      <c r="K77" s="231"/>
      <c r="L77" s="281"/>
      <c r="M77" s="270"/>
      <c r="N77" s="374"/>
      <c r="O77" s="375"/>
      <c r="P77" s="375"/>
      <c r="Q77" s="375"/>
      <c r="R77" s="375"/>
      <c r="S77" s="375"/>
      <c r="T77" s="375"/>
      <c r="U77" s="375"/>
      <c r="V77" s="375"/>
      <c r="W77" s="374"/>
      <c r="X77" s="375"/>
      <c r="Y77" s="375"/>
      <c r="Z77" s="375"/>
      <c r="AA77" s="374"/>
      <c r="AB77" s="375"/>
      <c r="AC77" s="251">
        <f t="shared" si="7"/>
        <v>0</v>
      </c>
      <c r="AD77" s="247">
        <f t="shared" si="8"/>
        <v>0</v>
      </c>
      <c r="AE77" s="248">
        <f t="shared" si="3"/>
        <v>0</v>
      </c>
    </row>
    <row r="78" spans="1:31" s="26" customFormat="1" ht="15" customHeight="1" x14ac:dyDescent="0.2">
      <c r="A78" s="198" t="s">
        <v>208</v>
      </c>
      <c r="B78" s="353" t="s">
        <v>209</v>
      </c>
      <c r="C78" s="353"/>
      <c r="D78" s="209">
        <f>SUM(D79:D86)</f>
        <v>0</v>
      </c>
      <c r="E78" s="327">
        <f>SUM(E79:E86)</f>
        <v>0</v>
      </c>
      <c r="F78" s="209">
        <f>SUM(F79:F86)</f>
        <v>0</v>
      </c>
      <c r="G78" s="209">
        <f t="shared" ref="G78:H78" si="57">SUM(G79:G86)</f>
        <v>0</v>
      </c>
      <c r="H78" s="209">
        <f t="shared" si="57"/>
        <v>0</v>
      </c>
      <c r="I78" s="327">
        <f>SUM(I79:I86)</f>
        <v>0</v>
      </c>
      <c r="J78" s="209">
        <f>SUM(J79:J86)</f>
        <v>0</v>
      </c>
      <c r="K78" s="209">
        <f t="shared" ref="K78" si="58">SUM(K79:K86)</f>
        <v>0</v>
      </c>
      <c r="L78" s="209"/>
      <c r="M78" s="268">
        <f>SUM(M79:M86)</f>
        <v>0</v>
      </c>
      <c r="N78" s="268">
        <f>SUM(N79:N86)</f>
        <v>0</v>
      </c>
      <c r="O78" s="272">
        <f>SUM(O79:O86)</f>
        <v>0</v>
      </c>
      <c r="P78" s="272">
        <f t="shared" ref="P78:V78" si="59">SUM(P79:P86)</f>
        <v>0</v>
      </c>
      <c r="Q78" s="272">
        <f t="shared" si="59"/>
        <v>0</v>
      </c>
      <c r="R78" s="272">
        <f t="shared" si="59"/>
        <v>0</v>
      </c>
      <c r="S78" s="272">
        <f t="shared" si="59"/>
        <v>0</v>
      </c>
      <c r="T78" s="272">
        <f t="shared" si="59"/>
        <v>0</v>
      </c>
      <c r="U78" s="272">
        <f t="shared" si="59"/>
        <v>0</v>
      </c>
      <c r="V78" s="272">
        <f t="shared" si="59"/>
        <v>0</v>
      </c>
      <c r="W78" s="268">
        <f>SUM(W79:W86)</f>
        <v>0</v>
      </c>
      <c r="X78" s="272">
        <f t="shared" ref="X78:Z78" si="60">SUM(X79:X86)</f>
        <v>0</v>
      </c>
      <c r="Y78" s="272">
        <f t="shared" si="60"/>
        <v>0</v>
      </c>
      <c r="Z78" s="272">
        <f t="shared" si="60"/>
        <v>0</v>
      </c>
      <c r="AA78" s="268">
        <f>SUM(AA79:AA86)</f>
        <v>0</v>
      </c>
      <c r="AB78" s="272">
        <f t="shared" ref="AB78" si="61">SUM(AB79:AB86)</f>
        <v>0</v>
      </c>
      <c r="AC78" s="251">
        <f t="shared" si="7"/>
        <v>0</v>
      </c>
      <c r="AD78" s="247">
        <f t="shared" si="8"/>
        <v>0</v>
      </c>
      <c r="AE78" s="248">
        <f t="shared" si="3"/>
        <v>0</v>
      </c>
    </row>
    <row r="79" spans="1:31" s="4" customFormat="1" ht="15" customHeight="1" x14ac:dyDescent="0.2">
      <c r="A79" s="346"/>
      <c r="B79" s="349" t="s">
        <v>188</v>
      </c>
      <c r="C79" s="349"/>
      <c r="D79" s="210"/>
      <c r="E79" s="380">
        <f t="shared" ref="E79:E113" si="62">-D79+F79</f>
        <v>0</v>
      </c>
      <c r="F79" s="252">
        <v>0</v>
      </c>
      <c r="G79" s="223">
        <f t="shared" si="56"/>
        <v>0</v>
      </c>
      <c r="H79" s="234"/>
      <c r="I79" s="380">
        <f t="shared" ref="I79:I113" si="63">-H79+J79</f>
        <v>0</v>
      </c>
      <c r="J79" s="252">
        <v>0</v>
      </c>
      <c r="K79" s="235"/>
      <c r="L79" s="252"/>
      <c r="M79" s="269"/>
      <c r="N79" s="372"/>
      <c r="O79" s="373"/>
      <c r="P79" s="373"/>
      <c r="Q79" s="373"/>
      <c r="R79" s="373"/>
      <c r="S79" s="373"/>
      <c r="T79" s="373"/>
      <c r="U79" s="373"/>
      <c r="V79" s="373"/>
      <c r="W79" s="372"/>
      <c r="X79" s="373"/>
      <c r="Y79" s="373"/>
      <c r="Z79" s="373"/>
      <c r="AA79" s="372"/>
      <c r="AB79" s="373"/>
      <c r="AC79" s="251">
        <f t="shared" si="7"/>
        <v>0</v>
      </c>
      <c r="AD79" s="247">
        <f t="shared" si="8"/>
        <v>0</v>
      </c>
      <c r="AE79" s="248">
        <f t="shared" si="3"/>
        <v>0</v>
      </c>
    </row>
    <row r="80" spans="1:31" s="4" customFormat="1" ht="15" customHeight="1" x14ac:dyDescent="0.2">
      <c r="A80" s="346"/>
      <c r="B80" s="349" t="s">
        <v>189</v>
      </c>
      <c r="C80" s="356"/>
      <c r="D80" s="352"/>
      <c r="E80" s="380">
        <f t="shared" si="62"/>
        <v>0</v>
      </c>
      <c r="F80" s="252">
        <v>0</v>
      </c>
      <c r="G80" s="223">
        <f t="shared" si="56"/>
        <v>0</v>
      </c>
      <c r="H80" s="234"/>
      <c r="I80" s="380">
        <f t="shared" si="63"/>
        <v>0</v>
      </c>
      <c r="J80" s="252">
        <v>0</v>
      </c>
      <c r="K80" s="235"/>
      <c r="L80" s="252"/>
      <c r="M80" s="269"/>
      <c r="N80" s="372"/>
      <c r="O80" s="373"/>
      <c r="P80" s="373"/>
      <c r="Q80" s="373"/>
      <c r="R80" s="373"/>
      <c r="S80" s="373"/>
      <c r="T80" s="373"/>
      <c r="U80" s="373"/>
      <c r="V80" s="373"/>
      <c r="W80" s="372"/>
      <c r="X80" s="373"/>
      <c r="Y80" s="373"/>
      <c r="Z80" s="373"/>
      <c r="AA80" s="372"/>
      <c r="AB80" s="373"/>
      <c r="AC80" s="251">
        <f t="shared" ref="AC80:AC85" si="64">SUM(N80:AB80)</f>
        <v>0</v>
      </c>
      <c r="AD80" s="247">
        <f t="shared" ref="AD80:AD85" si="65">+AC80+M80</f>
        <v>0</v>
      </c>
      <c r="AE80" s="248">
        <f t="shared" ref="AE80:AE85" si="66">+F80-AD80</f>
        <v>0</v>
      </c>
    </row>
    <row r="81" spans="1:31" s="4" customFormat="1" ht="15" customHeight="1" x14ac:dyDescent="0.2">
      <c r="A81" s="346"/>
      <c r="B81" s="349" t="s">
        <v>190</v>
      </c>
      <c r="C81" s="356"/>
      <c r="D81" s="352"/>
      <c r="E81" s="380">
        <f t="shared" si="62"/>
        <v>0</v>
      </c>
      <c r="F81" s="252">
        <v>0</v>
      </c>
      <c r="G81" s="223">
        <f t="shared" si="56"/>
        <v>0</v>
      </c>
      <c r="H81" s="234"/>
      <c r="I81" s="380">
        <f t="shared" si="63"/>
        <v>0</v>
      </c>
      <c r="J81" s="252">
        <v>0</v>
      </c>
      <c r="K81" s="235"/>
      <c r="L81" s="252"/>
      <c r="M81" s="269"/>
      <c r="N81" s="372"/>
      <c r="O81" s="373"/>
      <c r="P81" s="373"/>
      <c r="Q81" s="373"/>
      <c r="R81" s="373"/>
      <c r="S81" s="373"/>
      <c r="T81" s="373"/>
      <c r="U81" s="373"/>
      <c r="V81" s="373"/>
      <c r="W81" s="372"/>
      <c r="X81" s="373"/>
      <c r="Y81" s="373"/>
      <c r="Z81" s="373"/>
      <c r="AA81" s="372"/>
      <c r="AB81" s="373"/>
      <c r="AC81" s="251">
        <f t="shared" si="64"/>
        <v>0</v>
      </c>
      <c r="AD81" s="247">
        <f t="shared" si="65"/>
        <v>0</v>
      </c>
      <c r="AE81" s="248">
        <f t="shared" si="66"/>
        <v>0</v>
      </c>
    </row>
    <row r="82" spans="1:31" s="4" customFormat="1" ht="15" customHeight="1" x14ac:dyDescent="0.2">
      <c r="A82" s="346"/>
      <c r="B82" s="349" t="s">
        <v>191</v>
      </c>
      <c r="C82" s="356"/>
      <c r="D82" s="352"/>
      <c r="E82" s="380">
        <f t="shared" si="62"/>
        <v>0</v>
      </c>
      <c r="F82" s="252">
        <v>0</v>
      </c>
      <c r="G82" s="223">
        <f t="shared" si="56"/>
        <v>0</v>
      </c>
      <c r="H82" s="234"/>
      <c r="I82" s="380">
        <f t="shared" si="63"/>
        <v>0</v>
      </c>
      <c r="J82" s="252">
        <v>0</v>
      </c>
      <c r="K82" s="235"/>
      <c r="L82" s="252"/>
      <c r="M82" s="269"/>
      <c r="N82" s="372"/>
      <c r="O82" s="373"/>
      <c r="P82" s="373"/>
      <c r="Q82" s="373"/>
      <c r="R82" s="373"/>
      <c r="S82" s="373"/>
      <c r="T82" s="373"/>
      <c r="U82" s="373"/>
      <c r="V82" s="373"/>
      <c r="W82" s="372"/>
      <c r="X82" s="373"/>
      <c r="Y82" s="373"/>
      <c r="Z82" s="373"/>
      <c r="AA82" s="372"/>
      <c r="AB82" s="373"/>
      <c r="AC82" s="251">
        <f t="shared" si="64"/>
        <v>0</v>
      </c>
      <c r="AD82" s="247">
        <f t="shared" si="65"/>
        <v>0</v>
      </c>
      <c r="AE82" s="248">
        <f t="shared" si="66"/>
        <v>0</v>
      </c>
    </row>
    <row r="83" spans="1:31" s="4" customFormat="1" ht="15" customHeight="1" x14ac:dyDescent="0.2">
      <c r="A83" s="346"/>
      <c r="B83" s="349" t="s">
        <v>192</v>
      </c>
      <c r="C83" s="356"/>
      <c r="D83" s="352"/>
      <c r="E83" s="380">
        <f t="shared" si="62"/>
        <v>0</v>
      </c>
      <c r="F83" s="252">
        <v>0</v>
      </c>
      <c r="G83" s="223">
        <f t="shared" si="56"/>
        <v>0</v>
      </c>
      <c r="H83" s="234"/>
      <c r="I83" s="380">
        <f t="shared" si="63"/>
        <v>0</v>
      </c>
      <c r="J83" s="252">
        <v>0</v>
      </c>
      <c r="K83" s="235"/>
      <c r="L83" s="252"/>
      <c r="M83" s="269"/>
      <c r="N83" s="372"/>
      <c r="O83" s="373"/>
      <c r="P83" s="373"/>
      <c r="Q83" s="373"/>
      <c r="R83" s="373"/>
      <c r="S83" s="373"/>
      <c r="T83" s="373"/>
      <c r="U83" s="373"/>
      <c r="V83" s="373"/>
      <c r="W83" s="372"/>
      <c r="X83" s="373"/>
      <c r="Y83" s="373"/>
      <c r="Z83" s="373"/>
      <c r="AA83" s="372"/>
      <c r="AB83" s="373"/>
      <c r="AC83" s="251">
        <f t="shared" si="64"/>
        <v>0</v>
      </c>
      <c r="AD83" s="247">
        <f t="shared" si="65"/>
        <v>0</v>
      </c>
      <c r="AE83" s="248">
        <f t="shared" si="66"/>
        <v>0</v>
      </c>
    </row>
    <row r="84" spans="1:31" s="4" customFormat="1" ht="15" customHeight="1" x14ac:dyDescent="0.2">
      <c r="A84" s="346"/>
      <c r="B84" s="349" t="s">
        <v>193</v>
      </c>
      <c r="C84" s="356"/>
      <c r="D84" s="352"/>
      <c r="E84" s="380">
        <f t="shared" si="62"/>
        <v>0</v>
      </c>
      <c r="F84" s="252">
        <v>0</v>
      </c>
      <c r="G84" s="223">
        <f t="shared" si="56"/>
        <v>0</v>
      </c>
      <c r="H84" s="234"/>
      <c r="I84" s="380">
        <f t="shared" si="63"/>
        <v>0</v>
      </c>
      <c r="J84" s="252">
        <v>0</v>
      </c>
      <c r="K84" s="235"/>
      <c r="L84" s="252"/>
      <c r="M84" s="269"/>
      <c r="N84" s="372"/>
      <c r="O84" s="373"/>
      <c r="P84" s="373"/>
      <c r="Q84" s="373"/>
      <c r="R84" s="373"/>
      <c r="S84" s="373"/>
      <c r="T84" s="373"/>
      <c r="U84" s="373"/>
      <c r="V84" s="373"/>
      <c r="W84" s="372"/>
      <c r="X84" s="373"/>
      <c r="Y84" s="373"/>
      <c r="Z84" s="373"/>
      <c r="AA84" s="372"/>
      <c r="AB84" s="373"/>
      <c r="AC84" s="251">
        <f t="shared" si="64"/>
        <v>0</v>
      </c>
      <c r="AD84" s="247">
        <f t="shared" si="65"/>
        <v>0</v>
      </c>
      <c r="AE84" s="248">
        <f t="shared" si="66"/>
        <v>0</v>
      </c>
    </row>
    <row r="85" spans="1:31" s="4" customFormat="1" ht="15" customHeight="1" x14ac:dyDescent="0.2">
      <c r="A85" s="346"/>
      <c r="B85" s="349" t="s">
        <v>194</v>
      </c>
      <c r="C85" s="356"/>
      <c r="D85" s="352"/>
      <c r="E85" s="380">
        <f t="shared" si="62"/>
        <v>0</v>
      </c>
      <c r="F85" s="252">
        <v>0</v>
      </c>
      <c r="G85" s="223">
        <f t="shared" si="56"/>
        <v>0</v>
      </c>
      <c r="H85" s="234"/>
      <c r="I85" s="380">
        <f t="shared" si="63"/>
        <v>0</v>
      </c>
      <c r="J85" s="252">
        <v>0</v>
      </c>
      <c r="K85" s="235"/>
      <c r="L85" s="252"/>
      <c r="M85" s="269"/>
      <c r="N85" s="372"/>
      <c r="O85" s="373"/>
      <c r="P85" s="373"/>
      <c r="Q85" s="373"/>
      <c r="R85" s="373"/>
      <c r="S85" s="373"/>
      <c r="T85" s="373"/>
      <c r="U85" s="373"/>
      <c r="V85" s="373"/>
      <c r="W85" s="372"/>
      <c r="X85" s="373"/>
      <c r="Y85" s="373"/>
      <c r="Z85" s="373"/>
      <c r="AA85" s="372"/>
      <c r="AB85" s="373"/>
      <c r="AC85" s="251">
        <f t="shared" si="64"/>
        <v>0</v>
      </c>
      <c r="AD85" s="247">
        <f t="shared" si="65"/>
        <v>0</v>
      </c>
      <c r="AE85" s="248">
        <f t="shared" si="66"/>
        <v>0</v>
      </c>
    </row>
    <row r="86" spans="1:31" s="4" customFormat="1" ht="15" customHeight="1" thickBot="1" x14ac:dyDescent="0.25">
      <c r="A86" s="171"/>
      <c r="B86" s="278"/>
      <c r="C86" s="278"/>
      <c r="D86" s="208"/>
      <c r="E86" s="380">
        <f t="shared" si="62"/>
        <v>0</v>
      </c>
      <c r="F86" s="281">
        <v>0</v>
      </c>
      <c r="G86" s="229">
        <f t="shared" si="56"/>
        <v>0</v>
      </c>
      <c r="H86" s="230"/>
      <c r="I86" s="380">
        <f t="shared" si="63"/>
        <v>0</v>
      </c>
      <c r="J86" s="281">
        <v>0</v>
      </c>
      <c r="K86" s="231"/>
      <c r="L86" s="281"/>
      <c r="M86" s="270"/>
      <c r="N86" s="374"/>
      <c r="O86" s="375"/>
      <c r="P86" s="375"/>
      <c r="Q86" s="375"/>
      <c r="R86" s="375"/>
      <c r="S86" s="375"/>
      <c r="T86" s="375"/>
      <c r="U86" s="375"/>
      <c r="V86" s="375"/>
      <c r="W86" s="374"/>
      <c r="X86" s="375"/>
      <c r="Y86" s="375"/>
      <c r="Z86" s="375"/>
      <c r="AA86" s="374"/>
      <c r="AB86" s="375"/>
      <c r="AC86" s="251">
        <f t="shared" si="7"/>
        <v>0</v>
      </c>
      <c r="AD86" s="247">
        <f t="shared" si="8"/>
        <v>0</v>
      </c>
      <c r="AE86" s="248">
        <f t="shared" si="3"/>
        <v>0</v>
      </c>
    </row>
    <row r="87" spans="1:31" s="26" customFormat="1" ht="15" customHeight="1" x14ac:dyDescent="0.2">
      <c r="A87" s="198" t="s">
        <v>210</v>
      </c>
      <c r="B87" s="353" t="s">
        <v>211</v>
      </c>
      <c r="C87" s="353"/>
      <c r="D87" s="209">
        <f>SUM(D88:D95)</f>
        <v>0</v>
      </c>
      <c r="E87" s="327">
        <f>SUM(E88:E95)</f>
        <v>0</v>
      </c>
      <c r="F87" s="209">
        <f>SUM(F88:F95)</f>
        <v>0</v>
      </c>
      <c r="G87" s="209">
        <f t="shared" ref="G87:H87" si="67">SUM(G88:G95)</f>
        <v>0</v>
      </c>
      <c r="H87" s="209">
        <f t="shared" si="67"/>
        <v>0</v>
      </c>
      <c r="I87" s="327">
        <f>SUM(I88:I95)</f>
        <v>0</v>
      </c>
      <c r="J87" s="209">
        <f>SUM(J88:J95)</f>
        <v>0</v>
      </c>
      <c r="K87" s="209">
        <f t="shared" ref="K87" si="68">SUM(K88:K95)</f>
        <v>0</v>
      </c>
      <c r="L87" s="209"/>
      <c r="M87" s="268">
        <f>SUM(M88:M95)</f>
        <v>0</v>
      </c>
      <c r="N87" s="268">
        <f>SUM(N88:N95)</f>
        <v>0</v>
      </c>
      <c r="O87" s="272">
        <f>SUM(O88:O95)</f>
        <v>0</v>
      </c>
      <c r="P87" s="272">
        <f t="shared" ref="P87:V87" si="69">SUM(P88:P95)</f>
        <v>0</v>
      </c>
      <c r="Q87" s="272">
        <f t="shared" si="69"/>
        <v>0</v>
      </c>
      <c r="R87" s="272">
        <f t="shared" si="69"/>
        <v>0</v>
      </c>
      <c r="S87" s="272">
        <f t="shared" si="69"/>
        <v>0</v>
      </c>
      <c r="T87" s="272">
        <f t="shared" si="69"/>
        <v>0</v>
      </c>
      <c r="U87" s="272">
        <f t="shared" si="69"/>
        <v>0</v>
      </c>
      <c r="V87" s="272">
        <f t="shared" si="69"/>
        <v>0</v>
      </c>
      <c r="W87" s="268">
        <f>SUM(W88:W95)</f>
        <v>0</v>
      </c>
      <c r="X87" s="272">
        <f t="shared" ref="X87:Z87" si="70">SUM(X88:X95)</f>
        <v>0</v>
      </c>
      <c r="Y87" s="272">
        <f t="shared" si="70"/>
        <v>0</v>
      </c>
      <c r="Z87" s="272">
        <f t="shared" si="70"/>
        <v>0</v>
      </c>
      <c r="AA87" s="268">
        <f>SUM(AA88:AA95)</f>
        <v>0</v>
      </c>
      <c r="AB87" s="272">
        <f t="shared" ref="AB87" si="71">SUM(AB88:AB95)</f>
        <v>0</v>
      </c>
      <c r="AC87" s="251">
        <f t="shared" si="7"/>
        <v>0</v>
      </c>
      <c r="AD87" s="247">
        <f t="shared" si="8"/>
        <v>0</v>
      </c>
      <c r="AE87" s="248">
        <f t="shared" si="3"/>
        <v>0</v>
      </c>
    </row>
    <row r="88" spans="1:31" s="4" customFormat="1" ht="15" customHeight="1" x14ac:dyDescent="0.2">
      <c r="A88" s="346"/>
      <c r="B88" s="349" t="s">
        <v>188</v>
      </c>
      <c r="C88" s="349"/>
      <c r="D88" s="210"/>
      <c r="E88" s="380">
        <f t="shared" si="62"/>
        <v>0</v>
      </c>
      <c r="F88" s="252">
        <v>0</v>
      </c>
      <c r="G88" s="223">
        <f t="shared" si="56"/>
        <v>0</v>
      </c>
      <c r="H88" s="234"/>
      <c r="I88" s="380">
        <f t="shared" si="63"/>
        <v>0</v>
      </c>
      <c r="J88" s="252">
        <v>0</v>
      </c>
      <c r="K88" s="235"/>
      <c r="L88" s="252"/>
      <c r="M88" s="269"/>
      <c r="N88" s="372"/>
      <c r="O88" s="373"/>
      <c r="P88" s="373"/>
      <c r="Q88" s="373"/>
      <c r="R88" s="373"/>
      <c r="S88" s="373"/>
      <c r="T88" s="373"/>
      <c r="U88" s="373"/>
      <c r="V88" s="373"/>
      <c r="W88" s="372"/>
      <c r="X88" s="373"/>
      <c r="Y88" s="373"/>
      <c r="Z88" s="373"/>
      <c r="AA88" s="372"/>
      <c r="AB88" s="373"/>
      <c r="AC88" s="251">
        <f t="shared" si="7"/>
        <v>0</v>
      </c>
      <c r="AD88" s="247">
        <f t="shared" si="8"/>
        <v>0</v>
      </c>
      <c r="AE88" s="248">
        <f t="shared" si="3"/>
        <v>0</v>
      </c>
    </row>
    <row r="89" spans="1:31" s="4" customFormat="1" ht="15" customHeight="1" x14ac:dyDescent="0.2">
      <c r="A89" s="346"/>
      <c r="B89" s="349" t="s">
        <v>189</v>
      </c>
      <c r="C89" s="356"/>
      <c r="D89" s="352"/>
      <c r="E89" s="380">
        <f t="shared" si="62"/>
        <v>0</v>
      </c>
      <c r="F89" s="252">
        <v>0</v>
      </c>
      <c r="G89" s="223">
        <f t="shared" si="56"/>
        <v>0</v>
      </c>
      <c r="H89" s="234"/>
      <c r="I89" s="380">
        <f t="shared" si="63"/>
        <v>0</v>
      </c>
      <c r="J89" s="252">
        <v>0</v>
      </c>
      <c r="K89" s="235"/>
      <c r="L89" s="252"/>
      <c r="M89" s="269"/>
      <c r="N89" s="372"/>
      <c r="O89" s="373"/>
      <c r="P89" s="373"/>
      <c r="Q89" s="373"/>
      <c r="R89" s="373"/>
      <c r="S89" s="373"/>
      <c r="T89" s="373"/>
      <c r="U89" s="373"/>
      <c r="V89" s="373"/>
      <c r="W89" s="372"/>
      <c r="X89" s="373"/>
      <c r="Y89" s="373"/>
      <c r="Z89" s="373"/>
      <c r="AA89" s="372"/>
      <c r="AB89" s="373"/>
      <c r="AC89" s="251">
        <f t="shared" ref="AC89:AC94" si="72">SUM(N89:AB89)</f>
        <v>0</v>
      </c>
      <c r="AD89" s="247">
        <f t="shared" ref="AD89:AD94" si="73">+AC89+M89</f>
        <v>0</v>
      </c>
      <c r="AE89" s="248">
        <f t="shared" ref="AE89:AE94" si="74">+F89-AD89</f>
        <v>0</v>
      </c>
    </row>
    <row r="90" spans="1:31" s="4" customFormat="1" ht="15" customHeight="1" x14ac:dyDescent="0.2">
      <c r="A90" s="346"/>
      <c r="B90" s="349" t="s">
        <v>190</v>
      </c>
      <c r="C90" s="356"/>
      <c r="D90" s="352"/>
      <c r="E90" s="380">
        <f t="shared" si="62"/>
        <v>0</v>
      </c>
      <c r="F90" s="252">
        <v>0</v>
      </c>
      <c r="G90" s="223">
        <f t="shared" si="56"/>
        <v>0</v>
      </c>
      <c r="H90" s="234"/>
      <c r="I90" s="380">
        <f t="shared" si="63"/>
        <v>0</v>
      </c>
      <c r="J90" s="252">
        <v>0</v>
      </c>
      <c r="K90" s="235"/>
      <c r="L90" s="252"/>
      <c r="M90" s="269"/>
      <c r="N90" s="372"/>
      <c r="O90" s="373"/>
      <c r="P90" s="373"/>
      <c r="Q90" s="373"/>
      <c r="R90" s="373"/>
      <c r="S90" s="373"/>
      <c r="T90" s="373"/>
      <c r="U90" s="373"/>
      <c r="V90" s="373"/>
      <c r="W90" s="372"/>
      <c r="X90" s="373"/>
      <c r="Y90" s="373"/>
      <c r="Z90" s="373"/>
      <c r="AA90" s="372"/>
      <c r="AB90" s="373"/>
      <c r="AC90" s="251">
        <f t="shared" si="72"/>
        <v>0</v>
      </c>
      <c r="AD90" s="247">
        <f t="shared" si="73"/>
        <v>0</v>
      </c>
      <c r="AE90" s="248">
        <f t="shared" si="74"/>
        <v>0</v>
      </c>
    </row>
    <row r="91" spans="1:31" s="4" customFormat="1" ht="15" customHeight="1" x14ac:dyDescent="0.2">
      <c r="A91" s="346"/>
      <c r="B91" s="349" t="s">
        <v>191</v>
      </c>
      <c r="C91" s="356"/>
      <c r="D91" s="352"/>
      <c r="E91" s="380">
        <f t="shared" si="62"/>
        <v>0</v>
      </c>
      <c r="F91" s="252">
        <v>0</v>
      </c>
      <c r="G91" s="223">
        <f t="shared" si="56"/>
        <v>0</v>
      </c>
      <c r="H91" s="234"/>
      <c r="I91" s="380">
        <f t="shared" si="63"/>
        <v>0</v>
      </c>
      <c r="J91" s="252">
        <v>0</v>
      </c>
      <c r="K91" s="235"/>
      <c r="L91" s="252"/>
      <c r="M91" s="269"/>
      <c r="N91" s="372"/>
      <c r="O91" s="373"/>
      <c r="P91" s="373"/>
      <c r="Q91" s="373"/>
      <c r="R91" s="373"/>
      <c r="S91" s="373"/>
      <c r="T91" s="373"/>
      <c r="U91" s="373"/>
      <c r="V91" s="373"/>
      <c r="W91" s="372"/>
      <c r="X91" s="373"/>
      <c r="Y91" s="373"/>
      <c r="Z91" s="373"/>
      <c r="AA91" s="372"/>
      <c r="AB91" s="373"/>
      <c r="AC91" s="251">
        <f t="shared" si="72"/>
        <v>0</v>
      </c>
      <c r="AD91" s="247">
        <f t="shared" si="73"/>
        <v>0</v>
      </c>
      <c r="AE91" s="248">
        <f t="shared" si="74"/>
        <v>0</v>
      </c>
    </row>
    <row r="92" spans="1:31" s="4" customFormat="1" ht="15" customHeight="1" x14ac:dyDescent="0.2">
      <c r="A92" s="346"/>
      <c r="B92" s="349" t="s">
        <v>192</v>
      </c>
      <c r="C92" s="356"/>
      <c r="D92" s="352"/>
      <c r="E92" s="380">
        <f t="shared" si="62"/>
        <v>0</v>
      </c>
      <c r="F92" s="252">
        <v>0</v>
      </c>
      <c r="G92" s="223">
        <f t="shared" si="56"/>
        <v>0</v>
      </c>
      <c r="H92" s="234"/>
      <c r="I92" s="380">
        <f t="shared" si="63"/>
        <v>0</v>
      </c>
      <c r="J92" s="252">
        <v>0</v>
      </c>
      <c r="K92" s="235"/>
      <c r="L92" s="252"/>
      <c r="M92" s="269"/>
      <c r="N92" s="372"/>
      <c r="O92" s="373"/>
      <c r="P92" s="373"/>
      <c r="Q92" s="373"/>
      <c r="R92" s="373"/>
      <c r="S92" s="373"/>
      <c r="T92" s="373"/>
      <c r="U92" s="373"/>
      <c r="V92" s="373"/>
      <c r="W92" s="372"/>
      <c r="X92" s="373"/>
      <c r="Y92" s="373"/>
      <c r="Z92" s="373"/>
      <c r="AA92" s="372"/>
      <c r="AB92" s="373"/>
      <c r="AC92" s="251">
        <f t="shared" si="72"/>
        <v>0</v>
      </c>
      <c r="AD92" s="247">
        <f t="shared" si="73"/>
        <v>0</v>
      </c>
      <c r="AE92" s="248">
        <f t="shared" si="74"/>
        <v>0</v>
      </c>
    </row>
    <row r="93" spans="1:31" s="4" customFormat="1" ht="15" customHeight="1" x14ac:dyDescent="0.2">
      <c r="A93" s="348"/>
      <c r="B93" s="349" t="s">
        <v>193</v>
      </c>
      <c r="C93" s="356"/>
      <c r="D93" s="352"/>
      <c r="E93" s="380">
        <f t="shared" si="62"/>
        <v>0</v>
      </c>
      <c r="F93" s="252">
        <v>0</v>
      </c>
      <c r="G93" s="223">
        <f t="shared" si="56"/>
        <v>0</v>
      </c>
      <c r="H93" s="234"/>
      <c r="I93" s="380">
        <f t="shared" si="63"/>
        <v>0</v>
      </c>
      <c r="J93" s="252">
        <v>0</v>
      </c>
      <c r="K93" s="235"/>
      <c r="L93" s="252"/>
      <c r="M93" s="269"/>
      <c r="N93" s="372"/>
      <c r="O93" s="373"/>
      <c r="P93" s="373"/>
      <c r="Q93" s="373"/>
      <c r="R93" s="373"/>
      <c r="S93" s="373"/>
      <c r="T93" s="373"/>
      <c r="U93" s="373"/>
      <c r="V93" s="373"/>
      <c r="W93" s="372"/>
      <c r="X93" s="373"/>
      <c r="Y93" s="373"/>
      <c r="Z93" s="373"/>
      <c r="AA93" s="372"/>
      <c r="AB93" s="373"/>
      <c r="AC93" s="251">
        <f t="shared" si="72"/>
        <v>0</v>
      </c>
      <c r="AD93" s="247">
        <f t="shared" si="73"/>
        <v>0</v>
      </c>
      <c r="AE93" s="248">
        <f t="shared" si="74"/>
        <v>0</v>
      </c>
    </row>
    <row r="94" spans="1:31" s="4" customFormat="1" ht="15" customHeight="1" x14ac:dyDescent="0.2">
      <c r="A94" s="348"/>
      <c r="B94" s="349" t="s">
        <v>194</v>
      </c>
      <c r="C94" s="356"/>
      <c r="D94" s="352"/>
      <c r="E94" s="380">
        <f t="shared" si="62"/>
        <v>0</v>
      </c>
      <c r="F94" s="252">
        <v>0</v>
      </c>
      <c r="G94" s="223">
        <f t="shared" si="56"/>
        <v>0</v>
      </c>
      <c r="H94" s="234"/>
      <c r="I94" s="380">
        <f t="shared" si="63"/>
        <v>0</v>
      </c>
      <c r="J94" s="252">
        <v>0</v>
      </c>
      <c r="K94" s="235"/>
      <c r="L94" s="252"/>
      <c r="M94" s="269"/>
      <c r="N94" s="372"/>
      <c r="O94" s="373"/>
      <c r="P94" s="373"/>
      <c r="Q94" s="373"/>
      <c r="R94" s="373"/>
      <c r="S94" s="373"/>
      <c r="T94" s="373"/>
      <c r="U94" s="373"/>
      <c r="V94" s="373"/>
      <c r="W94" s="372"/>
      <c r="X94" s="373"/>
      <c r="Y94" s="373"/>
      <c r="Z94" s="373"/>
      <c r="AA94" s="372"/>
      <c r="AB94" s="373"/>
      <c r="AC94" s="251">
        <f t="shared" si="72"/>
        <v>0</v>
      </c>
      <c r="AD94" s="247">
        <f t="shared" si="73"/>
        <v>0</v>
      </c>
      <c r="AE94" s="248">
        <f t="shared" si="74"/>
        <v>0</v>
      </c>
    </row>
    <row r="95" spans="1:31" s="4" customFormat="1" ht="15" customHeight="1" thickBot="1" x14ac:dyDescent="0.25">
      <c r="A95" s="171"/>
      <c r="B95" s="278"/>
      <c r="C95" s="278"/>
      <c r="D95" s="208"/>
      <c r="E95" s="380">
        <f t="shared" si="62"/>
        <v>0</v>
      </c>
      <c r="F95" s="281">
        <v>0</v>
      </c>
      <c r="G95" s="229">
        <f t="shared" si="56"/>
        <v>0</v>
      </c>
      <c r="H95" s="230"/>
      <c r="I95" s="380">
        <f t="shared" si="63"/>
        <v>0</v>
      </c>
      <c r="J95" s="281">
        <v>0</v>
      </c>
      <c r="K95" s="231"/>
      <c r="L95" s="281"/>
      <c r="M95" s="270"/>
      <c r="N95" s="374"/>
      <c r="O95" s="375"/>
      <c r="P95" s="375"/>
      <c r="Q95" s="375"/>
      <c r="R95" s="375"/>
      <c r="S95" s="375"/>
      <c r="T95" s="375"/>
      <c r="U95" s="375"/>
      <c r="V95" s="375"/>
      <c r="W95" s="374"/>
      <c r="X95" s="375"/>
      <c r="Y95" s="375"/>
      <c r="Z95" s="375"/>
      <c r="AA95" s="374"/>
      <c r="AB95" s="375"/>
      <c r="AC95" s="251">
        <f t="shared" si="7"/>
        <v>0</v>
      </c>
      <c r="AD95" s="247">
        <f t="shared" si="8"/>
        <v>0</v>
      </c>
      <c r="AE95" s="248">
        <f t="shared" si="3"/>
        <v>0</v>
      </c>
    </row>
    <row r="96" spans="1:31" s="26" customFormat="1" ht="15" customHeight="1" x14ac:dyDescent="0.2">
      <c r="A96" s="359" t="s">
        <v>212</v>
      </c>
      <c r="B96" s="350" t="s">
        <v>213</v>
      </c>
      <c r="C96" s="353"/>
      <c r="D96" s="209">
        <f>SUM(D97:D104)</f>
        <v>0</v>
      </c>
      <c r="E96" s="327">
        <f>SUM(E97:E104)</f>
        <v>0</v>
      </c>
      <c r="F96" s="209">
        <f>SUM(F97:F104)</f>
        <v>0</v>
      </c>
      <c r="G96" s="209">
        <f t="shared" ref="G96:H96" si="75">SUM(G97:G104)</f>
        <v>0</v>
      </c>
      <c r="H96" s="209">
        <f t="shared" si="75"/>
        <v>0</v>
      </c>
      <c r="I96" s="327">
        <f>SUM(I97:I104)</f>
        <v>0</v>
      </c>
      <c r="J96" s="209">
        <f>SUM(J97:J104)</f>
        <v>0</v>
      </c>
      <c r="K96" s="209">
        <f t="shared" ref="K96" si="76">SUM(K97:K104)</f>
        <v>0</v>
      </c>
      <c r="L96" s="209"/>
      <c r="M96" s="268">
        <f>SUM(M97:M104)</f>
        <v>0</v>
      </c>
      <c r="N96" s="268">
        <f>SUM(N97:N104)</f>
        <v>0</v>
      </c>
      <c r="O96" s="272">
        <f>SUM(O97:O104)</f>
        <v>0</v>
      </c>
      <c r="P96" s="272">
        <f t="shared" ref="P96:V96" si="77">SUM(P97:P104)</f>
        <v>0</v>
      </c>
      <c r="Q96" s="272">
        <f t="shared" si="77"/>
        <v>0</v>
      </c>
      <c r="R96" s="272">
        <f t="shared" si="77"/>
        <v>0</v>
      </c>
      <c r="S96" s="272">
        <f t="shared" si="77"/>
        <v>0</v>
      </c>
      <c r="T96" s="272">
        <f t="shared" si="77"/>
        <v>0</v>
      </c>
      <c r="U96" s="272">
        <f t="shared" si="77"/>
        <v>0</v>
      </c>
      <c r="V96" s="272">
        <f t="shared" si="77"/>
        <v>0</v>
      </c>
      <c r="W96" s="268">
        <f>SUM(W97:W104)</f>
        <v>0</v>
      </c>
      <c r="X96" s="272">
        <f t="shared" ref="X96:Z96" si="78">SUM(X97:X104)</f>
        <v>0</v>
      </c>
      <c r="Y96" s="272">
        <f t="shared" si="78"/>
        <v>0</v>
      </c>
      <c r="Z96" s="272">
        <f t="shared" si="78"/>
        <v>0</v>
      </c>
      <c r="AA96" s="268">
        <f>SUM(AA97:AA104)</f>
        <v>0</v>
      </c>
      <c r="AB96" s="272">
        <f t="shared" ref="AB96" si="79">SUM(AB97:AB104)</f>
        <v>0</v>
      </c>
      <c r="AC96" s="251">
        <f t="shared" si="7"/>
        <v>0</v>
      </c>
      <c r="AD96" s="247">
        <f t="shared" si="8"/>
        <v>0</v>
      </c>
      <c r="AE96" s="248">
        <f t="shared" si="3"/>
        <v>0</v>
      </c>
    </row>
    <row r="97" spans="1:31" s="4" customFormat="1" ht="15" customHeight="1" x14ac:dyDescent="0.2">
      <c r="A97" s="360"/>
      <c r="B97" s="349" t="s">
        <v>188</v>
      </c>
      <c r="C97" s="349"/>
      <c r="D97" s="210"/>
      <c r="E97" s="380">
        <f t="shared" si="62"/>
        <v>0</v>
      </c>
      <c r="F97" s="252">
        <v>0</v>
      </c>
      <c r="G97" s="223">
        <f t="shared" si="56"/>
        <v>0</v>
      </c>
      <c r="H97" s="234"/>
      <c r="I97" s="380">
        <f t="shared" si="63"/>
        <v>0</v>
      </c>
      <c r="J97" s="252">
        <v>0</v>
      </c>
      <c r="K97" s="235"/>
      <c r="L97" s="252"/>
      <c r="M97" s="269"/>
      <c r="N97" s="372"/>
      <c r="O97" s="373"/>
      <c r="P97" s="373"/>
      <c r="Q97" s="373"/>
      <c r="R97" s="373"/>
      <c r="S97" s="373"/>
      <c r="T97" s="373"/>
      <c r="U97" s="373"/>
      <c r="V97" s="373"/>
      <c r="W97" s="372"/>
      <c r="X97" s="373"/>
      <c r="Y97" s="373"/>
      <c r="Z97" s="373"/>
      <c r="AA97" s="372"/>
      <c r="AB97" s="373"/>
      <c r="AC97" s="251">
        <f t="shared" si="7"/>
        <v>0</v>
      </c>
      <c r="AD97" s="247">
        <f t="shared" si="8"/>
        <v>0</v>
      </c>
      <c r="AE97" s="248">
        <f t="shared" si="3"/>
        <v>0</v>
      </c>
    </row>
    <row r="98" spans="1:31" s="4" customFormat="1" ht="15" customHeight="1" x14ac:dyDescent="0.2">
      <c r="A98" s="360"/>
      <c r="B98" s="349" t="s">
        <v>189</v>
      </c>
      <c r="C98" s="356"/>
      <c r="D98" s="352"/>
      <c r="E98" s="380">
        <f t="shared" si="62"/>
        <v>0</v>
      </c>
      <c r="F98" s="252">
        <v>0</v>
      </c>
      <c r="G98" s="223">
        <f t="shared" si="56"/>
        <v>0</v>
      </c>
      <c r="H98" s="234"/>
      <c r="I98" s="380">
        <f t="shared" si="63"/>
        <v>0</v>
      </c>
      <c r="J98" s="252">
        <v>0</v>
      </c>
      <c r="K98" s="235"/>
      <c r="L98" s="252"/>
      <c r="M98" s="269"/>
      <c r="N98" s="372"/>
      <c r="O98" s="373"/>
      <c r="P98" s="373"/>
      <c r="Q98" s="373"/>
      <c r="R98" s="373"/>
      <c r="S98" s="373"/>
      <c r="T98" s="373"/>
      <c r="U98" s="373"/>
      <c r="V98" s="373"/>
      <c r="W98" s="372"/>
      <c r="X98" s="373"/>
      <c r="Y98" s="373"/>
      <c r="Z98" s="373"/>
      <c r="AA98" s="372"/>
      <c r="AB98" s="373"/>
      <c r="AC98" s="251">
        <f t="shared" ref="AC98:AC103" si="80">SUM(N98:AB98)</f>
        <v>0</v>
      </c>
      <c r="AD98" s="247">
        <f t="shared" ref="AD98:AD103" si="81">+AC98+M98</f>
        <v>0</v>
      </c>
      <c r="AE98" s="248">
        <f t="shared" ref="AE98:AE103" si="82">+F98-AD98</f>
        <v>0</v>
      </c>
    </row>
    <row r="99" spans="1:31" s="4" customFormat="1" ht="15" customHeight="1" x14ac:dyDescent="0.2">
      <c r="A99" s="360"/>
      <c r="B99" s="349" t="s">
        <v>190</v>
      </c>
      <c r="C99" s="356"/>
      <c r="D99" s="352"/>
      <c r="E99" s="380">
        <f t="shared" si="62"/>
        <v>0</v>
      </c>
      <c r="F99" s="252">
        <v>0</v>
      </c>
      <c r="G99" s="223">
        <f t="shared" si="56"/>
        <v>0</v>
      </c>
      <c r="H99" s="234"/>
      <c r="I99" s="380">
        <f t="shared" si="63"/>
        <v>0</v>
      </c>
      <c r="J99" s="252">
        <v>0</v>
      </c>
      <c r="K99" s="235"/>
      <c r="L99" s="252"/>
      <c r="M99" s="269"/>
      <c r="N99" s="372"/>
      <c r="O99" s="373"/>
      <c r="P99" s="373"/>
      <c r="Q99" s="373"/>
      <c r="R99" s="373"/>
      <c r="S99" s="373"/>
      <c r="T99" s="373"/>
      <c r="U99" s="373"/>
      <c r="V99" s="373"/>
      <c r="W99" s="372"/>
      <c r="X99" s="373"/>
      <c r="Y99" s="373"/>
      <c r="Z99" s="373"/>
      <c r="AA99" s="372"/>
      <c r="AB99" s="373"/>
      <c r="AC99" s="251">
        <f t="shared" si="80"/>
        <v>0</v>
      </c>
      <c r="AD99" s="247">
        <f t="shared" si="81"/>
        <v>0</v>
      </c>
      <c r="AE99" s="248">
        <f t="shared" si="82"/>
        <v>0</v>
      </c>
    </row>
    <row r="100" spans="1:31" s="4" customFormat="1" ht="15" customHeight="1" x14ac:dyDescent="0.2">
      <c r="A100" s="360"/>
      <c r="B100" s="349" t="s">
        <v>191</v>
      </c>
      <c r="C100" s="356"/>
      <c r="D100" s="352"/>
      <c r="E100" s="380">
        <f t="shared" si="62"/>
        <v>0</v>
      </c>
      <c r="F100" s="252">
        <v>0</v>
      </c>
      <c r="G100" s="223">
        <f t="shared" si="56"/>
        <v>0</v>
      </c>
      <c r="H100" s="234"/>
      <c r="I100" s="380">
        <f t="shared" si="63"/>
        <v>0</v>
      </c>
      <c r="J100" s="252">
        <v>0</v>
      </c>
      <c r="K100" s="235"/>
      <c r="L100" s="252"/>
      <c r="M100" s="269"/>
      <c r="N100" s="372"/>
      <c r="O100" s="373"/>
      <c r="P100" s="373"/>
      <c r="Q100" s="373"/>
      <c r="R100" s="373"/>
      <c r="S100" s="373"/>
      <c r="T100" s="373"/>
      <c r="U100" s="373"/>
      <c r="V100" s="373"/>
      <c r="W100" s="372"/>
      <c r="X100" s="373"/>
      <c r="Y100" s="373"/>
      <c r="Z100" s="373"/>
      <c r="AA100" s="372"/>
      <c r="AB100" s="373"/>
      <c r="AC100" s="251">
        <f t="shared" si="80"/>
        <v>0</v>
      </c>
      <c r="AD100" s="247">
        <f t="shared" si="81"/>
        <v>0</v>
      </c>
      <c r="AE100" s="248">
        <f t="shared" si="82"/>
        <v>0</v>
      </c>
    </row>
    <row r="101" spans="1:31" s="4" customFormat="1" ht="15" customHeight="1" x14ac:dyDescent="0.2">
      <c r="A101" s="360"/>
      <c r="B101" s="349" t="s">
        <v>192</v>
      </c>
      <c r="C101" s="356"/>
      <c r="D101" s="352"/>
      <c r="E101" s="380">
        <f t="shared" si="62"/>
        <v>0</v>
      </c>
      <c r="F101" s="252">
        <v>0</v>
      </c>
      <c r="G101" s="223">
        <f t="shared" si="56"/>
        <v>0</v>
      </c>
      <c r="H101" s="234"/>
      <c r="I101" s="380">
        <f t="shared" si="63"/>
        <v>0</v>
      </c>
      <c r="J101" s="252">
        <v>0</v>
      </c>
      <c r="K101" s="235"/>
      <c r="L101" s="252"/>
      <c r="M101" s="269"/>
      <c r="N101" s="372"/>
      <c r="O101" s="373"/>
      <c r="P101" s="373"/>
      <c r="Q101" s="373"/>
      <c r="R101" s="373"/>
      <c r="S101" s="373"/>
      <c r="T101" s="373"/>
      <c r="U101" s="373"/>
      <c r="V101" s="373"/>
      <c r="W101" s="372"/>
      <c r="X101" s="373"/>
      <c r="Y101" s="373"/>
      <c r="Z101" s="373"/>
      <c r="AA101" s="372"/>
      <c r="AB101" s="373"/>
      <c r="AC101" s="251">
        <f t="shared" si="80"/>
        <v>0</v>
      </c>
      <c r="AD101" s="247">
        <f t="shared" si="81"/>
        <v>0</v>
      </c>
      <c r="AE101" s="248">
        <f t="shared" si="82"/>
        <v>0</v>
      </c>
    </row>
    <row r="102" spans="1:31" s="4" customFormat="1" ht="15" customHeight="1" x14ac:dyDescent="0.2">
      <c r="A102" s="360"/>
      <c r="B102" s="349" t="s">
        <v>193</v>
      </c>
      <c r="C102" s="356"/>
      <c r="D102" s="352"/>
      <c r="E102" s="380">
        <f t="shared" si="62"/>
        <v>0</v>
      </c>
      <c r="F102" s="252">
        <v>0</v>
      </c>
      <c r="G102" s="223">
        <f t="shared" si="56"/>
        <v>0</v>
      </c>
      <c r="H102" s="234"/>
      <c r="I102" s="380">
        <f t="shared" si="63"/>
        <v>0</v>
      </c>
      <c r="J102" s="252">
        <v>0</v>
      </c>
      <c r="K102" s="235"/>
      <c r="L102" s="252"/>
      <c r="M102" s="269"/>
      <c r="N102" s="372"/>
      <c r="O102" s="373"/>
      <c r="P102" s="373"/>
      <c r="Q102" s="373"/>
      <c r="R102" s="373"/>
      <c r="S102" s="373"/>
      <c r="T102" s="373"/>
      <c r="U102" s="373"/>
      <c r="V102" s="373"/>
      <c r="W102" s="372"/>
      <c r="X102" s="373"/>
      <c r="Y102" s="373"/>
      <c r="Z102" s="373"/>
      <c r="AA102" s="372"/>
      <c r="AB102" s="373"/>
      <c r="AC102" s="251">
        <f t="shared" si="80"/>
        <v>0</v>
      </c>
      <c r="AD102" s="247">
        <f t="shared" si="81"/>
        <v>0</v>
      </c>
      <c r="AE102" s="248">
        <f t="shared" si="82"/>
        <v>0</v>
      </c>
    </row>
    <row r="103" spans="1:31" s="4" customFormat="1" ht="15" customHeight="1" x14ac:dyDescent="0.2">
      <c r="A103" s="360"/>
      <c r="B103" s="349" t="s">
        <v>194</v>
      </c>
      <c r="C103" s="356"/>
      <c r="D103" s="352"/>
      <c r="E103" s="380">
        <f t="shared" si="62"/>
        <v>0</v>
      </c>
      <c r="F103" s="252">
        <v>0</v>
      </c>
      <c r="G103" s="223">
        <f t="shared" si="56"/>
        <v>0</v>
      </c>
      <c r="H103" s="234"/>
      <c r="I103" s="380">
        <f t="shared" si="63"/>
        <v>0</v>
      </c>
      <c r="J103" s="252">
        <v>0</v>
      </c>
      <c r="K103" s="235"/>
      <c r="L103" s="252"/>
      <c r="M103" s="269"/>
      <c r="N103" s="372"/>
      <c r="O103" s="373"/>
      <c r="P103" s="373"/>
      <c r="Q103" s="373"/>
      <c r="R103" s="373"/>
      <c r="S103" s="373"/>
      <c r="T103" s="373"/>
      <c r="U103" s="373"/>
      <c r="V103" s="373"/>
      <c r="W103" s="372"/>
      <c r="X103" s="373"/>
      <c r="Y103" s="373"/>
      <c r="Z103" s="373"/>
      <c r="AA103" s="372"/>
      <c r="AB103" s="373"/>
      <c r="AC103" s="251">
        <f t="shared" si="80"/>
        <v>0</v>
      </c>
      <c r="AD103" s="247">
        <f t="shared" si="81"/>
        <v>0</v>
      </c>
      <c r="AE103" s="248">
        <f t="shared" si="82"/>
        <v>0</v>
      </c>
    </row>
    <row r="104" spans="1:31" s="4" customFormat="1" ht="15" customHeight="1" thickBot="1" x14ac:dyDescent="0.25">
      <c r="A104" s="171"/>
      <c r="B104" s="278"/>
      <c r="C104" s="278"/>
      <c r="D104" s="208"/>
      <c r="E104" s="380">
        <f t="shared" si="62"/>
        <v>0</v>
      </c>
      <c r="F104" s="281">
        <v>0</v>
      </c>
      <c r="G104" s="229">
        <f t="shared" si="56"/>
        <v>0</v>
      </c>
      <c r="H104" s="230"/>
      <c r="I104" s="380">
        <f t="shared" si="63"/>
        <v>0</v>
      </c>
      <c r="J104" s="281">
        <v>0</v>
      </c>
      <c r="K104" s="231"/>
      <c r="L104" s="281"/>
      <c r="M104" s="270"/>
      <c r="N104" s="374"/>
      <c r="O104" s="375"/>
      <c r="P104" s="375"/>
      <c r="Q104" s="375"/>
      <c r="R104" s="375"/>
      <c r="S104" s="375"/>
      <c r="T104" s="375"/>
      <c r="U104" s="375"/>
      <c r="V104" s="375"/>
      <c r="W104" s="374"/>
      <c r="X104" s="375"/>
      <c r="Y104" s="375"/>
      <c r="Z104" s="375"/>
      <c r="AA104" s="374"/>
      <c r="AB104" s="375"/>
      <c r="AC104" s="251">
        <f t="shared" si="7"/>
        <v>0</v>
      </c>
      <c r="AD104" s="247">
        <f t="shared" si="8"/>
        <v>0</v>
      </c>
      <c r="AE104" s="248">
        <f t="shared" si="3"/>
        <v>0</v>
      </c>
    </row>
    <row r="105" spans="1:31" s="26" customFormat="1" ht="15" customHeight="1" x14ac:dyDescent="0.2">
      <c r="A105" s="358" t="s">
        <v>214</v>
      </c>
      <c r="B105" s="357" t="s">
        <v>215</v>
      </c>
      <c r="C105" s="357"/>
      <c r="D105" s="209">
        <f>SUM(D106:D107)</f>
        <v>0</v>
      </c>
      <c r="E105" s="327">
        <f>SUM(E106:E107)</f>
        <v>0</v>
      </c>
      <c r="F105" s="209">
        <f>SUM(F106:F107)</f>
        <v>0</v>
      </c>
      <c r="G105" s="209">
        <f t="shared" ref="G105:H105" si="83">SUM(G106:G107)</f>
        <v>0</v>
      </c>
      <c r="H105" s="209">
        <f t="shared" si="83"/>
        <v>0</v>
      </c>
      <c r="I105" s="327">
        <f>SUM(I106:I107)</f>
        <v>0</v>
      </c>
      <c r="J105" s="209">
        <f>SUM(J106:J107)</f>
        <v>0</v>
      </c>
      <c r="K105" s="209">
        <f t="shared" ref="K105" si="84">SUM(K106:K107)</f>
        <v>0</v>
      </c>
      <c r="L105" s="209"/>
      <c r="M105" s="268">
        <f>SUM(M106:M107)</f>
        <v>0</v>
      </c>
      <c r="N105" s="268">
        <f>SUM(N106:N107)</f>
        <v>0</v>
      </c>
      <c r="O105" s="272">
        <f>SUM(O106:O107)</f>
        <v>0</v>
      </c>
      <c r="P105" s="272">
        <f t="shared" ref="P105:V105" si="85">SUM(P106:P107)</f>
        <v>0</v>
      </c>
      <c r="Q105" s="272">
        <f t="shared" si="85"/>
        <v>0</v>
      </c>
      <c r="R105" s="272">
        <f t="shared" si="85"/>
        <v>0</v>
      </c>
      <c r="S105" s="272">
        <f t="shared" si="85"/>
        <v>0</v>
      </c>
      <c r="T105" s="272">
        <f t="shared" si="85"/>
        <v>0</v>
      </c>
      <c r="U105" s="272">
        <f t="shared" si="85"/>
        <v>0</v>
      </c>
      <c r="V105" s="272">
        <f t="shared" si="85"/>
        <v>0</v>
      </c>
      <c r="W105" s="268">
        <f>SUM(W106:W107)</f>
        <v>0</v>
      </c>
      <c r="X105" s="272">
        <f t="shared" ref="X105:Z105" si="86">SUM(X106:X107)</f>
        <v>0</v>
      </c>
      <c r="Y105" s="272">
        <f t="shared" si="86"/>
        <v>0</v>
      </c>
      <c r="Z105" s="272">
        <f t="shared" si="86"/>
        <v>0</v>
      </c>
      <c r="AA105" s="268">
        <f>SUM(AA106:AA107)</f>
        <v>0</v>
      </c>
      <c r="AB105" s="272">
        <f t="shared" ref="AB105" si="87">SUM(AB106:AB107)</f>
        <v>0</v>
      </c>
      <c r="AC105" s="251">
        <f t="shared" si="7"/>
        <v>0</v>
      </c>
      <c r="AD105" s="247">
        <f t="shared" si="8"/>
        <v>0</v>
      </c>
      <c r="AE105" s="248">
        <f t="shared" si="3"/>
        <v>0</v>
      </c>
    </row>
    <row r="106" spans="1:31" s="4" customFormat="1" ht="15" customHeight="1" x14ac:dyDescent="0.2">
      <c r="A106" s="152"/>
      <c r="B106" s="277"/>
      <c r="C106" s="277"/>
      <c r="D106" s="210"/>
      <c r="E106" s="380">
        <f t="shared" si="62"/>
        <v>0</v>
      </c>
      <c r="F106" s="252">
        <v>0</v>
      </c>
      <c r="G106" s="223">
        <f t="shared" si="56"/>
        <v>0</v>
      </c>
      <c r="H106" s="234"/>
      <c r="I106" s="380">
        <f t="shared" si="63"/>
        <v>0</v>
      </c>
      <c r="J106" s="252">
        <v>0</v>
      </c>
      <c r="K106" s="235"/>
      <c r="L106" s="252"/>
      <c r="M106" s="269"/>
      <c r="N106" s="372"/>
      <c r="O106" s="373"/>
      <c r="P106" s="373"/>
      <c r="Q106" s="373"/>
      <c r="R106" s="373"/>
      <c r="S106" s="373"/>
      <c r="T106" s="373"/>
      <c r="U106" s="373"/>
      <c r="V106" s="373"/>
      <c r="W106" s="372"/>
      <c r="X106" s="373"/>
      <c r="Y106" s="373"/>
      <c r="Z106" s="373"/>
      <c r="AA106" s="372"/>
      <c r="AB106" s="373"/>
      <c r="AC106" s="251">
        <f t="shared" si="7"/>
        <v>0</v>
      </c>
      <c r="AD106" s="247">
        <f t="shared" si="8"/>
        <v>0</v>
      </c>
      <c r="AE106" s="248">
        <f t="shared" si="3"/>
        <v>0</v>
      </c>
    </row>
    <row r="107" spans="1:31" s="4" customFormat="1" ht="15" customHeight="1" thickBot="1" x14ac:dyDescent="0.25">
      <c r="A107" s="171"/>
      <c r="B107" s="278"/>
      <c r="C107" s="278"/>
      <c r="D107" s="208"/>
      <c r="E107" s="380">
        <f t="shared" si="62"/>
        <v>0</v>
      </c>
      <c r="F107" s="281">
        <v>0</v>
      </c>
      <c r="G107" s="229">
        <f t="shared" si="56"/>
        <v>0</v>
      </c>
      <c r="H107" s="230"/>
      <c r="I107" s="380">
        <f t="shared" si="63"/>
        <v>0</v>
      </c>
      <c r="J107" s="281">
        <v>0</v>
      </c>
      <c r="K107" s="231"/>
      <c r="L107" s="281"/>
      <c r="M107" s="270"/>
      <c r="N107" s="374"/>
      <c r="O107" s="375"/>
      <c r="P107" s="375"/>
      <c r="Q107" s="375"/>
      <c r="R107" s="375"/>
      <c r="S107" s="375"/>
      <c r="T107" s="375"/>
      <c r="U107" s="375"/>
      <c r="V107" s="375"/>
      <c r="W107" s="374"/>
      <c r="X107" s="375"/>
      <c r="Y107" s="375"/>
      <c r="Z107" s="375"/>
      <c r="AA107" s="374"/>
      <c r="AB107" s="375"/>
      <c r="AC107" s="251">
        <f t="shared" si="7"/>
        <v>0</v>
      </c>
      <c r="AD107" s="247">
        <f t="shared" si="8"/>
        <v>0</v>
      </c>
      <c r="AE107" s="248">
        <f t="shared" si="3"/>
        <v>0</v>
      </c>
    </row>
    <row r="108" spans="1:31" s="26" customFormat="1" ht="15" customHeight="1" x14ac:dyDescent="0.2">
      <c r="A108" s="198"/>
      <c r="B108" s="170"/>
      <c r="C108" s="170"/>
      <c r="D108" s="209">
        <f>SUM(D109:D110)</f>
        <v>0</v>
      </c>
      <c r="E108" s="327">
        <f>SUM(E109:E110)</f>
        <v>0</v>
      </c>
      <c r="F108" s="209">
        <f>SUM(F109:F110)</f>
        <v>0</v>
      </c>
      <c r="G108" s="209">
        <f t="shared" ref="G108:H108" si="88">SUM(G109:G110)</f>
        <v>0</v>
      </c>
      <c r="H108" s="209">
        <f t="shared" si="88"/>
        <v>0</v>
      </c>
      <c r="I108" s="327">
        <f>SUM(I109:I110)</f>
        <v>0</v>
      </c>
      <c r="J108" s="209">
        <f>SUM(J109:J110)</f>
        <v>0</v>
      </c>
      <c r="K108" s="209">
        <f t="shared" ref="K108" si="89">SUM(K109:K110)</f>
        <v>0</v>
      </c>
      <c r="L108" s="209"/>
      <c r="M108" s="268">
        <f>SUM(M109:M110)</f>
        <v>0</v>
      </c>
      <c r="N108" s="268">
        <f>SUM(N109:N110)</f>
        <v>0</v>
      </c>
      <c r="O108" s="272">
        <f>SUM(O109:O110)</f>
        <v>0</v>
      </c>
      <c r="P108" s="272">
        <f t="shared" ref="P108:V108" si="90">SUM(P109:P110)</f>
        <v>0</v>
      </c>
      <c r="Q108" s="272">
        <f t="shared" si="90"/>
        <v>0</v>
      </c>
      <c r="R108" s="272">
        <f t="shared" si="90"/>
        <v>0</v>
      </c>
      <c r="S108" s="272">
        <f t="shared" si="90"/>
        <v>0</v>
      </c>
      <c r="T108" s="272">
        <f t="shared" si="90"/>
        <v>0</v>
      </c>
      <c r="U108" s="272">
        <f t="shared" si="90"/>
        <v>0</v>
      </c>
      <c r="V108" s="272">
        <f t="shared" si="90"/>
        <v>0</v>
      </c>
      <c r="W108" s="268">
        <f>SUM(W109:W110)</f>
        <v>0</v>
      </c>
      <c r="X108" s="272">
        <f t="shared" ref="X108:Z108" si="91">SUM(X109:X110)</f>
        <v>0</v>
      </c>
      <c r="Y108" s="272">
        <f t="shared" si="91"/>
        <v>0</v>
      </c>
      <c r="Z108" s="272">
        <f t="shared" si="91"/>
        <v>0</v>
      </c>
      <c r="AA108" s="268">
        <f>SUM(AA109:AA110)</f>
        <v>0</v>
      </c>
      <c r="AB108" s="272">
        <f t="shared" ref="AB108" si="92">SUM(AB109:AB110)</f>
        <v>0</v>
      </c>
      <c r="AC108" s="251">
        <f t="shared" si="7"/>
        <v>0</v>
      </c>
      <c r="AD108" s="247">
        <f t="shared" si="8"/>
        <v>0</v>
      </c>
      <c r="AE108" s="248">
        <f t="shared" ref="AE108:AE115" si="93">+F108-AD108</f>
        <v>0</v>
      </c>
    </row>
    <row r="109" spans="1:31" s="4" customFormat="1" ht="15" customHeight="1" x14ac:dyDescent="0.2">
      <c r="A109" s="152"/>
      <c r="B109" s="277"/>
      <c r="C109" s="277"/>
      <c r="D109" s="210"/>
      <c r="E109" s="380">
        <f t="shared" si="62"/>
        <v>0</v>
      </c>
      <c r="F109" s="252">
        <v>0</v>
      </c>
      <c r="G109" s="223">
        <f t="shared" si="56"/>
        <v>0</v>
      </c>
      <c r="H109" s="234"/>
      <c r="I109" s="380">
        <f t="shared" si="63"/>
        <v>0</v>
      </c>
      <c r="J109" s="252">
        <v>0</v>
      </c>
      <c r="K109" s="235"/>
      <c r="L109" s="252"/>
      <c r="M109" s="269"/>
      <c r="N109" s="372"/>
      <c r="O109" s="373"/>
      <c r="P109" s="373"/>
      <c r="Q109" s="373"/>
      <c r="R109" s="373"/>
      <c r="S109" s="373"/>
      <c r="T109" s="373"/>
      <c r="U109" s="373"/>
      <c r="V109" s="373"/>
      <c r="W109" s="372"/>
      <c r="X109" s="373"/>
      <c r="Y109" s="373"/>
      <c r="Z109" s="373"/>
      <c r="AA109" s="372"/>
      <c r="AB109" s="373"/>
      <c r="AC109" s="251">
        <f t="shared" si="7"/>
        <v>0</v>
      </c>
      <c r="AD109" s="247">
        <f t="shared" si="8"/>
        <v>0</v>
      </c>
      <c r="AE109" s="248">
        <f t="shared" si="93"/>
        <v>0</v>
      </c>
    </row>
    <row r="110" spans="1:31" s="4" customFormat="1" ht="15" customHeight="1" thickBot="1" x14ac:dyDescent="0.25">
      <c r="A110" s="172"/>
      <c r="B110" s="278"/>
      <c r="C110" s="278"/>
      <c r="D110" s="208"/>
      <c r="E110" s="380">
        <f t="shared" si="62"/>
        <v>0</v>
      </c>
      <c r="F110" s="281">
        <v>0</v>
      </c>
      <c r="G110" s="229">
        <f t="shared" si="56"/>
        <v>0</v>
      </c>
      <c r="H110" s="230"/>
      <c r="I110" s="380">
        <f t="shared" si="63"/>
        <v>0</v>
      </c>
      <c r="J110" s="281">
        <v>0</v>
      </c>
      <c r="K110" s="231"/>
      <c r="L110" s="281"/>
      <c r="M110" s="270"/>
      <c r="N110" s="374"/>
      <c r="O110" s="375"/>
      <c r="P110" s="375"/>
      <c r="Q110" s="375"/>
      <c r="R110" s="375"/>
      <c r="S110" s="375"/>
      <c r="T110" s="375"/>
      <c r="U110" s="375"/>
      <c r="V110" s="375"/>
      <c r="W110" s="374"/>
      <c r="X110" s="375"/>
      <c r="Y110" s="375"/>
      <c r="Z110" s="375"/>
      <c r="AA110" s="374"/>
      <c r="AB110" s="375"/>
      <c r="AC110" s="251">
        <f t="shared" ref="AC110:AC115" si="94">SUM(N110:AB110)</f>
        <v>0</v>
      </c>
      <c r="AD110" s="247">
        <f t="shared" ref="AD110:AD115" si="95">+AC110+M110</f>
        <v>0</v>
      </c>
      <c r="AE110" s="248">
        <f t="shared" si="93"/>
        <v>0</v>
      </c>
    </row>
    <row r="111" spans="1:31" s="26" customFormat="1" ht="15" customHeight="1" x14ac:dyDescent="0.2">
      <c r="A111" s="199"/>
      <c r="B111" s="262"/>
      <c r="C111" s="384"/>
      <c r="D111" s="209">
        <f>SUM(D112:D113)</f>
        <v>0</v>
      </c>
      <c r="E111" s="327">
        <f>SUM(E112:E113)</f>
        <v>0</v>
      </c>
      <c r="F111" s="209">
        <f>SUM(F112:F113)</f>
        <v>0</v>
      </c>
      <c r="G111" s="211">
        <f t="shared" ref="G111:H111" si="96">SUM(G112:G113)</f>
        <v>0</v>
      </c>
      <c r="H111" s="211">
        <f t="shared" si="96"/>
        <v>0</v>
      </c>
      <c r="I111" s="327">
        <f>SUM(I112:I113)</f>
        <v>0</v>
      </c>
      <c r="J111" s="209">
        <f>SUM(J112:J113)</f>
        <v>0</v>
      </c>
      <c r="K111" s="211">
        <f t="shared" ref="K111" si="97">SUM(K112:K113)</f>
        <v>0</v>
      </c>
      <c r="L111" s="209"/>
      <c r="M111" s="268">
        <f>SUM(M112:M113)</f>
        <v>0</v>
      </c>
      <c r="N111" s="268">
        <f>SUM(N112:N113)</f>
        <v>0</v>
      </c>
      <c r="O111" s="272">
        <f>SUM(O112:O113)</f>
        <v>0</v>
      </c>
      <c r="P111" s="272">
        <f t="shared" ref="P111:V111" si="98">SUM(P112:P113)</f>
        <v>0</v>
      </c>
      <c r="Q111" s="272">
        <f t="shared" si="98"/>
        <v>0</v>
      </c>
      <c r="R111" s="272">
        <f t="shared" si="98"/>
        <v>0</v>
      </c>
      <c r="S111" s="272">
        <f t="shared" si="98"/>
        <v>0</v>
      </c>
      <c r="T111" s="272">
        <f t="shared" si="98"/>
        <v>0</v>
      </c>
      <c r="U111" s="272">
        <f t="shared" si="98"/>
        <v>0</v>
      </c>
      <c r="V111" s="272">
        <f t="shared" si="98"/>
        <v>0</v>
      </c>
      <c r="W111" s="268">
        <f>SUM(W112:W113)</f>
        <v>0</v>
      </c>
      <c r="X111" s="272">
        <f t="shared" ref="X111:Z111" si="99">SUM(X112:X113)</f>
        <v>0</v>
      </c>
      <c r="Y111" s="272">
        <f t="shared" si="99"/>
        <v>0</v>
      </c>
      <c r="Z111" s="272">
        <f t="shared" si="99"/>
        <v>0</v>
      </c>
      <c r="AA111" s="268">
        <f>SUM(AA112:AA113)</f>
        <v>0</v>
      </c>
      <c r="AB111" s="272">
        <f t="shared" ref="AB111" si="100">SUM(AB112:AB113)</f>
        <v>0</v>
      </c>
      <c r="AC111" s="251">
        <f t="shared" si="94"/>
        <v>0</v>
      </c>
      <c r="AD111" s="247">
        <f t="shared" si="95"/>
        <v>0</v>
      </c>
      <c r="AE111" s="248">
        <f t="shared" si="93"/>
        <v>0</v>
      </c>
    </row>
    <row r="112" spans="1:31" s="4" customFormat="1" ht="15" customHeight="1" x14ac:dyDescent="0.2">
      <c r="A112" s="176"/>
      <c r="B112" s="279"/>
      <c r="C112" s="279"/>
      <c r="D112" s="210"/>
      <c r="E112" s="380">
        <f t="shared" si="62"/>
        <v>0</v>
      </c>
      <c r="F112" s="252">
        <v>0</v>
      </c>
      <c r="G112" s="223">
        <f t="shared" si="56"/>
        <v>0</v>
      </c>
      <c r="H112" s="236"/>
      <c r="I112" s="380">
        <f t="shared" si="63"/>
        <v>0</v>
      </c>
      <c r="J112" s="252">
        <v>0</v>
      </c>
      <c r="K112" s="237"/>
      <c r="L112" s="252"/>
      <c r="M112" s="238"/>
      <c r="N112" s="374"/>
      <c r="O112" s="375"/>
      <c r="P112" s="375"/>
      <c r="Q112" s="375"/>
      <c r="R112" s="375"/>
      <c r="S112" s="375"/>
      <c r="T112" s="375"/>
      <c r="U112" s="375"/>
      <c r="V112" s="375"/>
      <c r="W112" s="374"/>
      <c r="X112" s="375"/>
      <c r="Y112" s="375"/>
      <c r="Z112" s="375"/>
      <c r="AA112" s="374"/>
      <c r="AB112" s="375"/>
      <c r="AC112" s="251">
        <f t="shared" si="94"/>
        <v>0</v>
      </c>
      <c r="AD112" s="247">
        <f t="shared" si="95"/>
        <v>0</v>
      </c>
      <c r="AE112" s="248">
        <f t="shared" si="93"/>
        <v>0</v>
      </c>
    </row>
    <row r="113" spans="1:31" s="4" customFormat="1" ht="15" customHeight="1" thickBot="1" x14ac:dyDescent="0.25">
      <c r="A113" s="181"/>
      <c r="B113" s="280"/>
      <c r="C113" s="280"/>
      <c r="D113" s="208"/>
      <c r="E113" s="381">
        <f t="shared" si="62"/>
        <v>0</v>
      </c>
      <c r="F113" s="281">
        <v>0</v>
      </c>
      <c r="G113" s="229">
        <f t="shared" si="56"/>
        <v>0</v>
      </c>
      <c r="H113" s="230"/>
      <c r="I113" s="381">
        <f t="shared" si="63"/>
        <v>0</v>
      </c>
      <c r="J113" s="281">
        <v>0</v>
      </c>
      <c r="K113" s="231"/>
      <c r="L113" s="281"/>
      <c r="M113" s="239"/>
      <c r="N113" s="374"/>
      <c r="O113" s="375"/>
      <c r="P113" s="375"/>
      <c r="Q113" s="375"/>
      <c r="R113" s="375"/>
      <c r="S113" s="375"/>
      <c r="T113" s="375"/>
      <c r="U113" s="375"/>
      <c r="V113" s="375"/>
      <c r="W113" s="374"/>
      <c r="X113" s="375"/>
      <c r="Y113" s="375"/>
      <c r="Z113" s="375"/>
      <c r="AA113" s="374"/>
      <c r="AB113" s="375"/>
      <c r="AC113" s="251">
        <f t="shared" si="94"/>
        <v>0</v>
      </c>
      <c r="AD113" s="247">
        <f t="shared" si="95"/>
        <v>0</v>
      </c>
      <c r="AE113" s="248">
        <f t="shared" si="93"/>
        <v>0</v>
      </c>
    </row>
    <row r="114" spans="1:31" s="142" customFormat="1" ht="15.75" thickBot="1" x14ac:dyDescent="0.3">
      <c r="A114" s="179"/>
      <c r="B114" s="180"/>
      <c r="C114" s="385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273"/>
      <c r="Q114" s="273"/>
      <c r="R114" s="273"/>
      <c r="S114" s="273"/>
      <c r="T114" s="273"/>
      <c r="U114" s="273"/>
      <c r="V114" s="273"/>
      <c r="W114" s="271"/>
      <c r="X114" s="273"/>
      <c r="Y114" s="273"/>
      <c r="Z114" s="273"/>
      <c r="AA114" s="271"/>
      <c r="AB114" s="273"/>
      <c r="AC114" s="251">
        <f t="shared" si="94"/>
        <v>0</v>
      </c>
      <c r="AD114" s="247">
        <f t="shared" si="95"/>
        <v>0</v>
      </c>
      <c r="AE114" s="248">
        <f t="shared" si="93"/>
        <v>0</v>
      </c>
    </row>
    <row r="115" spans="1:31" s="3" customFormat="1" ht="22.5" customHeight="1" thickBot="1" x14ac:dyDescent="0.3">
      <c r="A115" s="177"/>
      <c r="B115" s="178"/>
      <c r="C115" s="19"/>
      <c r="D115" s="243">
        <f t="shared" ref="D115:K115" si="101">SUM(D8,D21,D32,D42,D51,D60,D69,D78,D87,D96,D105,D108,D111)</f>
        <v>0</v>
      </c>
      <c r="E115" s="336">
        <f t="shared" si="101"/>
        <v>0</v>
      </c>
      <c r="F115" s="243">
        <f t="shared" si="101"/>
        <v>0</v>
      </c>
      <c r="G115" s="243">
        <f t="shared" si="101"/>
        <v>0</v>
      </c>
      <c r="H115" s="244">
        <f t="shared" si="101"/>
        <v>0</v>
      </c>
      <c r="I115" s="336">
        <f t="shared" ref="I115" si="102">SUM(I8,I21,I32,I42,I51,I60,I69,I78,I87,I96,I105,I108,I111)</f>
        <v>0</v>
      </c>
      <c r="J115" s="244">
        <f t="shared" si="101"/>
        <v>0</v>
      </c>
      <c r="K115" s="244">
        <f t="shared" si="101"/>
        <v>0</v>
      </c>
      <c r="L115" s="244"/>
      <c r="M115" s="243">
        <f t="shared" ref="M115:AB115" si="103">SUM(M8,M21,M32,M42,M51,M60,M69,M78,M87,M96,M105,M108,M111)</f>
        <v>0</v>
      </c>
      <c r="N115" s="243">
        <f t="shared" si="103"/>
        <v>0</v>
      </c>
      <c r="O115" s="243">
        <f t="shared" si="103"/>
        <v>0</v>
      </c>
      <c r="P115" s="243">
        <f t="shared" si="103"/>
        <v>0</v>
      </c>
      <c r="Q115" s="243">
        <f t="shared" si="103"/>
        <v>0</v>
      </c>
      <c r="R115" s="243">
        <f t="shared" si="103"/>
        <v>0</v>
      </c>
      <c r="S115" s="243">
        <f t="shared" si="103"/>
        <v>0</v>
      </c>
      <c r="T115" s="243">
        <f t="shared" si="103"/>
        <v>0</v>
      </c>
      <c r="U115" s="243">
        <f t="shared" si="103"/>
        <v>0</v>
      </c>
      <c r="V115" s="243">
        <f t="shared" si="103"/>
        <v>0</v>
      </c>
      <c r="W115" s="243">
        <f t="shared" si="103"/>
        <v>0</v>
      </c>
      <c r="X115" s="243">
        <f t="shared" si="103"/>
        <v>0</v>
      </c>
      <c r="Y115" s="243">
        <f t="shared" si="103"/>
        <v>0</v>
      </c>
      <c r="Z115" s="243">
        <f t="shared" si="103"/>
        <v>0</v>
      </c>
      <c r="AA115" s="243">
        <f t="shared" si="103"/>
        <v>0</v>
      </c>
      <c r="AB115" s="243">
        <f t="shared" si="103"/>
        <v>0</v>
      </c>
      <c r="AC115" s="243">
        <f t="shared" si="94"/>
        <v>0</v>
      </c>
      <c r="AD115" s="243">
        <f t="shared" si="95"/>
        <v>0</v>
      </c>
      <c r="AE115" s="282">
        <f t="shared" si="93"/>
        <v>0</v>
      </c>
    </row>
    <row r="116" spans="1:31" x14ac:dyDescent="0.25">
      <c r="A116" s="8"/>
      <c r="B116" s="8"/>
      <c r="C116" s="8"/>
      <c r="D116" s="448"/>
      <c r="E116" s="448"/>
      <c r="F116" s="448"/>
      <c r="G116" s="448"/>
      <c r="H116" s="449"/>
      <c r="I116" s="450"/>
      <c r="J116" s="450"/>
      <c r="K116" s="450"/>
      <c r="L116" s="45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1:31" x14ac:dyDescent="0.25">
      <c r="A117" s="8"/>
      <c r="B117" s="8"/>
      <c r="C117" s="8"/>
    </row>
    <row r="118" spans="1:31" ht="15.75" thickBot="1" x14ac:dyDescent="0.3"/>
    <row r="119" spans="1:31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104">+M115*0.2</f>
        <v>0</v>
      </c>
      <c r="N119" s="213">
        <f t="shared" si="104"/>
        <v>0</v>
      </c>
      <c r="O119" s="213">
        <f t="shared" si="104"/>
        <v>0</v>
      </c>
      <c r="P119" s="213">
        <f t="shared" si="104"/>
        <v>0</v>
      </c>
      <c r="Q119" s="213">
        <f t="shared" si="104"/>
        <v>0</v>
      </c>
      <c r="R119" s="213">
        <f t="shared" si="104"/>
        <v>0</v>
      </c>
      <c r="S119" s="213">
        <f t="shared" si="104"/>
        <v>0</v>
      </c>
      <c r="T119" s="213">
        <f t="shared" si="104"/>
        <v>0</v>
      </c>
      <c r="U119" s="213">
        <f t="shared" si="104"/>
        <v>0</v>
      </c>
      <c r="V119" s="213">
        <f t="shared" si="104"/>
        <v>0</v>
      </c>
      <c r="W119" s="213">
        <f t="shared" si="104"/>
        <v>0</v>
      </c>
      <c r="X119" s="213">
        <f t="shared" si="104"/>
        <v>0</v>
      </c>
      <c r="Y119" s="213">
        <f t="shared" si="104"/>
        <v>0</v>
      </c>
      <c r="Z119" s="213">
        <f t="shared" si="104"/>
        <v>0</v>
      </c>
      <c r="AA119" s="213">
        <f t="shared" si="104"/>
        <v>0</v>
      </c>
      <c r="AB119" s="213">
        <f>+AB115*0.2</f>
        <v>0</v>
      </c>
      <c r="AC119" s="213">
        <f>+AC115*0.2</f>
        <v>0</v>
      </c>
      <c r="AD119" s="213">
        <f>+AD115*0.2</f>
        <v>0</v>
      </c>
    </row>
    <row r="120" spans="1:31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105">SUM(M115:M119)</f>
        <v>0</v>
      </c>
      <c r="N120" s="213">
        <f t="shared" si="105"/>
        <v>0</v>
      </c>
      <c r="O120" s="213">
        <f t="shared" si="105"/>
        <v>0</v>
      </c>
      <c r="P120" s="213">
        <f t="shared" si="105"/>
        <v>0</v>
      </c>
      <c r="Q120" s="213">
        <f t="shared" si="105"/>
        <v>0</v>
      </c>
      <c r="R120" s="213">
        <f t="shared" si="105"/>
        <v>0</v>
      </c>
      <c r="S120" s="213">
        <f t="shared" si="105"/>
        <v>0</v>
      </c>
      <c r="T120" s="213">
        <f t="shared" si="105"/>
        <v>0</v>
      </c>
      <c r="U120" s="213">
        <f t="shared" si="105"/>
        <v>0</v>
      </c>
      <c r="V120" s="213">
        <f t="shared" si="105"/>
        <v>0</v>
      </c>
      <c r="W120" s="213">
        <f t="shared" si="105"/>
        <v>0</v>
      </c>
      <c r="X120" s="213">
        <f t="shared" si="105"/>
        <v>0</v>
      </c>
      <c r="Y120" s="213">
        <f t="shared" si="105"/>
        <v>0</v>
      </c>
      <c r="Z120" s="213">
        <f t="shared" si="105"/>
        <v>0</v>
      </c>
      <c r="AA120" s="213">
        <f t="shared" si="105"/>
        <v>0</v>
      </c>
      <c r="AB120" s="213">
        <f>SUM(AB115:AB119)</f>
        <v>0</v>
      </c>
      <c r="AC120" s="213">
        <f>SUM(AC115:AC119)</f>
        <v>0</v>
      </c>
      <c r="AD120" s="213">
        <f>SUM(AD115:AD119)</f>
        <v>0</v>
      </c>
    </row>
  </sheetData>
  <sheetProtection insertRows="0" deleteRows="0" selectLockedCells="1"/>
  <mergeCells count="11">
    <mergeCell ref="W6:Z6"/>
    <mergeCell ref="AA6:AB6"/>
    <mergeCell ref="D116:G116"/>
    <mergeCell ref="H116:L116"/>
    <mergeCell ref="G3:L3"/>
    <mergeCell ref="N3:AB3"/>
    <mergeCell ref="G4:L4"/>
    <mergeCell ref="N5:AB5"/>
    <mergeCell ref="D6:G6"/>
    <mergeCell ref="H6:L6"/>
    <mergeCell ref="N6:V6"/>
  </mergeCells>
  <conditionalFormatting sqref="AE9:AE22 AE31:AE33 AE41:AE43 AE50:AE52 AE59:AE61 AE68:AE70 AE77:AE79 AE86:AE88 AE95:AE97 AE104:AE115">
    <cfRule type="cellIs" dxfId="818" priority="156" operator="lessThan">
      <formula>0</formula>
    </cfRule>
  </conditionalFormatting>
  <conditionalFormatting sqref="AE8">
    <cfRule type="cellIs" dxfId="817" priority="155" operator="lessThan">
      <formula>0</formula>
    </cfRule>
  </conditionalFormatting>
  <conditionalFormatting sqref="G3">
    <cfRule type="containsText" dxfId="816" priority="154" operator="containsText" text="Budget">
      <formula>NOT(ISERROR(SEARCH("Budget",G3)))</formula>
    </cfRule>
  </conditionalFormatting>
  <conditionalFormatting sqref="G4">
    <cfRule type="containsText" dxfId="815" priority="153" operator="containsText" text="forecast">
      <formula>NOT(ISERROR(SEARCH("forecast",G4)))</formula>
    </cfRule>
  </conditionalFormatting>
  <conditionalFormatting sqref="G9:G20">
    <cfRule type="cellIs" dxfId="814" priority="151" operator="greaterThan">
      <formula>F9</formula>
    </cfRule>
  </conditionalFormatting>
  <conditionalFormatting sqref="AE23:AE30">
    <cfRule type="cellIs" dxfId="813" priority="106" operator="lessThan">
      <formula>0</formula>
    </cfRule>
  </conditionalFormatting>
  <conditionalFormatting sqref="AE34:AE40">
    <cfRule type="cellIs" dxfId="812" priority="103" operator="lessThan">
      <formula>0</formula>
    </cfRule>
  </conditionalFormatting>
  <conditionalFormatting sqref="AE44:AE49">
    <cfRule type="cellIs" dxfId="811" priority="100" operator="lessThan">
      <formula>0</formula>
    </cfRule>
  </conditionalFormatting>
  <conditionalFormatting sqref="AE53:AE58">
    <cfRule type="cellIs" dxfId="810" priority="97" operator="lessThan">
      <formula>0</formula>
    </cfRule>
  </conditionalFormatting>
  <conditionalFormatting sqref="AE62:AE67">
    <cfRule type="cellIs" dxfId="809" priority="94" operator="lessThan">
      <formula>0</formula>
    </cfRule>
  </conditionalFormatting>
  <conditionalFormatting sqref="AE71:AE76">
    <cfRule type="cellIs" dxfId="808" priority="91" operator="lessThan">
      <formula>0</formula>
    </cfRule>
  </conditionalFormatting>
  <conditionalFormatting sqref="AE80:AE85">
    <cfRule type="cellIs" dxfId="807" priority="88" operator="lessThan">
      <formula>0</formula>
    </cfRule>
  </conditionalFormatting>
  <conditionalFormatting sqref="AE89:AE94">
    <cfRule type="cellIs" dxfId="806" priority="85" operator="lessThan">
      <formula>0</formula>
    </cfRule>
  </conditionalFormatting>
  <conditionalFormatting sqref="AE98:AE103">
    <cfRule type="cellIs" dxfId="805" priority="82" operator="lessThan">
      <formula>0</formula>
    </cfRule>
  </conditionalFormatting>
  <conditionalFormatting sqref="E8">
    <cfRule type="cellIs" dxfId="804" priority="79" operator="greaterThan">
      <formula>0</formula>
    </cfRule>
  </conditionalFormatting>
  <conditionalFormatting sqref="E9:E20">
    <cfRule type="cellIs" dxfId="803" priority="78" operator="greaterThan">
      <formula>0</formula>
    </cfRule>
  </conditionalFormatting>
  <conditionalFormatting sqref="E22:E31">
    <cfRule type="cellIs" dxfId="802" priority="76" operator="greaterThan">
      <formula>0</formula>
    </cfRule>
  </conditionalFormatting>
  <conditionalFormatting sqref="E21">
    <cfRule type="cellIs" dxfId="801" priority="75" operator="greaterThan">
      <formula>0</formula>
    </cfRule>
  </conditionalFormatting>
  <conditionalFormatting sqref="E32">
    <cfRule type="cellIs" dxfId="800" priority="74" operator="greaterThan">
      <formula>0</formula>
    </cfRule>
  </conditionalFormatting>
  <conditionalFormatting sqref="E33:E41">
    <cfRule type="cellIs" dxfId="799" priority="73" operator="greaterThan">
      <formula>0</formula>
    </cfRule>
  </conditionalFormatting>
  <conditionalFormatting sqref="E42">
    <cfRule type="cellIs" dxfId="798" priority="72" operator="greaterThan">
      <formula>0</formula>
    </cfRule>
  </conditionalFormatting>
  <conditionalFormatting sqref="E43:E50">
    <cfRule type="cellIs" dxfId="797" priority="71" operator="greaterThan">
      <formula>0</formula>
    </cfRule>
  </conditionalFormatting>
  <conditionalFormatting sqref="E51">
    <cfRule type="cellIs" dxfId="796" priority="70" operator="greaterThan">
      <formula>0</formula>
    </cfRule>
  </conditionalFormatting>
  <conditionalFormatting sqref="E52:E59">
    <cfRule type="cellIs" dxfId="795" priority="69" operator="greaterThan">
      <formula>0</formula>
    </cfRule>
  </conditionalFormatting>
  <conditionalFormatting sqref="E60">
    <cfRule type="cellIs" dxfId="794" priority="68" operator="greaterThan">
      <formula>0</formula>
    </cfRule>
  </conditionalFormatting>
  <conditionalFormatting sqref="E61:E68">
    <cfRule type="cellIs" dxfId="793" priority="67" operator="greaterThan">
      <formula>0</formula>
    </cfRule>
  </conditionalFormatting>
  <conditionalFormatting sqref="E69">
    <cfRule type="cellIs" dxfId="792" priority="66" operator="greaterThan">
      <formula>0</formula>
    </cfRule>
  </conditionalFormatting>
  <conditionalFormatting sqref="E70:E77">
    <cfRule type="cellIs" dxfId="791" priority="65" operator="greaterThan">
      <formula>0</formula>
    </cfRule>
  </conditionalFormatting>
  <conditionalFormatting sqref="E78">
    <cfRule type="cellIs" dxfId="790" priority="64" operator="greaterThan">
      <formula>0</formula>
    </cfRule>
  </conditionalFormatting>
  <conditionalFormatting sqref="E79:E86">
    <cfRule type="cellIs" dxfId="789" priority="63" operator="greaterThan">
      <formula>0</formula>
    </cfRule>
  </conditionalFormatting>
  <conditionalFormatting sqref="E87">
    <cfRule type="cellIs" dxfId="788" priority="62" operator="greaterThan">
      <formula>0</formula>
    </cfRule>
  </conditionalFormatting>
  <conditionalFormatting sqref="E88:E95">
    <cfRule type="cellIs" dxfId="787" priority="61" operator="greaterThan">
      <formula>0</formula>
    </cfRule>
  </conditionalFormatting>
  <conditionalFormatting sqref="E96">
    <cfRule type="cellIs" dxfId="786" priority="60" operator="greaterThan">
      <formula>0</formula>
    </cfRule>
  </conditionalFormatting>
  <conditionalFormatting sqref="E97:E104">
    <cfRule type="cellIs" dxfId="785" priority="59" operator="greaterThan">
      <formula>0</formula>
    </cfRule>
  </conditionalFormatting>
  <conditionalFormatting sqref="E105">
    <cfRule type="cellIs" dxfId="784" priority="58" operator="greaterThan">
      <formula>0</formula>
    </cfRule>
  </conditionalFormatting>
  <conditionalFormatting sqref="E106:E107">
    <cfRule type="cellIs" dxfId="783" priority="57" operator="greaterThan">
      <formula>0</formula>
    </cfRule>
  </conditionalFormatting>
  <conditionalFormatting sqref="E108">
    <cfRule type="cellIs" dxfId="782" priority="56" operator="greaterThan">
      <formula>0</formula>
    </cfRule>
  </conditionalFormatting>
  <conditionalFormatting sqref="E109:E110">
    <cfRule type="cellIs" dxfId="781" priority="55" operator="greaterThan">
      <formula>0</formula>
    </cfRule>
  </conditionalFormatting>
  <conditionalFormatting sqref="E111">
    <cfRule type="cellIs" dxfId="780" priority="54" operator="greaterThan">
      <formula>0</formula>
    </cfRule>
  </conditionalFormatting>
  <conditionalFormatting sqref="E112:E113">
    <cfRule type="cellIs" dxfId="779" priority="53" operator="greaterThan">
      <formula>0</formula>
    </cfRule>
  </conditionalFormatting>
  <conditionalFormatting sqref="E115">
    <cfRule type="cellIs" dxfId="778" priority="52" operator="greaterThan">
      <formula>0</formula>
    </cfRule>
  </conditionalFormatting>
  <conditionalFormatting sqref="I8">
    <cfRule type="cellIs" dxfId="777" priority="51" operator="greaterThan">
      <formula>0</formula>
    </cfRule>
  </conditionalFormatting>
  <conditionalFormatting sqref="I9:I20">
    <cfRule type="cellIs" dxfId="776" priority="50" operator="greaterThan">
      <formula>0</formula>
    </cfRule>
  </conditionalFormatting>
  <conditionalFormatting sqref="I22:I31">
    <cfRule type="cellIs" dxfId="775" priority="49" operator="greaterThan">
      <formula>0</formula>
    </cfRule>
  </conditionalFormatting>
  <conditionalFormatting sqref="I21">
    <cfRule type="cellIs" dxfId="774" priority="48" operator="greaterThan">
      <formula>0</formula>
    </cfRule>
  </conditionalFormatting>
  <conditionalFormatting sqref="I32">
    <cfRule type="cellIs" dxfId="773" priority="47" operator="greaterThan">
      <formula>0</formula>
    </cfRule>
  </conditionalFormatting>
  <conditionalFormatting sqref="I33:I41">
    <cfRule type="cellIs" dxfId="772" priority="46" operator="greaterThan">
      <formula>0</formula>
    </cfRule>
  </conditionalFormatting>
  <conditionalFormatting sqref="I42">
    <cfRule type="cellIs" dxfId="771" priority="45" operator="greaterThan">
      <formula>0</formula>
    </cfRule>
  </conditionalFormatting>
  <conditionalFormatting sqref="I43:I50">
    <cfRule type="cellIs" dxfId="770" priority="44" operator="greaterThan">
      <formula>0</formula>
    </cfRule>
  </conditionalFormatting>
  <conditionalFormatting sqref="I51">
    <cfRule type="cellIs" dxfId="769" priority="43" operator="greaterThan">
      <formula>0</formula>
    </cfRule>
  </conditionalFormatting>
  <conditionalFormatting sqref="I52:I59">
    <cfRule type="cellIs" dxfId="768" priority="42" operator="greaterThan">
      <formula>0</formula>
    </cfRule>
  </conditionalFormatting>
  <conditionalFormatting sqref="I60">
    <cfRule type="cellIs" dxfId="767" priority="41" operator="greaterThan">
      <formula>0</formula>
    </cfRule>
  </conditionalFormatting>
  <conditionalFormatting sqref="I61:I68">
    <cfRule type="cellIs" dxfId="766" priority="40" operator="greaterThan">
      <formula>0</formula>
    </cfRule>
  </conditionalFormatting>
  <conditionalFormatting sqref="I69">
    <cfRule type="cellIs" dxfId="765" priority="39" operator="greaterThan">
      <formula>0</formula>
    </cfRule>
  </conditionalFormatting>
  <conditionalFormatting sqref="I70:I77">
    <cfRule type="cellIs" dxfId="764" priority="38" operator="greaterThan">
      <formula>0</formula>
    </cfRule>
  </conditionalFormatting>
  <conditionalFormatting sqref="I78">
    <cfRule type="cellIs" dxfId="763" priority="37" operator="greaterThan">
      <formula>0</formula>
    </cfRule>
  </conditionalFormatting>
  <conditionalFormatting sqref="I79:I86">
    <cfRule type="cellIs" dxfId="762" priority="36" operator="greaterThan">
      <formula>0</formula>
    </cfRule>
  </conditionalFormatting>
  <conditionalFormatting sqref="I87">
    <cfRule type="cellIs" dxfId="761" priority="35" operator="greaterThan">
      <formula>0</formula>
    </cfRule>
  </conditionalFormatting>
  <conditionalFormatting sqref="I88:I95">
    <cfRule type="cellIs" dxfId="760" priority="34" operator="greaterThan">
      <formula>0</formula>
    </cfRule>
  </conditionalFormatting>
  <conditionalFormatting sqref="I96">
    <cfRule type="cellIs" dxfId="759" priority="33" operator="greaterThan">
      <formula>0</formula>
    </cfRule>
  </conditionalFormatting>
  <conditionalFormatting sqref="I97:I104">
    <cfRule type="cellIs" dxfId="758" priority="32" operator="greaterThan">
      <formula>0</formula>
    </cfRule>
  </conditionalFormatting>
  <conditionalFormatting sqref="I105">
    <cfRule type="cellIs" dxfId="757" priority="31" operator="greaterThan">
      <formula>0</formula>
    </cfRule>
  </conditionalFormatting>
  <conditionalFormatting sqref="I106:I107">
    <cfRule type="cellIs" dxfId="756" priority="30" operator="greaterThan">
      <formula>0</formula>
    </cfRule>
  </conditionalFormatting>
  <conditionalFormatting sqref="I108">
    <cfRule type="cellIs" dxfId="755" priority="29" operator="greaterThan">
      <formula>0</formula>
    </cfRule>
  </conditionalFormatting>
  <conditionalFormatting sqref="I109:I110">
    <cfRule type="cellIs" dxfId="754" priority="28" operator="greaterThan">
      <formula>0</formula>
    </cfRule>
  </conditionalFormatting>
  <conditionalFormatting sqref="I111">
    <cfRule type="cellIs" dxfId="753" priority="27" operator="greaterThan">
      <formula>0</formula>
    </cfRule>
  </conditionalFormatting>
  <conditionalFormatting sqref="I112:I113">
    <cfRule type="cellIs" dxfId="752" priority="26" operator="greaterThan">
      <formula>0</formula>
    </cfRule>
  </conditionalFormatting>
  <conditionalFormatting sqref="I115">
    <cfRule type="cellIs" dxfId="751" priority="25" operator="greaterThan">
      <formula>0</formula>
    </cfRule>
  </conditionalFormatting>
  <conditionalFormatting sqref="G22:G30">
    <cfRule type="cellIs" dxfId="750" priority="24" operator="greaterThan">
      <formula>F22</formula>
    </cfRule>
  </conditionalFormatting>
  <conditionalFormatting sqref="G31">
    <cfRule type="cellIs" dxfId="749" priority="23" operator="greaterThan">
      <formula>F31</formula>
    </cfRule>
  </conditionalFormatting>
  <conditionalFormatting sqref="G33:G40">
    <cfRule type="cellIs" dxfId="748" priority="22" operator="greaterThan">
      <formula>F33</formula>
    </cfRule>
  </conditionalFormatting>
  <conditionalFormatting sqref="G41">
    <cfRule type="cellIs" dxfId="747" priority="21" operator="greaterThan">
      <formula>F41</formula>
    </cfRule>
  </conditionalFormatting>
  <conditionalFormatting sqref="G43:G49">
    <cfRule type="cellIs" dxfId="746" priority="20" operator="greaterThan">
      <formula>F43</formula>
    </cfRule>
  </conditionalFormatting>
  <conditionalFormatting sqref="G50">
    <cfRule type="cellIs" dxfId="745" priority="19" operator="greaterThan">
      <formula>F50</formula>
    </cfRule>
  </conditionalFormatting>
  <conditionalFormatting sqref="G52:G58">
    <cfRule type="cellIs" dxfId="744" priority="18" operator="greaterThan">
      <formula>F52</formula>
    </cfRule>
  </conditionalFormatting>
  <conditionalFormatting sqref="G59">
    <cfRule type="cellIs" dxfId="743" priority="17" operator="greaterThan">
      <formula>F59</formula>
    </cfRule>
  </conditionalFormatting>
  <conditionalFormatting sqref="G61:G67">
    <cfRule type="cellIs" dxfId="742" priority="16" operator="greaterThan">
      <formula>F61</formula>
    </cfRule>
  </conditionalFormatting>
  <conditionalFormatting sqref="G68">
    <cfRule type="cellIs" dxfId="741" priority="15" operator="greaterThan">
      <formula>F68</formula>
    </cfRule>
  </conditionalFormatting>
  <conditionalFormatting sqref="G70:G76">
    <cfRule type="cellIs" dxfId="740" priority="14" operator="greaterThan">
      <formula>F70</formula>
    </cfRule>
  </conditionalFormatting>
  <conditionalFormatting sqref="G77">
    <cfRule type="cellIs" dxfId="739" priority="13" operator="greaterThan">
      <formula>F77</formula>
    </cfRule>
  </conditionalFormatting>
  <conditionalFormatting sqref="G79:G85">
    <cfRule type="cellIs" dxfId="738" priority="12" operator="greaterThan">
      <formula>F79</formula>
    </cfRule>
  </conditionalFormatting>
  <conditionalFormatting sqref="G86">
    <cfRule type="cellIs" dxfId="737" priority="11" operator="greaterThan">
      <formula>F86</formula>
    </cfRule>
  </conditionalFormatting>
  <conditionalFormatting sqref="G88:G94">
    <cfRule type="cellIs" dxfId="736" priority="10" operator="greaterThan">
      <formula>F88</formula>
    </cfRule>
  </conditionalFormatting>
  <conditionalFormatting sqref="G95">
    <cfRule type="cellIs" dxfId="735" priority="9" operator="greaterThan">
      <formula>F95</formula>
    </cfRule>
  </conditionalFormatting>
  <conditionalFormatting sqref="G97:G103">
    <cfRule type="cellIs" dxfId="734" priority="8" operator="greaterThan">
      <formula>F97</formula>
    </cfRule>
  </conditionalFormatting>
  <conditionalFormatting sqref="G104">
    <cfRule type="cellIs" dxfId="733" priority="7" operator="greaterThan">
      <formula>F104</formula>
    </cfRule>
  </conditionalFormatting>
  <conditionalFormatting sqref="G106">
    <cfRule type="cellIs" dxfId="732" priority="6" operator="greaterThan">
      <formula>F106</formula>
    </cfRule>
  </conditionalFormatting>
  <conditionalFormatting sqref="G107">
    <cfRule type="cellIs" dxfId="731" priority="5" operator="greaterThan">
      <formula>F107</formula>
    </cfRule>
  </conditionalFormatting>
  <conditionalFormatting sqref="G109">
    <cfRule type="cellIs" dxfId="730" priority="4" operator="greaterThan">
      <formula>F109</formula>
    </cfRule>
  </conditionalFormatting>
  <conditionalFormatting sqref="G110">
    <cfRule type="cellIs" dxfId="729" priority="3" operator="greaterThan">
      <formula>F110</formula>
    </cfRule>
  </conditionalFormatting>
  <conditionalFormatting sqref="G112">
    <cfRule type="cellIs" dxfId="728" priority="2" operator="greaterThan">
      <formula>F112</formula>
    </cfRule>
  </conditionalFormatting>
  <conditionalFormatting sqref="G113">
    <cfRule type="cellIs" dxfId="727" priority="1" operator="greaterThan">
      <formula>F113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5F3C3C6-88F2-4BC3-B4C3-F6BEF074D7B2}"/>
</file>

<file path=customXml/itemProps2.xml><?xml version="1.0" encoding="utf-8"?>
<ds:datastoreItem xmlns:ds="http://schemas.openxmlformats.org/officeDocument/2006/customXml" ds:itemID="{67363F08-84F4-46B4-8EB1-E21282F4F7BA}"/>
</file>

<file path=customXml/itemProps3.xml><?xml version="1.0" encoding="utf-8"?>
<ds:datastoreItem xmlns:ds="http://schemas.openxmlformats.org/officeDocument/2006/customXml" ds:itemID="{2264D3B3-1D72-4E49-8029-F2ED32CB7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Harley Glenn</cp:lastModifiedBy>
  <cp:lastPrinted>2016-01-13T17:50:45Z</cp:lastPrinted>
  <dcterms:created xsi:type="dcterms:W3CDTF">2015-11-05T11:22:29Z</dcterms:created>
  <dcterms:modified xsi:type="dcterms:W3CDTF">2016-04-12T16:08:37Z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