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25590" windowHeight="14580" tabRatio="500"/>
  </bookViews>
  <sheets>
    <sheet name="Sheet2" sheetId="2" r:id="rId1"/>
  </sheets>
  <definedNames>
    <definedName name="_xlnm.Print_Area" localSheetId="0">Sheet2!$A$1:$O$81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2"/>
  <c r="F52"/>
  <c r="C85" l="1"/>
  <c r="E84"/>
  <c r="E77"/>
  <c r="E78"/>
  <c r="E79"/>
  <c r="E80"/>
  <c r="E81"/>
  <c r="E82"/>
  <c r="E83"/>
  <c r="E76"/>
  <c r="J16"/>
  <c r="J10"/>
  <c r="F49"/>
  <c r="E86" l="1"/>
  <c r="K18"/>
  <c r="F12"/>
  <c r="E34"/>
  <c r="F37" s="1"/>
  <c r="E43"/>
  <c r="E29"/>
  <c r="E27"/>
  <c r="F30" s="1"/>
  <c r="F23"/>
  <c r="E36"/>
  <c r="E37"/>
  <c r="E28"/>
  <c r="F55" l="1"/>
</calcChain>
</file>

<file path=xl/comments1.xml><?xml version="1.0" encoding="utf-8"?>
<comments xmlns="http://schemas.openxmlformats.org/spreadsheetml/2006/main">
  <authors>
    <author>Atkinsonm</author>
  </authors>
  <commentList>
    <comment ref="E35" author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was £3600</t>
        </r>
      </text>
    </comment>
  </commentList>
</comments>
</file>

<file path=xl/sharedStrings.xml><?xml version="1.0" encoding="utf-8"?>
<sst xmlns="http://schemas.openxmlformats.org/spreadsheetml/2006/main" count="67" uniqueCount="61">
  <si>
    <t>Manchester</t>
  </si>
  <si>
    <t>Hull</t>
  </si>
  <si>
    <t>Talent fees</t>
  </si>
  <si>
    <t xml:space="preserve">Riders </t>
  </si>
  <si>
    <t xml:space="preserve">Production </t>
  </si>
  <si>
    <t xml:space="preserve">AV </t>
  </si>
  <si>
    <t xml:space="preserve">Lighting </t>
  </si>
  <si>
    <t xml:space="preserve">Sound </t>
  </si>
  <si>
    <t>Staff</t>
  </si>
  <si>
    <t>The activation takes place in partnershpi with a supporting venues FOC</t>
  </si>
  <si>
    <t xml:space="preserve">Pre Event Activations </t>
  </si>
  <si>
    <t xml:space="preserve">Supporting talent </t>
  </si>
  <si>
    <t>Top tier</t>
  </si>
  <si>
    <t xml:space="preserve">The pre-event activations are split into an average of 4K activation per city. It is based on commission process and being linked into the key venue in the city </t>
  </si>
  <si>
    <t>Publications / writer fees</t>
  </si>
  <si>
    <t>articles - Aug/Sep-16</t>
  </si>
  <si>
    <t xml:space="preserve">Substance booklet </t>
  </si>
  <si>
    <t>Marketing &amp; Comms</t>
  </si>
  <si>
    <t>physical print - design cost and distribution across the north</t>
  </si>
  <si>
    <t xml:space="preserve"> </t>
  </si>
  <si>
    <t>Event Production Staff / volunteers</t>
  </si>
  <si>
    <t>(print &amp; distribution. Arts venues but also supermarkets etc)</t>
  </si>
  <si>
    <t>Liverpool</t>
  </si>
  <si>
    <t>Leeds</t>
  </si>
  <si>
    <t>Newcastle/Gateshead</t>
  </si>
  <si>
    <t>Image creation (Substance logo)</t>
  </si>
  <si>
    <t>website</t>
  </si>
  <si>
    <t>Travel and accommodation</t>
  </si>
  <si>
    <t>date tbc- small activations in smaller towns</t>
  </si>
  <si>
    <t xml:space="preserve">Substance fees </t>
  </si>
  <si>
    <t>Access</t>
  </si>
  <si>
    <t>Travel (Meetings)</t>
  </si>
  <si>
    <t>Satellite Events</t>
  </si>
  <si>
    <t>Price</t>
  </si>
  <si>
    <t>Audience</t>
  </si>
  <si>
    <t>No. of events</t>
  </si>
  <si>
    <t>December Festival</t>
  </si>
  <si>
    <t>Total Income</t>
  </si>
  <si>
    <t>Total Income Target</t>
  </si>
  <si>
    <t>Income</t>
  </si>
  <si>
    <t>Expenditure without ticket income</t>
  </si>
  <si>
    <t>Total with ticket income from Satellite events and December weekend festival</t>
  </si>
  <si>
    <t>Luke's Wage</t>
  </si>
  <si>
    <t>Setting up Substance</t>
  </si>
  <si>
    <t>October</t>
  </si>
  <si>
    <t>January</t>
  </si>
  <si>
    <t>April</t>
  </si>
  <si>
    <t>July</t>
  </si>
  <si>
    <t>December</t>
  </si>
  <si>
    <t>Activity</t>
  </si>
  <si>
    <t>Days worked</t>
  </si>
  <si>
    <t>Daily Rate</t>
  </si>
  <si>
    <t>Total</t>
  </si>
  <si>
    <t>Digital</t>
  </si>
  <si>
    <t>General Management</t>
  </si>
  <si>
    <t>Total Days</t>
  </si>
  <si>
    <t>Total Pay</t>
  </si>
  <si>
    <t>Was 28k</t>
  </si>
  <si>
    <t>John Draper</t>
  </si>
  <si>
    <t>David</t>
  </si>
  <si>
    <t>Luke Bainbridge</t>
  </si>
</sst>
</file>

<file path=xl/styles.xml><?xml version="1.0" encoding="utf-8"?>
<styleSheet xmlns="http://schemas.openxmlformats.org/spreadsheetml/2006/main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  <numFmt numFmtId="169" formatCode="&quot;£&quot;#,##0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17" fontId="0" fillId="0" borderId="0" xfId="0" applyNumberFormat="1"/>
    <xf numFmtId="43" fontId="0" fillId="0" borderId="0" xfId="1" applyFont="1"/>
    <xf numFmtId="17" fontId="0" fillId="0" borderId="0" xfId="0" applyNumberFormat="1" applyAlignment="1">
      <alignment horizontal="right"/>
    </xf>
    <xf numFmtId="17" fontId="0" fillId="0" borderId="0" xfId="0" applyNumberFormat="1" applyAlignment="1">
      <alignment horizontal="left"/>
    </xf>
    <xf numFmtId="0" fontId="4" fillId="0" borderId="0" xfId="0" applyFont="1"/>
    <xf numFmtId="164" fontId="4" fillId="0" borderId="0" xfId="1" applyNumberFormat="1" applyFont="1"/>
    <xf numFmtId="165" fontId="4" fillId="0" borderId="0" xfId="1" applyNumberFormat="1" applyFont="1" applyFill="1"/>
    <xf numFmtId="165" fontId="4" fillId="0" borderId="0" xfId="1" applyNumberFormat="1" applyFont="1"/>
    <xf numFmtId="165" fontId="0" fillId="0" borderId="0" xfId="1" applyNumberFormat="1" applyFont="1"/>
    <xf numFmtId="165" fontId="4" fillId="0" borderId="0" xfId="0" applyNumberFormat="1" applyFont="1" applyFill="1"/>
    <xf numFmtId="165" fontId="0" fillId="0" borderId="0" xfId="0" applyNumberFormat="1" applyFill="1"/>
    <xf numFmtId="165" fontId="0" fillId="0" borderId="0" xfId="0" applyNumberFormat="1"/>
    <xf numFmtId="0" fontId="4" fillId="0" borderId="0" xfId="0" applyFont="1" applyAlignment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4" fillId="0" borderId="7" xfId="0" applyNumberFormat="1" applyFont="1" applyBorder="1"/>
    <xf numFmtId="0" fontId="0" fillId="0" borderId="8" xfId="0" applyBorder="1"/>
    <xf numFmtId="165" fontId="4" fillId="0" borderId="0" xfId="0" applyNumberFormat="1" applyFont="1"/>
    <xf numFmtId="169" fontId="0" fillId="0" borderId="0" xfId="0" applyNumberFormat="1"/>
    <xf numFmtId="169" fontId="4" fillId="0" borderId="0" xfId="0" applyNumberFormat="1" applyFont="1"/>
    <xf numFmtId="0" fontId="7" fillId="0" borderId="0" xfId="0" applyFont="1"/>
  </cellXfs>
  <cellStyles count="1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86"/>
  <sheetViews>
    <sheetView tabSelected="1" topLeftCell="A13" workbookViewId="0">
      <selection activeCell="J23" sqref="J23"/>
    </sheetView>
  </sheetViews>
  <sheetFormatPr defaultColWidth="11.25" defaultRowHeight="15.75"/>
  <cols>
    <col min="1" max="1" width="26.5" customWidth="1"/>
    <col min="2" max="2" width="34.5" customWidth="1"/>
    <col min="3" max="3" width="15.75" customWidth="1"/>
    <col min="4" max="4" width="13.75" customWidth="1"/>
    <col min="5" max="5" width="18.5" customWidth="1"/>
    <col min="6" max="6" width="15" customWidth="1"/>
    <col min="9" max="9" width="12.75" customWidth="1"/>
    <col min="11" max="11" width="15.25" customWidth="1"/>
    <col min="12" max="12" width="12.875" customWidth="1"/>
  </cols>
  <sheetData>
    <row r="2" spans="1:12">
      <c r="F2" s="2"/>
    </row>
    <row r="3" spans="1:12">
      <c r="B3" t="s">
        <v>13</v>
      </c>
      <c r="F3" s="2"/>
    </row>
    <row r="4" spans="1:12">
      <c r="B4" t="s">
        <v>9</v>
      </c>
      <c r="F4" s="2"/>
    </row>
    <row r="5" spans="1:12" ht="16.5" thickBot="1">
      <c r="F5" s="2"/>
    </row>
    <row r="6" spans="1:12">
      <c r="A6" s="5" t="s">
        <v>10</v>
      </c>
      <c r="B6" s="1">
        <v>42644</v>
      </c>
      <c r="C6" t="s">
        <v>1</v>
      </c>
      <c r="D6" s="11">
        <v>4000</v>
      </c>
      <c r="F6" s="2"/>
      <c r="I6" s="14" t="s">
        <v>39</v>
      </c>
      <c r="J6" s="15"/>
      <c r="K6" s="15"/>
      <c r="L6" s="16"/>
    </row>
    <row r="7" spans="1:12">
      <c r="B7" s="1">
        <v>42736</v>
      </c>
      <c r="C7" t="s">
        <v>22</v>
      </c>
      <c r="D7" s="11">
        <v>4000</v>
      </c>
      <c r="F7" s="2"/>
      <c r="I7" s="17" t="s">
        <v>32</v>
      </c>
      <c r="J7" s="18"/>
      <c r="K7" s="18"/>
      <c r="L7" s="19"/>
    </row>
    <row r="8" spans="1:12">
      <c r="B8" s="1">
        <v>42826</v>
      </c>
      <c r="C8" t="s">
        <v>0</v>
      </c>
      <c r="D8" s="11">
        <v>4000</v>
      </c>
      <c r="F8" s="2"/>
      <c r="I8" s="20"/>
      <c r="J8" s="18" t="s">
        <v>33</v>
      </c>
      <c r="K8" s="18" t="s">
        <v>34</v>
      </c>
      <c r="L8" s="19" t="s">
        <v>35</v>
      </c>
    </row>
    <row r="9" spans="1:12">
      <c r="B9" s="1">
        <v>42917</v>
      </c>
      <c r="C9" t="s">
        <v>23</v>
      </c>
      <c r="D9" s="11">
        <v>4000</v>
      </c>
      <c r="F9" s="2"/>
      <c r="I9" s="20"/>
      <c r="J9" s="21">
        <v>5</v>
      </c>
      <c r="K9" s="18">
        <v>100</v>
      </c>
      <c r="L9" s="19">
        <v>5</v>
      </c>
    </row>
    <row r="10" spans="1:12">
      <c r="B10" s="1">
        <v>43009</v>
      </c>
      <c r="C10" t="s">
        <v>24</v>
      </c>
      <c r="D10" s="11">
        <v>4000</v>
      </c>
      <c r="F10" s="2"/>
      <c r="I10" s="20" t="s">
        <v>37</v>
      </c>
      <c r="J10" s="21">
        <f>SUM(J9*K9)*L9</f>
        <v>2500</v>
      </c>
      <c r="K10" s="18"/>
      <c r="L10" s="19"/>
    </row>
    <row r="11" spans="1:12">
      <c r="B11" s="1">
        <v>43070</v>
      </c>
      <c r="C11" t="s">
        <v>1</v>
      </c>
      <c r="D11" s="11">
        <v>4000</v>
      </c>
      <c r="F11" s="2"/>
      <c r="I11" s="20"/>
      <c r="J11" s="18"/>
      <c r="K11" s="18"/>
      <c r="L11" s="19"/>
    </row>
    <row r="12" spans="1:12">
      <c r="B12" s="1" t="s">
        <v>28</v>
      </c>
      <c r="D12" s="11">
        <v>4000</v>
      </c>
      <c r="F12" s="7">
        <f>SUM(D6:D12)</f>
        <v>28000</v>
      </c>
      <c r="I12" s="20"/>
      <c r="J12" s="18"/>
      <c r="K12" s="18"/>
      <c r="L12" s="19"/>
    </row>
    <row r="13" spans="1:12">
      <c r="B13" s="1"/>
      <c r="D13" s="12"/>
      <c r="F13" s="2"/>
      <c r="I13" s="17" t="s">
        <v>36</v>
      </c>
      <c r="J13" s="18"/>
      <c r="K13" s="18"/>
      <c r="L13" s="19"/>
    </row>
    <row r="14" spans="1:12">
      <c r="B14" s="1"/>
      <c r="D14" s="12"/>
      <c r="F14" s="2"/>
      <c r="I14" s="20"/>
      <c r="J14" s="18" t="s">
        <v>33</v>
      </c>
      <c r="K14" s="18" t="s">
        <v>34</v>
      </c>
      <c r="L14" s="19" t="s">
        <v>35</v>
      </c>
    </row>
    <row r="15" spans="1:12">
      <c r="B15" s="1"/>
      <c r="D15" s="12"/>
      <c r="F15" s="2"/>
      <c r="I15" s="20"/>
      <c r="J15" s="21">
        <v>10</v>
      </c>
      <c r="K15" s="18">
        <v>500</v>
      </c>
      <c r="L15" s="19">
        <v>1</v>
      </c>
    </row>
    <row r="16" spans="1:12">
      <c r="D16" s="11"/>
      <c r="F16" s="2"/>
      <c r="I16" s="20" t="s">
        <v>37</v>
      </c>
      <c r="J16" s="21">
        <f>SUM(J15*K15)*L15</f>
        <v>5000</v>
      </c>
      <c r="K16" s="18"/>
      <c r="L16" s="19"/>
    </row>
    <row r="17" spans="1:12">
      <c r="A17" s="5" t="s">
        <v>14</v>
      </c>
      <c r="B17" s="3" t="s">
        <v>15</v>
      </c>
      <c r="D17" s="11">
        <v>2000</v>
      </c>
      <c r="F17" s="2"/>
      <c r="I17" s="20"/>
      <c r="J17" s="18"/>
      <c r="K17" s="18"/>
      <c r="L17" s="19"/>
    </row>
    <row r="18" spans="1:12" ht="16.5" thickBot="1">
      <c r="B18" s="3" t="s">
        <v>16</v>
      </c>
      <c r="D18" s="11">
        <v>6000</v>
      </c>
      <c r="F18" s="2"/>
      <c r="I18" s="22" t="s">
        <v>38</v>
      </c>
      <c r="J18" s="23"/>
      <c r="K18" s="24">
        <f>SUM(J10+J16)</f>
        <v>7500</v>
      </c>
      <c r="L18" s="25"/>
    </row>
    <row r="19" spans="1:12">
      <c r="B19" s="3" t="s">
        <v>21</v>
      </c>
      <c r="D19" s="11"/>
      <c r="F19" s="2"/>
    </row>
    <row r="20" spans="1:12">
      <c r="B20" s="3"/>
      <c r="D20" s="11"/>
      <c r="F20" s="2"/>
    </row>
    <row r="21" spans="1:12">
      <c r="A21" s="5" t="s">
        <v>17</v>
      </c>
      <c r="B21" s="3" t="s">
        <v>25</v>
      </c>
      <c r="D21" s="11">
        <v>2000</v>
      </c>
      <c r="F21" s="2"/>
    </row>
    <row r="22" spans="1:12">
      <c r="B22" s="3" t="s">
        <v>26</v>
      </c>
      <c r="D22" s="11">
        <v>0</v>
      </c>
      <c r="F22" s="2"/>
    </row>
    <row r="23" spans="1:12">
      <c r="A23" t="s">
        <v>19</v>
      </c>
      <c r="B23" s="4" t="s">
        <v>18</v>
      </c>
      <c r="D23" s="11">
        <v>5000</v>
      </c>
      <c r="F23" s="8">
        <f>SUM(D17+D18+D21+D23)</f>
        <v>15000</v>
      </c>
    </row>
    <row r="24" spans="1:12">
      <c r="B24" s="3"/>
      <c r="D24" s="12"/>
      <c r="F24" s="2"/>
    </row>
    <row r="25" spans="1:12">
      <c r="D25" s="12"/>
      <c r="F25" s="2"/>
    </row>
    <row r="26" spans="1:12">
      <c r="D26" s="12"/>
      <c r="F26" s="2"/>
    </row>
    <row r="27" spans="1:12">
      <c r="A27" s="5" t="s">
        <v>2</v>
      </c>
      <c r="B27" t="s">
        <v>12</v>
      </c>
      <c r="C27">
        <v>3</v>
      </c>
      <c r="D27" s="12">
        <v>4000</v>
      </c>
      <c r="E27" s="10">
        <f>C27*D27</f>
        <v>12000</v>
      </c>
    </row>
    <row r="28" spans="1:12">
      <c r="B28" t="s">
        <v>11</v>
      </c>
      <c r="C28">
        <v>10</v>
      </c>
      <c r="D28" s="12">
        <v>1500</v>
      </c>
      <c r="E28" s="10">
        <f>C28*D28</f>
        <v>15000</v>
      </c>
    </row>
    <row r="29" spans="1:12">
      <c r="B29" t="s">
        <v>3</v>
      </c>
      <c r="C29">
        <v>20</v>
      </c>
      <c r="D29" s="12">
        <v>50</v>
      </c>
      <c r="E29" s="10">
        <f>C29*D29</f>
        <v>1000</v>
      </c>
    </row>
    <row r="30" spans="1:12">
      <c r="B30" t="s">
        <v>27</v>
      </c>
      <c r="C30">
        <v>20</v>
      </c>
      <c r="D30" s="12">
        <v>250</v>
      </c>
      <c r="E30" s="10">
        <v>5000</v>
      </c>
      <c r="F30" s="8">
        <f>SUM(E27:E30)</f>
        <v>33000</v>
      </c>
    </row>
    <row r="31" spans="1:12">
      <c r="D31" s="12"/>
      <c r="E31" s="10"/>
      <c r="F31" s="2"/>
    </row>
    <row r="32" spans="1:12">
      <c r="D32" s="12"/>
      <c r="E32" s="10"/>
      <c r="F32" s="2"/>
    </row>
    <row r="33" spans="1:7">
      <c r="D33" s="12"/>
      <c r="E33" s="10"/>
      <c r="F33" s="2"/>
    </row>
    <row r="34" spans="1:7">
      <c r="A34" s="5" t="s">
        <v>4</v>
      </c>
      <c r="B34" t="s">
        <v>5</v>
      </c>
      <c r="C34">
        <v>3</v>
      </c>
      <c r="D34" s="12">
        <v>1500</v>
      </c>
      <c r="E34" s="10">
        <f>C34*D34</f>
        <v>4500</v>
      </c>
      <c r="F34" s="2"/>
    </row>
    <row r="35" spans="1:7">
      <c r="B35" t="s">
        <v>6</v>
      </c>
      <c r="C35">
        <v>3</v>
      </c>
      <c r="D35" s="12">
        <v>1200</v>
      </c>
      <c r="E35" s="10">
        <v>3000</v>
      </c>
      <c r="F35" s="2"/>
    </row>
    <row r="36" spans="1:7">
      <c r="B36" t="s">
        <v>7</v>
      </c>
      <c r="C36">
        <v>3</v>
      </c>
      <c r="D36" s="12">
        <v>1500</v>
      </c>
      <c r="E36" s="10">
        <f>C36*D36</f>
        <v>4500</v>
      </c>
      <c r="F36" s="2"/>
    </row>
    <row r="37" spans="1:7">
      <c r="B37" t="s">
        <v>8</v>
      </c>
      <c r="C37">
        <v>3</v>
      </c>
      <c r="D37" s="12">
        <v>1000</v>
      </c>
      <c r="E37" s="10">
        <f>C37*D37</f>
        <v>3000</v>
      </c>
      <c r="F37" s="6">
        <f>SUM(E34:E37)</f>
        <v>15000</v>
      </c>
    </row>
    <row r="38" spans="1:7">
      <c r="D38" s="12"/>
      <c r="E38" s="10"/>
      <c r="F38" s="2"/>
    </row>
    <row r="39" spans="1:7">
      <c r="D39" s="12"/>
      <c r="E39" s="10"/>
      <c r="F39" s="2"/>
    </row>
    <row r="40" spans="1:7">
      <c r="A40" s="5" t="s">
        <v>29</v>
      </c>
      <c r="B40" t="s">
        <v>60</v>
      </c>
      <c r="C40">
        <v>14</v>
      </c>
      <c r="D40" s="12">
        <v>2000</v>
      </c>
      <c r="E40" s="10">
        <v>21000</v>
      </c>
      <c r="F40" s="8"/>
      <c r="G40" s="29" t="s">
        <v>57</v>
      </c>
    </row>
    <row r="41" spans="1:7">
      <c r="A41" s="5"/>
      <c r="B41" t="s">
        <v>58</v>
      </c>
      <c r="D41" s="12"/>
      <c r="E41" s="10">
        <v>3500</v>
      </c>
      <c r="F41" s="8"/>
      <c r="G41" s="29"/>
    </row>
    <row r="42" spans="1:7">
      <c r="A42" s="5"/>
      <c r="B42" t="s">
        <v>59</v>
      </c>
      <c r="D42" s="12"/>
      <c r="E42" s="10">
        <v>3500</v>
      </c>
      <c r="F42" s="8"/>
      <c r="G42" s="29"/>
    </row>
    <row r="43" spans="1:7">
      <c r="B43" t="s">
        <v>20</v>
      </c>
      <c r="C43">
        <v>1</v>
      </c>
      <c r="D43" s="12">
        <v>5000</v>
      </c>
      <c r="E43" s="10">
        <f>C43*D43</f>
        <v>5000</v>
      </c>
      <c r="F43" s="8">
        <f>SUM(E40:E43)</f>
        <v>33000</v>
      </c>
    </row>
    <row r="44" spans="1:7">
      <c r="D44" s="12"/>
      <c r="E44" s="10"/>
      <c r="F44" s="8"/>
    </row>
    <row r="45" spans="1:7">
      <c r="D45" s="12"/>
      <c r="E45" s="10"/>
      <c r="F45" s="8"/>
    </row>
    <row r="46" spans="1:7">
      <c r="E46" s="11"/>
      <c r="F46" s="2"/>
    </row>
    <row r="47" spans="1:7">
      <c r="A47" s="5" t="s">
        <v>30</v>
      </c>
      <c r="E47" s="11">
        <v>3500</v>
      </c>
      <c r="F47" s="2"/>
    </row>
    <row r="48" spans="1:7">
      <c r="A48" s="5" t="s">
        <v>31</v>
      </c>
      <c r="E48" s="11">
        <v>5000</v>
      </c>
    </row>
    <row r="49" spans="2:6">
      <c r="F49" s="26">
        <f>SUM(E47:E48)</f>
        <v>8500</v>
      </c>
    </row>
    <row r="50" spans="2:6">
      <c r="F50" s="12"/>
    </row>
    <row r="51" spans="2:6">
      <c r="F51" s="12"/>
    </row>
    <row r="52" spans="2:6">
      <c r="C52" s="13" t="s">
        <v>40</v>
      </c>
      <c r="F52" s="9">
        <f>SUM(F12+F23+F30+F37+F40+F43+F49)</f>
        <v>132500</v>
      </c>
    </row>
    <row r="54" spans="2:6">
      <c r="F54" s="12"/>
    </row>
    <row r="55" spans="2:6">
      <c r="B55" s="5" t="s">
        <v>41</v>
      </c>
      <c r="F55" s="12">
        <f>SUM(F52-K18)</f>
        <v>125000</v>
      </c>
    </row>
    <row r="74" spans="1:5">
      <c r="A74" s="5" t="s">
        <v>42</v>
      </c>
      <c r="B74" s="5" t="s">
        <v>49</v>
      </c>
      <c r="C74" s="5" t="s">
        <v>50</v>
      </c>
      <c r="D74" s="5" t="s">
        <v>51</v>
      </c>
      <c r="E74" s="5" t="s">
        <v>52</v>
      </c>
    </row>
    <row r="76" spans="1:5">
      <c r="B76" t="s">
        <v>43</v>
      </c>
      <c r="C76">
        <v>14</v>
      </c>
      <c r="D76">
        <v>220</v>
      </c>
      <c r="E76" s="27">
        <f>SUM(C76*D76)</f>
        <v>3080</v>
      </c>
    </row>
    <row r="77" spans="1:5">
      <c r="B77" t="s">
        <v>44</v>
      </c>
      <c r="C77">
        <v>14</v>
      </c>
      <c r="D77">
        <v>220</v>
      </c>
      <c r="E77" s="27">
        <f t="shared" ref="E77:E84" si="0">SUM(C77*D77)</f>
        <v>3080</v>
      </c>
    </row>
    <row r="78" spans="1:5">
      <c r="B78" t="s">
        <v>45</v>
      </c>
      <c r="C78">
        <v>10</v>
      </c>
      <c r="D78">
        <v>220</v>
      </c>
      <c r="E78" s="27">
        <f t="shared" si="0"/>
        <v>2200</v>
      </c>
    </row>
    <row r="79" spans="1:5">
      <c r="B79" t="s">
        <v>46</v>
      </c>
      <c r="C79">
        <v>10</v>
      </c>
      <c r="D79">
        <v>220</v>
      </c>
      <c r="E79" s="27">
        <f t="shared" si="0"/>
        <v>2200</v>
      </c>
    </row>
    <row r="80" spans="1:5">
      <c r="B80" t="s">
        <v>47</v>
      </c>
      <c r="C80">
        <v>10</v>
      </c>
      <c r="D80">
        <v>220</v>
      </c>
      <c r="E80" s="27">
        <f t="shared" si="0"/>
        <v>2200</v>
      </c>
    </row>
    <row r="81" spans="2:5">
      <c r="B81" t="s">
        <v>44</v>
      </c>
      <c r="C81">
        <v>10</v>
      </c>
      <c r="D81">
        <v>220</v>
      </c>
      <c r="E81" s="27">
        <f t="shared" si="0"/>
        <v>2200</v>
      </c>
    </row>
    <row r="82" spans="2:5">
      <c r="B82" t="s">
        <v>48</v>
      </c>
      <c r="C82">
        <v>15</v>
      </c>
      <c r="D82">
        <v>220</v>
      </c>
      <c r="E82" s="27">
        <f t="shared" si="0"/>
        <v>3300</v>
      </c>
    </row>
    <row r="83" spans="2:5">
      <c r="B83" t="s">
        <v>53</v>
      </c>
      <c r="C83">
        <v>3</v>
      </c>
      <c r="D83">
        <v>220</v>
      </c>
      <c r="E83" s="27">
        <f t="shared" si="0"/>
        <v>660</v>
      </c>
    </row>
    <row r="84" spans="2:5">
      <c r="B84" t="s">
        <v>54</v>
      </c>
      <c r="C84">
        <v>7</v>
      </c>
      <c r="D84">
        <v>220</v>
      </c>
      <c r="E84" s="27">
        <f t="shared" si="0"/>
        <v>1540</v>
      </c>
    </row>
    <row r="85" spans="2:5">
      <c r="B85" s="5" t="s">
        <v>55</v>
      </c>
      <c r="C85" s="5">
        <f>SUM(C76:C84)</f>
        <v>93</v>
      </c>
      <c r="E85" s="27"/>
    </row>
    <row r="86" spans="2:5">
      <c r="B86" s="5" t="s">
        <v>56</v>
      </c>
      <c r="E86" s="28">
        <f>SUM(E76:E84)</f>
        <v>20460</v>
      </c>
    </row>
  </sheetData>
  <pageMargins left="0.70866141732283472" right="0.70866141732283472" top="0.74803149606299213" bottom="0.74803149606299213" header="0.31496062992125984" footer="0.31496062992125984"/>
  <pageSetup paperSize="9" scale="38" orientation="landscape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AD27C79-F477-4918-ADAC-9B0E9F2F5611}"/>
</file>

<file path=customXml/itemProps2.xml><?xml version="1.0" encoding="utf-8"?>
<ds:datastoreItem xmlns:ds="http://schemas.openxmlformats.org/officeDocument/2006/customXml" ds:itemID="{4260EBAA-862A-4D29-B705-40FEA5248F6E}"/>
</file>

<file path=customXml/itemProps3.xml><?xml version="1.0" encoding="utf-8"?>
<ds:datastoreItem xmlns:ds="http://schemas.openxmlformats.org/officeDocument/2006/customXml" ds:itemID="{0A0509F7-DFAA-41E4-B065-450C994100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Bainbridge</dc:creator>
  <cp:lastModifiedBy>Atkinsonm</cp:lastModifiedBy>
  <cp:lastPrinted>2016-05-31T07:46:46Z</cp:lastPrinted>
  <dcterms:created xsi:type="dcterms:W3CDTF">2016-01-21T18:14:30Z</dcterms:created>
  <dcterms:modified xsi:type="dcterms:W3CDTF">2016-06-29T09:14:42Z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