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autoCompressPictures="0"/>
  <mc:AlternateContent xmlns:mc="http://schemas.openxmlformats.org/markup-compatibility/2006">
    <mc:Choice Requires="x15">
      <x15ac:absPath xmlns:x15ac="http://schemas.microsoft.com/office/spreadsheetml/2010/11/ac" url="Z:\Culture Company\Projects\Curious Directive\A_ Budget\"/>
    </mc:Choice>
  </mc:AlternateContent>
  <bookViews>
    <workbookView xWindow="0" yWindow="0" windowWidth="28800" windowHeight="12210" tabRatio="792"/>
  </bookViews>
  <sheets>
    <sheet name="Budget (R&amp;D &amp; UK tour)" sheetId="8" r:id="rId1"/>
  </sheets>
  <definedNames>
    <definedName name="_xlnm.Print_Area" localSheetId="0">'Budget (R&amp;D &amp; UK tour)'!$A$1:$D$103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5" i="8" l="1"/>
  <c r="C79" i="8" s="1"/>
  <c r="C17" i="8"/>
  <c r="C77" i="8" s="1"/>
  <c r="C102" i="8"/>
  <c r="C60" i="8"/>
  <c r="C80" i="8" s="1"/>
  <c r="C31" i="8"/>
  <c r="C78" i="8"/>
  <c r="C70" i="8"/>
  <c r="C81" i="8"/>
  <c r="C72" i="8"/>
  <c r="C73" i="8" s="1"/>
  <c r="C74" i="8" s="1"/>
  <c r="C104" i="8" s="1"/>
</calcChain>
</file>

<file path=xl/sharedStrings.xml><?xml version="1.0" encoding="utf-8"?>
<sst xmlns="http://schemas.openxmlformats.org/spreadsheetml/2006/main" count="246" uniqueCount="212">
  <si>
    <t>Fees</t>
  </si>
  <si>
    <t>Artistic Spending</t>
  </si>
  <si>
    <t>Subtotal</t>
  </si>
  <si>
    <t>Physical Production</t>
  </si>
  <si>
    <t>Press and Marketing</t>
  </si>
  <si>
    <t>Travel and Subsistence</t>
  </si>
  <si>
    <t>Sundries</t>
  </si>
  <si>
    <t>Overheads</t>
  </si>
  <si>
    <t>Micro-website work</t>
  </si>
  <si>
    <t>Phone &amp; Internet</t>
  </si>
  <si>
    <t>Stationery</t>
  </si>
  <si>
    <t>Insurance</t>
  </si>
  <si>
    <t>Banking</t>
  </si>
  <si>
    <t>Accounting</t>
  </si>
  <si>
    <t>SUBTOTAL:</t>
  </si>
  <si>
    <t>Costumes</t>
  </si>
  <si>
    <t>Video Equipment</t>
  </si>
  <si>
    <t>National Press Campaign</t>
  </si>
  <si>
    <t>Marketing designer</t>
  </si>
  <si>
    <t>Travel on tour</t>
  </si>
  <si>
    <t>Accommodation on tour</t>
  </si>
  <si>
    <t>PDs on tour</t>
  </si>
  <si>
    <t>Expenditure TOTAL:</t>
  </si>
  <si>
    <t>Income TOTAL:</t>
  </si>
  <si>
    <t>Press &amp; Marketing</t>
  </si>
  <si>
    <t>Travel &amp; Subsistence</t>
  </si>
  <si>
    <t>Contingency (3%)</t>
  </si>
  <si>
    <t>Notes</t>
  </si>
  <si>
    <t>Confirmed</t>
  </si>
  <si>
    <t>Budget</t>
  </si>
  <si>
    <t>negotiated fee</t>
  </si>
  <si>
    <t>TOTAL excess</t>
  </si>
  <si>
    <t xml:space="preserve">Director </t>
  </si>
  <si>
    <t xml:space="preserve">Producer </t>
  </si>
  <si>
    <t>SUMMARY: Expediture</t>
  </si>
  <si>
    <t>Print of venue marketing material</t>
  </si>
  <si>
    <t>Props/Set</t>
  </si>
  <si>
    <t>Summary: INCOME</t>
  </si>
  <si>
    <t>DC, HU to check this via RT - we need a quote for the show.</t>
  </si>
  <si>
    <t>RT - is this ok?</t>
  </si>
  <si>
    <t>DC - does this make sense to you? rather than creating a new material, we 'GIVE' audience members the playtext?...</t>
  </si>
  <si>
    <t>an increase due to Nancy Poole quote</t>
  </si>
  <si>
    <t>HU - this is Jasmines fee to make trailer for this fee, please put into contract</t>
  </si>
  <si>
    <t>HU - this is Jasmines fee to make the doc, please put into contract</t>
  </si>
  <si>
    <t>RT - what's this for?</t>
  </si>
  <si>
    <t>DC - is this enough to give an Associate deisgner to create the 4 spaces? / Need to decide about previous set usage</t>
  </si>
  <si>
    <t>3 weeks @ £420/week therefore £1260 each - Rhys being one of them</t>
  </si>
  <si>
    <t>2 1/2 weeks @ £420/week therefore £1050 each - Rhys being one of them</t>
  </si>
  <si>
    <t>Trailer</t>
  </si>
  <si>
    <t>Digital campaign</t>
  </si>
  <si>
    <t>DC - to decide on this</t>
  </si>
  <si>
    <t>Details</t>
  </si>
  <si>
    <t>Cast</t>
  </si>
  <si>
    <t>Sound Designer</t>
  </si>
  <si>
    <t>Production Costs</t>
  </si>
  <si>
    <t>Set transport</t>
  </si>
  <si>
    <t>Set Storage</t>
  </si>
  <si>
    <t>Rehearsal space reduced rate</t>
  </si>
  <si>
    <t>Video Designer</t>
  </si>
  <si>
    <t>Stage Manager /  Touring AV/Sound Operator</t>
  </si>
  <si>
    <t>Designer</t>
  </si>
  <si>
    <t>Consumables</t>
  </si>
  <si>
    <t>Petty Cash</t>
  </si>
  <si>
    <t>Collaborating Scientist</t>
  </si>
  <si>
    <t>Green Screen</t>
  </si>
  <si>
    <t xml:space="preserve">Sound Equipment </t>
  </si>
  <si>
    <t>Video Mixer</t>
  </si>
  <si>
    <t>VR Headsets</t>
  </si>
  <si>
    <t>With experience working on family shows and with Children</t>
  </si>
  <si>
    <t>Flight for filming</t>
  </si>
  <si>
    <t>Accommodation whilst filming</t>
  </si>
  <si>
    <t>Staying in a hostel</t>
  </si>
  <si>
    <t>Dive Day Trips</t>
  </si>
  <si>
    <t>Transfer</t>
  </si>
  <si>
    <t>by shuttle bus</t>
  </si>
  <si>
    <t>There is a maximum amount of time able to spend diving and the Red Sea offers excellent deals</t>
  </si>
  <si>
    <t>Collaborating Software engeneer</t>
  </si>
  <si>
    <t>Marketing pack</t>
  </si>
  <si>
    <t>Playtext design and print</t>
  </si>
  <si>
    <t xml:space="preserve">Company Administation </t>
  </si>
  <si>
    <t>The Unicorn, London</t>
  </si>
  <si>
    <t>Norfolk and Norwich Festival</t>
  </si>
  <si>
    <t>Drum Theatre, Plymouth</t>
  </si>
  <si>
    <t>Hightide Festival Theatre</t>
  </si>
  <si>
    <t>Sheffield Theatre Studio</t>
  </si>
  <si>
    <t>Shermann Theatre, Cardiff</t>
  </si>
  <si>
    <t>Independent evaluator</t>
  </si>
  <si>
    <t>Production photography</t>
  </si>
  <si>
    <t>Schools and Science Festival workshops manager</t>
  </si>
  <si>
    <t>Leavlets</t>
  </si>
  <si>
    <t>based upon previous directing opportunties with curious directive</t>
  </si>
  <si>
    <t>A discussed day rate and suitable amount of time to work on the show.</t>
  </si>
  <si>
    <t>The level of expertise needed is significant, hence the fee aligned with the actors on the tour</t>
  </si>
  <si>
    <t>based upon ITC rates for designers</t>
  </si>
  <si>
    <t>A slightly higher fee based upon the increased workload</t>
  </si>
  <si>
    <t>Creative Associate (writing consultancy)</t>
  </si>
  <si>
    <t>10 days work will allow space and time for Russell to work consistently on the show at the right time.</t>
  </si>
  <si>
    <t>This is a suitable amount of time to work on the show at different stages.</t>
  </si>
  <si>
    <t>Based upon quotes for around 2/3 different costumes for each actor at £125/costume needed</t>
  </si>
  <si>
    <t>Based upon quotes for the lightening and materials neeed to achieve the best effect possible</t>
  </si>
  <si>
    <t>This is an unknown quantity but this is the figure we would expect to spend on one of our shows</t>
  </si>
  <si>
    <t>This is based upon a reasonable quote for new wireless transmittor, 30 headphones &amp; cabling.</t>
  </si>
  <si>
    <t>An unknown quantity but this is a figure we would expect to spend on one of our shows.</t>
  </si>
  <si>
    <t>For our stage manager</t>
  </si>
  <si>
    <t>We have achieved this reduced from £700/week</t>
  </si>
  <si>
    <t>Based upon a quote in 2015</t>
  </si>
  <si>
    <t>based on 24 hours work</t>
  </si>
  <si>
    <t>based on quotes from stressfreeprinting.com</t>
  </si>
  <si>
    <t>based on conversationa and work amounting to roughly 30 hours work</t>
  </si>
  <si>
    <t>based upon a handfull of adverts in local radio</t>
  </si>
  <si>
    <t>based on quote from Metheun (their in-hous designers come as part of the deal)</t>
  </si>
  <si>
    <t>based on 2015 quote from Richard Davenport</t>
  </si>
  <si>
    <t>3 days updating during the project</t>
  </si>
  <si>
    <t>Quotes from redspottedhanky</t>
  </si>
  <si>
    <t>Based upon cheapest Travelodge rooms</t>
  </si>
  <si>
    <t>Company PD rate</t>
  </si>
  <si>
    <t>Large use of mobile and landline phones to achieve project</t>
  </si>
  <si>
    <t>Large use of internet project</t>
  </si>
  <si>
    <t>This is a % of our overall annual insurance and will cover all people and equipment</t>
  </si>
  <si>
    <t>This is to cover storage in between shows on tour</t>
  </si>
  <si>
    <t>We have an overdraft to help with cash flow</t>
  </si>
  <si>
    <t>This covers Xero accountancy software for the duration of the project</t>
  </si>
  <si>
    <t>http://bit.ly/1EaBPko</t>
  </si>
  <si>
    <t>http://bit.ly/1T6NKXf</t>
  </si>
  <si>
    <t>Based upon previous experience. Travelling to 13 venues in a broken up tour.</t>
  </si>
  <si>
    <t>This is an excellent deal, brokered by Ed Greig  with direct contacts with the manufacturers of the devices.</t>
  </si>
  <si>
    <t xml:space="preserve">*at time of application. But we can use stock footage if deemed necessary. </t>
  </si>
  <si>
    <t>Marketing  and Developing audiences</t>
  </si>
  <si>
    <t>This will cover all VAT returns &amp; company management over and above project development</t>
  </si>
  <si>
    <t>Touring TSM</t>
  </si>
  <si>
    <t>1 day</t>
  </si>
  <si>
    <t>2 days</t>
  </si>
  <si>
    <t>4 days</t>
  </si>
  <si>
    <t>3 days</t>
  </si>
  <si>
    <t>5 days</t>
  </si>
  <si>
    <t>10 days</t>
  </si>
  <si>
    <t>Hull COC</t>
  </si>
  <si>
    <t>The Old Market</t>
  </si>
  <si>
    <t>The Deep</t>
  </si>
  <si>
    <t>Science Festivals</t>
  </si>
  <si>
    <t>Schools</t>
  </si>
  <si>
    <t>Strategic Touring</t>
  </si>
  <si>
    <t xml:space="preserve">FROGMAN - Performers: 2 actors x 76 days work @£400/week including  rehearsal and travel days </t>
  </si>
  <si>
    <t>FROGMAN - Director: Flat fee for entire project</t>
  </si>
  <si>
    <t>FROGMAN - Producer: Flat fee</t>
  </si>
  <si>
    <t xml:space="preserve">FROGMAN - Assistant Director: 25 days (rehearsals + 1 day at each venue) @400/week </t>
  </si>
  <si>
    <t>FROGMAN - Production Manager / Driving touring TSM &amp; Touring VR / Green Screen Technitian / Operator: 76 days @£400/wk</t>
  </si>
  <si>
    <t xml:space="preserve">FROGMAN - Stage Manager /  Touring SQ Operator @£400/wk: 84 days </t>
  </si>
  <si>
    <t>FROGMAN - Designer - flat fee</t>
  </si>
  <si>
    <t>FROGMAN - Sound Designer - flat fee</t>
  </si>
  <si>
    <t>FROGMAN - Video Designer, editor of 360 degree footage and web-series creator - flat fee</t>
  </si>
  <si>
    <t>FROGMAN - Schools and Science Festival workshops manager - 13 days @£100/day</t>
  </si>
  <si>
    <t>FROGMAN - Creative Associate (writing consultancy) - flat fee</t>
  </si>
  <si>
    <t>FROGMAN - Independent Evaluator 7 days @£100/day</t>
  </si>
  <si>
    <t>FROGMAN - Costumes</t>
  </si>
  <si>
    <t xml:space="preserve">FROGMAN - Props/Set </t>
  </si>
  <si>
    <t>DC - community cast to wear their own clothes FROGMANm a list given by Associate deisgner</t>
  </si>
  <si>
    <t>FROGMAN - Green Screen Creation</t>
  </si>
  <si>
    <t>FROGMAN - Sound Equipment: new wireless transmittor, 30 headphones &amp; cabling</t>
  </si>
  <si>
    <t>FROGMAN - Video Equipment: 360 degree video camera hire and cabling</t>
  </si>
  <si>
    <t>FROGMAN - Video Mixer</t>
  </si>
  <si>
    <t>FROGMAN - 31 x Samsung VR Headsets @£250/unit (subsidised from £500/unit) &amp; cabling</t>
  </si>
  <si>
    <t>FROGMAN - Hire of Longwheel base van for the tour including diesel (tech team to travel in van) based on 13 venues</t>
  </si>
  <si>
    <t>FROGMAN - Consumables</t>
  </si>
  <si>
    <t>FROGMAN - Petty Cash</t>
  </si>
  <si>
    <t>FROGMAN - Rehearsal space week 1</t>
  </si>
  <si>
    <t>FROGMAN - National Press Campaign: based upon quote from Nancy Poole PR</t>
  </si>
  <si>
    <t>FROGMAN - Marketing and publicity design</t>
  </si>
  <si>
    <t>FROGMAN- Print of Marketing material: based upon £50/venue x 13</t>
  </si>
  <si>
    <t>FROGMAN - Marketing pack to help venues market the show</t>
  </si>
  <si>
    <t>FROGMAN - Digital Marketing campaign on regional radio</t>
  </si>
  <si>
    <t>FROGMAN - Trailer Creation and edit</t>
  </si>
  <si>
    <t>FROGMAN - Playtext design and print</t>
  </si>
  <si>
    <t>FROGMAN - Production photography</t>
  </si>
  <si>
    <t>FROGMAN - Micro-website work: 3 days @ £100/day for freelance motion graphic designer/coder</t>
  </si>
  <si>
    <t>FROGMAN - Flight to Red Sea for 3 days filming (Director and JC (specialist underwater cameraman)</t>
  </si>
  <si>
    <t xml:space="preserve">FROGMAN - Transfer to hostel for 2ppl </t>
  </si>
  <si>
    <t xml:space="preserve">FROGMAN - Accomodation: 2ppl (Director and JC, specialist underwater cameramn) x £19 x 4 nights away from UK. </t>
  </si>
  <si>
    <t>FROGMAN - 3 days dive filming for 2 ppl @120euros each</t>
  </si>
  <si>
    <t>FROGMAN - Tour Travel: 2ppl x 13 rtn journeys journeys average @ £50</t>
  </si>
  <si>
    <t>FROGMAN - Tour Travel: 4ppl x 2 rtn journeys average @ £50 (creative team travel to Cambridge (Tour 1) and Hightide (Tour 2)</t>
  </si>
  <si>
    <t>FROGMAN - Accommodation: 2ppl (cast) x £29 x 38 nights away (actors probably from London)</t>
  </si>
  <si>
    <t>FROGMAN - Accommodation: 2 tech team x £29 x 38 nights away  (tech team probably from London)</t>
  </si>
  <si>
    <t>FROGMAN - Accommoatation: (director, producer, LX designer, SQ designer, VQ designer) total 10 nights away x £29</t>
  </si>
  <si>
    <t xml:space="preserve">FROGMAN - Tour PDs: £21/day x 2ppl (cast) x 38 nights away </t>
  </si>
  <si>
    <t xml:space="preserve">FROGMAN - Tour PDs: £21/day x (2 tech team) x 38 nights away </t>
  </si>
  <si>
    <t xml:space="preserve">FROGMAN - Tour PDs: £21/day x (assitant director, director, producer, LX designer, SQ designer, VQ designer) total 10 nights away </t>
  </si>
  <si>
    <t>FROGMAN - Phone and Internet (3 months @ £20/month)</t>
  </si>
  <si>
    <t>FROGMAN - Admin stationary, postage etc for admin</t>
  </si>
  <si>
    <t>FROGMAN - Insurance: £650 for show + % towards overall company insurance</t>
  </si>
  <si>
    <t>FROGMAN - Storage: 4 months</t>
  </si>
  <si>
    <t>FROGMAN - Banking Overdraft fee</t>
  </si>
  <si>
    <t>FROGMAN - Company Administration</t>
  </si>
  <si>
    <t>FROGMAN - Accounting (2 days)</t>
  </si>
  <si>
    <t>Oxford Playhouse (Oxfordshire Science Festival October 2017</t>
  </si>
  <si>
    <t>based upon ITC figures out on the road twice?</t>
  </si>
  <si>
    <t>FROGMAN - Design/ print of schools boxes</t>
  </si>
  <si>
    <t>Schools boxes</t>
  </si>
  <si>
    <t>Traverse Theatre, Edinburgh (Edinburgh Science festival)</t>
  </si>
  <si>
    <t>Junction Cambridge (Cambridge Science Festival) March 2017</t>
  </si>
  <si>
    <t>FROGMAN - German Munoz: 14 days @£100/day for collaboration (showing this saving in-kind)</t>
  </si>
  <si>
    <t>Assistant Director/ Hull person / VISR-VR</t>
  </si>
  <si>
    <t>The SPACE</t>
  </si>
  <si>
    <t>Substance</t>
  </si>
  <si>
    <t>Pre-existing CD touring circuit</t>
  </si>
  <si>
    <t>curious directive</t>
  </si>
  <si>
    <t xml:space="preserve">Home, Manchester </t>
  </si>
  <si>
    <t xml:space="preserve">The Egg, Bath </t>
  </si>
  <si>
    <t>The Lowry (Manchester Science Festival)?</t>
  </si>
  <si>
    <t>POST R&amp;D INCOME</t>
  </si>
  <si>
    <t>FROGMAN - Jamie Craggs: 10 days @£100/day for collaboration &amp;  underwater filming</t>
  </si>
  <si>
    <t>FROGMAN - Design/ print of leaflets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</si>
</sst>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9">
    <xf numFmtId="0" fontId="0" fillId="0" borderId="0"/>
    <xf numFmtId="0" fontId="1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44" fontId="0" fillId="0" borderId="0" xfId="0" applyNumberFormat="1"/>
    <xf numFmtId="0" fontId="0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44" fontId="8" fillId="0" borderId="0" xfId="0" applyNumberFormat="1" applyFont="1"/>
    <xf numFmtId="0" fontId="3" fillId="0" borderId="0" xfId="1" applyFont="1" applyFill="1" applyBorder="1"/>
    <xf numFmtId="0" fontId="6" fillId="0" borderId="0" xfId="0" applyFont="1" applyAlignment="1">
      <alignment horizontal="center"/>
    </xf>
    <xf numFmtId="44" fontId="0" fillId="0" borderId="0" xfId="4" applyFont="1"/>
    <xf numFmtId="44" fontId="3" fillId="0" borderId="0" xfId="4" applyFont="1" applyBorder="1"/>
    <xf numFmtId="44" fontId="3" fillId="0" borderId="0" xfId="4" applyFont="1"/>
    <xf numFmtId="44" fontId="4" fillId="0" borderId="0" xfId="4" applyFont="1"/>
    <xf numFmtId="44" fontId="0" fillId="0" borderId="0" xfId="4" applyFont="1" applyFill="1"/>
    <xf numFmtId="44" fontId="5" fillId="0" borderId="0" xfId="4" applyFont="1"/>
    <xf numFmtId="44" fontId="11" fillId="0" borderId="0" xfId="4" applyFont="1"/>
    <xf numFmtId="0" fontId="3" fillId="0" borderId="0" xfId="0" applyFont="1" applyBorder="1" applyAlignment="1">
      <alignment horizontal="right"/>
    </xf>
    <xf numFmtId="0" fontId="12" fillId="0" borderId="0" xfId="0" applyFont="1"/>
    <xf numFmtId="44" fontId="7" fillId="0" borderId="0" xfId="4" applyFont="1"/>
    <xf numFmtId="44" fontId="12" fillId="0" borderId="0" xfId="4" applyFont="1"/>
    <xf numFmtId="44" fontId="13" fillId="0" borderId="0" xfId="4" applyFont="1"/>
    <xf numFmtId="44" fontId="12" fillId="0" borderId="0" xfId="4" applyFont="1" applyAlignment="1">
      <alignment horizontal="right"/>
    </xf>
    <xf numFmtId="44" fontId="15" fillId="0" borderId="0" xfId="4" applyFont="1" applyAlignment="1">
      <alignment horizontal="center"/>
    </xf>
    <xf numFmtId="0" fontId="15" fillId="0" borderId="0" xfId="0" applyFont="1" applyAlignment="1">
      <alignment horizontal="center"/>
    </xf>
    <xf numFmtId="44" fontId="12" fillId="0" borderId="0" xfId="4" applyFont="1" applyAlignment="1">
      <alignment horizontal="left"/>
    </xf>
    <xf numFmtId="44" fontId="14" fillId="0" borderId="0" xfId="4" applyFont="1"/>
    <xf numFmtId="0" fontId="0" fillId="0" borderId="2" xfId="0" applyFont="1" applyBorder="1"/>
    <xf numFmtId="44" fontId="0" fillId="0" borderId="2" xfId="4" applyFont="1" applyFill="1" applyBorder="1"/>
    <xf numFmtId="44" fontId="0" fillId="0" borderId="2" xfId="4" applyFont="1" applyBorder="1"/>
    <xf numFmtId="0" fontId="5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4" fontId="3" fillId="0" borderId="2" xfId="4" applyFont="1" applyBorder="1"/>
    <xf numFmtId="0" fontId="3" fillId="0" borderId="2" xfId="0" applyFont="1" applyBorder="1" applyAlignment="1">
      <alignment horizontal="right"/>
    </xf>
    <xf numFmtId="44" fontId="0" fillId="0" borderId="0" xfId="4" applyFont="1" applyBorder="1"/>
    <xf numFmtId="0" fontId="0" fillId="0" borderId="2" xfId="0" applyBorder="1"/>
    <xf numFmtId="44" fontId="0" fillId="0" borderId="0" xfId="4" applyFont="1" applyFill="1" applyBorder="1"/>
    <xf numFmtId="0" fontId="3" fillId="0" borderId="6" xfId="0" applyFont="1" applyBorder="1" applyAlignment="1">
      <alignment horizontal="right"/>
    </xf>
    <xf numFmtId="44" fontId="0" fillId="0" borderId="6" xfId="4" applyFont="1" applyBorder="1"/>
    <xf numFmtId="44" fontId="8" fillId="0" borderId="0" xfId="0" applyNumberFormat="1" applyFont="1" applyFill="1"/>
    <xf numFmtId="0" fontId="16" fillId="0" borderId="0" xfId="0" quotePrefix="1" applyFont="1"/>
    <xf numFmtId="0" fontId="16" fillId="0" borderId="0" xfId="0" applyFont="1"/>
    <xf numFmtId="44" fontId="0" fillId="0" borderId="2" xfId="4" applyFont="1" applyFill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44" fontId="0" fillId="0" borderId="3" xfId="4" applyFont="1" applyFill="1" applyBorder="1" applyAlignment="1">
      <alignment horizontal="right" vertical="center"/>
    </xf>
    <xf numFmtId="0" fontId="0" fillId="0" borderId="5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44" fontId="0" fillId="0" borderId="4" xfId="4" applyFont="1" applyFill="1" applyBorder="1"/>
    <xf numFmtId="44" fontId="0" fillId="0" borderId="7" xfId="4" applyFont="1" applyFill="1" applyBorder="1"/>
    <xf numFmtId="0" fontId="3" fillId="0" borderId="8" xfId="0" applyFont="1" applyBorder="1" applyAlignment="1">
      <alignment horizontal="right"/>
    </xf>
    <xf numFmtId="44" fontId="0" fillId="0" borderId="8" xfId="4" applyFont="1" applyBorder="1"/>
    <xf numFmtId="44" fontId="0" fillId="0" borderId="4" xfId="4" applyFont="1" applyBorder="1"/>
    <xf numFmtId="44" fontId="3" fillId="0" borderId="4" xfId="4" applyFont="1" applyBorder="1"/>
    <xf numFmtId="0" fontId="0" fillId="0" borderId="2" xfId="0" applyBorder="1" applyAlignment="1">
      <alignment horizontal="left" vertical="center"/>
    </xf>
    <xf numFmtId="44" fontId="3" fillId="0" borderId="0" xfId="0" applyNumberFormat="1" applyFont="1" applyBorder="1" applyAlignment="1">
      <alignment horizontal="right"/>
    </xf>
    <xf numFmtId="6" fontId="0" fillId="0" borderId="0" xfId="4" applyNumberFormat="1" applyFont="1"/>
    <xf numFmtId="6" fontId="3" fillId="0" borderId="0" xfId="4" applyNumberFormat="1" applyFont="1"/>
    <xf numFmtId="6" fontId="0" fillId="0" borderId="0" xfId="0" applyNumberFormat="1"/>
    <xf numFmtId="0" fontId="18" fillId="0" borderId="0" xfId="0" quotePrefix="1" applyFont="1"/>
    <xf numFmtId="0" fontId="5" fillId="0" borderId="0" xfId="0" quotePrefix="1" applyFont="1"/>
    <xf numFmtId="44" fontId="0" fillId="0" borderId="0" xfId="0" applyNumberFormat="1" applyFill="1"/>
    <xf numFmtId="44" fontId="0" fillId="0" borderId="2" xfId="4" applyFont="1" applyBorder="1" applyAlignment="1">
      <alignment horizontal="right"/>
    </xf>
    <xf numFmtId="0" fontId="0" fillId="0" borderId="5" xfId="0" applyFont="1" applyBorder="1"/>
    <xf numFmtId="6" fontId="2" fillId="0" borderId="0" xfId="4" applyNumberFormat="1" applyFont="1" applyFill="1"/>
    <xf numFmtId="6" fontId="0" fillId="0" borderId="0" xfId="4" applyNumberFormat="1" applyFont="1" applyFill="1"/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6" fontId="0" fillId="0" borderId="2" xfId="4" applyNumberFormat="1" applyFont="1" applyBorder="1"/>
    <xf numFmtId="44" fontId="0" fillId="0" borderId="8" xfId="4" applyFont="1" applyFill="1" applyBorder="1" applyAlignment="1">
      <alignment horizontal="right" vertical="center"/>
    </xf>
    <xf numFmtId="0" fontId="3" fillId="0" borderId="3" xfId="0" applyFont="1" applyBorder="1"/>
    <xf numFmtId="44" fontId="3" fillId="0" borderId="3" xfId="4" applyFont="1" applyBorder="1"/>
    <xf numFmtId="0" fontId="3" fillId="0" borderId="3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9" fillId="0" borderId="0" xfId="0" applyFont="1" applyFill="1" applyBorder="1"/>
    <xf numFmtId="0" fontId="3" fillId="0" borderId="2" xfId="1" applyFont="1" applyFill="1" applyBorder="1" applyAlignment="1">
      <alignment horizontal="right"/>
    </xf>
    <xf numFmtId="0" fontId="3" fillId="0" borderId="2" xfId="1" applyFont="1" applyFill="1" applyBorder="1"/>
    <xf numFmtId="44" fontId="1" fillId="0" borderId="2" xfId="4" applyFont="1" applyBorder="1"/>
    <xf numFmtId="0" fontId="0" fillId="0" borderId="2" xfId="1" applyFont="1" applyFill="1" applyBorder="1"/>
    <xf numFmtId="6" fontId="0" fillId="0" borderId="2" xfId="4" applyNumberFormat="1" applyFont="1" applyBorder="1"/>
    <xf numFmtId="6" fontId="0" fillId="0" borderId="2" xfId="0" applyNumberFormat="1" applyBorder="1"/>
    <xf numFmtId="0" fontId="0" fillId="0" borderId="2" xfId="0" applyFont="1" applyFill="1" applyBorder="1" applyAlignment="1">
      <alignment horizontal="left"/>
    </xf>
    <xf numFmtId="6" fontId="5" fillId="0" borderId="2" xfId="0" applyNumberFormat="1" applyFont="1" applyFill="1" applyBorder="1"/>
    <xf numFmtId="44" fontId="5" fillId="0" borderId="2" xfId="0" applyNumberFormat="1" applyFont="1" applyFill="1" applyBorder="1"/>
    <xf numFmtId="6" fontId="4" fillId="0" borderId="2" xfId="4" applyNumberFormat="1" applyFont="1" applyBorder="1"/>
    <xf numFmtId="44" fontId="8" fillId="0" borderId="2" xfId="0" applyNumberFormat="1" applyFont="1" applyBorder="1"/>
    <xf numFmtId="0" fontId="4" fillId="0" borderId="2" xfId="0" applyFont="1" applyBorder="1" applyAlignment="1">
      <alignment horizontal="right"/>
    </xf>
    <xf numFmtId="44" fontId="11" fillId="2" borderId="2" xfId="4" applyFont="1" applyFill="1" applyBorder="1"/>
    <xf numFmtId="44" fontId="0" fillId="0" borderId="1" xfId="4" applyFont="1" applyFill="1" applyBorder="1"/>
    <xf numFmtId="0" fontId="2" fillId="0" borderId="0" xfId="0" applyFont="1"/>
    <xf numFmtId="0" fontId="20" fillId="3" borderId="0" xfId="0" applyFont="1" applyFill="1"/>
    <xf numFmtId="0" fontId="20" fillId="3" borderId="2" xfId="0" applyFont="1" applyFill="1" applyBorder="1"/>
    <xf numFmtId="0" fontId="21" fillId="3" borderId="2" xfId="0" applyFont="1" applyFill="1" applyBorder="1" applyAlignment="1">
      <alignment horizontal="right"/>
    </xf>
    <xf numFmtId="0" fontId="5" fillId="0" borderId="2" xfId="0" applyFont="1" applyFill="1" applyBorder="1"/>
    <xf numFmtId="44" fontId="5" fillId="0" borderId="2" xfId="4" applyFont="1" applyFill="1" applyBorder="1"/>
  </cellXfs>
  <cellStyles count="109">
    <cellStyle name="Currency" xfId="4" builtinId="4"/>
    <cellStyle name="Currency 2" xfId="3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Normal" xfId="0" builtinId="0"/>
    <cellStyle name="Normal 2" xfId="1"/>
    <cellStyle name="Normal 3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abSelected="1" topLeftCell="A16" workbookViewId="0">
      <selection activeCell="A37" sqref="A37"/>
    </sheetView>
  </sheetViews>
  <sheetFormatPr defaultColWidth="11.42578125" defaultRowHeight="15" x14ac:dyDescent="0.25"/>
  <cols>
    <col min="1" max="1" width="101.42578125" customWidth="1"/>
    <col min="2" max="2" width="53" customWidth="1"/>
    <col min="3" max="3" width="17.85546875" customWidth="1"/>
    <col min="4" max="4" width="98.85546875" customWidth="1"/>
    <col min="5" max="5" width="13.42578125" customWidth="1"/>
    <col min="6" max="6" width="99" hidden="1" customWidth="1"/>
    <col min="7" max="7" width="24.42578125" customWidth="1"/>
  </cols>
  <sheetData>
    <row r="1" spans="1:6" ht="18.75" x14ac:dyDescent="0.3">
      <c r="A1" s="31" t="s">
        <v>51</v>
      </c>
      <c r="B1" s="30" t="s">
        <v>0</v>
      </c>
      <c r="C1" s="32" t="s">
        <v>29</v>
      </c>
      <c r="D1" s="32" t="s">
        <v>27</v>
      </c>
      <c r="E1" s="9"/>
      <c r="F1" s="8" t="s">
        <v>27</v>
      </c>
    </row>
    <row r="2" spans="1:6" ht="18.75" x14ac:dyDescent="0.3">
      <c r="A2" s="73" t="s">
        <v>1</v>
      </c>
      <c r="B2" s="71"/>
      <c r="C2" s="72"/>
      <c r="D2" s="32"/>
      <c r="E2" s="9"/>
      <c r="F2" s="8"/>
    </row>
    <row r="3" spans="1:6" x14ac:dyDescent="0.25">
      <c r="A3" s="44" t="s">
        <v>142</v>
      </c>
      <c r="B3" s="44" t="s">
        <v>52</v>
      </c>
      <c r="C3" s="45">
        <v>10133</v>
      </c>
      <c r="D3" s="35" t="s">
        <v>195</v>
      </c>
      <c r="E3" s="13"/>
      <c r="F3" s="5"/>
    </row>
    <row r="4" spans="1:6" x14ac:dyDescent="0.25">
      <c r="A4" s="26" t="s">
        <v>143</v>
      </c>
      <c r="B4" s="26" t="s">
        <v>32</v>
      </c>
      <c r="C4" s="28">
        <v>3500</v>
      </c>
      <c r="D4" s="35" t="s">
        <v>90</v>
      </c>
      <c r="E4" s="13"/>
      <c r="F4" s="5"/>
    </row>
    <row r="5" spans="1:6" x14ac:dyDescent="0.25">
      <c r="A5" s="26" t="s">
        <v>210</v>
      </c>
      <c r="B5" s="48" t="s">
        <v>63</v>
      </c>
      <c r="C5" s="28">
        <v>1000</v>
      </c>
      <c r="D5" s="35" t="s">
        <v>91</v>
      </c>
      <c r="E5" s="13"/>
      <c r="F5" s="5"/>
    </row>
    <row r="6" spans="1:6" x14ac:dyDescent="0.25">
      <c r="A6" s="26" t="s">
        <v>200</v>
      </c>
      <c r="B6" s="48" t="s">
        <v>76</v>
      </c>
      <c r="C6" s="28">
        <v>1400</v>
      </c>
      <c r="D6" s="35" t="s">
        <v>91</v>
      </c>
      <c r="E6" s="13"/>
      <c r="F6" s="5"/>
    </row>
    <row r="7" spans="1:6" x14ac:dyDescent="0.25">
      <c r="A7" s="26" t="s">
        <v>144</v>
      </c>
      <c r="B7" s="26" t="s">
        <v>33</v>
      </c>
      <c r="C7" s="28">
        <v>3500</v>
      </c>
      <c r="D7" s="35" t="s">
        <v>90</v>
      </c>
      <c r="E7" s="13"/>
      <c r="F7" s="5"/>
    </row>
    <row r="8" spans="1:6" x14ac:dyDescent="0.25">
      <c r="A8" s="48" t="s">
        <v>145</v>
      </c>
      <c r="B8" s="48" t="s">
        <v>201</v>
      </c>
      <c r="C8" s="28">
        <v>1650</v>
      </c>
      <c r="D8" s="35" t="s">
        <v>68</v>
      </c>
      <c r="E8" s="13"/>
      <c r="F8" s="5"/>
    </row>
    <row r="9" spans="1:6" x14ac:dyDescent="0.25">
      <c r="A9" s="43" t="s">
        <v>146</v>
      </c>
      <c r="B9" s="43" t="s">
        <v>129</v>
      </c>
      <c r="C9" s="42">
        <v>5066</v>
      </c>
      <c r="D9" s="27" t="s">
        <v>92</v>
      </c>
      <c r="E9" s="9"/>
      <c r="F9" s="17" t="s">
        <v>30</v>
      </c>
    </row>
    <row r="10" spans="1:6" x14ac:dyDescent="0.25">
      <c r="A10" s="43" t="s">
        <v>147</v>
      </c>
      <c r="B10" s="43" t="s">
        <v>59</v>
      </c>
      <c r="C10" s="42">
        <v>5066</v>
      </c>
      <c r="D10" s="27" t="s">
        <v>92</v>
      </c>
      <c r="E10" s="13"/>
      <c r="F10" s="5" t="s">
        <v>46</v>
      </c>
    </row>
    <row r="11" spans="1:6" x14ac:dyDescent="0.25">
      <c r="A11" s="43" t="s">
        <v>148</v>
      </c>
      <c r="B11" s="55" t="s">
        <v>60</v>
      </c>
      <c r="C11" s="42">
        <v>2500</v>
      </c>
      <c r="D11" s="27" t="s">
        <v>93</v>
      </c>
      <c r="E11" s="13"/>
      <c r="F11" s="5" t="s">
        <v>47</v>
      </c>
    </row>
    <row r="12" spans="1:6" x14ac:dyDescent="0.25">
      <c r="A12" s="43" t="s">
        <v>149</v>
      </c>
      <c r="B12" s="55" t="s">
        <v>53</v>
      </c>
      <c r="C12" s="42">
        <v>2500</v>
      </c>
      <c r="D12" s="27" t="s">
        <v>93</v>
      </c>
      <c r="E12" s="13"/>
      <c r="F12" s="5"/>
    </row>
    <row r="13" spans="1:6" x14ac:dyDescent="0.25">
      <c r="A13" s="43" t="s">
        <v>150</v>
      </c>
      <c r="B13" s="43" t="s">
        <v>58</v>
      </c>
      <c r="C13" s="42">
        <v>2750</v>
      </c>
      <c r="D13" s="27" t="s">
        <v>94</v>
      </c>
      <c r="E13" s="13"/>
      <c r="F13" s="5"/>
    </row>
    <row r="14" spans="1:6" x14ac:dyDescent="0.25">
      <c r="A14" s="43" t="s">
        <v>151</v>
      </c>
      <c r="B14" s="43" t="s">
        <v>88</v>
      </c>
      <c r="C14" s="42">
        <v>1300</v>
      </c>
      <c r="D14" s="35" t="s">
        <v>91</v>
      </c>
      <c r="E14" s="13"/>
      <c r="F14" s="5"/>
    </row>
    <row r="15" spans="1:6" x14ac:dyDescent="0.25">
      <c r="A15" s="43" t="s">
        <v>152</v>
      </c>
      <c r="B15" s="43" t="s">
        <v>95</v>
      </c>
      <c r="C15" s="42">
        <v>1000</v>
      </c>
      <c r="D15" s="27" t="s">
        <v>96</v>
      </c>
      <c r="E15" s="13"/>
      <c r="F15" s="5"/>
    </row>
    <row r="16" spans="1:6" x14ac:dyDescent="0.25">
      <c r="A16" s="68" t="s">
        <v>153</v>
      </c>
      <c r="B16" s="67" t="s">
        <v>86</v>
      </c>
      <c r="C16" s="70">
        <v>700</v>
      </c>
      <c r="D16" s="27" t="s">
        <v>97</v>
      </c>
      <c r="E16" s="13"/>
      <c r="F16" s="5"/>
    </row>
    <row r="17" spans="1:10" x14ac:dyDescent="0.25">
      <c r="A17" s="2"/>
      <c r="B17" s="33" t="s">
        <v>2</v>
      </c>
      <c r="C17" s="28">
        <f>SUM(C3:C16)</f>
        <v>42065</v>
      </c>
      <c r="D17" s="28"/>
      <c r="E17" s="13"/>
      <c r="F17" s="5"/>
    </row>
    <row r="18" spans="1:10" x14ac:dyDescent="0.25">
      <c r="A18" s="2"/>
      <c r="B18" s="16"/>
      <c r="C18" s="34"/>
      <c r="D18" s="9"/>
      <c r="E18" s="9"/>
      <c r="F18" s="19"/>
    </row>
    <row r="19" spans="1:10" x14ac:dyDescent="0.25">
      <c r="A19" s="74" t="s">
        <v>1</v>
      </c>
      <c r="B19" s="4" t="s">
        <v>54</v>
      </c>
      <c r="C19" s="9"/>
      <c r="D19" s="9"/>
      <c r="E19" s="9"/>
      <c r="F19" s="19"/>
    </row>
    <row r="20" spans="1:10" x14ac:dyDescent="0.25">
      <c r="A20" s="26" t="s">
        <v>154</v>
      </c>
      <c r="B20" s="26" t="s">
        <v>15</v>
      </c>
      <c r="C20" s="63">
        <v>750</v>
      </c>
      <c r="D20" s="28" t="s">
        <v>98</v>
      </c>
      <c r="E20" s="9"/>
      <c r="F20" s="19"/>
    </row>
    <row r="21" spans="1:10" x14ac:dyDescent="0.25">
      <c r="A21" s="43" t="s">
        <v>155</v>
      </c>
      <c r="B21" s="43" t="s">
        <v>36</v>
      </c>
      <c r="C21" s="63">
        <v>700</v>
      </c>
      <c r="D21" s="35" t="s">
        <v>100</v>
      </c>
      <c r="E21" s="9"/>
      <c r="F21" s="18" t="s">
        <v>156</v>
      </c>
    </row>
    <row r="22" spans="1:10" x14ac:dyDescent="0.25">
      <c r="A22" s="44" t="s">
        <v>157</v>
      </c>
      <c r="B22" s="55" t="s">
        <v>64</v>
      </c>
      <c r="C22" s="63">
        <v>770</v>
      </c>
      <c r="D22" s="28" t="s">
        <v>99</v>
      </c>
      <c r="E22" s="9"/>
      <c r="F22" s="18" t="s">
        <v>45</v>
      </c>
    </row>
    <row r="23" spans="1:10" x14ac:dyDescent="0.25">
      <c r="A23" s="44" t="s">
        <v>158</v>
      </c>
      <c r="B23" s="43" t="s">
        <v>65</v>
      </c>
      <c r="C23" s="63">
        <v>800</v>
      </c>
      <c r="D23" s="27" t="s">
        <v>101</v>
      </c>
      <c r="E23" s="9"/>
      <c r="F23" s="18"/>
    </row>
    <row r="24" spans="1:10" x14ac:dyDescent="0.25">
      <c r="A24" s="26" t="s">
        <v>159</v>
      </c>
      <c r="B24" s="26" t="s">
        <v>16</v>
      </c>
      <c r="C24" s="63">
        <v>1712</v>
      </c>
      <c r="D24" s="35" t="s">
        <v>122</v>
      </c>
      <c r="E24" s="65"/>
      <c r="F24" s="18"/>
      <c r="H24" s="40"/>
      <c r="I24" s="59"/>
      <c r="J24" s="59"/>
    </row>
    <row r="25" spans="1:10" x14ac:dyDescent="0.25">
      <c r="A25" s="64" t="s">
        <v>160</v>
      </c>
      <c r="B25" s="26" t="s">
        <v>66</v>
      </c>
      <c r="C25" s="63">
        <v>1299</v>
      </c>
      <c r="D25" s="27" t="s">
        <v>123</v>
      </c>
      <c r="E25" s="36"/>
      <c r="F25" s="18"/>
      <c r="H25" s="61"/>
    </row>
    <row r="26" spans="1:10" x14ac:dyDescent="0.25">
      <c r="A26" s="64" t="s">
        <v>161</v>
      </c>
      <c r="B26" s="26" t="s">
        <v>67</v>
      </c>
      <c r="C26" s="63">
        <v>7750</v>
      </c>
      <c r="D26" s="27" t="s">
        <v>125</v>
      </c>
      <c r="E26" s="66"/>
      <c r="F26" s="18"/>
      <c r="H26" s="61"/>
    </row>
    <row r="27" spans="1:10" x14ac:dyDescent="0.25">
      <c r="A27" s="46" t="s">
        <v>162</v>
      </c>
      <c r="B27" s="35" t="s">
        <v>55</v>
      </c>
      <c r="C27" s="63">
        <v>2500</v>
      </c>
      <c r="D27" s="27" t="s">
        <v>124</v>
      </c>
      <c r="E27" s="66"/>
      <c r="F27" s="18"/>
      <c r="H27" s="61"/>
    </row>
    <row r="28" spans="1:10" x14ac:dyDescent="0.25">
      <c r="A28" s="46" t="s">
        <v>163</v>
      </c>
      <c r="B28" s="35" t="s">
        <v>61</v>
      </c>
      <c r="C28" s="63">
        <v>100</v>
      </c>
      <c r="D28" s="27" t="s">
        <v>102</v>
      </c>
      <c r="E28" s="66"/>
      <c r="F28" s="18"/>
      <c r="H28" s="41"/>
    </row>
    <row r="29" spans="1:10" x14ac:dyDescent="0.25">
      <c r="A29" s="46" t="s">
        <v>164</v>
      </c>
      <c r="B29" s="35" t="s">
        <v>62</v>
      </c>
      <c r="C29" s="63">
        <v>62</v>
      </c>
      <c r="D29" s="27" t="s">
        <v>103</v>
      </c>
      <c r="E29" s="66"/>
      <c r="F29" s="18"/>
      <c r="H29" s="40"/>
    </row>
    <row r="30" spans="1:10" x14ac:dyDescent="0.25">
      <c r="A30" s="48" t="s">
        <v>165</v>
      </c>
      <c r="B30" s="95" t="s">
        <v>57</v>
      </c>
      <c r="C30" s="96">
        <v>200</v>
      </c>
      <c r="D30" s="35" t="s">
        <v>104</v>
      </c>
      <c r="E30" s="13"/>
      <c r="F30" s="18"/>
      <c r="H30" s="40"/>
      <c r="J30" s="1"/>
    </row>
    <row r="31" spans="1:10" x14ac:dyDescent="0.25">
      <c r="A31" s="2"/>
      <c r="B31" s="51" t="s">
        <v>2</v>
      </c>
      <c r="C31" s="52">
        <f>SUM(C20:C30)</f>
        <v>16643</v>
      </c>
      <c r="D31" s="9"/>
      <c r="E31" s="58"/>
      <c r="F31" s="18" t="s">
        <v>39</v>
      </c>
      <c r="H31" s="60"/>
    </row>
    <row r="32" spans="1:10" x14ac:dyDescent="0.25">
      <c r="A32" s="2"/>
      <c r="B32" s="16"/>
      <c r="C32" s="34"/>
      <c r="D32" s="9"/>
      <c r="E32" s="57"/>
      <c r="F32" s="19"/>
    </row>
    <row r="33" spans="1:8" x14ac:dyDescent="0.25">
      <c r="A33" s="75" t="s">
        <v>127</v>
      </c>
      <c r="B33" s="4" t="s">
        <v>4</v>
      </c>
      <c r="C33" s="9"/>
      <c r="D33" s="9"/>
      <c r="E33" s="9"/>
      <c r="F33" s="19"/>
      <c r="H33" s="59"/>
    </row>
    <row r="34" spans="1:8" x14ac:dyDescent="0.25">
      <c r="A34" s="26" t="s">
        <v>166</v>
      </c>
      <c r="B34" s="26" t="s">
        <v>17</v>
      </c>
      <c r="C34" s="28">
        <v>3000</v>
      </c>
      <c r="D34" s="28" t="s">
        <v>105</v>
      </c>
      <c r="E34" s="9"/>
      <c r="F34" s="19"/>
    </row>
    <row r="35" spans="1:8" x14ac:dyDescent="0.25">
      <c r="A35" s="26" t="s">
        <v>167</v>
      </c>
      <c r="B35" s="26" t="s">
        <v>18</v>
      </c>
      <c r="C35" s="28">
        <v>300</v>
      </c>
      <c r="D35" s="28" t="s">
        <v>106</v>
      </c>
      <c r="E35" s="9"/>
      <c r="F35" s="18" t="s">
        <v>41</v>
      </c>
    </row>
    <row r="36" spans="1:8" x14ac:dyDescent="0.25">
      <c r="A36" s="43" t="s">
        <v>168</v>
      </c>
      <c r="B36" s="43" t="s">
        <v>35</v>
      </c>
      <c r="C36" s="28">
        <v>650</v>
      </c>
      <c r="D36" s="28" t="s">
        <v>107</v>
      </c>
      <c r="E36" s="9"/>
      <c r="F36" s="18"/>
      <c r="G36" s="1"/>
    </row>
    <row r="37" spans="1:8" x14ac:dyDescent="0.25">
      <c r="A37" s="43" t="s">
        <v>211</v>
      </c>
      <c r="B37" s="43" t="s">
        <v>89</v>
      </c>
      <c r="C37" s="28">
        <v>500</v>
      </c>
      <c r="D37" s="28" t="s">
        <v>107</v>
      </c>
      <c r="E37" s="9"/>
      <c r="F37" s="18"/>
    </row>
    <row r="38" spans="1:8" x14ac:dyDescent="0.25">
      <c r="A38" s="26" t="s">
        <v>169</v>
      </c>
      <c r="B38" s="26" t="s">
        <v>77</v>
      </c>
      <c r="C38" s="28">
        <v>350</v>
      </c>
      <c r="D38" s="28" t="s">
        <v>108</v>
      </c>
      <c r="E38" s="9"/>
      <c r="F38" s="18"/>
    </row>
    <row r="39" spans="1:8" x14ac:dyDescent="0.25">
      <c r="A39" s="26" t="s">
        <v>170</v>
      </c>
      <c r="B39" s="26" t="s">
        <v>49</v>
      </c>
      <c r="C39" s="28">
        <v>500</v>
      </c>
      <c r="D39" s="28" t="s">
        <v>109</v>
      </c>
      <c r="E39" s="9"/>
      <c r="F39" s="18"/>
    </row>
    <row r="40" spans="1:8" x14ac:dyDescent="0.25">
      <c r="A40" s="26" t="s">
        <v>171</v>
      </c>
      <c r="B40" s="26" t="s">
        <v>48</v>
      </c>
      <c r="C40" s="28">
        <v>350</v>
      </c>
      <c r="D40" s="28" t="s">
        <v>106</v>
      </c>
      <c r="E40" s="9"/>
      <c r="F40" s="18" t="s">
        <v>40</v>
      </c>
    </row>
    <row r="41" spans="1:8" x14ac:dyDescent="0.25">
      <c r="A41" s="26" t="s">
        <v>172</v>
      </c>
      <c r="B41" s="26" t="s">
        <v>78</v>
      </c>
      <c r="C41" s="28">
        <v>1000</v>
      </c>
      <c r="D41" s="28" t="s">
        <v>110</v>
      </c>
      <c r="E41" s="9"/>
      <c r="F41" s="18" t="s">
        <v>50</v>
      </c>
    </row>
    <row r="42" spans="1:8" x14ac:dyDescent="0.25">
      <c r="A42" s="26" t="s">
        <v>173</v>
      </c>
      <c r="B42" s="26" t="s">
        <v>87</v>
      </c>
      <c r="C42" s="28">
        <v>250</v>
      </c>
      <c r="D42" s="28" t="s">
        <v>111</v>
      </c>
      <c r="E42" s="13"/>
      <c r="F42" s="18" t="s">
        <v>42</v>
      </c>
    </row>
    <row r="43" spans="1:8" x14ac:dyDescent="0.25">
      <c r="A43" s="26" t="s">
        <v>174</v>
      </c>
      <c r="B43" s="26" t="s">
        <v>8</v>
      </c>
      <c r="C43" s="28">
        <v>300</v>
      </c>
      <c r="D43" s="35" t="s">
        <v>112</v>
      </c>
      <c r="E43" s="13"/>
      <c r="F43" s="18"/>
    </row>
    <row r="44" spans="1:8" x14ac:dyDescent="0.25">
      <c r="A44" s="47" t="s">
        <v>196</v>
      </c>
      <c r="B44" s="26" t="s">
        <v>197</v>
      </c>
      <c r="C44" s="28">
        <v>2500</v>
      </c>
      <c r="D44" s="90" t="s">
        <v>197</v>
      </c>
      <c r="E44" s="13"/>
      <c r="F44" s="18"/>
    </row>
    <row r="45" spans="1:8" x14ac:dyDescent="0.25">
      <c r="A45" s="2"/>
      <c r="B45" s="33" t="s">
        <v>2</v>
      </c>
      <c r="C45" s="28">
        <f>SUM(C34:C44)</f>
        <v>9700</v>
      </c>
      <c r="D45" s="9"/>
      <c r="E45" s="9"/>
      <c r="F45" s="18" t="s">
        <v>43</v>
      </c>
    </row>
    <row r="46" spans="1:8" x14ac:dyDescent="0.25">
      <c r="A46" s="2"/>
      <c r="B46" s="56"/>
      <c r="C46" s="34"/>
      <c r="D46" s="9"/>
      <c r="E46" s="9"/>
      <c r="F46" s="19"/>
    </row>
    <row r="47" spans="1:8" x14ac:dyDescent="0.25">
      <c r="A47" s="75" t="s">
        <v>1</v>
      </c>
      <c r="B47" s="4" t="s">
        <v>5</v>
      </c>
      <c r="C47" s="9"/>
      <c r="D47" s="9"/>
      <c r="E47" s="9"/>
      <c r="F47" s="19"/>
    </row>
    <row r="48" spans="1:8" x14ac:dyDescent="0.25">
      <c r="A48" s="26" t="s">
        <v>175</v>
      </c>
      <c r="B48" s="26" t="s">
        <v>69</v>
      </c>
      <c r="C48" s="28">
        <v>253.38</v>
      </c>
      <c r="D48" s="28" t="s">
        <v>126</v>
      </c>
      <c r="E48" s="9"/>
      <c r="F48" s="19"/>
    </row>
    <row r="49" spans="1:6" x14ac:dyDescent="0.25">
      <c r="A49" s="26" t="s">
        <v>176</v>
      </c>
      <c r="B49" s="26" t="s">
        <v>73</v>
      </c>
      <c r="C49" s="28">
        <v>20</v>
      </c>
      <c r="D49" s="28" t="s">
        <v>74</v>
      </c>
      <c r="E49" s="2"/>
      <c r="F49" s="17"/>
    </row>
    <row r="50" spans="1:6" x14ac:dyDescent="0.25">
      <c r="A50" s="26" t="s">
        <v>177</v>
      </c>
      <c r="B50" s="26" t="s">
        <v>70</v>
      </c>
      <c r="C50" s="28">
        <v>152</v>
      </c>
      <c r="D50" s="28" t="s">
        <v>71</v>
      </c>
      <c r="E50" s="2"/>
      <c r="F50" s="17"/>
    </row>
    <row r="51" spans="1:6" x14ac:dyDescent="0.25">
      <c r="A51" s="26" t="s">
        <v>178</v>
      </c>
      <c r="B51" s="26" t="s">
        <v>72</v>
      </c>
      <c r="C51" s="28">
        <v>506</v>
      </c>
      <c r="D51" s="28" t="s">
        <v>75</v>
      </c>
      <c r="E51" s="2"/>
      <c r="F51" s="5"/>
    </row>
    <row r="52" spans="1:6" x14ac:dyDescent="0.25">
      <c r="A52" s="26" t="s">
        <v>179</v>
      </c>
      <c r="B52" s="26" t="s">
        <v>19</v>
      </c>
      <c r="C52" s="28">
        <v>1300</v>
      </c>
      <c r="D52" s="28" t="s">
        <v>113</v>
      </c>
      <c r="E52" s="2"/>
      <c r="F52" s="5"/>
    </row>
    <row r="53" spans="1:6" x14ac:dyDescent="0.25">
      <c r="A53" s="26" t="s">
        <v>180</v>
      </c>
      <c r="B53" s="26" t="s">
        <v>19</v>
      </c>
      <c r="C53" s="28">
        <v>400</v>
      </c>
      <c r="D53" s="28" t="s">
        <v>113</v>
      </c>
      <c r="E53" s="9"/>
      <c r="F53" s="5"/>
    </row>
    <row r="54" spans="1:6" x14ac:dyDescent="0.25">
      <c r="A54" s="29" t="s">
        <v>181</v>
      </c>
      <c r="B54" s="26" t="s">
        <v>20</v>
      </c>
      <c r="C54" s="27">
        <v>2204</v>
      </c>
      <c r="D54" s="28" t="s">
        <v>114</v>
      </c>
      <c r="E54" s="9"/>
      <c r="F54" s="5"/>
    </row>
    <row r="55" spans="1:6" x14ac:dyDescent="0.25">
      <c r="A55" s="29" t="s">
        <v>182</v>
      </c>
      <c r="B55" s="26" t="s">
        <v>20</v>
      </c>
      <c r="C55" s="49">
        <v>2204</v>
      </c>
      <c r="D55" s="28" t="s">
        <v>114</v>
      </c>
      <c r="E55" s="9"/>
      <c r="F55" s="5"/>
    </row>
    <row r="56" spans="1:6" x14ac:dyDescent="0.25">
      <c r="A56" s="29" t="s">
        <v>183</v>
      </c>
      <c r="B56" s="26" t="s">
        <v>20</v>
      </c>
      <c r="C56" s="49">
        <v>290</v>
      </c>
      <c r="D56" s="28" t="s">
        <v>114</v>
      </c>
      <c r="E56" s="13"/>
      <c r="F56" s="5"/>
    </row>
    <row r="57" spans="1:6" x14ac:dyDescent="0.25">
      <c r="A57" s="29" t="s">
        <v>184</v>
      </c>
      <c r="B57" s="26" t="s">
        <v>21</v>
      </c>
      <c r="C57" s="53">
        <v>1596</v>
      </c>
      <c r="D57" s="28" t="s">
        <v>115</v>
      </c>
      <c r="E57" s="13"/>
      <c r="F57" s="19"/>
    </row>
    <row r="58" spans="1:6" x14ac:dyDescent="0.25">
      <c r="A58" s="29" t="s">
        <v>185</v>
      </c>
      <c r="B58" s="26" t="s">
        <v>21</v>
      </c>
      <c r="C58" s="49">
        <v>1596</v>
      </c>
      <c r="D58" s="28" t="s">
        <v>115</v>
      </c>
      <c r="E58" s="13"/>
      <c r="F58" s="19"/>
    </row>
    <row r="59" spans="1:6" x14ac:dyDescent="0.25">
      <c r="A59" s="29" t="s">
        <v>186</v>
      </c>
      <c r="B59" s="47" t="s">
        <v>21</v>
      </c>
      <c r="C59" s="50">
        <v>210</v>
      </c>
      <c r="D59" s="28" t="s">
        <v>115</v>
      </c>
      <c r="E59" s="13"/>
      <c r="F59" s="19"/>
    </row>
    <row r="60" spans="1:6" x14ac:dyDescent="0.25">
      <c r="A60" s="2"/>
      <c r="B60" s="33" t="s">
        <v>2</v>
      </c>
      <c r="C60" s="54">
        <f>SUM(C52:C59)</f>
        <v>9800</v>
      </c>
      <c r="D60" s="32"/>
      <c r="E60" s="9"/>
      <c r="F60" s="19"/>
    </row>
    <row r="61" spans="1:6" x14ac:dyDescent="0.25">
      <c r="A61" s="2"/>
      <c r="B61" s="16"/>
      <c r="C61" s="10"/>
      <c r="D61" s="11"/>
      <c r="E61" s="11"/>
      <c r="F61" s="19"/>
    </row>
    <row r="62" spans="1:6" x14ac:dyDescent="0.25">
      <c r="A62" s="76" t="s">
        <v>7</v>
      </c>
      <c r="B62" s="4" t="s">
        <v>6</v>
      </c>
      <c r="C62" s="9"/>
      <c r="D62" s="9"/>
      <c r="E62" s="11"/>
      <c r="F62" s="18" t="s">
        <v>38</v>
      </c>
    </row>
    <row r="63" spans="1:6" x14ac:dyDescent="0.25">
      <c r="A63" s="26" t="s">
        <v>187</v>
      </c>
      <c r="B63" s="26" t="s">
        <v>9</v>
      </c>
      <c r="C63" s="28">
        <v>98</v>
      </c>
      <c r="D63" s="28" t="s">
        <v>116</v>
      </c>
      <c r="E63" s="9"/>
      <c r="F63" s="18" t="s">
        <v>44</v>
      </c>
    </row>
    <row r="64" spans="1:6" x14ac:dyDescent="0.25">
      <c r="A64" s="26" t="s">
        <v>188</v>
      </c>
      <c r="B64" s="26" t="s">
        <v>10</v>
      </c>
      <c r="C64" s="28">
        <v>36</v>
      </c>
      <c r="D64" s="28" t="s">
        <v>117</v>
      </c>
      <c r="E64" s="9"/>
      <c r="F64" s="18"/>
    </row>
    <row r="65" spans="1:6" x14ac:dyDescent="0.25">
      <c r="A65" s="26" t="s">
        <v>189</v>
      </c>
      <c r="B65" s="26" t="s">
        <v>11</v>
      </c>
      <c r="C65" s="28">
        <v>200</v>
      </c>
      <c r="D65" s="69" t="s">
        <v>118</v>
      </c>
      <c r="E65" s="9"/>
      <c r="F65" s="19"/>
    </row>
    <row r="66" spans="1:6" x14ac:dyDescent="0.25">
      <c r="A66" s="26" t="s">
        <v>190</v>
      </c>
      <c r="B66" s="26" t="s">
        <v>56</v>
      </c>
      <c r="C66" s="28">
        <v>600</v>
      </c>
      <c r="D66" s="28" t="s">
        <v>119</v>
      </c>
      <c r="E66" s="9"/>
      <c r="F66" s="19"/>
    </row>
    <row r="67" spans="1:6" x14ac:dyDescent="0.25">
      <c r="A67" s="26" t="s">
        <v>191</v>
      </c>
      <c r="B67" s="26" t="s">
        <v>12</v>
      </c>
      <c r="C67" s="28">
        <v>35</v>
      </c>
      <c r="D67" s="28" t="s">
        <v>120</v>
      </c>
      <c r="E67" s="9"/>
      <c r="F67" s="19"/>
    </row>
    <row r="68" spans="1:6" x14ac:dyDescent="0.25">
      <c r="A68" s="26" t="s">
        <v>192</v>
      </c>
      <c r="B68" s="26" t="s">
        <v>79</v>
      </c>
      <c r="C68" s="28">
        <v>1295</v>
      </c>
      <c r="D68" s="28" t="s">
        <v>128</v>
      </c>
      <c r="E68" s="9"/>
      <c r="F68" s="19"/>
    </row>
    <row r="69" spans="1:6" x14ac:dyDescent="0.25">
      <c r="A69" s="26" t="s">
        <v>193</v>
      </c>
      <c r="B69" s="26" t="s">
        <v>13</v>
      </c>
      <c r="C69" s="28">
        <v>400</v>
      </c>
      <c r="D69" s="28" t="s">
        <v>121</v>
      </c>
      <c r="E69" s="9"/>
      <c r="F69" s="19"/>
    </row>
    <row r="70" spans="1:6" x14ac:dyDescent="0.25">
      <c r="A70" s="2"/>
      <c r="B70" s="33" t="s">
        <v>2</v>
      </c>
      <c r="C70" s="28">
        <f>SUM(C63:C69)</f>
        <v>2664</v>
      </c>
      <c r="D70" s="28"/>
      <c r="E70" s="9"/>
      <c r="F70" s="19"/>
    </row>
    <row r="71" spans="1:6" x14ac:dyDescent="0.25">
      <c r="A71" s="2"/>
      <c r="B71" s="37"/>
      <c r="C71" s="38"/>
      <c r="D71" s="9"/>
      <c r="E71" s="9"/>
      <c r="F71" s="20"/>
    </row>
    <row r="72" spans="1:6" x14ac:dyDescent="0.25">
      <c r="A72" s="2"/>
      <c r="B72" s="33" t="s">
        <v>14</v>
      </c>
      <c r="C72" s="28">
        <f>SUM(C17+C31+C45+C60+C70)</f>
        <v>80872</v>
      </c>
      <c r="D72" s="28"/>
      <c r="E72" s="9"/>
      <c r="F72" s="20"/>
    </row>
    <row r="73" spans="1:6" x14ac:dyDescent="0.25">
      <c r="A73" s="2"/>
      <c r="B73" s="94" t="s">
        <v>26</v>
      </c>
      <c r="C73" s="28">
        <f>SUM(3/100*C72)</f>
        <v>2426.16</v>
      </c>
      <c r="D73" s="28"/>
      <c r="E73" s="9"/>
      <c r="F73" s="20"/>
    </row>
    <row r="74" spans="1:6" x14ac:dyDescent="0.25">
      <c r="A74" s="2"/>
      <c r="B74" s="33" t="s">
        <v>22</v>
      </c>
      <c r="C74" s="32">
        <f>SUM(C72+C73)</f>
        <v>83298.16</v>
      </c>
      <c r="D74" s="32"/>
      <c r="E74" s="9"/>
      <c r="F74" s="20"/>
    </row>
    <row r="75" spans="1:6" x14ac:dyDescent="0.25">
      <c r="A75" s="2"/>
      <c r="B75" s="3"/>
      <c r="C75" s="11"/>
      <c r="D75" s="11"/>
      <c r="E75" s="11"/>
      <c r="F75" s="20"/>
    </row>
    <row r="76" spans="1:6" x14ac:dyDescent="0.25">
      <c r="A76" s="2"/>
      <c r="B76" s="77" t="s">
        <v>34</v>
      </c>
      <c r="C76" s="32"/>
      <c r="D76" s="11"/>
      <c r="E76" s="11"/>
      <c r="F76" s="20"/>
    </row>
    <row r="77" spans="1:6" x14ac:dyDescent="0.25">
      <c r="A77" s="2"/>
      <c r="B77" s="78" t="s">
        <v>0</v>
      </c>
      <c r="C77" s="79">
        <f>(C17)</f>
        <v>42065</v>
      </c>
      <c r="D77" s="11"/>
      <c r="E77" s="11"/>
      <c r="F77" s="20"/>
    </row>
    <row r="78" spans="1:6" x14ac:dyDescent="0.25">
      <c r="A78" s="2"/>
      <c r="B78" s="78" t="s">
        <v>3</v>
      </c>
      <c r="C78" s="79">
        <f>(C31)</f>
        <v>16643</v>
      </c>
      <c r="D78" s="11"/>
      <c r="E78" s="11"/>
      <c r="F78" s="21"/>
    </row>
    <row r="79" spans="1:6" x14ac:dyDescent="0.25">
      <c r="A79" s="2"/>
      <c r="B79" s="78" t="s">
        <v>24</v>
      </c>
      <c r="C79" s="79">
        <f>(C45)</f>
        <v>9700</v>
      </c>
      <c r="D79" s="11"/>
      <c r="E79" s="11"/>
      <c r="F79" s="21"/>
    </row>
    <row r="80" spans="1:6" x14ac:dyDescent="0.25">
      <c r="A80" s="2"/>
      <c r="B80" s="78" t="s">
        <v>25</v>
      </c>
      <c r="C80" s="79">
        <f>(C60)</f>
        <v>9800</v>
      </c>
      <c r="D80" s="11"/>
      <c r="E80" s="11"/>
      <c r="F80" s="19"/>
    </row>
    <row r="81" spans="1:6" x14ac:dyDescent="0.25">
      <c r="B81" s="78" t="s">
        <v>6</v>
      </c>
      <c r="C81" s="79">
        <f>(C70)</f>
        <v>2664</v>
      </c>
      <c r="D81" s="11"/>
      <c r="E81" s="11"/>
      <c r="F81" s="22" t="s">
        <v>28</v>
      </c>
    </row>
    <row r="82" spans="1:6" x14ac:dyDescent="0.25">
      <c r="B82" s="7"/>
      <c r="C82" s="9"/>
      <c r="D82" s="9"/>
      <c r="E82" s="11"/>
      <c r="F82" s="23" t="s">
        <v>28</v>
      </c>
    </row>
    <row r="83" spans="1:6" x14ac:dyDescent="0.25">
      <c r="B83" s="33" t="s">
        <v>37</v>
      </c>
      <c r="C83" s="28" t="s">
        <v>209</v>
      </c>
      <c r="E83" s="9"/>
      <c r="F83" s="20"/>
    </row>
    <row r="84" spans="1:6" x14ac:dyDescent="0.25">
      <c r="B84" s="80" t="s">
        <v>136</v>
      </c>
      <c r="C84" s="81">
        <v>7500</v>
      </c>
      <c r="D84" s="35"/>
      <c r="E84" s="9"/>
      <c r="F84" s="24"/>
    </row>
    <row r="85" spans="1:6" x14ac:dyDescent="0.25">
      <c r="B85" s="80" t="s">
        <v>137</v>
      </c>
      <c r="C85" s="81">
        <v>2500</v>
      </c>
      <c r="D85" s="35"/>
      <c r="E85" s="9"/>
      <c r="F85" s="25"/>
    </row>
    <row r="86" spans="1:6" x14ac:dyDescent="0.25">
      <c r="B86" s="80" t="s">
        <v>138</v>
      </c>
      <c r="C86" s="81">
        <v>15000</v>
      </c>
      <c r="D86" s="35"/>
      <c r="E86" s="9"/>
      <c r="F86" s="25"/>
    </row>
    <row r="87" spans="1:6" x14ac:dyDescent="0.25">
      <c r="B87" s="80" t="s">
        <v>202</v>
      </c>
      <c r="C87" s="81">
        <v>29750</v>
      </c>
      <c r="D87" s="35"/>
      <c r="E87" s="9"/>
      <c r="F87" s="25"/>
    </row>
    <row r="88" spans="1:6" x14ac:dyDescent="0.25">
      <c r="B88" s="35" t="s">
        <v>205</v>
      </c>
      <c r="C88" s="81">
        <v>10000</v>
      </c>
      <c r="D88" s="28"/>
      <c r="E88" s="9"/>
      <c r="F88" s="25"/>
    </row>
    <row r="89" spans="1:6" x14ac:dyDescent="0.25">
      <c r="E89" s="14"/>
      <c r="F89" s="17"/>
    </row>
    <row r="90" spans="1:6" ht="15.75" x14ac:dyDescent="0.25">
      <c r="A90" s="91" t="s">
        <v>139</v>
      </c>
      <c r="B90" s="93" t="s">
        <v>199</v>
      </c>
      <c r="C90" s="82">
        <v>464</v>
      </c>
      <c r="D90" s="35" t="s">
        <v>130</v>
      </c>
      <c r="E90" s="9"/>
      <c r="F90" s="12"/>
    </row>
    <row r="91" spans="1:6" x14ac:dyDescent="0.25">
      <c r="A91" s="92" t="s">
        <v>204</v>
      </c>
      <c r="B91" s="93" t="s">
        <v>194</v>
      </c>
      <c r="C91" s="82">
        <v>928</v>
      </c>
      <c r="D91" s="35" t="s">
        <v>131</v>
      </c>
      <c r="E91" s="9"/>
      <c r="F91" s="9"/>
    </row>
    <row r="92" spans="1:6" ht="15.75" x14ac:dyDescent="0.25">
      <c r="A92" t="s">
        <v>141</v>
      </c>
      <c r="B92" s="35" t="s">
        <v>207</v>
      </c>
      <c r="C92" s="82">
        <v>1856</v>
      </c>
      <c r="D92" s="28" t="s">
        <v>132</v>
      </c>
      <c r="E92" s="13"/>
      <c r="F92" s="15"/>
    </row>
    <row r="93" spans="1:6" ht="15.75" x14ac:dyDescent="0.25">
      <c r="A93" t="s">
        <v>140</v>
      </c>
      <c r="B93" s="35" t="s">
        <v>206</v>
      </c>
      <c r="C93" s="82">
        <v>1392</v>
      </c>
      <c r="D93" s="28" t="s">
        <v>133</v>
      </c>
      <c r="E93" s="13"/>
      <c r="F93" s="15"/>
    </row>
    <row r="94" spans="1:6" ht="15.75" x14ac:dyDescent="0.25">
      <c r="A94" t="s">
        <v>203</v>
      </c>
      <c r="B94" s="93" t="s">
        <v>82</v>
      </c>
      <c r="C94" s="82">
        <v>2320</v>
      </c>
      <c r="D94" s="28" t="s">
        <v>134</v>
      </c>
      <c r="E94" s="13"/>
      <c r="F94" s="15"/>
    </row>
    <row r="95" spans="1:6" ht="15.75" x14ac:dyDescent="0.25">
      <c r="B95" s="93" t="s">
        <v>198</v>
      </c>
      <c r="C95" s="82">
        <v>928</v>
      </c>
      <c r="D95" s="28" t="s">
        <v>131</v>
      </c>
      <c r="E95" s="13"/>
      <c r="F95" s="15"/>
    </row>
    <row r="96" spans="1:6" x14ac:dyDescent="0.25">
      <c r="B96" s="93" t="s">
        <v>81</v>
      </c>
      <c r="C96" s="82">
        <v>1392</v>
      </c>
      <c r="D96" s="35" t="s">
        <v>133</v>
      </c>
      <c r="E96" s="13"/>
      <c r="F96" s="62"/>
    </row>
    <row r="97" spans="2:6" x14ac:dyDescent="0.25">
      <c r="B97" s="93" t="s">
        <v>83</v>
      </c>
      <c r="C97" s="82">
        <v>464</v>
      </c>
      <c r="D97" s="28" t="s">
        <v>130</v>
      </c>
      <c r="E97" s="13"/>
      <c r="F97" s="62"/>
    </row>
    <row r="98" spans="2:6" x14ac:dyDescent="0.25">
      <c r="B98" s="93" t="s">
        <v>84</v>
      </c>
      <c r="C98" s="82">
        <v>1392</v>
      </c>
      <c r="D98" s="28" t="s">
        <v>133</v>
      </c>
      <c r="E98" s="13"/>
      <c r="F98" s="62"/>
    </row>
    <row r="99" spans="2:6" x14ac:dyDescent="0.25">
      <c r="B99" s="35" t="s">
        <v>85</v>
      </c>
      <c r="C99" s="82">
        <v>1392</v>
      </c>
      <c r="D99" s="28" t="s">
        <v>133</v>
      </c>
      <c r="E99" s="13"/>
      <c r="F99" s="62"/>
    </row>
    <row r="100" spans="2:6" x14ac:dyDescent="0.25">
      <c r="B100" s="93" t="s">
        <v>80</v>
      </c>
      <c r="C100" s="82">
        <v>4640</v>
      </c>
      <c r="D100" s="28" t="s">
        <v>135</v>
      </c>
    </row>
    <row r="101" spans="2:6" x14ac:dyDescent="0.25">
      <c r="B101" s="83" t="s">
        <v>208</v>
      </c>
      <c r="C101" s="84">
        <v>1392</v>
      </c>
      <c r="D101" s="85" t="s">
        <v>133</v>
      </c>
      <c r="E101" s="13"/>
      <c r="F101" s="39"/>
    </row>
    <row r="102" spans="2:6" ht="15.75" x14ac:dyDescent="0.25">
      <c r="B102" s="33" t="s">
        <v>23</v>
      </c>
      <c r="C102" s="86">
        <f>SUM(C84:C101)</f>
        <v>83310</v>
      </c>
      <c r="D102" s="87"/>
      <c r="E102" s="6"/>
    </row>
    <row r="103" spans="2:6" x14ac:dyDescent="0.25">
      <c r="B103" s="2"/>
      <c r="C103" s="57"/>
      <c r="D103" s="1"/>
      <c r="E103" s="1"/>
    </row>
    <row r="104" spans="2:6" ht="15.75" x14ac:dyDescent="0.25">
      <c r="B104" s="88" t="s">
        <v>31</v>
      </c>
      <c r="C104" s="89">
        <f>SUM(C102-C74)</f>
        <v>11.839999999996508</v>
      </c>
    </row>
    <row r="105" spans="2:6" x14ac:dyDescent="0.25">
      <c r="B105" s="3"/>
      <c r="C105" s="4"/>
    </row>
    <row r="106" spans="2:6" x14ac:dyDescent="0.25">
      <c r="B106" s="4"/>
      <c r="C106" s="4"/>
    </row>
    <row r="107" spans="2:6" x14ac:dyDescent="0.25">
      <c r="B107" s="3"/>
      <c r="C107" s="4"/>
    </row>
    <row r="108" spans="2:6" x14ac:dyDescent="0.25">
      <c r="B108" s="3"/>
      <c r="C108" s="4"/>
    </row>
    <row r="109" spans="2:6" x14ac:dyDescent="0.25">
      <c r="B109" s="3"/>
      <c r="C109" s="4"/>
    </row>
    <row r="110" spans="2:6" x14ac:dyDescent="0.25">
      <c r="B110" s="4"/>
      <c r="C110" s="4"/>
    </row>
    <row r="111" spans="2:6" x14ac:dyDescent="0.25">
      <c r="B111" s="4"/>
      <c r="C111" s="4"/>
    </row>
    <row r="112" spans="2:6" x14ac:dyDescent="0.25">
      <c r="B112" s="3"/>
      <c r="C112" s="4"/>
    </row>
    <row r="113" spans="2:3" x14ac:dyDescent="0.25">
      <c r="B113" s="3"/>
      <c r="C113" s="4"/>
    </row>
    <row r="114" spans="2:3" x14ac:dyDescent="0.25">
      <c r="B114" s="4"/>
      <c r="C114" s="4"/>
    </row>
  </sheetData>
  <conditionalFormatting sqref="E101 E90:E9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8" scale="47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7BB69D9-C404-4D31-9663-009F052894E7}"/>
</file>

<file path=customXml/itemProps2.xml><?xml version="1.0" encoding="utf-8"?>
<ds:datastoreItem xmlns:ds="http://schemas.openxmlformats.org/officeDocument/2006/customXml" ds:itemID="{2BB7EDA8-EAEC-40E2-911F-06B1DE82FEE9}"/>
</file>

<file path=customXml/itemProps3.xml><?xml version="1.0" encoding="utf-8"?>
<ds:datastoreItem xmlns:ds="http://schemas.openxmlformats.org/officeDocument/2006/customXml" ds:itemID="{13A3E1B7-CFD5-41BC-B210-84F44B45A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(R&amp;D &amp; UK tour)</vt:lpstr>
      <vt:lpstr>'Budget (R&amp;D &amp; UK tour)'!Print_Area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Lowe</dc:creator>
  <cp:lastModifiedBy>Atkinsonm</cp:lastModifiedBy>
  <cp:lastPrinted>2016-07-19T15:18:40Z</cp:lastPrinted>
  <dcterms:created xsi:type="dcterms:W3CDTF">2013-12-12T14:13:06Z</dcterms:created>
  <dcterms:modified xsi:type="dcterms:W3CDTF">2016-07-19T15:23:42Z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