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rIYEdp87L3xqGLgQqekGcPTP63EHG3Npxb82XTZammmVEBpaqOvew/3LfrKLK6cmk7SAb7YKhVg/5EeLngSfQA==" workbookSaltValue="sR0JVO5+Rf2VcAmpE+sqjQ==" workbookSpinCount="100000"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state="hidden" r:id="rId14"/>
    <sheet name="Venue_Logistics" sheetId="26" state="hidden"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H504" i="55" l="1"/>
  <c r="H426" i="55"/>
  <c r="H325" i="55"/>
  <c r="H316" i="55"/>
  <c r="H307" i="55"/>
  <c r="H80" i="55"/>
  <c r="H8" i="55"/>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G504" i="55" l="1"/>
  <c r="G426" i="55"/>
  <c r="G325" i="55"/>
  <c r="G316" i="55"/>
  <c r="G307" i="55"/>
  <c r="G80" i="55"/>
  <c r="B1878" i="51"/>
  <c r="B4045" i="51"/>
  <c r="B4109" i="51"/>
  <c r="B4151" i="51"/>
  <c r="B4172" i="51"/>
  <c r="B4191" i="51"/>
  <c r="B4193" i="51"/>
  <c r="B4212" i="51"/>
  <c r="B4215" i="51"/>
  <c r="B4230" i="51"/>
  <c r="B4232" i="51"/>
  <c r="B4250" i="51"/>
  <c r="B4257" i="51"/>
  <c r="B4275" i="51"/>
  <c r="B4277" i="51"/>
  <c r="B4294" i="51"/>
  <c r="B4296" i="51"/>
  <c r="B4309" i="51"/>
  <c r="B4312" i="51"/>
  <c r="B4327" i="51"/>
  <c r="B4331" i="51"/>
  <c r="B4338" i="51"/>
  <c r="B4339" i="51"/>
  <c r="B4343" i="51"/>
  <c r="B4345" i="51"/>
  <c r="B4349" i="51"/>
  <c r="B4350" i="51"/>
  <c r="B4354" i="51"/>
  <c r="B4355" i="51"/>
  <c r="B4359" i="51"/>
  <c r="B4361" i="51"/>
  <c r="B4365" i="51"/>
  <c r="B4366" i="51"/>
  <c r="B4370" i="51"/>
  <c r="B4371" i="51"/>
  <c r="B4375" i="51"/>
  <c r="B4377" i="51"/>
  <c r="B4381" i="51"/>
  <c r="B4382" i="51"/>
  <c r="B4386" i="51"/>
  <c r="B4387" i="51"/>
  <c r="B4391" i="51"/>
  <c r="B4393" i="51"/>
  <c r="B4397" i="51"/>
  <c r="B4398" i="51"/>
  <c r="B4402" i="51"/>
  <c r="B4403" i="51"/>
  <c r="B4407" i="51"/>
  <c r="B4409" i="51"/>
  <c r="B4413" i="51"/>
  <c r="B4414" i="51"/>
  <c r="B4418" i="51"/>
  <c r="B4419" i="51"/>
  <c r="B4423" i="51"/>
  <c r="B4425" i="51"/>
  <c r="B4429" i="51"/>
  <c r="B4430" i="51"/>
  <c r="B4434" i="51"/>
  <c r="B4435" i="51"/>
  <c r="B4439" i="51"/>
  <c r="B4441" i="51"/>
  <c r="B4445" i="51"/>
  <c r="B4446" i="51"/>
  <c r="B4450" i="51"/>
  <c r="B4451" i="51"/>
  <c r="B4455" i="51"/>
  <c r="B4457" i="51"/>
  <c r="B4461" i="51"/>
  <c r="B4462" i="51"/>
  <c r="B4466" i="51"/>
  <c r="B4467" i="51"/>
  <c r="B4471" i="51"/>
  <c r="B4473" i="51"/>
  <c r="B4477" i="51"/>
  <c r="B4478" i="51"/>
  <c r="B4482" i="51"/>
  <c r="B4483" i="51"/>
  <c r="B4487" i="51"/>
  <c r="B4489" i="51"/>
  <c r="B4493" i="51"/>
  <c r="B4494" i="51"/>
  <c r="B4498" i="51"/>
  <c r="B4499" i="51"/>
  <c r="A1" i="51"/>
  <c r="B4013" i="51" s="1"/>
  <c r="B4169" i="51" l="1"/>
  <c r="B4148" i="51"/>
  <c r="B4101" i="51"/>
  <c r="B4037" i="51"/>
  <c r="B1551" i="51"/>
  <c r="B4486" i="51"/>
  <c r="B4465" i="51"/>
  <c r="B4443" i="51"/>
  <c r="B4422" i="51"/>
  <c r="B4406" i="51"/>
  <c r="B4385" i="51"/>
  <c r="B4369" i="51"/>
  <c r="B4347" i="51"/>
  <c r="B4307" i="51"/>
  <c r="B4264" i="51"/>
  <c r="B4225" i="51"/>
  <c r="B4204" i="51"/>
  <c r="B4183" i="51"/>
  <c r="B4161" i="51"/>
  <c r="B4140" i="51"/>
  <c r="B4077" i="51"/>
  <c r="B2053" i="51"/>
  <c r="B4021" i="51"/>
  <c r="B4053" i="51"/>
  <c r="B4085" i="51"/>
  <c r="B4117" i="51"/>
  <c r="B4143" i="51"/>
  <c r="B4153" i="51"/>
  <c r="B4164" i="51"/>
  <c r="B4175" i="51"/>
  <c r="B4185" i="51"/>
  <c r="B4196" i="51"/>
  <c r="B4207" i="51"/>
  <c r="B4217" i="51"/>
  <c r="B4227" i="51"/>
  <c r="B4234" i="51"/>
  <c r="B4246" i="51"/>
  <c r="B4259" i="51"/>
  <c r="B4266" i="51"/>
  <c r="B4278" i="51"/>
  <c r="B4291" i="51"/>
  <c r="B4298" i="51"/>
  <c r="B4310" i="51"/>
  <c r="B4323" i="51"/>
  <c r="B4336" i="51"/>
  <c r="B4340" i="51"/>
  <c r="B4344" i="51"/>
  <c r="B4348" i="51"/>
  <c r="B4352" i="51"/>
  <c r="B4356" i="51"/>
  <c r="B4360" i="51"/>
  <c r="B4364" i="51"/>
  <c r="B4368" i="51"/>
  <c r="B4372" i="51"/>
  <c r="B4376" i="51"/>
  <c r="B4380" i="51"/>
  <c r="B4384" i="51"/>
  <c r="B4388" i="51"/>
  <c r="B4392" i="51"/>
  <c r="B4396" i="51"/>
  <c r="B4400" i="51"/>
  <c r="B4404" i="51"/>
  <c r="B4408" i="51"/>
  <c r="B4412" i="51"/>
  <c r="B4416" i="51"/>
  <c r="B4420" i="51"/>
  <c r="B4424" i="51"/>
  <c r="B4428" i="51"/>
  <c r="B4432" i="51"/>
  <c r="B4436" i="51"/>
  <c r="B4440" i="51"/>
  <c r="B4444" i="51"/>
  <c r="B4448" i="51"/>
  <c r="B4452" i="51"/>
  <c r="B4456" i="51"/>
  <c r="B4460" i="51"/>
  <c r="B4464" i="51"/>
  <c r="B4468" i="51"/>
  <c r="B4472" i="51"/>
  <c r="B4476" i="51"/>
  <c r="B4480" i="51"/>
  <c r="B4484" i="51"/>
  <c r="B4488" i="51"/>
  <c r="B4492" i="51"/>
  <c r="B4496" i="51"/>
  <c r="B4500" i="51"/>
  <c r="B3997" i="51"/>
  <c r="B4029" i="51"/>
  <c r="B4061" i="51"/>
  <c r="B4093" i="51"/>
  <c r="B4125" i="51"/>
  <c r="B4145" i="51"/>
  <c r="B4156" i="51"/>
  <c r="B4167" i="51"/>
  <c r="B4177" i="51"/>
  <c r="B4188" i="51"/>
  <c r="B4199" i="51"/>
  <c r="B4209" i="51"/>
  <c r="B4220" i="51"/>
  <c r="B4229" i="51"/>
  <c r="B4241" i="51"/>
  <c r="B4248" i="51"/>
  <c r="B4261" i="51"/>
  <c r="B4273" i="51"/>
  <c r="B4280" i="51"/>
  <c r="B4293" i="51"/>
  <c r="B4497" i="51"/>
  <c r="B4491" i="51"/>
  <c r="B4481" i="51"/>
  <c r="B4475" i="51"/>
  <c r="B4470" i="51"/>
  <c r="B4459" i="51"/>
  <c r="B4454" i="51"/>
  <c r="B4449" i="51"/>
  <c r="B4438" i="51"/>
  <c r="B4433" i="51"/>
  <c r="B4427" i="51"/>
  <c r="B4417" i="51"/>
  <c r="B4411" i="51"/>
  <c r="B4401" i="51"/>
  <c r="B4395" i="51"/>
  <c r="B4390" i="51"/>
  <c r="B4379" i="51"/>
  <c r="B4374" i="51"/>
  <c r="B4363" i="51"/>
  <c r="B4358" i="51"/>
  <c r="B4353" i="51"/>
  <c r="B4342" i="51"/>
  <c r="B4337" i="51"/>
  <c r="B4321" i="51"/>
  <c r="B4289" i="51"/>
  <c r="B4245" i="51"/>
  <c r="B2" i="51"/>
  <c r="B4495" i="51"/>
  <c r="B4490" i="51"/>
  <c r="B4485" i="51"/>
  <c r="B4479" i="51"/>
  <c r="B4474" i="51"/>
  <c r="B4469" i="51"/>
  <c r="B4463" i="51"/>
  <c r="B4458" i="51"/>
  <c r="B4453" i="51"/>
  <c r="B4447" i="51"/>
  <c r="B4442" i="51"/>
  <c r="B4437" i="51"/>
  <c r="B4431" i="51"/>
  <c r="B4426" i="51"/>
  <c r="B4421" i="51"/>
  <c r="B4415" i="51"/>
  <c r="B4410" i="51"/>
  <c r="B4405" i="51"/>
  <c r="B4399" i="51"/>
  <c r="B4394" i="51"/>
  <c r="B4389" i="51"/>
  <c r="B4383" i="51"/>
  <c r="B4378" i="51"/>
  <c r="B4373" i="51"/>
  <c r="B4367" i="51"/>
  <c r="B4362" i="51"/>
  <c r="B4357" i="51"/>
  <c r="B4351" i="51"/>
  <c r="B4346" i="51"/>
  <c r="B4341" i="51"/>
  <c r="B4335" i="51"/>
  <c r="B4314" i="51"/>
  <c r="B4305" i="51"/>
  <c r="B4282" i="51"/>
  <c r="B4262" i="51"/>
  <c r="B4243" i="51"/>
  <c r="B4223" i="51"/>
  <c r="B4201" i="51"/>
  <c r="B4180" i="51"/>
  <c r="B4159" i="51"/>
  <c r="B4133" i="51"/>
  <c r="B4069" i="51"/>
  <c r="B4005" i="51"/>
  <c r="B1357" i="51"/>
  <c r="B1501" i="51"/>
  <c r="B1615" i="51"/>
  <c r="B1686" i="51"/>
  <c r="B1757" i="51"/>
  <c r="B1871" i="51"/>
  <c r="B1918" i="51"/>
  <c r="B1957" i="51"/>
  <c r="B2007" i="51"/>
  <c r="B2046" i="51"/>
  <c r="B2085" i="51"/>
  <c r="B2135" i="51"/>
  <c r="B2174" i="51"/>
  <c r="B763" i="51"/>
  <c r="B1487" i="51"/>
  <c r="B1558" i="51"/>
  <c r="B1629" i="51"/>
  <c r="B1743" i="51"/>
  <c r="B1814" i="51"/>
  <c r="B1885" i="51"/>
  <c r="B1943" i="51"/>
  <c r="B1982" i="51"/>
  <c r="B2021" i="51"/>
  <c r="B2071" i="51"/>
  <c r="B2110" i="51"/>
  <c r="B2149" i="51"/>
  <c r="B2199" i="51"/>
  <c r="B1494" i="51"/>
  <c r="B1679" i="51"/>
  <c r="B1821" i="51"/>
  <c r="B1950" i="51"/>
  <c r="B2039" i="51"/>
  <c r="B2117" i="51"/>
  <c r="B3996" i="51"/>
  <c r="B4000" i="51"/>
  <c r="B4004" i="51"/>
  <c r="B4008" i="51"/>
  <c r="B4012" i="51"/>
  <c r="B4016" i="51"/>
  <c r="B4020" i="51"/>
  <c r="B4024" i="51"/>
  <c r="B4028" i="51"/>
  <c r="B4032" i="51"/>
  <c r="B4036" i="51"/>
  <c r="B4040" i="51"/>
  <c r="B4044" i="51"/>
  <c r="B4048" i="51"/>
  <c r="B4052" i="51"/>
  <c r="B4056" i="51"/>
  <c r="B4060" i="51"/>
  <c r="B4064" i="51"/>
  <c r="B4068" i="51"/>
  <c r="B4072" i="51"/>
  <c r="B4076" i="51"/>
  <c r="B4080" i="51"/>
  <c r="B4084" i="51"/>
  <c r="B4088" i="51"/>
  <c r="B4092" i="51"/>
  <c r="B4096" i="51"/>
  <c r="B4100" i="51"/>
  <c r="B4104" i="51"/>
  <c r="B4108" i="51"/>
  <c r="B4112" i="51"/>
  <c r="B4116" i="51"/>
  <c r="B4120" i="51"/>
  <c r="B4124" i="51"/>
  <c r="B4128" i="51"/>
  <c r="B4132" i="51"/>
  <c r="B4136" i="51"/>
  <c r="B950" i="51"/>
  <c r="B1565" i="51"/>
  <c r="B1750" i="51"/>
  <c r="B1911" i="51"/>
  <c r="B1989" i="51"/>
  <c r="B2078" i="51"/>
  <c r="B2167"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1622" i="51"/>
  <c r="B1925" i="51"/>
  <c r="B2103" i="51"/>
  <c r="B3999" i="51"/>
  <c r="B4007" i="51"/>
  <c r="B4015" i="51"/>
  <c r="B4023" i="51"/>
  <c r="B4031" i="51"/>
  <c r="B4039" i="51"/>
  <c r="B4047" i="51"/>
  <c r="B4055" i="51"/>
  <c r="B4063" i="51"/>
  <c r="B4071" i="51"/>
  <c r="B4079" i="51"/>
  <c r="B4087" i="51"/>
  <c r="B4095" i="51"/>
  <c r="B4103" i="51"/>
  <c r="B4111" i="51"/>
  <c r="B4119" i="51"/>
  <c r="B4127" i="51"/>
  <c r="B4135" i="51"/>
  <c r="B1693" i="51"/>
  <c r="B1975" i="51"/>
  <c r="B2142" i="51"/>
  <c r="B4001" i="51"/>
  <c r="B4009" i="51"/>
  <c r="B4017" i="51"/>
  <c r="B4025" i="51"/>
  <c r="B4033" i="51"/>
  <c r="B4041" i="51"/>
  <c r="B4049" i="51"/>
  <c r="B4057" i="51"/>
  <c r="B4065" i="51"/>
  <c r="B4073" i="51"/>
  <c r="B4081" i="51"/>
  <c r="B4089" i="51"/>
  <c r="B4097" i="51"/>
  <c r="B4105" i="51"/>
  <c r="B4113" i="51"/>
  <c r="B4121" i="51"/>
  <c r="B4129" i="51"/>
  <c r="B4137"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8" i="51"/>
  <c r="B4231" i="51"/>
  <c r="B4236" i="51"/>
  <c r="B4239" i="51"/>
  <c r="B4244" i="51"/>
  <c r="B4247" i="51"/>
  <c r="B4252" i="51"/>
  <c r="B4255" i="51"/>
  <c r="B4260" i="51"/>
  <c r="B4263" i="51"/>
  <c r="B4268" i="51"/>
  <c r="B4271" i="51"/>
  <c r="B4276" i="51"/>
  <c r="B4279" i="51"/>
  <c r="B4284" i="51"/>
  <c r="B4287" i="51"/>
  <c r="B4292" i="51"/>
  <c r="B4295" i="51"/>
  <c r="B4300" i="51"/>
  <c r="B4303" i="51"/>
  <c r="B4308" i="51"/>
  <c r="B4311" i="51"/>
  <c r="B4316" i="51"/>
  <c r="B4319" i="51"/>
  <c r="B4324" i="51"/>
  <c r="B4326" i="51"/>
  <c r="B4328" i="51"/>
  <c r="B4330" i="51"/>
  <c r="B4332" i="51"/>
  <c r="B4334" i="51"/>
  <c r="B4333" i="51"/>
  <c r="B4325" i="51"/>
  <c r="B4322" i="51"/>
  <c r="B4318" i="51"/>
  <c r="B4315" i="51"/>
  <c r="B4304" i="51"/>
  <c r="B4301" i="51"/>
  <c r="B4297" i="51"/>
  <c r="B4290" i="51"/>
  <c r="B4286" i="51"/>
  <c r="B4283" i="51"/>
  <c r="B4272" i="51"/>
  <c r="B4269" i="51"/>
  <c r="B4265" i="51"/>
  <c r="B4258" i="51"/>
  <c r="B4254" i="51"/>
  <c r="B4251" i="51"/>
  <c r="B4240" i="51"/>
  <c r="B4237" i="51"/>
  <c r="B4233" i="51"/>
  <c r="B4226" i="51"/>
  <c r="B4221" i="51"/>
  <c r="B4216" i="51"/>
  <c r="B4211" i="51"/>
  <c r="B4205" i="51"/>
  <c r="B4200" i="51"/>
  <c r="B4195" i="51"/>
  <c r="B4189" i="51"/>
  <c r="B4184" i="51"/>
  <c r="B4179" i="51"/>
  <c r="B4173" i="51"/>
  <c r="B4168" i="51"/>
  <c r="B4163" i="51"/>
  <c r="B4157" i="51"/>
  <c r="B4152" i="51"/>
  <c r="B4147" i="51"/>
  <c r="B4141" i="51"/>
  <c r="B4131" i="51"/>
  <c r="B4115" i="51"/>
  <c r="B4099" i="51"/>
  <c r="B4083" i="51"/>
  <c r="B4067" i="51"/>
  <c r="B4051" i="51"/>
  <c r="B4035" i="51"/>
  <c r="B4019" i="51"/>
  <c r="B4003" i="51"/>
  <c r="B2014" i="51"/>
  <c r="B1414" i="51"/>
  <c r="B4329" i="51"/>
  <c r="B4320" i="51"/>
  <c r="B4317" i="51"/>
  <c r="B4313" i="51"/>
  <c r="B4306" i="51"/>
  <c r="B4302" i="51"/>
  <c r="B4299" i="51"/>
  <c r="B4288" i="51"/>
  <c r="B4285" i="51"/>
  <c r="B4281" i="51"/>
  <c r="B4274" i="51"/>
  <c r="B4270" i="51"/>
  <c r="B4267" i="51"/>
  <c r="B4256" i="51"/>
  <c r="B4253" i="51"/>
  <c r="B4249" i="51"/>
  <c r="B4242" i="51"/>
  <c r="B4238" i="51"/>
  <c r="B4235" i="51"/>
  <c r="B4224" i="51"/>
  <c r="B4219" i="51"/>
  <c r="B4213" i="51"/>
  <c r="B4208" i="51"/>
  <c r="B4203" i="51"/>
  <c r="B4197" i="51"/>
  <c r="B4192" i="51"/>
  <c r="B4187" i="51"/>
  <c r="B4181" i="51"/>
  <c r="B4176" i="51"/>
  <c r="B4171" i="51"/>
  <c r="B4165" i="51"/>
  <c r="B4160" i="51"/>
  <c r="B4155" i="51"/>
  <c r="B4149" i="51"/>
  <c r="B4144" i="51"/>
  <c r="B4139" i="51"/>
  <c r="B4123" i="51"/>
  <c r="B4107" i="51"/>
  <c r="B4091" i="51"/>
  <c r="B4075" i="51"/>
  <c r="B4059" i="51"/>
  <c r="B4043" i="51"/>
  <c r="B4027" i="51"/>
  <c r="B4011" i="51"/>
  <c r="B2181" i="51"/>
  <c r="B1807" i="51"/>
  <c r="B6" i="51"/>
  <c r="B10" i="51"/>
  <c r="B14" i="51"/>
  <c r="B18" i="51"/>
  <c r="B59" i="51"/>
  <c r="B64" i="51"/>
  <c r="B66" i="51"/>
  <c r="B69" i="51"/>
  <c r="B71" i="51"/>
  <c r="B81" i="51"/>
  <c r="B84" i="51"/>
  <c r="B86" i="51"/>
  <c r="B89" i="51"/>
  <c r="B91" i="51"/>
  <c r="B106" i="51"/>
  <c r="B108" i="51"/>
  <c r="B113" i="51"/>
  <c r="B4" i="51"/>
  <c r="B11" i="51"/>
  <c r="B13" i="51"/>
  <c r="B20" i="51"/>
  <c r="B26" i="51"/>
  <c r="B28" i="51"/>
  <c r="B34" i="51"/>
  <c r="B36" i="51"/>
  <c r="B42" i="51"/>
  <c r="B44" i="51"/>
  <c r="B50" i="51"/>
  <c r="B52" i="51"/>
  <c r="B58" i="51"/>
  <c r="B62" i="51"/>
  <c r="B78" i="51"/>
  <c r="B80" i="51"/>
  <c r="B87" i="51"/>
  <c r="B96" i="51"/>
  <c r="B99" i="51"/>
  <c r="B104" i="51"/>
  <c r="B111" i="51"/>
  <c r="B114"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 i="51"/>
  <c r="B8" i="51"/>
  <c r="B15" i="51"/>
  <c r="B24" i="51"/>
  <c r="B27" i="51"/>
  <c r="B31" i="51"/>
  <c r="B38" i="51"/>
  <c r="B41" i="51"/>
  <c r="B45" i="51"/>
  <c r="B56" i="51"/>
  <c r="B65" i="51"/>
  <c r="B74" i="51"/>
  <c r="B83" i="51"/>
  <c r="B92" i="51"/>
  <c r="B95" i="51"/>
  <c r="B98" i="51"/>
  <c r="B102" i="51"/>
  <c r="B105" i="51"/>
  <c r="B112" i="51"/>
  <c r="B115" i="51"/>
  <c r="B123" i="51"/>
  <c r="B131" i="51"/>
  <c r="B139" i="51"/>
  <c r="B142" i="51"/>
  <c r="B145" i="51"/>
  <c r="B160" i="51"/>
  <c r="B162" i="51"/>
  <c r="B165" i="51"/>
  <c r="B167" i="51"/>
  <c r="B177" i="51"/>
  <c r="B180" i="51"/>
  <c r="B183" i="51"/>
  <c r="B190" i="51"/>
  <c r="B193" i="51"/>
  <c r="B197" i="51"/>
  <c r="B199" i="51"/>
  <c r="B206" i="51"/>
  <c r="B209" i="51"/>
  <c r="B212" i="51"/>
  <c r="B216" i="51"/>
  <c r="B222" i="51"/>
  <c r="B226" i="51"/>
  <c r="B229" i="51"/>
  <c r="B231" i="51"/>
  <c r="B238" i="51"/>
  <c r="B241" i="51"/>
  <c r="B245" i="51"/>
  <c r="B248" i="51"/>
  <c r="B258" i="51"/>
  <c r="B261" i="51"/>
  <c r="B264" i="51"/>
  <c r="B270" i="51"/>
  <c r="B277" i="51"/>
  <c r="B280" i="51"/>
  <c r="B285" i="51"/>
  <c r="B290" i="51"/>
  <c r="B292" i="51"/>
  <c r="B298" i="51"/>
  <c r="B300" i="51"/>
  <c r="B305" i="51"/>
  <c r="B307" i="51"/>
  <c r="B310" i="51"/>
  <c r="B315" i="51"/>
  <c r="B318" i="51"/>
  <c r="B320" i="51"/>
  <c r="B325" i="51"/>
  <c r="B327" i="51"/>
  <c r="B333" i="51"/>
  <c r="B335" i="51"/>
  <c r="B340"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9" i="51"/>
  <c r="B12" i="51"/>
  <c r="B23" i="51"/>
  <c r="B37" i="51"/>
  <c r="B47" i="51"/>
  <c r="B51" i="51"/>
  <c r="B60" i="51"/>
  <c r="B68" i="51"/>
  <c r="B72" i="51"/>
  <c r="B76" i="51"/>
  <c r="B88" i="51"/>
  <c r="B101" i="51"/>
  <c r="B110" i="51"/>
  <c r="B119" i="51"/>
  <c r="B121" i="51"/>
  <c r="B125" i="51"/>
  <c r="B140" i="51"/>
  <c r="B143" i="51"/>
  <c r="B157" i="51"/>
  <c r="B163" i="51"/>
  <c r="B179" i="51"/>
  <c r="B185" i="51"/>
  <c r="B188" i="51"/>
  <c r="B192" i="51"/>
  <c r="B205" i="51"/>
  <c r="B210" i="51"/>
  <c r="B235" i="51"/>
  <c r="B239" i="51"/>
  <c r="B243" i="51"/>
  <c r="B249" i="51"/>
  <c r="B253" i="51"/>
  <c r="B257" i="51"/>
  <c r="B262" i="51"/>
  <c r="B273" i="51"/>
  <c r="B276" i="51"/>
  <c r="B283" i="51"/>
  <c r="B293" i="51"/>
  <c r="B296" i="51"/>
  <c r="B303" i="51"/>
  <c r="B309" i="51"/>
  <c r="B313" i="51"/>
  <c r="B323" i="51"/>
  <c r="B326" i="51"/>
  <c r="B330" i="51"/>
  <c r="B339" i="51"/>
  <c r="B346" i="51"/>
  <c r="B348" i="51"/>
  <c r="B353" i="51"/>
  <c r="B355" i="51"/>
  <c r="B358" i="51"/>
  <c r="B363" i="51"/>
  <c r="B366" i="51"/>
  <c r="B368" i="51"/>
  <c r="B373" i="51"/>
  <c r="B375" i="51"/>
  <c r="B381" i="51"/>
  <c r="B383" i="51"/>
  <c r="B388" i="51"/>
  <c r="B393" i="51"/>
  <c r="B396" i="51"/>
  <c r="B403" i="51"/>
  <c r="B408" i="51"/>
  <c r="B411" i="51"/>
  <c r="B429" i="51"/>
  <c r="B437" i="51"/>
  <c r="B445" i="51"/>
  <c r="B453" i="51"/>
  <c r="B461" i="51"/>
  <c r="B469" i="51"/>
  <c r="B477" i="51"/>
  <c r="B485" i="51"/>
  <c r="B493" i="51"/>
  <c r="B501" i="51"/>
  <c r="B509" i="51"/>
  <c r="B517" i="51"/>
  <c r="B525" i="51"/>
  <c r="B532" i="51"/>
  <c r="B535" i="51"/>
  <c r="B537" i="51"/>
  <c r="B542" i="51"/>
  <c r="B549" i="51"/>
  <c r="B555" i="51"/>
  <c r="B560" i="51"/>
  <c r="B570" i="51"/>
  <c r="B572" i="51"/>
  <c r="B577" i="51"/>
  <c r="B583" i="51"/>
  <c r="B590" i="51"/>
  <c r="B595" i="51"/>
  <c r="B597" i="51"/>
  <c r="B600" i="51"/>
  <c r="B610" i="51"/>
  <c r="B617" i="51"/>
  <c r="B620" i="51"/>
  <c r="B623" i="51"/>
  <c r="B630" i="51"/>
  <c r="B637" i="51"/>
  <c r="B640" i="51"/>
  <c r="B643" i="51"/>
  <c r="B658" i="51"/>
  <c r="B660" i="51"/>
  <c r="B663" i="51"/>
  <c r="B665" i="51"/>
  <c r="B670" i="51"/>
  <c r="B677" i="51"/>
  <c r="B683" i="51"/>
  <c r="B688" i="51"/>
  <c r="B698" i="51"/>
  <c r="B700" i="51"/>
  <c r="B705" i="51"/>
  <c r="B711" i="51"/>
  <c r="B718" i="51"/>
  <c r="B728" i="51"/>
  <c r="B731" i="51"/>
  <c r="B734" i="51"/>
  <c r="B737" i="51"/>
  <c r="B744" i="51"/>
  <c r="B748" i="51"/>
  <c r="B751" i="51"/>
  <c r="B753"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5" i="51"/>
  <c r="B30" i="51"/>
  <c r="B43" i="51"/>
  <c r="B49" i="51"/>
  <c r="B55" i="51"/>
  <c r="B61" i="51"/>
  <c r="B77" i="51"/>
  <c r="B82" i="51"/>
  <c r="B93" i="51"/>
  <c r="B100" i="51"/>
  <c r="B127" i="51"/>
  <c r="B154" i="51"/>
  <c r="B168" i="51"/>
  <c r="B173" i="51"/>
  <c r="B195" i="51"/>
  <c r="B202" i="51"/>
  <c r="B214" i="51"/>
  <c r="B219" i="51"/>
  <c r="B224" i="51"/>
  <c r="B236" i="51"/>
  <c r="B247" i="51"/>
  <c r="B259" i="51"/>
  <c r="B265" i="51"/>
  <c r="B284" i="51"/>
  <c r="B288" i="51"/>
  <c r="B297" i="51"/>
  <c r="B328" i="51"/>
  <c r="B332" i="51"/>
  <c r="B337" i="51"/>
  <c r="B341" i="51"/>
  <c r="B345" i="51"/>
  <c r="B349" i="51"/>
  <c r="B365" i="51"/>
  <c r="B379" i="51"/>
  <c r="B382" i="51"/>
  <c r="B385" i="51"/>
  <c r="B392" i="51"/>
  <c r="B395" i="51"/>
  <c r="B402" i="51"/>
  <c r="B405" i="51"/>
  <c r="B409" i="51"/>
  <c r="B412" i="51"/>
  <c r="B415" i="51"/>
  <c r="B422" i="51"/>
  <c r="B425" i="51"/>
  <c r="B436" i="51"/>
  <c r="B440" i="51"/>
  <c r="B443" i="51"/>
  <c r="B454" i="51"/>
  <c r="B457" i="51"/>
  <c r="B468" i="51"/>
  <c r="B472" i="51"/>
  <c r="B475" i="51"/>
  <c r="B486" i="51"/>
  <c r="B489" i="51"/>
  <c r="B500" i="51"/>
  <c r="B504" i="51"/>
  <c r="B507" i="51"/>
  <c r="B518" i="51"/>
  <c r="B521" i="51"/>
  <c r="B541" i="51"/>
  <c r="B545" i="51"/>
  <c r="B559" i="51"/>
  <c r="B562" i="51"/>
  <c r="B565" i="51"/>
  <c r="B579" i="51"/>
  <c r="B581" i="51"/>
  <c r="B585" i="51"/>
  <c r="B592" i="51"/>
  <c r="B599" i="51"/>
  <c r="B602" i="51"/>
  <c r="B605" i="51"/>
  <c r="B619" i="51"/>
  <c r="B622" i="51"/>
  <c r="B626" i="51"/>
  <c r="B632" i="51"/>
  <c r="B642" i="51"/>
  <c r="B645" i="51"/>
  <c r="B652" i="51"/>
  <c r="B656" i="51"/>
  <c r="B659" i="51"/>
  <c r="B662" i="51"/>
  <c r="B666" i="51"/>
  <c r="B672" i="51"/>
  <c r="B686" i="51"/>
  <c r="B692" i="51"/>
  <c r="B696" i="51"/>
  <c r="B702" i="51"/>
  <c r="B706" i="51"/>
  <c r="B716" i="51"/>
  <c r="B724" i="51"/>
  <c r="B741" i="51"/>
  <c r="B745" i="51"/>
  <c r="B750" i="51"/>
  <c r="B755" i="51"/>
  <c r="B759" i="51"/>
  <c r="B761" i="51"/>
  <c r="B765" i="51"/>
  <c r="B772" i="51"/>
  <c r="B778" i="51"/>
  <c r="B781" i="51"/>
  <c r="B795" i="51"/>
  <c r="B798" i="51"/>
  <c r="B808" i="51"/>
  <c r="B811" i="51"/>
  <c r="B815" i="51"/>
  <c r="B817" i="51"/>
  <c r="B828" i="51"/>
  <c r="B831" i="51"/>
  <c r="B834" i="51"/>
  <c r="B837" i="51"/>
  <c r="B850" i="51"/>
  <c r="B854" i="51"/>
  <c r="B864" i="51"/>
  <c r="B867" i="51"/>
  <c r="B870" i="51"/>
  <c r="B873" i="51"/>
  <c r="B880" i="51"/>
  <c r="B884" i="51"/>
  <c r="B887" i="51"/>
  <c r="B889" i="51"/>
  <c r="B893" i="51"/>
  <c r="B900" i="51"/>
  <c r="B906" i="51"/>
  <c r="B909" i="51"/>
  <c r="B923" i="51"/>
  <c r="B926" i="51"/>
  <c r="B936" i="51"/>
  <c r="B939" i="51"/>
  <c r="B943" i="51"/>
  <c r="B945" i="51"/>
  <c r="B956" i="51"/>
  <c r="B959" i="51"/>
  <c r="B962" i="51"/>
  <c r="B965" i="51"/>
  <c r="B978" i="51"/>
  <c r="B982" i="51"/>
  <c r="B992" i="51"/>
  <c r="B995" i="51"/>
  <c r="B998" i="51"/>
  <c r="B1001" i="51"/>
  <c r="B1008" i="51"/>
  <c r="B1012" i="51"/>
  <c r="B1015" i="51"/>
  <c r="B1017" i="51"/>
  <c r="B1021" i="51"/>
  <c r="B1028" i="51"/>
  <c r="B1034" i="51"/>
  <c r="B1037"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3" i="51"/>
  <c r="B1207" i="51"/>
  <c r="B1211" i="51"/>
  <c r="B1215" i="51"/>
  <c r="B1219" i="51"/>
  <c r="B1223" i="51"/>
  <c r="B1227" i="51"/>
  <c r="B1231" i="51"/>
  <c r="B1235" i="51"/>
  <c r="B1239" i="51"/>
  <c r="B1243" i="51"/>
  <c r="B1247" i="51"/>
  <c r="B1251" i="51"/>
  <c r="B1255" i="51"/>
  <c r="B1259" i="51"/>
  <c r="B1263" i="51"/>
  <c r="B1267" i="51"/>
  <c r="B1271" i="51"/>
  <c r="B1275" i="51"/>
  <c r="B1279" i="51"/>
  <c r="B1283" i="51"/>
  <c r="B1287" i="51"/>
  <c r="B1291" i="51"/>
  <c r="B1295" i="51"/>
  <c r="B1299" i="51"/>
  <c r="B1303" i="51"/>
  <c r="B1307" i="51"/>
  <c r="B1311" i="51"/>
  <c r="B1315" i="51"/>
  <c r="B1319" i="51"/>
  <c r="B1323" i="51"/>
  <c r="B1327" i="51"/>
  <c r="B1331" i="51"/>
  <c r="B1335" i="51"/>
  <c r="B1339" i="51"/>
  <c r="B1343" i="51"/>
  <c r="B1347" i="51"/>
  <c r="B16" i="51"/>
  <c r="B22" i="51"/>
  <c r="B32" i="51"/>
  <c r="B40" i="51"/>
  <c r="B48" i="51"/>
  <c r="B57" i="51"/>
  <c r="B70" i="51"/>
  <c r="B85" i="51"/>
  <c r="B116" i="51"/>
  <c r="B135" i="51"/>
  <c r="B147" i="51"/>
  <c r="B153" i="51"/>
  <c r="B172" i="51"/>
  <c r="B181" i="51"/>
  <c r="B187" i="51"/>
  <c r="B203" i="51"/>
  <c r="B240" i="51"/>
  <c r="B250" i="51"/>
  <c r="B255" i="51"/>
  <c r="B271" i="51"/>
  <c r="B294" i="51"/>
  <c r="B301" i="51"/>
  <c r="B312" i="51"/>
  <c r="B324" i="51"/>
  <c r="B331" i="51"/>
  <c r="B342" i="51"/>
  <c r="B347" i="51"/>
  <c r="B351" i="51"/>
  <c r="B356" i="51"/>
  <c r="B360" i="51"/>
  <c r="B378" i="51"/>
  <c r="B400" i="51"/>
  <c r="B404" i="51"/>
  <c r="B410" i="51"/>
  <c r="B414" i="51"/>
  <c r="B427" i="51"/>
  <c r="B432" i="51"/>
  <c r="B441" i="51"/>
  <c r="B446" i="51"/>
  <c r="B451" i="51"/>
  <c r="B456" i="51"/>
  <c r="B460" i="51"/>
  <c r="B465" i="51"/>
  <c r="B470" i="51"/>
  <c r="B480" i="51"/>
  <c r="B484" i="51"/>
  <c r="B494" i="51"/>
  <c r="B508" i="51"/>
  <c r="B531" i="51"/>
  <c r="B536" i="51"/>
  <c r="B540" i="51"/>
  <c r="B544" i="51"/>
  <c r="B553" i="51"/>
  <c r="B558" i="51"/>
  <c r="B563" i="51"/>
  <c r="B567" i="51"/>
  <c r="B576" i="51"/>
  <c r="B594" i="51"/>
  <c r="B598" i="51"/>
  <c r="B629" i="51"/>
  <c r="B634" i="51"/>
  <c r="B638" i="51"/>
  <c r="B669" i="51"/>
  <c r="B674" i="51"/>
  <c r="B679" i="51"/>
  <c r="B709" i="51"/>
  <c r="B719" i="51"/>
  <c r="B725" i="51"/>
  <c r="B730" i="51"/>
  <c r="B736" i="51"/>
  <c r="B743" i="51"/>
  <c r="B764" i="51"/>
  <c r="B768" i="51"/>
  <c r="B785" i="51"/>
  <c r="B790" i="51"/>
  <c r="B793" i="51"/>
  <c r="B799" i="51"/>
  <c r="B803" i="51"/>
  <c r="B816" i="51"/>
  <c r="B829" i="51"/>
  <c r="B838" i="51"/>
  <c r="B842" i="51"/>
  <c r="B847" i="51"/>
  <c r="B852" i="51"/>
  <c r="B860" i="51"/>
  <c r="B877" i="51"/>
  <c r="B881" i="51"/>
  <c r="B886" i="51"/>
  <c r="B891" i="51"/>
  <c r="B895" i="51"/>
  <c r="B899" i="51"/>
  <c r="B904" i="51"/>
  <c r="B912" i="51"/>
  <c r="B925" i="51"/>
  <c r="B930" i="51"/>
  <c r="B934" i="51"/>
  <c r="B938" i="51"/>
  <c r="B948" i="51"/>
  <c r="B969" i="51"/>
  <c r="B973" i="51"/>
  <c r="B977" i="51"/>
  <c r="B983" i="51"/>
  <c r="B987" i="51"/>
  <c r="B991" i="51"/>
  <c r="B996" i="51"/>
  <c r="B1000" i="51"/>
  <c r="B1022" i="51"/>
  <c r="B1026" i="51"/>
  <c r="B1030" i="51"/>
  <c r="B1035" i="51"/>
  <c r="B1045" i="51"/>
  <c r="B1052" i="51"/>
  <c r="B1054" i="51"/>
  <c r="B1061" i="51"/>
  <c r="B1068" i="51"/>
  <c r="B1070" i="51"/>
  <c r="B1077" i="51"/>
  <c r="B1084" i="51"/>
  <c r="B1086" i="51"/>
  <c r="B1093" i="51"/>
  <c r="B1100" i="51"/>
  <c r="B1102" i="51"/>
  <c r="B1109" i="51"/>
  <c r="B1116" i="51"/>
  <c r="B1118" i="51"/>
  <c r="B1125" i="51"/>
  <c r="B1132" i="51"/>
  <c r="B1134" i="51"/>
  <c r="B1141" i="51"/>
  <c r="B1148" i="51"/>
  <c r="B1150" i="51"/>
  <c r="B1157" i="51"/>
  <c r="B1164" i="51"/>
  <c r="B1166" i="51"/>
  <c r="B1173" i="51"/>
  <c r="B1180" i="51"/>
  <c r="B1182" i="51"/>
  <c r="B1189" i="51"/>
  <c r="B1196" i="51"/>
  <c r="B1198" i="51"/>
  <c r="B1205" i="51"/>
  <c r="B1212" i="51"/>
  <c r="B1214" i="51"/>
  <c r="B1221" i="51"/>
  <c r="B1228" i="51"/>
  <c r="B1230" i="51"/>
  <c r="B1237" i="51"/>
  <c r="B1244" i="51"/>
  <c r="B1246" i="51"/>
  <c r="B1253" i="51"/>
  <c r="B1260" i="51"/>
  <c r="B1262" i="51"/>
  <c r="B1269" i="51"/>
  <c r="B1276" i="51"/>
  <c r="B1278" i="51"/>
  <c r="B1285" i="51"/>
  <c r="B1292" i="51"/>
  <c r="B1294" i="51"/>
  <c r="B1301" i="51"/>
  <c r="B1308" i="51"/>
  <c r="B1310" i="51"/>
  <c r="B1317" i="51"/>
  <c r="B1324" i="51"/>
  <c r="B1326" i="51"/>
  <c r="B1333" i="51"/>
  <c r="B1340" i="51"/>
  <c r="B1342" i="51"/>
  <c r="B1349" i="51"/>
  <c r="B1352" i="51"/>
  <c r="B1356" i="51"/>
  <c r="B1360" i="51"/>
  <c r="B1364" i="51"/>
  <c r="B1368" i="51"/>
  <c r="B1372" i="51"/>
  <c r="B1376" i="51"/>
  <c r="B1380" i="51"/>
  <c r="B1384" i="51"/>
  <c r="B1388" i="51"/>
  <c r="B1392" i="51"/>
  <c r="B1396" i="51"/>
  <c r="B1400" i="51"/>
  <c r="B1404" i="51"/>
  <c r="B1408" i="51"/>
  <c r="B1412" i="51"/>
  <c r="B1416" i="51"/>
  <c r="B1420" i="51"/>
  <c r="B1424" i="51"/>
  <c r="B1428" i="51"/>
  <c r="B1432" i="51"/>
  <c r="B1436" i="51"/>
  <c r="B1440" i="51"/>
  <c r="B1444" i="51"/>
  <c r="B1448" i="51"/>
  <c r="B1452" i="51"/>
  <c r="B1456" i="51"/>
  <c r="B1460" i="51"/>
  <c r="B1464" i="51"/>
  <c r="B1468" i="51"/>
  <c r="B1472" i="51"/>
  <c r="B1476" i="51"/>
  <c r="B1480" i="51"/>
  <c r="B1484" i="51"/>
  <c r="B1488" i="51"/>
  <c r="B1492" i="51"/>
  <c r="B1496" i="51"/>
  <c r="B1500" i="51"/>
  <c r="B1504" i="51"/>
  <c r="B1508" i="51"/>
  <c r="B1512" i="51"/>
  <c r="B1516" i="51"/>
  <c r="B1520" i="51"/>
  <c r="B1524" i="51"/>
  <c r="B1528" i="51"/>
  <c r="B1532" i="51"/>
  <c r="B1536" i="51"/>
  <c r="B1540" i="51"/>
  <c r="B1544" i="51"/>
  <c r="B1548" i="51"/>
  <c r="B1552" i="51"/>
  <c r="B1556" i="51"/>
  <c r="B1560"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1656" i="51"/>
  <c r="B1660" i="51"/>
  <c r="B1664" i="51"/>
  <c r="B1668" i="51"/>
  <c r="B1672" i="51"/>
  <c r="B1676" i="51"/>
  <c r="B1680" i="51"/>
  <c r="B1684" i="51"/>
  <c r="B1688" i="51"/>
  <c r="B1692" i="51"/>
  <c r="B1696" i="51"/>
  <c r="B1700" i="51"/>
  <c r="B1704" i="51"/>
  <c r="B1708" i="51"/>
  <c r="B1712" i="51"/>
  <c r="B1716" i="51"/>
  <c r="B1720" i="51"/>
  <c r="B1724" i="51"/>
  <c r="B1728" i="51"/>
  <c r="B1732" i="51"/>
  <c r="B1736" i="51"/>
  <c r="B1740" i="51"/>
  <c r="B1744" i="51"/>
  <c r="B1748" i="51"/>
  <c r="B1752" i="51"/>
  <c r="B1756" i="51"/>
  <c r="B1760" i="51"/>
  <c r="B1764" i="51"/>
  <c r="B1768" i="51"/>
  <c r="B1772" i="51"/>
  <c r="B1776" i="51"/>
  <c r="B1780" i="51"/>
  <c r="B1784" i="51"/>
  <c r="B1788" i="51"/>
  <c r="B1792" i="51"/>
  <c r="B1796" i="51"/>
  <c r="B1800" i="51"/>
  <c r="B1804" i="51"/>
  <c r="B1808" i="51"/>
  <c r="B1812" i="51"/>
  <c r="B1816" i="51"/>
  <c r="B1820" i="51"/>
  <c r="B1824" i="51"/>
  <c r="B1828" i="51"/>
  <c r="B1832" i="51"/>
  <c r="B1836" i="51"/>
  <c r="B1840" i="51"/>
  <c r="B1844" i="51"/>
  <c r="B1848" i="51"/>
  <c r="B1852" i="51"/>
  <c r="B1856" i="51"/>
  <c r="B1860" i="51"/>
  <c r="B1864" i="51"/>
  <c r="B1868" i="51"/>
  <c r="B1872" i="51"/>
  <c r="B1876" i="51"/>
  <c r="B1880" i="51"/>
  <c r="B1884" i="51"/>
  <c r="B1888" i="51"/>
  <c r="B1892" i="51"/>
  <c r="B1896" i="51"/>
  <c r="B1900" i="51"/>
  <c r="B1904" i="51"/>
  <c r="B1908" i="51"/>
  <c r="B1912" i="51"/>
  <c r="B1916" i="51"/>
  <c r="B1920" i="51"/>
  <c r="B1924" i="51"/>
  <c r="B1928" i="51"/>
  <c r="B1932" i="51"/>
  <c r="B1936" i="51"/>
  <c r="B1940" i="51"/>
  <c r="B1944" i="51"/>
  <c r="B1948" i="51"/>
  <c r="B1952" i="51"/>
  <c r="B1956" i="51"/>
  <c r="B1960" i="51"/>
  <c r="B1964" i="51"/>
  <c r="B1968" i="51"/>
  <c r="B1972" i="51"/>
  <c r="B1976" i="51"/>
  <c r="B1980" i="51"/>
  <c r="B1984" i="51"/>
  <c r="B1988" i="51"/>
  <c r="B1992" i="51"/>
  <c r="B1996" i="51"/>
  <c r="B2000" i="51"/>
  <c r="B2004" i="51"/>
  <c r="B2008" i="51"/>
  <c r="B2012" i="51"/>
  <c r="B2016" i="51"/>
  <c r="B2020" i="51"/>
  <c r="B2024" i="51"/>
  <c r="B2028" i="51"/>
  <c r="B2032" i="51"/>
  <c r="B2036" i="51"/>
  <c r="B2040" i="51"/>
  <c r="B2044" i="51"/>
  <c r="B2048" i="51"/>
  <c r="B2052" i="51"/>
  <c r="B2056" i="51"/>
  <c r="B2060" i="51"/>
  <c r="B2064" i="51"/>
  <c r="B2068" i="51"/>
  <c r="B2072" i="51"/>
  <c r="B2076" i="51"/>
  <c r="B2080" i="51"/>
  <c r="B2084" i="51"/>
  <c r="B2088" i="51"/>
  <c r="B2092" i="51"/>
  <c r="B2096" i="51"/>
  <c r="B2100" i="51"/>
  <c r="B2104" i="51"/>
  <c r="B2108" i="51"/>
  <c r="B2112" i="51"/>
  <c r="B2116" i="51"/>
  <c r="B2120" i="51"/>
  <c r="B2124" i="51"/>
  <c r="B2128" i="51"/>
  <c r="B2132" i="51"/>
  <c r="B2136" i="51"/>
  <c r="B2140" i="51"/>
  <c r="B2144" i="51"/>
  <c r="B2148" i="51"/>
  <c r="B2152" i="51"/>
  <c r="B2156" i="51"/>
  <c r="B2160" i="51"/>
  <c r="B2164" i="51"/>
  <c r="B2168" i="51"/>
  <c r="B2172" i="51"/>
  <c r="B2176" i="51"/>
  <c r="B2180" i="51"/>
  <c r="B2184" i="51"/>
  <c r="B2188" i="51"/>
  <c r="B2192" i="51"/>
  <c r="B2196" i="51"/>
  <c r="B2200"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7" i="51"/>
  <c r="B25" i="51"/>
  <c r="B35" i="51"/>
  <c r="B46" i="51"/>
  <c r="B67" i="51"/>
  <c r="B75" i="51"/>
  <c r="B107" i="51"/>
  <c r="B117" i="51"/>
  <c r="B133" i="51"/>
  <c r="B158" i="51"/>
  <c r="B166" i="51"/>
  <c r="B175" i="51"/>
  <c r="B186" i="51"/>
  <c r="B198" i="51"/>
  <c r="B217" i="51"/>
  <c r="B228" i="51"/>
  <c r="B267" i="51"/>
  <c r="B275" i="51"/>
  <c r="B291" i="51"/>
  <c r="B299" i="51"/>
  <c r="B308" i="51"/>
  <c r="B316" i="51"/>
  <c r="B322" i="51"/>
  <c r="B357" i="51"/>
  <c r="B364" i="51"/>
  <c r="B370" i="51"/>
  <c r="B376" i="51"/>
  <c r="B387" i="51"/>
  <c r="B406" i="51"/>
  <c r="B417" i="51"/>
  <c r="B424" i="51"/>
  <c r="B430" i="51"/>
  <c r="B435" i="51"/>
  <c r="B462" i="51"/>
  <c r="B467" i="51"/>
  <c r="B473" i="51"/>
  <c r="B492" i="51"/>
  <c r="B499" i="51"/>
  <c r="B505" i="51"/>
  <c r="B512" i="51"/>
  <c r="B524" i="51"/>
  <c r="B566" i="51"/>
  <c r="B578" i="51"/>
  <c r="B591" i="51"/>
  <c r="B596" i="51"/>
  <c r="B601" i="51"/>
  <c r="B608" i="51"/>
  <c r="B613" i="51"/>
  <c r="B17" i="51"/>
  <c r="B39" i="51"/>
  <c r="B79" i="51"/>
  <c r="B97" i="51"/>
  <c r="B109" i="51"/>
  <c r="B144" i="51"/>
  <c r="B151" i="51"/>
  <c r="B161" i="51"/>
  <c r="B169" i="51"/>
  <c r="B178" i="51"/>
  <c r="B208" i="51"/>
  <c r="B221" i="51"/>
  <c r="B260" i="51"/>
  <c r="B269" i="51"/>
  <c r="B278" i="51"/>
  <c r="B286" i="51"/>
  <c r="B302" i="51"/>
  <c r="B317" i="51"/>
  <c r="B334" i="51"/>
  <c r="B371" i="51"/>
  <c r="B377" i="51"/>
  <c r="B389" i="51"/>
  <c r="B413" i="51"/>
  <c r="B419" i="51"/>
  <c r="B438" i="51"/>
  <c r="B444" i="51"/>
  <c r="B449" i="51"/>
  <c r="B476" i="51"/>
  <c r="B481" i="51"/>
  <c r="B488" i="51"/>
  <c r="B513" i="51"/>
  <c r="B520" i="51"/>
  <c r="B526" i="51"/>
  <c r="B538" i="51"/>
  <c r="B551" i="51"/>
  <c r="B556" i="51"/>
  <c r="B568" i="51"/>
  <c r="B573" i="51"/>
  <c r="B609" i="51"/>
  <c r="B615" i="51"/>
  <c r="B21" i="51"/>
  <c r="B124" i="51"/>
  <c r="B156" i="51"/>
  <c r="B234" i="51"/>
  <c r="B350" i="51"/>
  <c r="B374" i="51"/>
  <c r="B398" i="51"/>
  <c r="B421" i="51"/>
  <c r="B448" i="51"/>
  <c r="B459" i="51"/>
  <c r="B497" i="51"/>
  <c r="B510" i="51"/>
  <c r="B523" i="51"/>
  <c r="B534" i="51"/>
  <c r="B547" i="51"/>
  <c r="B606" i="51"/>
  <c r="B649" i="51"/>
  <c r="B655" i="51"/>
  <c r="B661" i="51"/>
  <c r="B673" i="51"/>
  <c r="B691" i="51"/>
  <c r="B697" i="51"/>
  <c r="B715" i="51"/>
  <c r="B721" i="51"/>
  <c r="B738" i="51"/>
  <c r="B766" i="51"/>
  <c r="B771" i="51"/>
  <c r="B777" i="51"/>
  <c r="B796" i="51"/>
  <c r="B806" i="51"/>
  <c r="B818" i="51"/>
  <c r="B830" i="51"/>
  <c r="B836" i="51"/>
  <c r="B841" i="51"/>
  <c r="B848" i="51"/>
  <c r="B859" i="51"/>
  <c r="B882" i="51"/>
  <c r="B894" i="51"/>
  <c r="B905" i="51"/>
  <c r="B918" i="51"/>
  <c r="B924" i="51"/>
  <c r="B946" i="51"/>
  <c r="B958" i="51"/>
  <c r="B964" i="51"/>
  <c r="B970" i="51"/>
  <c r="B976" i="51"/>
  <c r="B988" i="51"/>
  <c r="B1005" i="51"/>
  <c r="B1010" i="51"/>
  <c r="B1023" i="51"/>
  <c r="B1033" i="51"/>
  <c r="B1040" i="51"/>
  <c r="B1066" i="51"/>
  <c r="B1073" i="51"/>
  <c r="B1078" i="51"/>
  <c r="B1080" i="51"/>
  <c r="B1085" i="51"/>
  <c r="B1090" i="51"/>
  <c r="B1092" i="51"/>
  <c r="B1097" i="51"/>
  <c r="B1104" i="51"/>
  <c r="B1130" i="51"/>
  <c r="B1137" i="51"/>
  <c r="B1142" i="51"/>
  <c r="B1144" i="51"/>
  <c r="B1149" i="51"/>
  <c r="B1154" i="51"/>
  <c r="B1156" i="51"/>
  <c r="B1161" i="51"/>
  <c r="B1168" i="51"/>
  <c r="B29" i="51"/>
  <c r="B53" i="51"/>
  <c r="B73" i="51"/>
  <c r="B90" i="51"/>
  <c r="B129" i="51"/>
  <c r="B200" i="51"/>
  <c r="B295" i="51"/>
  <c r="B343" i="51"/>
  <c r="B390" i="51"/>
  <c r="B452" i="51"/>
  <c r="B464" i="51"/>
  <c r="B502" i="51"/>
  <c r="B515" i="51"/>
  <c r="B528" i="51"/>
  <c r="B574" i="51"/>
  <c r="B587" i="51"/>
  <c r="B611" i="51"/>
  <c r="B627" i="51"/>
  <c r="B633" i="51"/>
  <c r="B651" i="51"/>
  <c r="B668" i="51"/>
  <c r="B675" i="51"/>
  <c r="B687" i="51"/>
  <c r="B693" i="51"/>
  <c r="B704" i="51"/>
  <c r="B723" i="51"/>
  <c r="B732" i="51"/>
  <c r="B739" i="51"/>
  <c r="B746" i="51"/>
  <c r="B756" i="51"/>
  <c r="B767" i="51"/>
  <c r="B773" i="51"/>
  <c r="B779" i="51"/>
  <c r="B784" i="51"/>
  <c r="B791" i="51"/>
  <c r="B802" i="51"/>
  <c r="B813" i="51"/>
  <c r="B820" i="51"/>
  <c r="B825" i="51"/>
  <c r="B832" i="51"/>
  <c r="B843" i="51"/>
  <c r="B855" i="51"/>
  <c r="B861" i="51"/>
  <c r="B866" i="51"/>
  <c r="B872" i="51"/>
  <c r="B879" i="51"/>
  <c r="B896" i="51"/>
  <c r="B901" i="51"/>
  <c r="B907" i="51"/>
  <c r="B913" i="51"/>
  <c r="B919" i="51"/>
  <c r="B931" i="51"/>
  <c r="B941" i="51"/>
  <c r="B953" i="51"/>
  <c r="B960" i="51"/>
  <c r="B966" i="51"/>
  <c r="B971" i="51"/>
  <c r="B989" i="51"/>
  <c r="B994" i="51"/>
  <c r="B1007" i="51"/>
  <c r="B1019" i="51"/>
  <c r="B1024" i="51"/>
  <c r="B1029" i="51"/>
  <c r="B1050" i="51"/>
  <c r="B1057" i="51"/>
  <c r="B1062" i="51"/>
  <c r="B1064" i="51"/>
  <c r="B1069" i="51"/>
  <c r="B1074" i="51"/>
  <c r="B1076" i="51"/>
  <c r="B1081" i="51"/>
  <c r="B1088" i="51"/>
  <c r="B1114" i="51"/>
  <c r="B1121" i="51"/>
  <c r="B1126" i="51"/>
  <c r="B1128" i="51"/>
  <c r="B1133" i="51"/>
  <c r="B1138" i="51"/>
  <c r="B1140" i="51"/>
  <c r="B1145" i="51"/>
  <c r="B1152" i="51"/>
  <c r="B191" i="51"/>
  <c r="B233" i="51"/>
  <c r="B361" i="51"/>
  <c r="B407" i="51"/>
  <c r="B433" i="51"/>
  <c r="B483" i="51"/>
  <c r="B533" i="51"/>
  <c r="B604" i="51"/>
  <c r="B624" i="51"/>
  <c r="B636" i="51"/>
  <c r="B684" i="51"/>
  <c r="B695" i="51"/>
  <c r="B776" i="51"/>
  <c r="B788" i="51"/>
  <c r="B800" i="51"/>
  <c r="B810" i="51"/>
  <c r="B823" i="51"/>
  <c r="B835" i="51"/>
  <c r="B845" i="51"/>
  <c r="B857" i="51"/>
  <c r="B869" i="51"/>
  <c r="B916" i="51"/>
  <c r="B928" i="51"/>
  <c r="B951" i="51"/>
  <c r="B963" i="51"/>
  <c r="B975" i="51"/>
  <c r="B985" i="51"/>
  <c r="B997" i="51"/>
  <c r="B1009" i="51"/>
  <c r="B1042" i="51"/>
  <c r="B1056" i="51"/>
  <c r="B1089" i="51"/>
  <c r="B1094" i="51"/>
  <c r="B1108" i="51"/>
  <c r="B1113" i="51"/>
  <c r="B1146" i="51"/>
  <c r="B1160" i="51"/>
  <c r="B1165" i="51"/>
  <c r="B1170" i="51"/>
  <c r="B19" i="51"/>
  <c r="B63" i="51"/>
  <c r="B103" i="51"/>
  <c r="B137" i="51"/>
  <c r="B170" i="51"/>
  <c r="B211" i="51"/>
  <c r="B252" i="51"/>
  <c r="B372" i="51"/>
  <c r="B397" i="51"/>
  <c r="B420" i="51"/>
  <c r="B496" i="51"/>
  <c r="B546" i="51"/>
  <c r="B569" i="51"/>
  <c r="B631" i="51"/>
  <c r="B641" i="51"/>
  <c r="B654" i="51"/>
  <c r="B690" i="51"/>
  <c r="B701" i="51"/>
  <c r="B713" i="51"/>
  <c r="B727" i="51"/>
  <c r="B758" i="51"/>
  <c r="B770" i="51"/>
  <c r="B783" i="51"/>
  <c r="B805" i="51"/>
  <c r="B840" i="51"/>
  <c r="B863" i="51"/>
  <c r="B875" i="51"/>
  <c r="B898" i="51"/>
  <c r="B911" i="51"/>
  <c r="B921" i="51"/>
  <c r="B933" i="51"/>
  <c r="B957" i="51"/>
  <c r="B968" i="51"/>
  <c r="B1003" i="51"/>
  <c r="B1027" i="51"/>
  <c r="B1039" i="51"/>
  <c r="B1044" i="51"/>
  <c r="B1049" i="51"/>
  <c r="B1082" i="51"/>
  <c r="B1096" i="51"/>
  <c r="B1101" i="51"/>
  <c r="B1106" i="51"/>
  <c r="B1120" i="51"/>
  <c r="B1153" i="51"/>
  <c r="B1158" i="51"/>
  <c r="B54" i="51"/>
  <c r="B132" i="51"/>
  <c r="B204" i="51"/>
  <c r="B281" i="51"/>
  <c r="B344" i="51"/>
  <c r="B491" i="51"/>
  <c r="B588" i="51"/>
  <c r="B628" i="51"/>
  <c r="B726" i="51"/>
  <c r="B804" i="51"/>
  <c r="B827" i="51"/>
  <c r="B849" i="51"/>
  <c r="B874" i="51"/>
  <c r="B944" i="51"/>
  <c r="B990" i="51"/>
  <c r="B1014" i="51"/>
  <c r="B1048" i="51"/>
  <c r="B1058" i="51"/>
  <c r="B1105" i="51"/>
  <c r="B1124" i="51"/>
  <c r="B1162" i="51"/>
  <c r="B1176" i="51"/>
  <c r="B1181" i="51"/>
  <c r="B1186" i="51"/>
  <c r="B1188" i="51"/>
  <c r="B1193" i="51"/>
  <c r="B1200" i="51"/>
  <c r="B1226" i="51"/>
  <c r="B1233" i="51"/>
  <c r="B1238" i="51"/>
  <c r="B1240" i="51"/>
  <c r="B1245" i="51"/>
  <c r="B1250" i="51"/>
  <c r="B1252" i="51"/>
  <c r="B1257" i="51"/>
  <c r="B1264" i="51"/>
  <c r="B1290" i="51"/>
  <c r="B1297" i="51"/>
  <c r="B1302" i="51"/>
  <c r="B1304" i="51"/>
  <c r="B1309" i="51"/>
  <c r="B1314" i="51"/>
  <c r="B1316" i="51"/>
  <c r="B1321" i="51"/>
  <c r="B1328" i="51"/>
  <c r="B1353" i="51"/>
  <c r="B1355" i="51"/>
  <c r="B1362" i="51"/>
  <c r="B1369" i="51"/>
  <c r="B1371" i="51"/>
  <c r="B1378" i="51"/>
  <c r="B1385" i="51"/>
  <c r="B1387" i="51"/>
  <c r="B1394" i="51"/>
  <c r="B1401" i="51"/>
  <c r="B1403" i="51"/>
  <c r="B1410" i="51"/>
  <c r="B1417" i="51"/>
  <c r="B1419" i="51"/>
  <c r="B1426" i="51"/>
  <c r="B1433" i="51"/>
  <c r="B1435" i="51"/>
  <c r="B1442" i="51"/>
  <c r="B94" i="51"/>
  <c r="B164" i="51"/>
  <c r="B246" i="51"/>
  <c r="B516" i="51"/>
  <c r="B564" i="51"/>
  <c r="B664" i="51"/>
  <c r="B862" i="51"/>
  <c r="B932" i="51"/>
  <c r="B955" i="51"/>
  <c r="B980" i="51"/>
  <c r="B1002" i="51"/>
  <c r="B1053" i="51"/>
  <c r="B1072" i="51"/>
  <c r="B1110" i="51"/>
  <c r="B1129" i="51"/>
  <c r="B1174" i="51"/>
  <c r="B1194" i="51"/>
  <c r="B1201" i="51"/>
  <c r="B1206" i="51"/>
  <c r="B1208" i="51"/>
  <c r="B1213" i="51"/>
  <c r="B1218" i="51"/>
  <c r="B1220" i="51"/>
  <c r="B1225" i="51"/>
  <c r="B1232" i="51"/>
  <c r="B1258" i="51"/>
  <c r="B1265" i="51"/>
  <c r="B1270" i="51"/>
  <c r="B1272" i="51"/>
  <c r="B1277" i="51"/>
  <c r="B1282" i="51"/>
  <c r="B1284" i="51"/>
  <c r="B1289" i="51"/>
  <c r="B1296" i="51"/>
  <c r="B1322" i="51"/>
  <c r="B1329" i="51"/>
  <c r="B1334" i="51"/>
  <c r="B1336" i="51"/>
  <c r="B1341" i="51"/>
  <c r="B1346" i="51"/>
  <c r="B1348" i="51"/>
  <c r="B1354" i="51"/>
  <c r="B1361" i="51"/>
  <c r="B1363" i="51"/>
  <c r="B1370" i="51"/>
  <c r="B1377" i="51"/>
  <c r="B1379" i="51"/>
  <c r="B1386" i="51"/>
  <c r="B1393" i="51"/>
  <c r="B1395" i="51"/>
  <c r="B1402" i="51"/>
  <c r="B1409" i="51"/>
  <c r="B1411" i="51"/>
  <c r="B1418" i="51"/>
  <c r="B1425" i="51"/>
  <c r="B1427" i="51"/>
  <c r="B1434" i="51"/>
  <c r="B1441" i="51"/>
  <c r="B1443" i="51"/>
  <c r="B380" i="51"/>
  <c r="B478" i="51"/>
  <c r="B647" i="51"/>
  <c r="B694" i="51"/>
  <c r="B797" i="51"/>
  <c r="B892" i="51"/>
  <c r="B937" i="51"/>
  <c r="B1032" i="51"/>
  <c r="B1112" i="51"/>
  <c r="B1169" i="51"/>
  <c r="B1178" i="51"/>
  <c r="B1192" i="51"/>
  <c r="B1197" i="51"/>
  <c r="B1202" i="51"/>
  <c r="B1216" i="51"/>
  <c r="B1249" i="51"/>
  <c r="B1254" i="51"/>
  <c r="B1268" i="51"/>
  <c r="B1273" i="51"/>
  <c r="B1306" i="51"/>
  <c r="B1320" i="51"/>
  <c r="B1325" i="51"/>
  <c r="B1330" i="51"/>
  <c r="B1344" i="51"/>
  <c r="B1367" i="51"/>
  <c r="B1374" i="51"/>
  <c r="B1381" i="51"/>
  <c r="B1399" i="51"/>
  <c r="B1406" i="51"/>
  <c r="B1413" i="51"/>
  <c r="B1431" i="51"/>
  <c r="B1438" i="51"/>
  <c r="B1445" i="51"/>
  <c r="B1449" i="51"/>
  <c r="B1451" i="51"/>
  <c r="B1458" i="51"/>
  <c r="B1465" i="51"/>
  <c r="B1467" i="51"/>
  <c r="B1474" i="51"/>
  <c r="B1481" i="51"/>
  <c r="B1483" i="51"/>
  <c r="B1490" i="51"/>
  <c r="B1497" i="51"/>
  <c r="B1499" i="51"/>
  <c r="B1506" i="51"/>
  <c r="B1513" i="51"/>
  <c r="B1515" i="51"/>
  <c r="B1522" i="51"/>
  <c r="B1529" i="51"/>
  <c r="B1531" i="51"/>
  <c r="B1538" i="51"/>
  <c r="B1545" i="51"/>
  <c r="B1547" i="51"/>
  <c r="B1554" i="51"/>
  <c r="B1561" i="51"/>
  <c r="B1563" i="51"/>
  <c r="B1570" i="51"/>
  <c r="B1577" i="51"/>
  <c r="B1579" i="51"/>
  <c r="B1586" i="51"/>
  <c r="B1593" i="51"/>
  <c r="B1595" i="51"/>
  <c r="B1602" i="51"/>
  <c r="B1609" i="51"/>
  <c r="B1611" i="51"/>
  <c r="B1618" i="51"/>
  <c r="B1625" i="51"/>
  <c r="B1627" i="51"/>
  <c r="B1634" i="51"/>
  <c r="B1641" i="51"/>
  <c r="B1643" i="51"/>
  <c r="B1650" i="51"/>
  <c r="B1657" i="51"/>
  <c r="B1659" i="51"/>
  <c r="B1666" i="51"/>
  <c r="B1673" i="51"/>
  <c r="B1675" i="51"/>
  <c r="B1682" i="51"/>
  <c r="B1689" i="51"/>
  <c r="B1691" i="51"/>
  <c r="B1698" i="51"/>
  <c r="B1705" i="51"/>
  <c r="B1707" i="51"/>
  <c r="B1714" i="51"/>
  <c r="B1721" i="51"/>
  <c r="B1723" i="51"/>
  <c r="B1730" i="51"/>
  <c r="B1737" i="51"/>
  <c r="B1739" i="51"/>
  <c r="B1746" i="51"/>
  <c r="B1753" i="51"/>
  <c r="B1755" i="51"/>
  <c r="B1762" i="51"/>
  <c r="B1769" i="51"/>
  <c r="B1771" i="51"/>
  <c r="B1778" i="51"/>
  <c r="B1785" i="51"/>
  <c r="B1787" i="51"/>
  <c r="B1794" i="51"/>
  <c r="B1801" i="51"/>
  <c r="B1803" i="51"/>
  <c r="B1810" i="51"/>
  <c r="B1817" i="51"/>
  <c r="B1819" i="51"/>
  <c r="B1826" i="51"/>
  <c r="B1833" i="51"/>
  <c r="B1835" i="51"/>
  <c r="B1842" i="51"/>
  <c r="B1849" i="51"/>
  <c r="B1851" i="51"/>
  <c r="B1858" i="51"/>
  <c r="B1865" i="51"/>
  <c r="B1867" i="51"/>
  <c r="B1874" i="51"/>
  <c r="B1881" i="51"/>
  <c r="B1883" i="51"/>
  <c r="B1890" i="51"/>
  <c r="B1897" i="51"/>
  <c r="B1899" i="51"/>
  <c r="B33" i="51"/>
  <c r="B329" i="51"/>
  <c r="B428" i="51"/>
  <c r="B529" i="51"/>
  <c r="B774" i="51"/>
  <c r="B822" i="51"/>
  <c r="B868" i="51"/>
  <c r="B914" i="51"/>
  <c r="B1046" i="51"/>
  <c r="B1065" i="51"/>
  <c r="B1122" i="51"/>
  <c r="B1185" i="51"/>
  <c r="B1190" i="51"/>
  <c r="B1204" i="51"/>
  <c r="B1209" i="51"/>
  <c r="B1242" i="51"/>
  <c r="B1256" i="51"/>
  <c r="B1261" i="51"/>
  <c r="B1266" i="51"/>
  <c r="B1280" i="51"/>
  <c r="B1313" i="51"/>
  <c r="B1318" i="51"/>
  <c r="B1332" i="51"/>
  <c r="B1337" i="51"/>
  <c r="B1351" i="51"/>
  <c r="B1358" i="51"/>
  <c r="B1365" i="51"/>
  <c r="B1383" i="51"/>
  <c r="B1390" i="51"/>
  <c r="B1397" i="51"/>
  <c r="B1415" i="51"/>
  <c r="B1422" i="51"/>
  <c r="B1429" i="51"/>
  <c r="B1450" i="51"/>
  <c r="B1457" i="51"/>
  <c r="B1459" i="51"/>
  <c r="B1466" i="51"/>
  <c r="B1473" i="51"/>
  <c r="B1475" i="51"/>
  <c r="B1482" i="51"/>
  <c r="B1489" i="51"/>
  <c r="B1491" i="51"/>
  <c r="B1498" i="51"/>
  <c r="B1505" i="51"/>
  <c r="B1507" i="51"/>
  <c r="B1514" i="51"/>
  <c r="B1521" i="51"/>
  <c r="B1523" i="51"/>
  <c r="B1530" i="51"/>
  <c r="B1537" i="51"/>
  <c r="B1539" i="51"/>
  <c r="B1546" i="51"/>
  <c r="B1553" i="51"/>
  <c r="B1555" i="51"/>
  <c r="B1562" i="51"/>
  <c r="B1569" i="51"/>
  <c r="B1571" i="51"/>
  <c r="B1578" i="51"/>
  <c r="B1585" i="51"/>
  <c r="B1587" i="51"/>
  <c r="B1594" i="51"/>
  <c r="B1601" i="51"/>
  <c r="B1603" i="51"/>
  <c r="B1610" i="51"/>
  <c r="B1617" i="51"/>
  <c r="B1619" i="51"/>
  <c r="B1626" i="51"/>
  <c r="B1633" i="51"/>
  <c r="B1635" i="51"/>
  <c r="B1642" i="51"/>
  <c r="B1649" i="51"/>
  <c r="B1651" i="51"/>
  <c r="B1658" i="51"/>
  <c r="B1665" i="51"/>
  <c r="B1667" i="51"/>
  <c r="B1674" i="51"/>
  <c r="B1681" i="51"/>
  <c r="B1683" i="51"/>
  <c r="B1690" i="51"/>
  <c r="B1697" i="51"/>
  <c r="B1699" i="51"/>
  <c r="B1706" i="51"/>
  <c r="B1713" i="51"/>
  <c r="B1715" i="51"/>
  <c r="B1722" i="51"/>
  <c r="B1729" i="51"/>
  <c r="B1731" i="51"/>
  <c r="B1738" i="51"/>
  <c r="B1745" i="51"/>
  <c r="B1747" i="51"/>
  <c r="B1754" i="51"/>
  <c r="B1761" i="51"/>
  <c r="B1763" i="51"/>
  <c r="B1770" i="51"/>
  <c r="B1777" i="51"/>
  <c r="B1779" i="51"/>
  <c r="B1786" i="51"/>
  <c r="B1793" i="51"/>
  <c r="B1795" i="51"/>
  <c r="B1802" i="51"/>
  <c r="B1809" i="51"/>
  <c r="B1811" i="51"/>
  <c r="B1818" i="51"/>
  <c r="B1825" i="51"/>
  <c r="B1827" i="51"/>
  <c r="B1834" i="51"/>
  <c r="B1841" i="51"/>
  <c r="B1843" i="51"/>
  <c r="B1850" i="51"/>
  <c r="B1857" i="51"/>
  <c r="B1859" i="51"/>
  <c r="B1866" i="51"/>
  <c r="B1873" i="51"/>
  <c r="B1875" i="51"/>
  <c r="B1882" i="51"/>
  <c r="B1889" i="51"/>
  <c r="B1891" i="51"/>
  <c r="B1898" i="51"/>
  <c r="B223" i="51"/>
  <c r="B733" i="51"/>
  <c r="B927" i="51"/>
  <c r="B1020" i="51"/>
  <c r="B1177" i="51"/>
  <c r="B1224" i="51"/>
  <c r="B1234" i="51"/>
  <c r="B1281" i="51"/>
  <c r="B1300" i="51"/>
  <c r="B1338" i="51"/>
  <c r="B1391" i="51"/>
  <c r="B1398" i="51"/>
  <c r="B1405" i="51"/>
  <c r="B1447" i="51"/>
  <c r="B1454" i="51"/>
  <c r="B1461" i="51"/>
  <c r="B1479" i="51"/>
  <c r="B1486" i="51"/>
  <c r="B1493" i="51"/>
  <c r="B1511" i="51"/>
  <c r="B1518" i="51"/>
  <c r="B1525" i="51"/>
  <c r="B1543" i="51"/>
  <c r="B1550" i="51"/>
  <c r="B1557" i="51"/>
  <c r="B1575" i="51"/>
  <c r="B1582" i="51"/>
  <c r="B1589" i="51"/>
  <c r="B1607" i="51"/>
  <c r="B1614" i="51"/>
  <c r="B1621" i="51"/>
  <c r="B1639" i="51"/>
  <c r="B1646" i="51"/>
  <c r="B1653" i="51"/>
  <c r="B1671" i="51"/>
  <c r="B1678" i="51"/>
  <c r="B1685" i="51"/>
  <c r="B1703" i="51"/>
  <c r="B1710" i="51"/>
  <c r="B1717" i="51"/>
  <c r="B1735" i="51"/>
  <c r="B1742" i="51"/>
  <c r="B1749" i="51"/>
  <c r="B1767" i="51"/>
  <c r="B1774" i="51"/>
  <c r="B1781" i="51"/>
  <c r="B1799" i="51"/>
  <c r="B1806" i="51"/>
  <c r="B1813" i="51"/>
  <c r="B1831" i="51"/>
  <c r="B1838" i="51"/>
  <c r="B1845" i="51"/>
  <c r="B1863" i="51"/>
  <c r="B1870" i="51"/>
  <c r="B1877" i="51"/>
  <c r="B1895" i="51"/>
  <c r="B1905" i="51"/>
  <c r="B1907" i="51"/>
  <c r="B1914" i="51"/>
  <c r="B1921" i="51"/>
  <c r="B1923" i="51"/>
  <c r="B1930" i="51"/>
  <c r="B1937" i="51"/>
  <c r="B1939" i="51"/>
  <c r="B1946" i="51"/>
  <c r="B1953" i="51"/>
  <c r="B1955" i="51"/>
  <c r="B1962" i="51"/>
  <c r="B1969" i="51"/>
  <c r="B1971" i="51"/>
  <c r="B1978" i="51"/>
  <c r="B1985" i="51"/>
  <c r="B1987" i="51"/>
  <c r="B1994" i="51"/>
  <c r="B2001" i="51"/>
  <c r="B2003" i="51"/>
  <c r="B2010" i="51"/>
  <c r="B2017" i="51"/>
  <c r="B2019" i="51"/>
  <c r="B2026" i="51"/>
  <c r="B2033" i="51"/>
  <c r="B2035" i="51"/>
  <c r="B2042" i="51"/>
  <c r="B2049" i="51"/>
  <c r="B2051" i="51"/>
  <c r="B2058" i="51"/>
  <c r="B2065" i="51"/>
  <c r="B2067" i="51"/>
  <c r="B2074" i="51"/>
  <c r="B2081" i="51"/>
  <c r="B2083" i="51"/>
  <c r="B2090" i="51"/>
  <c r="B2097" i="51"/>
  <c r="B2099" i="51"/>
  <c r="B2106" i="51"/>
  <c r="B2113" i="51"/>
  <c r="B2115" i="51"/>
  <c r="B2122" i="51"/>
  <c r="B2129" i="51"/>
  <c r="B2131" i="51"/>
  <c r="B2138" i="51"/>
  <c r="B2145" i="51"/>
  <c r="B2147" i="51"/>
  <c r="B2154" i="51"/>
  <c r="B2161" i="51"/>
  <c r="B2163" i="51"/>
  <c r="B2170" i="51"/>
  <c r="B2177" i="51"/>
  <c r="B2179" i="51"/>
  <c r="B2186" i="51"/>
  <c r="B2193" i="51"/>
  <c r="B2195" i="51"/>
  <c r="B2202" i="51"/>
  <c r="B681" i="51"/>
  <c r="B786" i="51"/>
  <c r="B1210" i="51"/>
  <c r="B1229" i="51"/>
  <c r="B1248" i="51"/>
  <c r="B1286" i="51"/>
  <c r="B1305" i="51"/>
  <c r="B1359" i="51"/>
  <c r="B1366" i="51"/>
  <c r="B1373" i="51"/>
  <c r="B1423" i="51"/>
  <c r="B1430" i="51"/>
  <c r="B1437" i="51"/>
  <c r="B1463" i="51"/>
  <c r="B1470" i="51"/>
  <c r="B1477" i="51"/>
  <c r="B1495" i="51"/>
  <c r="B1502" i="51"/>
  <c r="B1509" i="51"/>
  <c r="B1527" i="51"/>
  <c r="B1534" i="51"/>
  <c r="B1541" i="51"/>
  <c r="B1559" i="51"/>
  <c r="B1566" i="51"/>
  <c r="B1573" i="51"/>
  <c r="B1591" i="51"/>
  <c r="B1598" i="51"/>
  <c r="B1605" i="51"/>
  <c r="B1623" i="51"/>
  <c r="B1630" i="51"/>
  <c r="B1637" i="51"/>
  <c r="B1655" i="51"/>
  <c r="B1662" i="51"/>
  <c r="B1669" i="51"/>
  <c r="B1687" i="51"/>
  <c r="B1694" i="51"/>
  <c r="B1701" i="51"/>
  <c r="B1719" i="51"/>
  <c r="B1726" i="51"/>
  <c r="B1733" i="51"/>
  <c r="B1751" i="51"/>
  <c r="B1758" i="51"/>
  <c r="B1765" i="51"/>
  <c r="B1783" i="51"/>
  <c r="B1790" i="51"/>
  <c r="B1797" i="51"/>
  <c r="B1815" i="51"/>
  <c r="B1822" i="51"/>
  <c r="B1829" i="51"/>
  <c r="B1847" i="51"/>
  <c r="B1854" i="51"/>
  <c r="B1861" i="51"/>
  <c r="B1879" i="51"/>
  <c r="B1886" i="51"/>
  <c r="B1893" i="51"/>
  <c r="B1906" i="51"/>
  <c r="B1913" i="51"/>
  <c r="B1915" i="51"/>
  <c r="B1922" i="51"/>
  <c r="B1929" i="51"/>
  <c r="B1931" i="51"/>
  <c r="B1938" i="51"/>
  <c r="B1945" i="51"/>
  <c r="B1947" i="51"/>
  <c r="B1954" i="51"/>
  <c r="B1961" i="51"/>
  <c r="B1963" i="51"/>
  <c r="B1970" i="51"/>
  <c r="B1977" i="51"/>
  <c r="B1979" i="51"/>
  <c r="B1986" i="51"/>
  <c r="B1993" i="51"/>
  <c r="B1995" i="51"/>
  <c r="B2002" i="51"/>
  <c r="B2009" i="51"/>
  <c r="B2011" i="51"/>
  <c r="B2018" i="51"/>
  <c r="B2025" i="51"/>
  <c r="B2027" i="51"/>
  <c r="B2034" i="51"/>
  <c r="B2041" i="51"/>
  <c r="B2043" i="51"/>
  <c r="B2050" i="51"/>
  <c r="B2057" i="51"/>
  <c r="B2059" i="51"/>
  <c r="B2066" i="51"/>
  <c r="B2073" i="51"/>
  <c r="B2075" i="51"/>
  <c r="B2082" i="51"/>
  <c r="B2089" i="51"/>
  <c r="B2091" i="51"/>
  <c r="B2098" i="51"/>
  <c r="B2105" i="51"/>
  <c r="B2107" i="51"/>
  <c r="B2114" i="51"/>
  <c r="B2121" i="51"/>
  <c r="B2123" i="51"/>
  <c r="B2130" i="51"/>
  <c r="B2137" i="51"/>
  <c r="B2139" i="51"/>
  <c r="B2146" i="51"/>
  <c r="B2153" i="51"/>
  <c r="B2155" i="51"/>
  <c r="B2162" i="51"/>
  <c r="B2169" i="51"/>
  <c r="B2171" i="51"/>
  <c r="B2178" i="51"/>
  <c r="B2185" i="51"/>
  <c r="B2187" i="51"/>
  <c r="B2194" i="51"/>
  <c r="B2201" i="51"/>
  <c r="B2203" i="51"/>
  <c r="B707" i="51"/>
  <c r="B902" i="51"/>
  <c r="B1060" i="51"/>
  <c r="B1136" i="51"/>
  <c r="B1184" i="51"/>
  <c r="B1222" i="51"/>
  <c r="B1241" i="51"/>
  <c r="B1298" i="51"/>
  <c r="B1382" i="51"/>
  <c r="B1439" i="51"/>
  <c r="B1471" i="51"/>
  <c r="B1478" i="51"/>
  <c r="B1485" i="51"/>
  <c r="B1535" i="51"/>
  <c r="B1542" i="51"/>
  <c r="B1549" i="51"/>
  <c r="B1599" i="51"/>
  <c r="B1606" i="51"/>
  <c r="B1613" i="51"/>
  <c r="B1663" i="51"/>
  <c r="B1670" i="51"/>
  <c r="B1677" i="51"/>
  <c r="B1727" i="51"/>
  <c r="B1734" i="51"/>
  <c r="B1741" i="51"/>
  <c r="B1791" i="51"/>
  <c r="B1798" i="51"/>
  <c r="B1805" i="51"/>
  <c r="B1855" i="51"/>
  <c r="B1862" i="51"/>
  <c r="B1869" i="51"/>
  <c r="B1903" i="51"/>
  <c r="B1910" i="51"/>
  <c r="B1917" i="51"/>
  <c r="B1935" i="51"/>
  <c r="B1942" i="51"/>
  <c r="B1949" i="51"/>
  <c r="B1967" i="51"/>
  <c r="B1974" i="51"/>
  <c r="B1981" i="51"/>
  <c r="B1999" i="51"/>
  <c r="B2006" i="51"/>
  <c r="B2013" i="51"/>
  <c r="B2031" i="51"/>
  <c r="B2038" i="51"/>
  <c r="B2045" i="51"/>
  <c r="B2063" i="51"/>
  <c r="B2070" i="51"/>
  <c r="B2077" i="51"/>
  <c r="B2095" i="51"/>
  <c r="B2102" i="51"/>
  <c r="B2109" i="51"/>
  <c r="B2127" i="51"/>
  <c r="B2134" i="51"/>
  <c r="B2141" i="51"/>
  <c r="B2159" i="51"/>
  <c r="B2166" i="51"/>
  <c r="B2173" i="51"/>
  <c r="B2191" i="51"/>
  <c r="B2198" i="51"/>
  <c r="B149" i="51"/>
  <c r="B809" i="51"/>
  <c r="B1098" i="51"/>
  <c r="B1172" i="51"/>
  <c r="B1288" i="51"/>
  <c r="B1345" i="51"/>
  <c r="B1375" i="51"/>
  <c r="B1389" i="51"/>
  <c r="B1446" i="51"/>
  <c r="B1453" i="51"/>
  <c r="B1503" i="51"/>
  <c r="B1510" i="51"/>
  <c r="B1517" i="51"/>
  <c r="B1567" i="51"/>
  <c r="B1574" i="51"/>
  <c r="B1581" i="51"/>
  <c r="B1631" i="51"/>
  <c r="B1638" i="51"/>
  <c r="B1645" i="51"/>
  <c r="B1695" i="51"/>
  <c r="B1702" i="51"/>
  <c r="B1709" i="51"/>
  <c r="B1759" i="51"/>
  <c r="B1766" i="51"/>
  <c r="B1773" i="51"/>
  <c r="B1823" i="51"/>
  <c r="B1830" i="51"/>
  <c r="B1837" i="51"/>
  <c r="B1887" i="51"/>
  <c r="B1894" i="51"/>
  <c r="B1901" i="51"/>
  <c r="B1919" i="51"/>
  <c r="B1926" i="51"/>
  <c r="B1933" i="51"/>
  <c r="B1951" i="51"/>
  <c r="B1958" i="51"/>
  <c r="B1965" i="51"/>
  <c r="B1983" i="51"/>
  <c r="B1990" i="51"/>
  <c r="B1997" i="51"/>
  <c r="B2015" i="51"/>
  <c r="B2022" i="51"/>
  <c r="B2029" i="51"/>
  <c r="B2047" i="51"/>
  <c r="B2054" i="51"/>
  <c r="B2061" i="51"/>
  <c r="B2079" i="51"/>
  <c r="B2086" i="51"/>
  <c r="B2093" i="51"/>
  <c r="B2111" i="51"/>
  <c r="B2118" i="51"/>
  <c r="B2125" i="51"/>
  <c r="B2143" i="51"/>
  <c r="B2150" i="51"/>
  <c r="B2157" i="51"/>
  <c r="B2175" i="51"/>
  <c r="B2182" i="51"/>
  <c r="B2189"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3933" i="51"/>
  <c r="B3934" i="51"/>
  <c r="B3935" i="51"/>
  <c r="B3936" i="51"/>
  <c r="B3937" i="51"/>
  <c r="B3938" i="51"/>
  <c r="B3939" i="51"/>
  <c r="B3940" i="51"/>
  <c r="B3941" i="51"/>
  <c r="B3942" i="51"/>
  <c r="B3943" i="51"/>
  <c r="B3944" i="51"/>
  <c r="B3945" i="51"/>
  <c r="B3946" i="51"/>
  <c r="B3947" i="51"/>
  <c r="B3948" i="51"/>
  <c r="B3949" i="51"/>
  <c r="B3950" i="51"/>
  <c r="B3951" i="51"/>
  <c r="B3952" i="51"/>
  <c r="B3953" i="51"/>
  <c r="B3954" i="51"/>
  <c r="B3955" i="51"/>
  <c r="B3956" i="51"/>
  <c r="B3957" i="51"/>
  <c r="B3958" i="51"/>
  <c r="B3959" i="51"/>
  <c r="B3960" i="51"/>
  <c r="B3961" i="51"/>
  <c r="B3962" i="51"/>
  <c r="B3963" i="51"/>
  <c r="B3964" i="51"/>
  <c r="B3965" i="51"/>
  <c r="B3966" i="51"/>
  <c r="B3967" i="51"/>
  <c r="B3968" i="51"/>
  <c r="B3969" i="51"/>
  <c r="B3970" i="51"/>
  <c r="B3971" i="51"/>
  <c r="B3972" i="51"/>
  <c r="B3973" i="51"/>
  <c r="B3974" i="51"/>
  <c r="B3975" i="51"/>
  <c r="B3976" i="51"/>
  <c r="B3977" i="51"/>
  <c r="B3978" i="51"/>
  <c r="B3979" i="51"/>
  <c r="B3980" i="51"/>
  <c r="B3981" i="51"/>
  <c r="B3982" i="51"/>
  <c r="B3983" i="51"/>
  <c r="B3984" i="51"/>
  <c r="B3985" i="51"/>
  <c r="B3986" i="51"/>
  <c r="B3987" i="51"/>
  <c r="B3988" i="51"/>
  <c r="B3989" i="51"/>
  <c r="B3990" i="51"/>
  <c r="B3991" i="51"/>
  <c r="B3992" i="51"/>
  <c r="B3993" i="51"/>
  <c r="B3994" i="51"/>
  <c r="B3995" i="51"/>
  <c r="B2197" i="51"/>
  <c r="B2190" i="51"/>
  <c r="B2183" i="51"/>
  <c r="B2133" i="51"/>
  <c r="B2126" i="51"/>
  <c r="B2119" i="51"/>
  <c r="B2069" i="51"/>
  <c r="B2062" i="51"/>
  <c r="B2055" i="51"/>
  <c r="B2005" i="51"/>
  <c r="B1998" i="51"/>
  <c r="B1991" i="51"/>
  <c r="B1941" i="51"/>
  <c r="B1934" i="51"/>
  <c r="B1927" i="51"/>
  <c r="B1853" i="51"/>
  <c r="B1839" i="51"/>
  <c r="B1782" i="51"/>
  <c r="B1725" i="51"/>
  <c r="B1711" i="51"/>
  <c r="B1654" i="51"/>
  <c r="B1597" i="51"/>
  <c r="B1583" i="51"/>
  <c r="B1526" i="51"/>
  <c r="B1469" i="51"/>
  <c r="B1455" i="51"/>
  <c r="B1407" i="51"/>
  <c r="B1350" i="51"/>
  <c r="B1312" i="51"/>
  <c r="B1274" i="51"/>
  <c r="B1236" i="51"/>
  <c r="B1117" i="51"/>
  <c r="B2165" i="51"/>
  <c r="B2158" i="51"/>
  <c r="B2151" i="51"/>
  <c r="B2101" i="51"/>
  <c r="B2094" i="51"/>
  <c r="B2087" i="51"/>
  <c r="B2037" i="51"/>
  <c r="B2030" i="51"/>
  <c r="B2023" i="51"/>
  <c r="B1973" i="51"/>
  <c r="B1966" i="51"/>
  <c r="B1959" i="51"/>
  <c r="B1909" i="51"/>
  <c r="B1902" i="51"/>
  <c r="B1846" i="51"/>
  <c r="B1789" i="51"/>
  <c r="B1775" i="51"/>
  <c r="B1718" i="51"/>
  <c r="B1661" i="51"/>
  <c r="B1647" i="51"/>
  <c r="B1590" i="51"/>
  <c r="B1533" i="51"/>
  <c r="B1519" i="51"/>
  <c r="B1462" i="51"/>
  <c r="B1421" i="51"/>
  <c r="B1293" i="51"/>
  <c r="B1217" i="51"/>
  <c r="B1041" i="51"/>
  <c r="O24" i="9"/>
  <c r="E641" i="55" l="1"/>
  <c r="E640" i="55"/>
  <c r="E639" i="55"/>
  <c r="Q639" i="55" s="1"/>
  <c r="E638" i="55"/>
  <c r="E635" i="55"/>
  <c r="E634" i="55"/>
  <c r="E633" i="55"/>
  <c r="Q633" i="55" s="1"/>
  <c r="E632" i="55"/>
  <c r="E631" i="55"/>
  <c r="E630" i="55"/>
  <c r="E629" i="55"/>
  <c r="Q629" i="55" s="1"/>
  <c r="E628" i="55"/>
  <c r="E627" i="55"/>
  <c r="E626" i="55"/>
  <c r="E625" i="55"/>
  <c r="Q625" i="55" s="1"/>
  <c r="E624" i="55"/>
  <c r="E623" i="55"/>
  <c r="E622" i="55"/>
  <c r="E621" i="55"/>
  <c r="Q621" i="55" s="1"/>
  <c r="E620" i="55"/>
  <c r="E617" i="55"/>
  <c r="E616" i="55"/>
  <c r="E615" i="55"/>
  <c r="Q615" i="55" s="1"/>
  <c r="E614" i="55"/>
  <c r="E613" i="55"/>
  <c r="E612" i="55"/>
  <c r="E611" i="55"/>
  <c r="Q611" i="55" s="1"/>
  <c r="E610" i="55"/>
  <c r="E609" i="55"/>
  <c r="E608" i="55"/>
  <c r="E605" i="55"/>
  <c r="Q605" i="55" s="1"/>
  <c r="E604" i="55"/>
  <c r="E603" i="55"/>
  <c r="E602" i="55"/>
  <c r="E601" i="55"/>
  <c r="Q601" i="55" s="1"/>
  <c r="E600" i="55"/>
  <c r="E599" i="55"/>
  <c r="E598" i="55"/>
  <c r="E597" i="55"/>
  <c r="Q597" i="55" s="1"/>
  <c r="E596" i="55"/>
  <c r="E595" i="55"/>
  <c r="E594" i="55"/>
  <c r="E593" i="55"/>
  <c r="Q593" i="55" s="1"/>
  <c r="E592" i="55"/>
  <c r="E591" i="55"/>
  <c r="E588" i="55"/>
  <c r="E587" i="55"/>
  <c r="Q587" i="55" s="1"/>
  <c r="E586" i="55"/>
  <c r="E585" i="55"/>
  <c r="E584" i="55"/>
  <c r="E583" i="55"/>
  <c r="Q583" i="55" s="1"/>
  <c r="E582" i="55"/>
  <c r="E581" i="55"/>
  <c r="E580" i="55"/>
  <c r="E579" i="55"/>
  <c r="Q579" i="55" s="1"/>
  <c r="E578" i="55"/>
  <c r="E577" i="55"/>
  <c r="E576" i="55"/>
  <c r="E575" i="55"/>
  <c r="Q575" i="55" s="1"/>
  <c r="E572" i="55"/>
  <c r="E571" i="55"/>
  <c r="E570" i="55"/>
  <c r="E567" i="55"/>
  <c r="Q567" i="55" s="1"/>
  <c r="E566" i="55"/>
  <c r="E565" i="55"/>
  <c r="E564" i="55"/>
  <c r="E561" i="55"/>
  <c r="Q561" i="55" s="1"/>
  <c r="E560" i="55"/>
  <c r="E559" i="55"/>
  <c r="E558" i="55"/>
  <c r="E555" i="55"/>
  <c r="Q555" i="55" s="1"/>
  <c r="E554" i="55"/>
  <c r="E553" i="55"/>
  <c r="E552" i="55"/>
  <c r="E551" i="55"/>
  <c r="Q551" i="55" s="1"/>
  <c r="E550" i="55"/>
  <c r="E549" i="55"/>
  <c r="E546" i="55"/>
  <c r="E545" i="55"/>
  <c r="Q545" i="55" s="1"/>
  <c r="E544" i="55"/>
  <c r="E543" i="55"/>
  <c r="E542" i="55"/>
  <c r="E541" i="55"/>
  <c r="Q541" i="55" s="1"/>
  <c r="E540" i="55"/>
  <c r="E539" i="55"/>
  <c r="E538" i="55"/>
  <c r="E537" i="55"/>
  <c r="Q537" i="55" s="1"/>
  <c r="E536" i="55"/>
  <c r="E535" i="55"/>
  <c r="E534" i="55"/>
  <c r="E531" i="55"/>
  <c r="Q531" i="55" s="1"/>
  <c r="E528" i="55"/>
  <c r="E525" i="55"/>
  <c r="E522" i="55"/>
  <c r="E519" i="55"/>
  <c r="Q519" i="55" s="1"/>
  <c r="E518" i="55"/>
  <c r="E517" i="55"/>
  <c r="E516" i="55"/>
  <c r="E515" i="55"/>
  <c r="Q515" i="55" s="1"/>
  <c r="E514" i="55"/>
  <c r="E513" i="55"/>
  <c r="E512" i="55"/>
  <c r="E511" i="55"/>
  <c r="Q511" i="55" s="1"/>
  <c r="E510" i="55"/>
  <c r="E507" i="55"/>
  <c r="E506" i="55"/>
  <c r="E505" i="55"/>
  <c r="E502" i="55"/>
  <c r="E501" i="55"/>
  <c r="E500" i="55"/>
  <c r="E499" i="55"/>
  <c r="Q499" i="55" s="1"/>
  <c r="E498" i="55"/>
  <c r="E495" i="55"/>
  <c r="E494" i="55"/>
  <c r="E493" i="55"/>
  <c r="Q493" i="55" s="1"/>
  <c r="E492" i="55"/>
  <c r="E489" i="55"/>
  <c r="E488" i="55"/>
  <c r="E487" i="55"/>
  <c r="E484" i="55"/>
  <c r="E483" i="55"/>
  <c r="E482" i="55"/>
  <c r="E481" i="55"/>
  <c r="Q481" i="55" s="1"/>
  <c r="E480" i="55"/>
  <c r="E479" i="55"/>
  <c r="E478" i="55"/>
  <c r="E477" i="55"/>
  <c r="Q477" i="55" s="1"/>
  <c r="E476" i="55"/>
  <c r="E475" i="55"/>
  <c r="E474" i="55"/>
  <c r="E471" i="55"/>
  <c r="Q471" i="55" s="1"/>
  <c r="E468" i="55"/>
  <c r="E465" i="55"/>
  <c r="E462" i="55"/>
  <c r="E459" i="55"/>
  <c r="Q459" i="55" s="1"/>
  <c r="E458" i="55"/>
  <c r="E455" i="55"/>
  <c r="E454" i="55"/>
  <c r="E453" i="55"/>
  <c r="Q453" i="55" s="1"/>
  <c r="E452" i="55"/>
  <c r="E451" i="55"/>
  <c r="E448" i="55"/>
  <c r="E447" i="55"/>
  <c r="Q447" i="55" s="1"/>
  <c r="E446" i="55"/>
  <c r="E445" i="55"/>
  <c r="E444" i="55"/>
  <c r="E441" i="55"/>
  <c r="Q441" i="55" s="1"/>
  <c r="E440" i="55"/>
  <c r="E439" i="55"/>
  <c r="E438" i="55"/>
  <c r="E437" i="55"/>
  <c r="Q437" i="55" s="1"/>
  <c r="E436" i="55"/>
  <c r="E435" i="55"/>
  <c r="E434" i="55"/>
  <c r="E433" i="55"/>
  <c r="Q433" i="55" s="1"/>
  <c r="E432" i="55"/>
  <c r="E429" i="55"/>
  <c r="E428" i="55"/>
  <c r="E427" i="55"/>
  <c r="Q427" i="55" s="1"/>
  <c r="E426" i="55"/>
  <c r="E425" i="55"/>
  <c r="E422" i="55"/>
  <c r="E421" i="55"/>
  <c r="Q421" i="55" s="1"/>
  <c r="E420" i="55"/>
  <c r="E419" i="55"/>
  <c r="E418" i="55"/>
  <c r="E417" i="55"/>
  <c r="Q417" i="55" s="1"/>
  <c r="E416" i="55"/>
  <c r="E415" i="55"/>
  <c r="E414" i="55"/>
  <c r="E413" i="55"/>
  <c r="Q413" i="55" s="1"/>
  <c r="E412" i="55"/>
  <c r="E411" i="55"/>
  <c r="E410" i="55"/>
  <c r="E407" i="55"/>
  <c r="Q407" i="55" s="1"/>
  <c r="E406" i="55"/>
  <c r="E405" i="55"/>
  <c r="E404" i="55"/>
  <c r="E403" i="55"/>
  <c r="Q403" i="55" s="1"/>
  <c r="E400" i="55"/>
  <c r="E397" i="55"/>
  <c r="E396" i="55"/>
  <c r="E395" i="55"/>
  <c r="Q395" i="55" s="1"/>
  <c r="E394" i="55"/>
  <c r="E391" i="55"/>
  <c r="E390" i="55"/>
  <c r="E389" i="55"/>
  <c r="Q389" i="55" s="1"/>
  <c r="E388" i="55"/>
  <c r="E387" i="55"/>
  <c r="E386" i="55"/>
  <c r="E385" i="55"/>
  <c r="Q385" i="55" s="1"/>
  <c r="E384" i="55"/>
  <c r="E381" i="55"/>
  <c r="E380" i="55"/>
  <c r="E379" i="55"/>
  <c r="Q379" i="55" s="1"/>
  <c r="E378" i="55"/>
  <c r="E377" i="55"/>
  <c r="E374" i="55"/>
  <c r="E373" i="55"/>
  <c r="Q373" i="55" s="1"/>
  <c r="E372" i="55"/>
  <c r="E369" i="55"/>
  <c r="E368" i="55"/>
  <c r="E367" i="55"/>
  <c r="Q367" i="55" s="1"/>
  <c r="E366" i="55"/>
  <c r="E365" i="55"/>
  <c r="E364" i="55"/>
  <c r="E363" i="55"/>
  <c r="Q363" i="55" s="1"/>
  <c r="E362" i="55"/>
  <c r="E361" i="55"/>
  <c r="E360" i="55"/>
  <c r="E357" i="55"/>
  <c r="Q357" i="55" s="1"/>
  <c r="E356" i="55"/>
  <c r="E353" i="55"/>
  <c r="E352" i="55"/>
  <c r="E351" i="55"/>
  <c r="Q351" i="55" s="1"/>
  <c r="E350" i="55"/>
  <c r="E349" i="55"/>
  <c r="E348" i="55"/>
  <c r="E347" i="55"/>
  <c r="Q347" i="55" s="1"/>
  <c r="E346" i="55"/>
  <c r="E345" i="55"/>
  <c r="E344" i="55"/>
  <c r="E343" i="55"/>
  <c r="Q343" i="55" s="1"/>
  <c r="E342" i="55"/>
  <c r="E341" i="55"/>
  <c r="E340" i="55"/>
  <c r="E339" i="55"/>
  <c r="Q339" i="55" s="1"/>
  <c r="E338" i="55"/>
  <c r="Q338" i="55" s="1"/>
  <c r="E335" i="55"/>
  <c r="E332" i="55"/>
  <c r="E331" i="55"/>
  <c r="Q331" i="55" s="1"/>
  <c r="E330" i="55"/>
  <c r="E329" i="55"/>
  <c r="E328" i="55"/>
  <c r="E327" i="55"/>
  <c r="Q327" i="55" s="1"/>
  <c r="E326" i="55"/>
  <c r="E323" i="55"/>
  <c r="E322" i="55"/>
  <c r="E321" i="55"/>
  <c r="Q321" i="55" s="1"/>
  <c r="E320" i="55"/>
  <c r="E319" i="55"/>
  <c r="E318" i="55"/>
  <c r="E317" i="55"/>
  <c r="Q317" i="55" s="1"/>
  <c r="E314" i="55"/>
  <c r="E313" i="55"/>
  <c r="E312" i="55"/>
  <c r="E311" i="55"/>
  <c r="Q311" i="55" s="1"/>
  <c r="E310" i="55"/>
  <c r="E309" i="55"/>
  <c r="E308" i="55"/>
  <c r="E305" i="55"/>
  <c r="Q305" i="55" s="1"/>
  <c r="E304" i="55"/>
  <c r="E303" i="55"/>
  <c r="E302" i="55"/>
  <c r="E301" i="55"/>
  <c r="Q301" i="55" s="1"/>
  <c r="E300" i="55"/>
  <c r="E299" i="55"/>
  <c r="E296" i="55"/>
  <c r="E295" i="55"/>
  <c r="Q295" i="55" s="1"/>
  <c r="E294" i="55"/>
  <c r="E293" i="55"/>
  <c r="E292" i="55"/>
  <c r="E291" i="55"/>
  <c r="Q291" i="55" s="1"/>
  <c r="E290" i="55"/>
  <c r="E287" i="55"/>
  <c r="E286" i="55"/>
  <c r="E285" i="55"/>
  <c r="Q285" i="55" s="1"/>
  <c r="E284" i="55"/>
  <c r="E283" i="55"/>
  <c r="E282" i="55"/>
  <c r="E281" i="55"/>
  <c r="Q281" i="55" s="1"/>
  <c r="E278" i="55"/>
  <c r="E277" i="55"/>
  <c r="E276" i="55"/>
  <c r="E275" i="55"/>
  <c r="Q275" i="55" s="1"/>
  <c r="E274" i="55"/>
  <c r="E273" i="55"/>
  <c r="E272" i="55"/>
  <c r="E269" i="55"/>
  <c r="Q269" i="55" s="1"/>
  <c r="E268" i="55"/>
  <c r="E267" i="55"/>
  <c r="E266" i="55"/>
  <c r="E265" i="55"/>
  <c r="Q265" i="55" s="1"/>
  <c r="E264" i="55"/>
  <c r="E263" i="55"/>
  <c r="E262" i="55"/>
  <c r="E259" i="55"/>
  <c r="Q259" i="55" s="1"/>
  <c r="E258" i="55"/>
  <c r="E257" i="55"/>
  <c r="E256" i="55"/>
  <c r="E255" i="55"/>
  <c r="Q255" i="55" s="1"/>
  <c r="E254" i="55"/>
  <c r="E253" i="55"/>
  <c r="E252" i="55"/>
  <c r="E251" i="55"/>
  <c r="Q251" i="55" s="1"/>
  <c r="E248" i="55"/>
  <c r="E247" i="55"/>
  <c r="E246" i="55"/>
  <c r="E245" i="55"/>
  <c r="Q245" i="55" s="1"/>
  <c r="E244" i="55"/>
  <c r="E243" i="55"/>
  <c r="E242" i="55"/>
  <c r="E241" i="55"/>
  <c r="Q241" i="55" s="1"/>
  <c r="E240" i="55"/>
  <c r="E239" i="55"/>
  <c r="E238" i="55"/>
  <c r="E235" i="55"/>
  <c r="Q235" i="55" s="1"/>
  <c r="E234" i="55"/>
  <c r="E231" i="55"/>
  <c r="E230" i="55"/>
  <c r="E229" i="55"/>
  <c r="Q229" i="55" s="1"/>
  <c r="E226" i="55"/>
  <c r="E225" i="55"/>
  <c r="E224" i="55"/>
  <c r="E223" i="55"/>
  <c r="Q223" i="55" s="1"/>
  <c r="E222" i="55"/>
  <c r="E221" i="55"/>
  <c r="E220" i="55"/>
  <c r="E217" i="55"/>
  <c r="Q217" i="55" s="1"/>
  <c r="E216" i="55"/>
  <c r="E215" i="55"/>
  <c r="E214" i="55"/>
  <c r="E213" i="55"/>
  <c r="Q213" i="55" s="1"/>
  <c r="E212" i="55"/>
  <c r="E211" i="55"/>
  <c r="E210" i="55"/>
  <c r="E209" i="55"/>
  <c r="Q209" i="55" s="1"/>
  <c r="E208" i="55"/>
  <c r="E207" i="55"/>
  <c r="E206" i="55"/>
  <c r="E205" i="55"/>
  <c r="Q205" i="55" s="1"/>
  <c r="E204" i="55"/>
  <c r="E201" i="55"/>
  <c r="E200" i="55"/>
  <c r="E199" i="55"/>
  <c r="Q199" i="55" s="1"/>
  <c r="E198" i="55"/>
  <c r="E195" i="55"/>
  <c r="E194" i="55"/>
  <c r="E193" i="55"/>
  <c r="Q193" i="55" s="1"/>
  <c r="E192" i="55"/>
  <c r="E191" i="55"/>
  <c r="E190" i="55"/>
  <c r="E189" i="55"/>
  <c r="E186" i="55"/>
  <c r="E185" i="55"/>
  <c r="E184" i="55"/>
  <c r="E183" i="55"/>
  <c r="Q183" i="55" s="1"/>
  <c r="E182" i="55"/>
  <c r="E181" i="55"/>
  <c r="E180" i="55"/>
  <c r="E177" i="55"/>
  <c r="Q177" i="55" s="1"/>
  <c r="E176" i="55"/>
  <c r="E175" i="55"/>
  <c r="E174" i="55"/>
  <c r="E173" i="55"/>
  <c r="Q173" i="55" s="1"/>
  <c r="E170" i="55"/>
  <c r="E169" i="55"/>
  <c r="E168" i="55"/>
  <c r="E167" i="55"/>
  <c r="Q167" i="55" s="1"/>
  <c r="E166" i="55"/>
  <c r="E165" i="55"/>
  <c r="E164" i="55"/>
  <c r="E163" i="55"/>
  <c r="Q163" i="55" s="1"/>
  <c r="E162" i="55"/>
  <c r="E161" i="55"/>
  <c r="E160" i="55"/>
  <c r="E159" i="55"/>
  <c r="Q159" i="55" s="1"/>
  <c r="E158" i="55"/>
  <c r="E157" i="55"/>
  <c r="E156" i="55"/>
  <c r="E153" i="55"/>
  <c r="Q153" i="55" s="1"/>
  <c r="E152" i="55"/>
  <c r="E151" i="55"/>
  <c r="E150" i="55"/>
  <c r="E149" i="55"/>
  <c r="Q149" i="55" s="1"/>
  <c r="E146" i="55"/>
  <c r="E145" i="55"/>
  <c r="E144" i="55"/>
  <c r="E143" i="55"/>
  <c r="Q143" i="55" s="1"/>
  <c r="E140" i="55"/>
  <c r="E139" i="55"/>
  <c r="E138" i="55"/>
  <c r="E137" i="55"/>
  <c r="Q137" i="55" s="1"/>
  <c r="E136" i="55"/>
  <c r="E135" i="55"/>
  <c r="E134" i="55"/>
  <c r="E133" i="55"/>
  <c r="Q133" i="55" s="1"/>
  <c r="E132" i="55"/>
  <c r="E131" i="55"/>
  <c r="E130" i="55"/>
  <c r="E129" i="55"/>
  <c r="Q129" i="55" s="1"/>
  <c r="E126" i="55"/>
  <c r="E125" i="55"/>
  <c r="E124" i="55"/>
  <c r="E123" i="55"/>
  <c r="Q123" i="55" s="1"/>
  <c r="E122" i="55"/>
  <c r="E121" i="55"/>
  <c r="E120" i="55"/>
  <c r="E119" i="55"/>
  <c r="Q119" i="55" s="1"/>
  <c r="E118" i="55"/>
  <c r="E117" i="55"/>
  <c r="E116" i="55"/>
  <c r="E115" i="55"/>
  <c r="Q115" i="55" s="1"/>
  <c r="E114" i="55"/>
  <c r="E113" i="55"/>
  <c r="E112" i="55"/>
  <c r="E111" i="55"/>
  <c r="Q111" i="55" s="1"/>
  <c r="E108" i="55"/>
  <c r="E107" i="55"/>
  <c r="E104" i="55"/>
  <c r="E103" i="55"/>
  <c r="Q103" i="55" s="1"/>
  <c r="E102" i="55"/>
  <c r="E99" i="55"/>
  <c r="E98" i="55"/>
  <c r="E97" i="55"/>
  <c r="Q97" i="55" s="1"/>
  <c r="E94" i="55"/>
  <c r="E93" i="55"/>
  <c r="E92" i="55"/>
  <c r="E89" i="55"/>
  <c r="Q89" i="55" s="1"/>
  <c r="E88" i="55"/>
  <c r="E87" i="55"/>
  <c r="E84" i="55"/>
  <c r="E83" i="55"/>
  <c r="Q83" i="55" s="1"/>
  <c r="E82" i="55"/>
  <c r="E81" i="55"/>
  <c r="E80" i="55"/>
  <c r="E79" i="55"/>
  <c r="Q79" i="55" s="1"/>
  <c r="E78" i="55"/>
  <c r="E77" i="55"/>
  <c r="E76" i="55"/>
  <c r="E75" i="55"/>
  <c r="Q75" i="55" s="1"/>
  <c r="E74" i="55"/>
  <c r="E73" i="55"/>
  <c r="E72" i="55"/>
  <c r="E71" i="55"/>
  <c r="Q71" i="55" s="1"/>
  <c r="E70" i="55"/>
  <c r="E69" i="55"/>
  <c r="E68" i="55"/>
  <c r="E67" i="55"/>
  <c r="Q67" i="55" s="1"/>
  <c r="E66" i="55"/>
  <c r="E65" i="55"/>
  <c r="E61" i="55"/>
  <c r="Q61" i="55" s="1"/>
  <c r="E58" i="55"/>
  <c r="Q58" i="55" s="1"/>
  <c r="E55" i="55"/>
  <c r="E52" i="55"/>
  <c r="E49" i="55"/>
  <c r="Q49" i="55" s="1"/>
  <c r="E46" i="55"/>
  <c r="Q46" i="55" s="1"/>
  <c r="E43" i="55"/>
  <c r="Q43" i="55" s="1"/>
  <c r="E40" i="55"/>
  <c r="E37" i="55"/>
  <c r="Q37" i="55" s="1"/>
  <c r="E34" i="55"/>
  <c r="Q34" i="55" s="1"/>
  <c r="E31" i="55"/>
  <c r="Q31" i="55" s="1"/>
  <c r="E28" i="55"/>
  <c r="Q28" i="55" s="1"/>
  <c r="E27" i="55"/>
  <c r="E24" i="55"/>
  <c r="Q24" i="55" s="1"/>
  <c r="E23" i="55"/>
  <c r="Q23" i="55" s="1"/>
  <c r="E22" i="55"/>
  <c r="Q22" i="55" s="1"/>
  <c r="E21" i="55"/>
  <c r="Q21" i="55" s="1"/>
  <c r="E20" i="55"/>
  <c r="Q20" i="55" s="1"/>
  <c r="E19" i="55"/>
  <c r="Q19" i="55" s="1"/>
  <c r="E18" i="55"/>
  <c r="Q18" i="55" s="1"/>
  <c r="E17" i="55"/>
  <c r="E16" i="55"/>
  <c r="Q16" i="55" s="1"/>
  <c r="E15" i="55"/>
  <c r="Q15" i="55" s="1"/>
  <c r="E14" i="55"/>
  <c r="Q14" i="55" s="1"/>
  <c r="E13" i="55"/>
  <c r="Q13" i="55" s="1"/>
  <c r="E12" i="55"/>
  <c r="Q12" i="55" s="1"/>
  <c r="E11" i="55"/>
  <c r="Q11" i="55" s="1"/>
  <c r="E10" i="55"/>
  <c r="Q10" i="55" s="1"/>
  <c r="Q40" i="55"/>
  <c r="Q52" i="55"/>
  <c r="Q55" i="55"/>
  <c r="Q65" i="55"/>
  <c r="Q66" i="55"/>
  <c r="Q68" i="55"/>
  <c r="Q69" i="55"/>
  <c r="Q70" i="55"/>
  <c r="Q72" i="55"/>
  <c r="Q73" i="55"/>
  <c r="Q74" i="55"/>
  <c r="Q76" i="55"/>
  <c r="Q77" i="55"/>
  <c r="Q78" i="55"/>
  <c r="Q81" i="55"/>
  <c r="Q82" i="55"/>
  <c r="Q84" i="55"/>
  <c r="Q87" i="55"/>
  <c r="Q88" i="55"/>
  <c r="Q92" i="55"/>
  <c r="Q93" i="55"/>
  <c r="Q94" i="55"/>
  <c r="Q98" i="55"/>
  <c r="Q99" i="55"/>
  <c r="Q102" i="55"/>
  <c r="Q104" i="55"/>
  <c r="Q107" i="55"/>
  <c r="Q108" i="55"/>
  <c r="Q112" i="55"/>
  <c r="Q113" i="55"/>
  <c r="Q114" i="55"/>
  <c r="Q116" i="55"/>
  <c r="Q117" i="55"/>
  <c r="Q118" i="55"/>
  <c r="Q120" i="55"/>
  <c r="Q121" i="55"/>
  <c r="Q122" i="55"/>
  <c r="Q124" i="55"/>
  <c r="Q125" i="55"/>
  <c r="Q126" i="55"/>
  <c r="Q130" i="55"/>
  <c r="Q131" i="55"/>
  <c r="Q132" i="55"/>
  <c r="Q134" i="55"/>
  <c r="Q135" i="55"/>
  <c r="Q136" i="55"/>
  <c r="Q138" i="55"/>
  <c r="Q139" i="55"/>
  <c r="Q140" i="55"/>
  <c r="Q144" i="55"/>
  <c r="Q145" i="55"/>
  <c r="Q146" i="55"/>
  <c r="Q150" i="55"/>
  <c r="Q151" i="55"/>
  <c r="Q152" i="55"/>
  <c r="Q156" i="55"/>
  <c r="Q157" i="55"/>
  <c r="Q158" i="55"/>
  <c r="Q160" i="55"/>
  <c r="Q161" i="55"/>
  <c r="Q162" i="55"/>
  <c r="Q164" i="55"/>
  <c r="Q165" i="55"/>
  <c r="Q166" i="55"/>
  <c r="Q168" i="55"/>
  <c r="Q169" i="55"/>
  <c r="Q170" i="55"/>
  <c r="Q174" i="55"/>
  <c r="Q175" i="55"/>
  <c r="Q176" i="55"/>
  <c r="Q180" i="55"/>
  <c r="Q181" i="55"/>
  <c r="Q182" i="55"/>
  <c r="Q184" i="55"/>
  <c r="Q185" i="55"/>
  <c r="Q186" i="55"/>
  <c r="Q190" i="55"/>
  <c r="Q191" i="55"/>
  <c r="Q192" i="55"/>
  <c r="Q194" i="55"/>
  <c r="Q195" i="55"/>
  <c r="Q198" i="55"/>
  <c r="Q200" i="55"/>
  <c r="Q201" i="55"/>
  <c r="Q204" i="55"/>
  <c r="Q206" i="55"/>
  <c r="Q207" i="55"/>
  <c r="Q208" i="55"/>
  <c r="Q210" i="55"/>
  <c r="Q211" i="55"/>
  <c r="Q212" i="55"/>
  <c r="Q214" i="55"/>
  <c r="Q215" i="55"/>
  <c r="Q216" i="55"/>
  <c r="Q220" i="55"/>
  <c r="Q221" i="55"/>
  <c r="Q222" i="55"/>
  <c r="Q224" i="55"/>
  <c r="Q225" i="55"/>
  <c r="Q226" i="55"/>
  <c r="Q230" i="55"/>
  <c r="Q231" i="55"/>
  <c r="Q234" i="55"/>
  <c r="Q238" i="55"/>
  <c r="Q239" i="55"/>
  <c r="Q240" i="55"/>
  <c r="Q242" i="55"/>
  <c r="Q243" i="55"/>
  <c r="Q244" i="55"/>
  <c r="Q246" i="55"/>
  <c r="Q247" i="55"/>
  <c r="Q248" i="55"/>
  <c r="Q252" i="55"/>
  <c r="Q253" i="55"/>
  <c r="Q254" i="55"/>
  <c r="Q256" i="55"/>
  <c r="Q257" i="55"/>
  <c r="Q258" i="55"/>
  <c r="Q262" i="55"/>
  <c r="Q263" i="55"/>
  <c r="Q264" i="55"/>
  <c r="Q266" i="55"/>
  <c r="Q267" i="55"/>
  <c r="Q268" i="55"/>
  <c r="Q272" i="55"/>
  <c r="Q273" i="55"/>
  <c r="Q274" i="55"/>
  <c r="Q276" i="55"/>
  <c r="Q277" i="55"/>
  <c r="Q278" i="55"/>
  <c r="Q282" i="55"/>
  <c r="Q283" i="55"/>
  <c r="Q284" i="55"/>
  <c r="Q286" i="55"/>
  <c r="Q287" i="55"/>
  <c r="Q290" i="55"/>
  <c r="Q292" i="55"/>
  <c r="Q293" i="55"/>
  <c r="Q294" i="55"/>
  <c r="Q296" i="55"/>
  <c r="Q299" i="55"/>
  <c r="Q300" i="55"/>
  <c r="Q302" i="55"/>
  <c r="Q303" i="55"/>
  <c r="Q304" i="55"/>
  <c r="Q308" i="55"/>
  <c r="Q309" i="55"/>
  <c r="Q310" i="55"/>
  <c r="Q312" i="55"/>
  <c r="Q313" i="55"/>
  <c r="Q314" i="55"/>
  <c r="Q318" i="55"/>
  <c r="Q319" i="55"/>
  <c r="Q320" i="55"/>
  <c r="Q322" i="55"/>
  <c r="Q323" i="55"/>
  <c r="Q326" i="55"/>
  <c r="Q328" i="55"/>
  <c r="Q329" i="55"/>
  <c r="Q330" i="55"/>
  <c r="Q332" i="55"/>
  <c r="Q335" i="55"/>
  <c r="Q340" i="55"/>
  <c r="Q341" i="55"/>
  <c r="Q342" i="55"/>
  <c r="Q344" i="55"/>
  <c r="Q345" i="55"/>
  <c r="Q346" i="55"/>
  <c r="Q348" i="55"/>
  <c r="Q349" i="55"/>
  <c r="Q350" i="55"/>
  <c r="Q352" i="55"/>
  <c r="Q353" i="55"/>
  <c r="Q356" i="55"/>
  <c r="Q360" i="55"/>
  <c r="Q361" i="55"/>
  <c r="Q362" i="55"/>
  <c r="Q364" i="55"/>
  <c r="Q365" i="55"/>
  <c r="Q366" i="55"/>
  <c r="Q368" i="55"/>
  <c r="Q369" i="55"/>
  <c r="Q372" i="55"/>
  <c r="Q374" i="55"/>
  <c r="Q377" i="55"/>
  <c r="Q378" i="55"/>
  <c r="Q380" i="55"/>
  <c r="Q381" i="55"/>
  <c r="Q384" i="55"/>
  <c r="Q386" i="55"/>
  <c r="Q387" i="55"/>
  <c r="Q388" i="55"/>
  <c r="Q390" i="55"/>
  <c r="Q391" i="55"/>
  <c r="Q394" i="55"/>
  <c r="Q396" i="55"/>
  <c r="Q397" i="55"/>
  <c r="Q400" i="55"/>
  <c r="Q404" i="55"/>
  <c r="Q405" i="55"/>
  <c r="Q406" i="55"/>
  <c r="Q410" i="55"/>
  <c r="Q411" i="55"/>
  <c r="Q412" i="55"/>
  <c r="Q414" i="55"/>
  <c r="Q415" i="55"/>
  <c r="Q416" i="55"/>
  <c r="Q418" i="55"/>
  <c r="Q419" i="55"/>
  <c r="Q420" i="55"/>
  <c r="Q422" i="55"/>
  <c r="Q425" i="55"/>
  <c r="Q428" i="55"/>
  <c r="Q429" i="55"/>
  <c r="Q432" i="55"/>
  <c r="Q434" i="55"/>
  <c r="Q435" i="55"/>
  <c r="Q436" i="55"/>
  <c r="Q438" i="55"/>
  <c r="Q439" i="55"/>
  <c r="Q440" i="55"/>
  <c r="Q444" i="55"/>
  <c r="Q445" i="55"/>
  <c r="Q446" i="55"/>
  <c r="Q448" i="55"/>
  <c r="Q451" i="55"/>
  <c r="Q452" i="55"/>
  <c r="Q454" i="55"/>
  <c r="Q455" i="55"/>
  <c r="Q458" i="55"/>
  <c r="Q462" i="55"/>
  <c r="Q465" i="55"/>
  <c r="Q468" i="55"/>
  <c r="Q474" i="55"/>
  <c r="Q475" i="55"/>
  <c r="Q476" i="55"/>
  <c r="Q478" i="55"/>
  <c r="Q479" i="55"/>
  <c r="Q480" i="55"/>
  <c r="Q482" i="55"/>
  <c r="Q483" i="55"/>
  <c r="Q484" i="55"/>
  <c r="Q488" i="55"/>
  <c r="Q489" i="55"/>
  <c r="Q492" i="55"/>
  <c r="Q494" i="55"/>
  <c r="Q495" i="55"/>
  <c r="Q500" i="55"/>
  <c r="Q501" i="55"/>
  <c r="Q502" i="55"/>
  <c r="Q506" i="55"/>
  <c r="Q507" i="55"/>
  <c r="Q510" i="55"/>
  <c r="Q512" i="55"/>
  <c r="Q513" i="55"/>
  <c r="Q514" i="55"/>
  <c r="Q516" i="55"/>
  <c r="Q517" i="55"/>
  <c r="Q518" i="55"/>
  <c r="Q522" i="55"/>
  <c r="Q525" i="55"/>
  <c r="Q528" i="55"/>
  <c r="Q534" i="55"/>
  <c r="Q535" i="55"/>
  <c r="Q536" i="55"/>
  <c r="Q538" i="55"/>
  <c r="Q539" i="55"/>
  <c r="Q540" i="55"/>
  <c r="Q542" i="55"/>
  <c r="Q543" i="55"/>
  <c r="Q544" i="55"/>
  <c r="Q546" i="55"/>
  <c r="Q549" i="55"/>
  <c r="Q550" i="55"/>
  <c r="Q552" i="55"/>
  <c r="Q553" i="55"/>
  <c r="Q554" i="55"/>
  <c r="Q558" i="55"/>
  <c r="Q559" i="55"/>
  <c r="Q560" i="55"/>
  <c r="Q564" i="55"/>
  <c r="Q565" i="55"/>
  <c r="Q566" i="55"/>
  <c r="Q570" i="55"/>
  <c r="Q571" i="55"/>
  <c r="Q572" i="55"/>
  <c r="Q576" i="55"/>
  <c r="Q577" i="55"/>
  <c r="Q578" i="55"/>
  <c r="Q580" i="55"/>
  <c r="Q581" i="55"/>
  <c r="Q582" i="55"/>
  <c r="Q584" i="55"/>
  <c r="Q585" i="55"/>
  <c r="Q586" i="55"/>
  <c r="Q588" i="55"/>
  <c r="Q591" i="55"/>
  <c r="Q592" i="55"/>
  <c r="Q594" i="55"/>
  <c r="Q595" i="55"/>
  <c r="Q596" i="55"/>
  <c r="Q598" i="55"/>
  <c r="Q599" i="55"/>
  <c r="Q600" i="55"/>
  <c r="Q602" i="55"/>
  <c r="Q603" i="55"/>
  <c r="Q604" i="55"/>
  <c r="Q608" i="55"/>
  <c r="Q609" i="55"/>
  <c r="Q610" i="55"/>
  <c r="Q612" i="55"/>
  <c r="Q613" i="55"/>
  <c r="Q614" i="55"/>
  <c r="Q616" i="55"/>
  <c r="Q617" i="55"/>
  <c r="Q620" i="55"/>
  <c r="Q622" i="55"/>
  <c r="Q623" i="55"/>
  <c r="Q624" i="55"/>
  <c r="Q626" i="55"/>
  <c r="Q627" i="55"/>
  <c r="Q628" i="55"/>
  <c r="Q630" i="55"/>
  <c r="Q631" i="55"/>
  <c r="Q632" i="55"/>
  <c r="Q634" i="55"/>
  <c r="Q635" i="55"/>
  <c r="Q638" i="55"/>
  <c r="Q640" i="55"/>
  <c r="Q641" i="55"/>
  <c r="Q17" i="55"/>
  <c r="Q27"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J8" i="55" l="1"/>
  <c r="B3" i="56"/>
  <c r="C4" i="56"/>
  <c r="D5" i="56"/>
  <c r="B7" i="56"/>
  <c r="C8" i="56"/>
  <c r="D9" i="56"/>
  <c r="B11" i="56"/>
  <c r="C12" i="56"/>
  <c r="D13" i="56"/>
  <c r="B15" i="56"/>
  <c r="C16" i="56"/>
  <c r="C3" i="56"/>
  <c r="D4" i="56"/>
  <c r="B6" i="56"/>
  <c r="C7" i="56"/>
  <c r="D8" i="56"/>
  <c r="B10" i="56"/>
  <c r="D12" i="56"/>
  <c r="C15" i="56"/>
  <c r="B5" i="56"/>
  <c r="C6" i="56"/>
  <c r="D7" i="56"/>
  <c r="B9" i="56"/>
  <c r="C10" i="56"/>
  <c r="D11" i="56"/>
  <c r="B13" i="56"/>
  <c r="C14" i="56"/>
  <c r="D15" i="56"/>
  <c r="B4" i="56"/>
  <c r="C5" i="56"/>
  <c r="D6" i="56"/>
  <c r="B8" i="56"/>
  <c r="C9" i="56"/>
  <c r="D10" i="56"/>
  <c r="B12" i="56"/>
  <c r="C13" i="56"/>
  <c r="E13" i="56" s="1"/>
  <c r="D14" i="56"/>
  <c r="B16" i="56"/>
  <c r="C11" i="56"/>
  <c r="B14" i="56"/>
  <c r="D16" i="56"/>
  <c r="U2" i="51"/>
  <c r="D2" i="56" s="1"/>
  <c r="T2" i="51"/>
  <c r="C2" i="56" s="1"/>
  <c r="F505" i="55"/>
  <c r="Q505" i="55" s="1"/>
  <c r="F504" i="55"/>
  <c r="F498" i="55"/>
  <c r="Q498" i="55" s="1"/>
  <c r="F487" i="55"/>
  <c r="Q487" i="55" s="1"/>
  <c r="F426" i="55"/>
  <c r="F189" i="55"/>
  <c r="Q189" i="55" s="1"/>
  <c r="F80" i="55"/>
  <c r="J504" i="55"/>
  <c r="J426" i="55"/>
  <c r="J325" i="55"/>
  <c r="J316" i="55"/>
  <c r="J307" i="55"/>
  <c r="J80" i="55"/>
  <c r="E9" i="56" l="1"/>
  <c r="E5" i="56"/>
  <c r="S2" i="51"/>
  <c r="B2" i="56" s="1"/>
  <c r="P64" i="9"/>
  <c r="P62" i="9" s="1"/>
  <c r="P49" i="9"/>
  <c r="P47" i="9" s="1"/>
  <c r="P40" i="9"/>
  <c r="P38" i="9" s="1"/>
  <c r="P55" i="9"/>
  <c r="P53" i="9" s="1"/>
  <c r="P46" i="9"/>
  <c r="P44" i="9" s="1"/>
  <c r="P31" i="9"/>
  <c r="P29" i="9" s="1"/>
  <c r="P61" i="9"/>
  <c r="P59" i="9" s="1"/>
  <c r="P52" i="9"/>
  <c r="P50" i="9" s="1"/>
  <c r="P37" i="9"/>
  <c r="P35" i="9" s="1"/>
  <c r="P28" i="9"/>
  <c r="P25" i="9" s="1"/>
  <c r="P58" i="9"/>
  <c r="P56" i="9" s="1"/>
  <c r="P43" i="9"/>
  <c r="P41" i="9" s="1"/>
  <c r="P34" i="9"/>
  <c r="P32" i="9" s="1"/>
  <c r="Q426" i="55"/>
  <c r="Q80" i="55"/>
  <c r="E11" i="56"/>
  <c r="E14" i="56"/>
  <c r="E12" i="56"/>
  <c r="E10" i="56"/>
  <c r="E15" i="56"/>
  <c r="E7" i="56"/>
  <c r="E16" i="56"/>
  <c r="E6" i="56"/>
  <c r="E4" i="56"/>
  <c r="E8" i="56"/>
  <c r="F8" i="55"/>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K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K108" i="55"/>
  <c r="D108" i="55"/>
  <c r="C108" i="55"/>
  <c r="K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s="1"/>
  <c r="O34" i="54" l="1"/>
  <c r="P34" i="54" s="1"/>
  <c r="S34" i="54"/>
  <c r="O11" i="54"/>
  <c r="P11" i="54" s="1"/>
  <c r="Q11" i="54" s="1"/>
  <c r="M37" i="54"/>
  <c r="G39" i="54"/>
  <c r="M40" i="54" s="1"/>
  <c r="S35" i="54"/>
  <c r="I383" i="55"/>
  <c r="K383" i="55" s="1"/>
  <c r="I504" i="55"/>
  <c r="K504" i="55" s="1"/>
  <c r="I298" i="55"/>
  <c r="K298" i="55" s="1"/>
  <c r="I376" i="55"/>
  <c r="K376" i="55" s="1"/>
  <c r="I450" i="55"/>
  <c r="K450" i="55" s="1"/>
  <c r="O32" i="54"/>
  <c r="N35" i="54"/>
  <c r="V39" i="54"/>
  <c r="Q450" i="55" l="1"/>
  <c r="Q376" i="55"/>
  <c r="Q504" i="55"/>
  <c r="Q383" i="55"/>
  <c r="Q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Q64" i="55" l="1"/>
  <c r="E63" i="55"/>
  <c r="E644" i="55" s="1"/>
  <c r="K64" i="55"/>
  <c r="Q70" i="9"/>
  <c r="AD65" i="52"/>
  <c r="S9" i="34" s="1"/>
  <c r="F31" i="52"/>
  <c r="F40" i="52"/>
  <c r="F49"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N70" i="52" l="1"/>
  <c r="AC9" i="34"/>
  <c r="AG70" i="52"/>
  <c r="V9" i="34"/>
  <c r="Q70" i="52"/>
  <c r="F9" i="34"/>
  <c r="AR70" i="52"/>
  <c r="AG9" i="34"/>
  <c r="AB70" i="52"/>
  <c r="Q9" i="34"/>
  <c r="AJ70" i="52"/>
  <c r="Y9" i="34"/>
  <c r="AV70" i="52"/>
  <c r="AK9" i="34"/>
  <c r="O97" i="26"/>
  <c r="O98" i="26" s="1"/>
  <c r="H9" i="56"/>
  <c r="J9" i="56" s="1"/>
  <c r="O73" i="43"/>
  <c r="O74" i="43" s="1"/>
  <c r="H12" i="56"/>
  <c r="J12" i="56" s="1"/>
  <c r="O88" i="44"/>
  <c r="O89" i="44" s="1"/>
  <c r="H15" i="56"/>
  <c r="J15" i="56" s="1"/>
  <c r="O74" i="24"/>
  <c r="O75" i="24" s="1"/>
  <c r="H7" i="56"/>
  <c r="J7" i="56" s="1"/>
  <c r="Q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K63" i="33" l="1"/>
  <c r="Z13" i="34" s="1"/>
  <c r="AD63" i="33"/>
  <c r="S13" i="34" s="1"/>
  <c r="AL63" i="33"/>
  <c r="AA13" i="34" s="1"/>
  <c r="AP63" i="33"/>
  <c r="AE13" i="34" s="1"/>
  <c r="AT63" i="33"/>
  <c r="AI13" i="34" s="1"/>
  <c r="AS66" i="9"/>
  <c r="AG10" i="34" s="1"/>
  <c r="AW66" i="9"/>
  <c r="AK10" i="34" s="1"/>
  <c r="AG63" i="33"/>
  <c r="V13" i="34" s="1"/>
  <c r="AS63" i="33"/>
  <c r="AH13" i="34" s="1"/>
  <c r="AO63" i="33"/>
  <c r="AD13" i="34" s="1"/>
  <c r="AH63" i="33"/>
  <c r="W13"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W70" i="9"/>
  <c r="AW71" i="9" s="1"/>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G71" i="9"/>
  <c r="AS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K67" i="33"/>
  <c r="AK68" i="33" s="1"/>
  <c r="AO67" i="33"/>
  <c r="AO68" i="33" s="1"/>
  <c r="AS67" i="33"/>
  <c r="AS68" i="33"/>
  <c r="AD67" i="33"/>
  <c r="AD68" i="33" s="1"/>
  <c r="AH67" i="33"/>
  <c r="AH68" i="33" s="1"/>
  <c r="AL67" i="33"/>
  <c r="AL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2" i="34" l="1"/>
  <c r="AL115" i="25"/>
  <c r="AA15" i="34" s="1"/>
  <c r="AP115" i="25"/>
  <c r="AE15" i="34" s="1"/>
  <c r="AT115" i="25"/>
  <c r="AI15" i="34" s="1"/>
  <c r="AE115" i="25"/>
  <c r="T15" i="34" s="1"/>
  <c r="AI115" i="25"/>
  <c r="X15" i="34" s="1"/>
  <c r="AM115" i="25"/>
  <c r="AB15" i="34" s="1"/>
  <c r="AQ115" i="25"/>
  <c r="AF15" i="34" s="1"/>
  <c r="AU115" i="25"/>
  <c r="AJ15" i="34" s="1"/>
  <c r="AP67" i="33"/>
  <c r="AP68" i="33" s="1"/>
  <c r="AT106" i="23"/>
  <c r="AT107" i="23" s="1"/>
  <c r="AI12" i="34"/>
  <c r="AQ106" i="23"/>
  <c r="AQ107" i="23" s="1"/>
  <c r="AF12" i="34"/>
  <c r="AQ67" i="33"/>
  <c r="AQ68" i="33" s="1"/>
  <c r="AF13" i="34"/>
  <c r="AR106" i="23"/>
  <c r="AR107" i="23" s="1"/>
  <c r="AG12" i="34"/>
  <c r="AH115" i="25"/>
  <c r="W15" i="34" s="1"/>
  <c r="AO106" i="23"/>
  <c r="AO107" i="23" s="1"/>
  <c r="AU71" i="9"/>
  <c r="AP106" i="23"/>
  <c r="AP107" i="23" s="1"/>
  <c r="AE12" i="34"/>
  <c r="AJ67" i="33"/>
  <c r="AJ68" i="33" s="1"/>
  <c r="Y13" i="34"/>
  <c r="AD115" i="25"/>
  <c r="S15" i="34" s="1"/>
  <c r="AU67" i="33"/>
  <c r="AU68" i="33" s="1"/>
  <c r="AG67" i="33"/>
  <c r="AG68" i="3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E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V71" i="9"/>
  <c r="AL71" i="9"/>
  <c r="AN71" i="9"/>
  <c r="AR71" i="9"/>
  <c r="AT71" i="9"/>
  <c r="AO71" i="9"/>
  <c r="AH71" i="9"/>
  <c r="AJ74" i="24"/>
  <c r="AJ75" i="24" s="1"/>
  <c r="AG74" i="24"/>
  <c r="AD74" i="24"/>
  <c r="AD75" i="24" s="1"/>
  <c r="AH74" i="24"/>
  <c r="AP74" i="24"/>
  <c r="AP75" i="24" s="1"/>
  <c r="AT74" i="24"/>
  <c r="AT75" i="24" s="1"/>
  <c r="AE74" i="24"/>
  <c r="AM74" i="24"/>
  <c r="AM75" i="24" s="1"/>
  <c r="AQ74" i="24"/>
  <c r="AQ75" i="24" s="1"/>
  <c r="AU74" i="24"/>
  <c r="AF74" i="24"/>
  <c r="AF75" i="24" s="1"/>
  <c r="AN74" i="24"/>
  <c r="AN75" i="24" s="1"/>
  <c r="AV74" i="24"/>
  <c r="AV75" i="24" s="1"/>
  <c r="AS74" i="24"/>
  <c r="AS75" i="24" s="1"/>
  <c r="AK119" i="25"/>
  <c r="AK120" i="25" s="1"/>
  <c r="AL119" i="25"/>
  <c r="AL120" i="25"/>
  <c r="AT119" i="25"/>
  <c r="AT120" i="25" s="1"/>
  <c r="AE119" i="25"/>
  <c r="AE120" i="25" s="1"/>
  <c r="AQ119" i="25"/>
  <c r="AQ120" i="25" s="1"/>
  <c r="AU119" i="25"/>
  <c r="AU120" i="25" s="1"/>
  <c r="AF119" i="25"/>
  <c r="AJ119" i="25"/>
  <c r="AJ120" i="25" s="1"/>
  <c r="AO119" i="25"/>
  <c r="AO120" i="25" s="1"/>
  <c r="AD119" i="25"/>
  <c r="AD120" i="25" s="1"/>
  <c r="AI119" i="25"/>
  <c r="AI120" i="25" s="1"/>
  <c r="AI74" i="24" l="1"/>
  <c r="X14" i="34"/>
  <c r="AO74" i="24"/>
  <c r="AO75" i="24" s="1"/>
  <c r="AD14" i="34"/>
  <c r="AV119" i="25"/>
  <c r="AR119" i="25"/>
  <c r="AR120" i="25" s="1"/>
  <c r="AG15" i="34"/>
  <c r="AU75" i="24"/>
  <c r="AJ14" i="34"/>
  <c r="AE75" i="24"/>
  <c r="T14" i="34"/>
  <c r="AH75" i="24"/>
  <c r="W14" i="34"/>
  <c r="AK74" i="24"/>
  <c r="Z14" i="34"/>
  <c r="AL74" i="24"/>
  <c r="AL75" i="24" s="1"/>
  <c r="AA14" i="34"/>
  <c r="AV120" i="25"/>
  <c r="AN119" i="25"/>
  <c r="AN120" i="25" s="1"/>
  <c r="AC15" i="34"/>
  <c r="AG75" i="24"/>
  <c r="V14" i="34"/>
  <c r="AR74" i="24"/>
  <c r="AR75" i="24" s="1"/>
  <c r="AG14" i="34"/>
  <c r="AH119" i="25"/>
  <c r="AH120" i="25" s="1"/>
  <c r="AM119" i="25"/>
  <c r="AM120" i="25" s="1"/>
  <c r="AP119" i="25"/>
  <c r="AP120" i="25" s="1"/>
  <c r="AS119" i="25"/>
  <c r="AS120" i="25" s="1"/>
  <c r="AG119" i="25"/>
  <c r="AG120" i="25" s="1"/>
  <c r="AF120" i="25"/>
  <c r="U15" i="34"/>
  <c r="AI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W7" i="9"/>
  <c r="AV7" i="9"/>
  <c r="AU7" i="9"/>
  <c r="AT7" i="9"/>
  <c r="AS7" i="9"/>
  <c r="AR7" i="9"/>
  <c r="AQ7" i="9"/>
  <c r="AP7" i="9"/>
  <c r="AO7" i="9"/>
  <c r="AN7" i="9"/>
  <c r="AM7" i="9"/>
  <c r="AL7" i="9"/>
  <c r="AK7" i="9"/>
  <c r="AJ7" i="9"/>
  <c r="AI7" i="9"/>
  <c r="AH7" i="9"/>
  <c r="AG7" i="9"/>
  <c r="AF7" i="9"/>
  <c r="AD7" i="9"/>
  <c r="AC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I68" i="35"/>
  <c r="AI69" i="35" s="1"/>
  <c r="AQ68" i="35"/>
  <c r="AQ69" i="35" s="1"/>
  <c r="AU68" i="35"/>
  <c r="AU69" i="35" s="1"/>
  <c r="AF68" i="35"/>
  <c r="AF69" i="35" s="1"/>
  <c r="AN68" i="35"/>
  <c r="AN69" i="35" s="1"/>
  <c r="AR68" i="35"/>
  <c r="AR69" i="35" s="1"/>
  <c r="AV68" i="35"/>
  <c r="AV69" i="35" s="1"/>
  <c r="AS68" i="35"/>
  <c r="AS69" i="35" s="1"/>
  <c r="AL70" i="47"/>
  <c r="AL71" i="47" s="1"/>
  <c r="AP70" i="47"/>
  <c r="AT70" i="47"/>
  <c r="AT71" i="47" s="1"/>
  <c r="AF70" i="47"/>
  <c r="AF71" i="47" s="1"/>
  <c r="AJ70" i="47"/>
  <c r="AJ71" i="47" s="1"/>
  <c r="AN70" i="47"/>
  <c r="AN71" i="47" s="1"/>
  <c r="AR70" i="47"/>
  <c r="AR71" i="47" s="1"/>
  <c r="AV70" i="47"/>
  <c r="AV71" i="47" s="1"/>
  <c r="AO70" i="47"/>
  <c r="AO71" i="47" s="1"/>
  <c r="AS70" i="47"/>
  <c r="AS71" i="47" s="1"/>
  <c r="AO73" i="43"/>
  <c r="AO74" i="43" s="1"/>
  <c r="AH73" i="43"/>
  <c r="AH74" i="43" s="1"/>
  <c r="AE73" i="43"/>
  <c r="AI73" i="43"/>
  <c r="AI74" i="43" s="1"/>
  <c r="AU73" i="43"/>
  <c r="AU74" i="43" s="1"/>
  <c r="AF73" i="43"/>
  <c r="AF74" i="43" s="1"/>
  <c r="AN73" i="43"/>
  <c r="AN74" i="43" s="1"/>
  <c r="AR73" i="43"/>
  <c r="AR74" i="43" s="1"/>
  <c r="AV73" i="43"/>
  <c r="AV74" i="43" s="1"/>
  <c r="AK73" i="43"/>
  <c r="AK74" i="43" s="1"/>
  <c r="AG61" i="46"/>
  <c r="AG62" i="46" s="1"/>
  <c r="AD61" i="46"/>
  <c r="AD62" i="46" s="1"/>
  <c r="AH61" i="46"/>
  <c r="AH62" i="46" s="1"/>
  <c r="AL61" i="46"/>
  <c r="AL62" i="46" s="1"/>
  <c r="AT61" i="46"/>
  <c r="AT62" i="46"/>
  <c r="AK61" i="46"/>
  <c r="AK62" i="46" s="1"/>
  <c r="AP61" i="46"/>
  <c r="AE61" i="46"/>
  <c r="AE62" i="46" s="1"/>
  <c r="AI61" i="46"/>
  <c r="AI62" i="46" s="1"/>
  <c r="AQ61" i="46"/>
  <c r="AQ62" i="46" s="1"/>
  <c r="AU61" i="46"/>
  <c r="AU62" i="46" s="1"/>
  <c r="AJ61" i="46"/>
  <c r="AJ62" i="46" s="1"/>
  <c r="AN61" i="46"/>
  <c r="AN62" i="46" s="1"/>
  <c r="AH78" i="45"/>
  <c r="AH79" i="45" s="1"/>
  <c r="AL78" i="45"/>
  <c r="AL79" i="45" s="1"/>
  <c r="AP78" i="45"/>
  <c r="AP79" i="45" s="1"/>
  <c r="AM78" i="45"/>
  <c r="AM79" i="45" s="1"/>
  <c r="AQ78" i="45"/>
  <c r="AF78" i="45"/>
  <c r="AF79" i="45" s="1"/>
  <c r="AJ78" i="45"/>
  <c r="AJ79" i="45" s="1"/>
  <c r="AN78" i="45"/>
  <c r="AN79" i="45" s="1"/>
  <c r="AV78" i="45"/>
  <c r="AV79" i="45" s="1"/>
  <c r="AG78" i="45"/>
  <c r="AK78" i="45"/>
  <c r="AK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B70" i="49" l="1"/>
  <c r="AB71" i="49" s="1"/>
  <c r="Q23" i="34"/>
  <c r="AT70" i="49"/>
  <c r="AT71" i="49" s="1"/>
  <c r="AI23" i="34"/>
  <c r="AQ73" i="43"/>
  <c r="AQ74" i="43" s="1"/>
  <c r="AF19" i="34"/>
  <c r="AD73" i="43"/>
  <c r="AD74" i="43" s="1"/>
  <c r="S19" i="34"/>
  <c r="Z22" i="34"/>
  <c r="AM68" i="35"/>
  <c r="AM69" i="35" s="1"/>
  <c r="AB17" i="34"/>
  <c r="AH88" i="44"/>
  <c r="AH89" i="44" s="1"/>
  <c r="W22" i="34"/>
  <c r="AC70" i="49"/>
  <c r="AC71" i="49" s="1"/>
  <c r="R23" i="34"/>
  <c r="AQ70" i="49"/>
  <c r="AQ71" i="49" s="1"/>
  <c r="AF23" i="34"/>
  <c r="AH70" i="49"/>
  <c r="AH71" i="49" s="1"/>
  <c r="W23" i="34"/>
  <c r="W27" i="34" s="1"/>
  <c r="AM61" i="46"/>
  <c r="AM62" i="46" s="1"/>
  <c r="AO61" i="46"/>
  <c r="AO62" i="46" s="1"/>
  <c r="AK70" i="47"/>
  <c r="AK71" i="47" s="1"/>
  <c r="AG69" i="35"/>
  <c r="AM73" i="43"/>
  <c r="AB19" i="34"/>
  <c r="AP73" i="43"/>
  <c r="AP74" i="43" s="1"/>
  <c r="AE19" i="34"/>
  <c r="AS73" i="43"/>
  <c r="AS74" i="43" s="1"/>
  <c r="AH19" i="34"/>
  <c r="AM70" i="47"/>
  <c r="AB18" i="34"/>
  <c r="AG88" i="44"/>
  <c r="AG89" i="44" s="1"/>
  <c r="AI88" i="44"/>
  <c r="AI89" i="44" s="1"/>
  <c r="X22" i="34"/>
  <c r="AQ70" i="47"/>
  <c r="AQ71" i="47" s="1"/>
  <c r="AF18" i="34"/>
  <c r="AP71" i="47"/>
  <c r="AE18" i="34"/>
  <c r="AT88" i="44"/>
  <c r="AT89" i="44" s="1"/>
  <c r="AI22" i="34"/>
  <c r="AD88" i="44"/>
  <c r="AD89" i="44" s="1"/>
  <c r="S22" i="34"/>
  <c r="AR70" i="49"/>
  <c r="AR71" i="49" s="1"/>
  <c r="AG23" i="34"/>
  <c r="AK88" i="44"/>
  <c r="AK89" i="44" s="1"/>
  <c r="AR61" i="46"/>
  <c r="AR62" i="46" s="1"/>
  <c r="AG20" i="34"/>
  <c r="AS70" i="49"/>
  <c r="AS71" i="49" s="1"/>
  <c r="AH23" i="34"/>
  <c r="AI70" i="49"/>
  <c r="AI71" i="49" s="1"/>
  <c r="X23" i="34"/>
  <c r="AO78" i="45"/>
  <c r="AO79" i="45" s="1"/>
  <c r="AG68" i="35"/>
  <c r="AJ68" i="35"/>
  <c r="AJ69" i="35" s="1"/>
  <c r="AL73" i="43"/>
  <c r="AL74" i="43" s="1"/>
  <c r="AA19" i="34"/>
  <c r="AA27" i="34" s="1"/>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P88" i="44"/>
  <c r="AP89" i="44" s="1"/>
  <c r="AE22" i="34"/>
  <c r="AR88" i="44"/>
  <c r="AR89" i="44" s="1"/>
  <c r="AG22" i="34"/>
  <c r="AK70" i="49"/>
  <c r="AK71" i="49" s="1"/>
  <c r="Z23" i="34"/>
  <c r="Z27" i="34" s="1"/>
  <c r="AN70" i="49"/>
  <c r="AN71" i="49" s="1"/>
  <c r="AC23" i="34"/>
  <c r="AT73" i="43"/>
  <c r="AT74" i="43" s="1"/>
  <c r="AI19" i="34"/>
  <c r="AI27" i="34" s="1"/>
  <c r="AM88" i="44"/>
  <c r="AM89" i="44" s="1"/>
  <c r="AB22" i="34"/>
  <c r="AF88" i="44"/>
  <c r="AF89" i="44" s="1"/>
  <c r="U22" i="34"/>
  <c r="Y70" i="49"/>
  <c r="Y71" i="49" s="1"/>
  <c r="N23" i="34"/>
  <c r="AO70" i="49"/>
  <c r="AO71" i="49" s="1"/>
  <c r="AD23" i="34"/>
  <c r="AD27" i="34" s="1"/>
  <c r="AG70" i="49"/>
  <c r="AG71" i="49" s="1"/>
  <c r="V23" i="34"/>
  <c r="AE70" i="49"/>
  <c r="AE71" i="49" s="1"/>
  <c r="T23" i="34"/>
  <c r="AU70" i="49"/>
  <c r="AU71" i="49" s="1"/>
  <c r="AJ23" i="34"/>
  <c r="AR78" i="45"/>
  <c r="AR79" i="45" s="1"/>
  <c r="AQ79" i="45"/>
  <c r="AT78" i="45"/>
  <c r="AT79" i="45" s="1"/>
  <c r="AJ73" i="43"/>
  <c r="AJ74" i="43" s="1"/>
  <c r="AG70" i="47"/>
  <c r="AG71" i="47" s="1"/>
  <c r="AU70" i="47"/>
  <c r="AU71" i="47" s="1"/>
  <c r="AD70" i="47"/>
  <c r="AD71" i="47" s="1"/>
  <c r="AP69" i="35"/>
  <c r="AE74" i="43"/>
  <c r="T19" i="34"/>
  <c r="AS88" i="44"/>
  <c r="AS89" i="44" s="1"/>
  <c r="AQ88" i="44"/>
  <c r="AQ89" i="44" s="1"/>
  <c r="AF22" i="34"/>
  <c r="AO88" i="44"/>
  <c r="AO89" i="44" s="1"/>
  <c r="AD22" i="34"/>
  <c r="AS78" i="45"/>
  <c r="AS79" i="45" s="1"/>
  <c r="AH21" i="34"/>
  <c r="AE78" i="45"/>
  <c r="AE79" i="45" s="1"/>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N88" i="44"/>
  <c r="AN89" i="44" s="1"/>
  <c r="AC22" i="34"/>
  <c r="AL88" i="44"/>
  <c r="AL89" i="44" s="1"/>
  <c r="AA22" i="34"/>
  <c r="AJ88" i="44"/>
  <c r="AJ89" i="44" s="1"/>
  <c r="Y22" i="34"/>
  <c r="AE70" i="47"/>
  <c r="AE71" i="47" s="1"/>
  <c r="AO69" i="35"/>
  <c r="AE69" i="35"/>
  <c r="AG73" i="43"/>
  <c r="AG74" i="43" s="1"/>
  <c r="AV62" i="46"/>
  <c r="AC27" i="34"/>
  <c r="AG27" i="34"/>
  <c r="AM71" i="47"/>
  <c r="AF27" i="34"/>
  <c r="AM74" i="43"/>
  <c r="U27" i="34"/>
  <c r="Z70" i="49"/>
  <c r="Z71" i="49" s="1"/>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7" i="48" s="1"/>
  <c r="E58" i="48"/>
  <c r="E56" i="48"/>
  <c r="E55" i="48"/>
  <c r="E54" i="48" s="1"/>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1" i="46" s="1"/>
  <c r="F40" i="46"/>
  <c r="F39" i="46"/>
  <c r="F38" i="46" s="1"/>
  <c r="F37" i="46"/>
  <c r="F36" i="46"/>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s="1"/>
  <c r="J46" i="47"/>
  <c r="J44" i="47" s="1"/>
  <c r="J45" i="47"/>
  <c r="J43" i="47"/>
  <c r="J42" i="47"/>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1" i="47"/>
  <c r="F60" i="47"/>
  <c r="F58" i="47"/>
  <c r="F57" i="47"/>
  <c r="F55" i="47"/>
  <c r="F54" i="47"/>
  <c r="F52" i="47"/>
  <c r="F51" i="47"/>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10" i="26"/>
  <c r="J9" i="26"/>
  <c r="J8" i="26" s="1"/>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0" i="26" s="1"/>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0" i="26" l="1"/>
  <c r="J70" i="26"/>
  <c r="J23" i="35"/>
  <c r="J33" i="35"/>
  <c r="J48" i="35"/>
  <c r="F44" i="47"/>
  <c r="F50" i="47"/>
  <c r="F56" i="47"/>
  <c r="F62" i="47"/>
  <c r="J41" i="47"/>
  <c r="J53" i="43"/>
  <c r="J59" i="43"/>
  <c r="J65" i="43"/>
  <c r="F35" i="46"/>
  <c r="F44" i="46"/>
  <c r="F50" i="46"/>
  <c r="J47" i="46"/>
  <c r="J44" i="45"/>
  <c r="J55" i="45"/>
  <c r="J53" i="44"/>
  <c r="J84" i="44" s="1"/>
  <c r="I69" i="48"/>
  <c r="F26" i="26"/>
  <c r="J54" i="26"/>
  <c r="J27" i="47"/>
  <c r="J32" i="45"/>
  <c r="J24" i="44"/>
  <c r="J47" i="26"/>
  <c r="F33" i="35"/>
  <c r="F39" i="35"/>
  <c r="F45" i="35"/>
  <c r="J8" i="35"/>
  <c r="F53" i="47"/>
  <c r="F59" i="47"/>
  <c r="J53" i="47"/>
  <c r="J38" i="46"/>
  <c r="J44" i="46"/>
  <c r="J57" i="46" s="1"/>
  <c r="F64" i="45"/>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J74" i="45" s="1"/>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7" i="33" s="1"/>
  <c r="J19" i="33"/>
  <c r="J18" i="33"/>
  <c r="J16" i="33"/>
  <c r="J15" i="33"/>
  <c r="J14" i="33"/>
  <c r="J13" i="33"/>
  <c r="J12" i="33"/>
  <c r="J11" i="33"/>
  <c r="J10" i="33"/>
  <c r="J9" i="33"/>
  <c r="F61" i="33"/>
  <c r="F60" i="33"/>
  <c r="F58" i="33"/>
  <c r="F57" i="33"/>
  <c r="F56"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8" i="33" l="1"/>
  <c r="J33" i="24"/>
  <c r="J54" i="24"/>
  <c r="J60" i="24"/>
  <c r="J51" i="25"/>
  <c r="J96" i="25"/>
  <c r="J66" i="47"/>
  <c r="J26" i="33"/>
  <c r="J35" i="33"/>
  <c r="J32" i="25"/>
  <c r="J87" i="25"/>
  <c r="J41" i="22"/>
  <c r="J46" i="22"/>
  <c r="F59" i="33"/>
  <c r="J32" i="33"/>
  <c r="J38" i="33"/>
  <c r="F51" i="24"/>
  <c r="F63" i="24"/>
  <c r="J21" i="25"/>
  <c r="J69" i="25"/>
  <c r="J64" i="3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1" i="9" l="1"/>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J53" i="55" l="1"/>
  <c r="H53" i="55"/>
  <c r="H51" i="55" s="1"/>
  <c r="J178" i="55"/>
  <c r="H178" i="55"/>
  <c r="H172" i="55" s="1"/>
  <c r="J260" i="55"/>
  <c r="H260" i="55"/>
  <c r="H250" i="55" s="1"/>
  <c r="H375" i="55"/>
  <c r="H371" i="55" s="1"/>
  <c r="J375" i="55"/>
  <c r="J430" i="55"/>
  <c r="H430" i="55"/>
  <c r="H424" i="55" s="1"/>
  <c r="J573" i="55"/>
  <c r="H573" i="55"/>
  <c r="H569" i="55" s="1"/>
  <c r="J25" i="55"/>
  <c r="H25" i="55"/>
  <c r="H9" i="55" s="1"/>
  <c r="J141" i="55"/>
  <c r="H141" i="55"/>
  <c r="H128" i="55" s="1"/>
  <c r="H270" i="55"/>
  <c r="H261" i="55" s="1"/>
  <c r="J270" i="55"/>
  <c r="H490" i="55"/>
  <c r="H486" i="55" s="1"/>
  <c r="J490" i="55"/>
  <c r="H171" i="55"/>
  <c r="H155" i="55" s="1"/>
  <c r="J171" i="55"/>
  <c r="H196" i="55"/>
  <c r="H188" i="55" s="1"/>
  <c r="J196" i="55"/>
  <c r="J460" i="55"/>
  <c r="H460" i="55"/>
  <c r="H457" i="55" s="1"/>
  <c r="H508" i="55"/>
  <c r="J508" i="55"/>
  <c r="J288" i="55"/>
  <c r="H288" i="55"/>
  <c r="H280" i="55" s="1"/>
  <c r="H95" i="55"/>
  <c r="H91" i="55" s="1"/>
  <c r="J95" i="55"/>
  <c r="H154" i="55"/>
  <c r="H148" i="55" s="1"/>
  <c r="J154" i="55"/>
  <c r="H382" i="55"/>
  <c r="J382" i="55"/>
  <c r="J456" i="55"/>
  <c r="H456" i="55"/>
  <c r="J85" i="55"/>
  <c r="H85" i="55"/>
  <c r="H63" i="55" s="1"/>
  <c r="J100" i="55"/>
  <c r="H100" i="55"/>
  <c r="H96" i="55" s="1"/>
  <c r="F141" i="55"/>
  <c r="G141" i="55"/>
  <c r="G128" i="55" s="1"/>
  <c r="G490" i="55"/>
  <c r="G486" i="55" s="1"/>
  <c r="F490" i="55"/>
  <c r="J172" i="55"/>
  <c r="F178" i="55"/>
  <c r="G178" i="55"/>
  <c r="F375" i="55"/>
  <c r="J371" i="55"/>
  <c r="G375" i="55"/>
  <c r="G430" i="55"/>
  <c r="F430" i="55"/>
  <c r="J424" i="55"/>
  <c r="G171" i="55"/>
  <c r="G155" i="55" s="1"/>
  <c r="F171" i="55"/>
  <c r="F196" i="55"/>
  <c r="J188" i="55"/>
  <c r="G196" i="55"/>
  <c r="G460" i="55"/>
  <c r="F460" i="55"/>
  <c r="F508" i="55"/>
  <c r="G508" i="55"/>
  <c r="J280" i="55"/>
  <c r="F288" i="55"/>
  <c r="G288" i="55"/>
  <c r="G280" i="55" s="1"/>
  <c r="F25" i="55"/>
  <c r="G25" i="55"/>
  <c r="F270" i="55"/>
  <c r="J261" i="55"/>
  <c r="G270" i="55"/>
  <c r="G261" i="55" s="1"/>
  <c r="G53" i="55"/>
  <c r="F53" i="55"/>
  <c r="J51" i="55"/>
  <c r="G260" i="55"/>
  <c r="G250" i="55" s="1"/>
  <c r="F260" i="55"/>
  <c r="J569" i="55"/>
  <c r="F573" i="55"/>
  <c r="G573" i="55"/>
  <c r="G569" i="55" s="1"/>
  <c r="G95" i="55"/>
  <c r="J91" i="55"/>
  <c r="F95" i="55"/>
  <c r="F154" i="55"/>
  <c r="J148" i="55"/>
  <c r="G154" i="55"/>
  <c r="G148" i="55" s="1"/>
  <c r="G382" i="55"/>
  <c r="F382" i="55"/>
  <c r="F456" i="55"/>
  <c r="G456" i="55"/>
  <c r="G85" i="55"/>
  <c r="G63" i="55" s="1"/>
  <c r="F85" i="55"/>
  <c r="J96" i="55"/>
  <c r="F100" i="55"/>
  <c r="G100" i="55"/>
  <c r="G96" i="55" s="1"/>
  <c r="D79" i="48"/>
  <c r="D25" i="8" s="1"/>
  <c r="AM70" i="49"/>
  <c r="AM71" i="49" s="1"/>
  <c r="AB23" i="34"/>
  <c r="AC42" i="48"/>
  <c r="AD42" i="48" s="1"/>
  <c r="AJ70" i="49"/>
  <c r="AJ71" i="49" s="1"/>
  <c r="Y23" i="34"/>
  <c r="K79" i="48"/>
  <c r="AB84" i="44"/>
  <c r="Q22" i="34" s="1"/>
  <c r="AA70" i="49"/>
  <c r="AA71" i="49" s="1"/>
  <c r="P23" i="34"/>
  <c r="H79" i="48"/>
  <c r="I25" i="8" s="1"/>
  <c r="AC8" i="48"/>
  <c r="J128" i="55"/>
  <c r="J486" i="55"/>
  <c r="J155" i="55"/>
  <c r="G457" i="55"/>
  <c r="J457" i="55"/>
  <c r="J250" i="55"/>
  <c r="G371" i="55"/>
  <c r="G424" i="55"/>
  <c r="G91" i="55"/>
  <c r="J63" i="55"/>
  <c r="B44" i="22"/>
  <c r="N45" i="22" s="1"/>
  <c r="N41" i="22" s="1"/>
  <c r="G188" i="55"/>
  <c r="G51" i="55"/>
  <c r="G9" i="55"/>
  <c r="G172"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Y62" i="9" s="1"/>
  <c r="AZ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J469" i="55" l="1"/>
  <c r="H469" i="55"/>
  <c r="H467" i="55" s="1"/>
  <c r="H520" i="55"/>
  <c r="H509" i="55" s="1"/>
  <c r="J520" i="55"/>
  <c r="J370" i="55"/>
  <c r="H370" i="55"/>
  <c r="H359" i="55" s="1"/>
  <c r="H336" i="55"/>
  <c r="H334" i="55" s="1"/>
  <c r="J336" i="55"/>
  <c r="J38" i="55"/>
  <c r="H38" i="55"/>
  <c r="H36" i="55" s="1"/>
  <c r="H618" i="55"/>
  <c r="H607" i="55" s="1"/>
  <c r="J618" i="55"/>
  <c r="H279" i="55"/>
  <c r="H271" i="55" s="1"/>
  <c r="J279" i="55"/>
  <c r="J642" i="55"/>
  <c r="H642" i="55"/>
  <c r="H637" i="55" s="1"/>
  <c r="H529" i="55"/>
  <c r="H527" i="55" s="1"/>
  <c r="J529" i="55"/>
  <c r="H485" i="55"/>
  <c r="H473" i="55" s="1"/>
  <c r="J485" i="55"/>
  <c r="H466" i="55"/>
  <c r="H464" i="55" s="1"/>
  <c r="J466" i="55"/>
  <c r="J398" i="55"/>
  <c r="H398" i="55"/>
  <c r="H393" i="55" s="1"/>
  <c r="J333" i="55"/>
  <c r="H333" i="55"/>
  <c r="J187" i="55"/>
  <c r="H187" i="55"/>
  <c r="H179" i="55" s="1"/>
  <c r="J105" i="55"/>
  <c r="H105" i="55"/>
  <c r="H101" i="55" s="1"/>
  <c r="J62" i="55"/>
  <c r="H62" i="55"/>
  <c r="H60" i="55" s="1"/>
  <c r="H32" i="55"/>
  <c r="H30" i="55" s="1"/>
  <c r="J32" i="55"/>
  <c r="J547" i="55"/>
  <c r="H547" i="55"/>
  <c r="H533" i="55" s="1"/>
  <c r="H606" i="55"/>
  <c r="H590" i="55" s="1"/>
  <c r="J606" i="55"/>
  <c r="H532" i="55"/>
  <c r="H530" i="55" s="1"/>
  <c r="J532" i="55"/>
  <c r="H442" i="55"/>
  <c r="H431" i="55" s="1"/>
  <c r="J442" i="55"/>
  <c r="J423" i="55"/>
  <c r="H423" i="55"/>
  <c r="H409" i="55" s="1"/>
  <c r="J392" i="55"/>
  <c r="H392" i="55"/>
  <c r="J249" i="55"/>
  <c r="H249" i="55"/>
  <c r="H237" i="55" s="1"/>
  <c r="J227" i="55"/>
  <c r="H227" i="55"/>
  <c r="H219" i="55" s="1"/>
  <c r="J147" i="55"/>
  <c r="H147" i="55"/>
  <c r="H142" i="55" s="1"/>
  <c r="H59" i="55"/>
  <c r="H57" i="55" s="1"/>
  <c r="J59" i="55"/>
  <c r="J29" i="55"/>
  <c r="H29" i="55"/>
  <c r="H26" i="55" s="1"/>
  <c r="J50" i="55"/>
  <c r="H50" i="55"/>
  <c r="H48" i="55" s="1"/>
  <c r="H568" i="55"/>
  <c r="H563" i="55" s="1"/>
  <c r="J568" i="55"/>
  <c r="H463" i="55"/>
  <c r="H461" i="55" s="1"/>
  <c r="J463" i="55"/>
  <c r="J636" i="55"/>
  <c r="H636" i="55"/>
  <c r="H619" i="55" s="1"/>
  <c r="H562" i="55"/>
  <c r="H557" i="55" s="1"/>
  <c r="J562" i="55"/>
  <c r="J526" i="55"/>
  <c r="H526" i="55"/>
  <c r="H524" i="55" s="1"/>
  <c r="J523" i="55"/>
  <c r="H523" i="55"/>
  <c r="H521" i="55" s="1"/>
  <c r="J496" i="55"/>
  <c r="H496" i="55"/>
  <c r="H491" i="55" s="1"/>
  <c r="J503" i="55"/>
  <c r="H503" i="55"/>
  <c r="H497" i="55" s="1"/>
  <c r="J472" i="55"/>
  <c r="H472" i="55"/>
  <c r="H470" i="55" s="1"/>
  <c r="H449" i="55"/>
  <c r="H443" i="55" s="1"/>
  <c r="J449" i="55"/>
  <c r="H408" i="55"/>
  <c r="H402" i="55" s="1"/>
  <c r="J408" i="55"/>
  <c r="H354" i="55"/>
  <c r="H337" i="55" s="1"/>
  <c r="J354" i="55"/>
  <c r="H401" i="55"/>
  <c r="H399" i="55" s="1"/>
  <c r="J401" i="55"/>
  <c r="J358" i="55"/>
  <c r="H358" i="55"/>
  <c r="H355" i="55" s="1"/>
  <c r="H315" i="55"/>
  <c r="J315" i="55"/>
  <c r="J324" i="55"/>
  <c r="H324" i="55"/>
  <c r="J297" i="55"/>
  <c r="H297" i="55"/>
  <c r="H289" i="55" s="1"/>
  <c r="H232" i="55"/>
  <c r="H228" i="55" s="1"/>
  <c r="J232" i="55"/>
  <c r="J218" i="55"/>
  <c r="H218" i="55"/>
  <c r="H203" i="55" s="1"/>
  <c r="H202" i="55"/>
  <c r="H197" i="55" s="1"/>
  <c r="J202" i="55"/>
  <c r="H127" i="55"/>
  <c r="H110" i="55" s="1"/>
  <c r="J127" i="55"/>
  <c r="J110" i="55" s="1"/>
  <c r="H90" i="55"/>
  <c r="H86" i="55" s="1"/>
  <c r="J90" i="55"/>
  <c r="H44" i="55"/>
  <c r="H42" i="55" s="1"/>
  <c r="J44" i="55"/>
  <c r="H56" i="55"/>
  <c r="H54" i="55" s="1"/>
  <c r="J56" i="55"/>
  <c r="H35" i="55"/>
  <c r="H33" i="55" s="1"/>
  <c r="J35" i="55"/>
  <c r="J33" i="55" s="1"/>
  <c r="J41" i="55"/>
  <c r="H41" i="55"/>
  <c r="H39" i="55" s="1"/>
  <c r="H47" i="55"/>
  <c r="H45" i="55" s="1"/>
  <c r="J47" i="55"/>
  <c r="H306" i="55"/>
  <c r="J306" i="55"/>
  <c r="H109" i="55"/>
  <c r="H106" i="55" s="1"/>
  <c r="J109" i="55"/>
  <c r="G279" i="55"/>
  <c r="F279" i="55"/>
  <c r="J271" i="55"/>
  <c r="G568" i="55"/>
  <c r="F568" i="55"/>
  <c r="J619" i="55"/>
  <c r="F636" i="55"/>
  <c r="G636" i="55"/>
  <c r="F547" i="55"/>
  <c r="G547" i="55"/>
  <c r="F523" i="55"/>
  <c r="G523" i="55"/>
  <c r="G503" i="55"/>
  <c r="F503" i="55"/>
  <c r="G449" i="55"/>
  <c r="G443" i="55" s="1"/>
  <c r="F449" i="55"/>
  <c r="G354" i="55"/>
  <c r="G337" i="55" s="1"/>
  <c r="F354" i="55"/>
  <c r="F358" i="55"/>
  <c r="G358" i="55"/>
  <c r="G355" i="55" s="1"/>
  <c r="F324" i="55"/>
  <c r="G324" i="55"/>
  <c r="F232" i="55"/>
  <c r="G232" i="55"/>
  <c r="J203" i="55"/>
  <c r="F218" i="55"/>
  <c r="G218" i="55"/>
  <c r="G202" i="55"/>
  <c r="F202" i="55"/>
  <c r="J197" i="55"/>
  <c r="G127" i="55"/>
  <c r="F127" i="55"/>
  <c r="F90" i="55"/>
  <c r="G90" i="55"/>
  <c r="F56" i="55"/>
  <c r="J54" i="55"/>
  <c r="G56" i="55"/>
  <c r="G35" i="55"/>
  <c r="F35" i="55"/>
  <c r="G41" i="55"/>
  <c r="F41" i="55"/>
  <c r="G47" i="55"/>
  <c r="G45" i="55" s="1"/>
  <c r="F47" i="55"/>
  <c r="J467" i="55"/>
  <c r="F469" i="55"/>
  <c r="G469" i="55"/>
  <c r="G642" i="55"/>
  <c r="F642" i="55"/>
  <c r="J637" i="55"/>
  <c r="F606" i="55"/>
  <c r="G606" i="55"/>
  <c r="F529" i="55"/>
  <c r="G529" i="55"/>
  <c r="G532" i="55"/>
  <c r="G530" i="55" s="1"/>
  <c r="J530" i="55"/>
  <c r="F532" i="55"/>
  <c r="G520" i="55"/>
  <c r="F520" i="55"/>
  <c r="F485" i="55"/>
  <c r="G485" i="55"/>
  <c r="G473" i="55" s="1"/>
  <c r="F442" i="55"/>
  <c r="G442" i="55"/>
  <c r="G431" i="55" s="1"/>
  <c r="G466" i="55"/>
  <c r="G464" i="55" s="1"/>
  <c r="J464" i="55"/>
  <c r="F466" i="55"/>
  <c r="F423" i="55"/>
  <c r="G423" i="55"/>
  <c r="G370" i="55"/>
  <c r="F370" i="55"/>
  <c r="G398" i="55"/>
  <c r="G393" i="55" s="1"/>
  <c r="F398" i="55"/>
  <c r="F392" i="55"/>
  <c r="G392" i="55"/>
  <c r="F336" i="55"/>
  <c r="G336" i="55"/>
  <c r="G334" i="55" s="1"/>
  <c r="G333" i="55"/>
  <c r="F333" i="55"/>
  <c r="J237" i="55"/>
  <c r="F249" i="55"/>
  <c r="G249" i="55"/>
  <c r="G227" i="55"/>
  <c r="J219" i="55"/>
  <c r="F227" i="55"/>
  <c r="G187" i="55"/>
  <c r="F187" i="55"/>
  <c r="J179" i="55"/>
  <c r="G147" i="55"/>
  <c r="F147" i="55"/>
  <c r="G105" i="55"/>
  <c r="G101" i="55" s="1"/>
  <c r="F105" i="55"/>
  <c r="G59" i="55"/>
  <c r="F59" i="55"/>
  <c r="J57" i="55"/>
  <c r="F62" i="55"/>
  <c r="G62" i="55"/>
  <c r="G60" i="55" s="1"/>
  <c r="G29" i="55"/>
  <c r="F29" i="55"/>
  <c r="J36" i="55"/>
  <c r="F38" i="55"/>
  <c r="G38" i="55"/>
  <c r="G36" i="55" s="1"/>
  <c r="F32" i="55"/>
  <c r="J30" i="55"/>
  <c r="G32" i="55"/>
  <c r="F50" i="55"/>
  <c r="G50" i="55"/>
  <c r="G48" i="55" s="1"/>
  <c r="G618" i="55"/>
  <c r="F618" i="55"/>
  <c r="F463" i="55"/>
  <c r="G463" i="55"/>
  <c r="F562" i="55"/>
  <c r="J557" i="55"/>
  <c r="G562" i="55"/>
  <c r="G557" i="55" s="1"/>
  <c r="G526" i="55"/>
  <c r="F526" i="55"/>
  <c r="J524" i="55"/>
  <c r="F496" i="55"/>
  <c r="G496" i="55"/>
  <c r="G491" i="55" s="1"/>
  <c r="G472" i="55"/>
  <c r="G470" i="55" s="1"/>
  <c r="F472" i="55"/>
  <c r="J470" i="55"/>
  <c r="G408" i="55"/>
  <c r="G402" i="55" s="1"/>
  <c r="J402" i="55"/>
  <c r="F408" i="55"/>
  <c r="F401" i="55"/>
  <c r="J399" i="55"/>
  <c r="K399" i="55" s="1"/>
  <c r="G401" i="55"/>
  <c r="G399" i="55" s="1"/>
  <c r="G315" i="55"/>
  <c r="F315" i="55"/>
  <c r="G297" i="55"/>
  <c r="G289" i="55" s="1"/>
  <c r="J289" i="55"/>
  <c r="F297" i="55"/>
  <c r="F44" i="55"/>
  <c r="J42" i="55"/>
  <c r="G44" i="55"/>
  <c r="G42" i="55" s="1"/>
  <c r="F306" i="55"/>
  <c r="G306" i="55"/>
  <c r="F109" i="55"/>
  <c r="J106" i="55"/>
  <c r="G109" i="55"/>
  <c r="G106" i="55" s="1"/>
  <c r="Q460" i="55"/>
  <c r="X73" i="43"/>
  <c r="X74" i="43" s="1"/>
  <c r="M19" i="34"/>
  <c r="AB61" i="46"/>
  <c r="AB62" i="46" s="1"/>
  <c r="Q20" i="34"/>
  <c r="V78" i="45"/>
  <c r="V79" i="45" s="1"/>
  <c r="K21" i="34"/>
  <c r="AC61" i="46"/>
  <c r="AC62" i="46" s="1"/>
  <c r="R20"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Z88" i="44"/>
  <c r="Z89" i="44" s="1"/>
  <c r="O22" i="34"/>
  <c r="R70" i="49"/>
  <c r="G23" i="34"/>
  <c r="Y88" i="44"/>
  <c r="Y89" i="44" s="1"/>
  <c r="N22"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Z61" i="46"/>
  <c r="Z62" i="46" s="1"/>
  <c r="O20" i="34"/>
  <c r="AA61" i="46"/>
  <c r="AA62" i="46" s="1"/>
  <c r="P20" i="34"/>
  <c r="P70" i="49"/>
  <c r="P71" i="49" s="1"/>
  <c r="E23" i="34"/>
  <c r="Q196" i="55"/>
  <c r="Q288" i="55"/>
  <c r="Q100" i="55"/>
  <c r="Q456" i="55"/>
  <c r="Q178" i="55"/>
  <c r="Q95" i="55"/>
  <c r="Q430" i="55"/>
  <c r="Q375" i="55"/>
  <c r="Q260" i="55"/>
  <c r="Q53" i="55"/>
  <c r="Q490" i="55"/>
  <c r="Q85" i="55"/>
  <c r="Q573" i="55"/>
  <c r="Q382" i="55"/>
  <c r="Q154" i="55"/>
  <c r="Q508" i="55"/>
  <c r="Q171" i="55"/>
  <c r="Q270" i="55"/>
  <c r="Q141" i="55"/>
  <c r="G271" i="55"/>
  <c r="G563" i="55"/>
  <c r="J563" i="55"/>
  <c r="J461" i="55"/>
  <c r="G619" i="55"/>
  <c r="J533" i="55"/>
  <c r="G533" i="55"/>
  <c r="G524" i="55"/>
  <c r="J521" i="55"/>
  <c r="G521" i="55"/>
  <c r="G497" i="55"/>
  <c r="J497" i="55"/>
  <c r="J443" i="55"/>
  <c r="J337" i="55"/>
  <c r="J228" i="55"/>
  <c r="G228" i="55"/>
  <c r="G203" i="55"/>
  <c r="G197" i="55"/>
  <c r="G110" i="55"/>
  <c r="J86" i="55"/>
  <c r="G86" i="55"/>
  <c r="G54" i="55"/>
  <c r="G39" i="55"/>
  <c r="J39" i="55"/>
  <c r="J45" i="55"/>
  <c r="J607" i="55"/>
  <c r="G467" i="55"/>
  <c r="G637" i="55"/>
  <c r="G590" i="55"/>
  <c r="G527" i="55"/>
  <c r="J527" i="55"/>
  <c r="G509" i="55"/>
  <c r="J473" i="55"/>
  <c r="J431" i="55"/>
  <c r="J409" i="55"/>
  <c r="G359" i="55"/>
  <c r="J359" i="55"/>
  <c r="J393" i="55"/>
  <c r="J334" i="55"/>
  <c r="G237" i="55"/>
  <c r="G219" i="55"/>
  <c r="G179" i="55"/>
  <c r="G142" i="55"/>
  <c r="J101" i="55"/>
  <c r="G57" i="55"/>
  <c r="J60" i="55"/>
  <c r="G26" i="55"/>
  <c r="J26" i="55"/>
  <c r="G30" i="55"/>
  <c r="J48" i="55"/>
  <c r="Y70" i="47"/>
  <c r="Y71" i="47" s="1"/>
  <c r="N18" i="34"/>
  <c r="AA70" i="47"/>
  <c r="P18" i="34"/>
  <c r="Z70" i="47"/>
  <c r="Z71" i="47" s="1"/>
  <c r="O18" i="34"/>
  <c r="X70" i="47"/>
  <c r="X71" i="47" s="1"/>
  <c r="M18" i="34"/>
  <c r="AC70" i="47"/>
  <c r="AC71" i="47" s="1"/>
  <c r="R18" i="34"/>
  <c r="AB70" i="47"/>
  <c r="AB71" i="47" s="1"/>
  <c r="Q18" i="34"/>
  <c r="G461" i="55"/>
  <c r="J491" i="55"/>
  <c r="J355" i="55"/>
  <c r="G33" i="55"/>
  <c r="J590" i="55"/>
  <c r="J509" i="55"/>
  <c r="G409" i="55"/>
  <c r="J142"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Y64" i="9"/>
  <c r="AZ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J556" i="55" l="1"/>
  <c r="H556" i="55"/>
  <c r="H548" i="55" s="1"/>
  <c r="H236" i="55"/>
  <c r="H233" i="55" s="1"/>
  <c r="J236" i="55"/>
  <c r="J589" i="55"/>
  <c r="J574" i="55" s="1"/>
  <c r="H589" i="55"/>
  <c r="H574" i="55" s="1"/>
  <c r="G589" i="55"/>
  <c r="F589" i="55"/>
  <c r="G556" i="55"/>
  <c r="G548" i="55" s="1"/>
  <c r="F556" i="55"/>
  <c r="J548" i="55"/>
  <c r="G236" i="55"/>
  <c r="G233" i="55" s="1"/>
  <c r="F236" i="55"/>
  <c r="Q532" i="55"/>
  <c r="Q408" i="55"/>
  <c r="Q29" i="55"/>
  <c r="Q147" i="55"/>
  <c r="Q423" i="55"/>
  <c r="Q485" i="55"/>
  <c r="Q520" i="55"/>
  <c r="Q306" i="55"/>
  <c r="Q109" i="55"/>
  <c r="Q41" i="55"/>
  <c r="Q56" i="55"/>
  <c r="Q202" i="55"/>
  <c r="Q547" i="55"/>
  <c r="Q463" i="55"/>
  <c r="Q38" i="55"/>
  <c r="Q105" i="55"/>
  <c r="Q249" i="55"/>
  <c r="Q333" i="55"/>
  <c r="Q370" i="55"/>
  <c r="Q442" i="55"/>
  <c r="Q606" i="55"/>
  <c r="Q618" i="55"/>
  <c r="Q35" i="55"/>
  <c r="Q127" i="55"/>
  <c r="Q232" i="55"/>
  <c r="Q297" i="55"/>
  <c r="Q496" i="55"/>
  <c r="Q62" i="55"/>
  <c r="Q398" i="55"/>
  <c r="Q529" i="55"/>
  <c r="Q642" i="55"/>
  <c r="Q90" i="55"/>
  <c r="Q358" i="55"/>
  <c r="Q449" i="55"/>
  <c r="Q523" i="55"/>
  <c r="Q636" i="55"/>
  <c r="Q50" i="55"/>
  <c r="Q32" i="55"/>
  <c r="Q59" i="55"/>
  <c r="Q187" i="55"/>
  <c r="Q227" i="55"/>
  <c r="Q336" i="55"/>
  <c r="Q392" i="55"/>
  <c r="Q466" i="55"/>
  <c r="Q469" i="55"/>
  <c r="Q47" i="55"/>
  <c r="Q44" i="55"/>
  <c r="Q218" i="55"/>
  <c r="Q324" i="55"/>
  <c r="Q315" i="55"/>
  <c r="Q401" i="55"/>
  <c r="Q354" i="55"/>
  <c r="Q472" i="55"/>
  <c r="Q503" i="55"/>
  <c r="Q526" i="55"/>
  <c r="Q562" i="55"/>
  <c r="Q568" i="55"/>
  <c r="Q279" i="55"/>
  <c r="J233" i="55"/>
  <c r="G574" i="55"/>
  <c r="AX24" i="44"/>
  <c r="AY24" i="44" s="1"/>
  <c r="I261" i="55"/>
  <c r="I424" i="55"/>
  <c r="I188" i="55"/>
  <c r="I250" i="55"/>
  <c r="I8" i="55"/>
  <c r="I96" i="55"/>
  <c r="F36" i="55"/>
  <c r="F334" i="55"/>
  <c r="F590" i="55"/>
  <c r="F45" i="55"/>
  <c r="F110" i="55"/>
  <c r="F399" i="55"/>
  <c r="Q399" i="55" s="1"/>
  <c r="F491" i="55"/>
  <c r="I51" i="55"/>
  <c r="F219" i="55"/>
  <c r="F473" i="55"/>
  <c r="F527" i="55"/>
  <c r="F467" i="55"/>
  <c r="F86" i="55"/>
  <c r="F228" i="55"/>
  <c r="F307" i="55"/>
  <c r="F443" i="55"/>
  <c r="I457" i="55"/>
  <c r="F48" i="55"/>
  <c r="F60" i="55"/>
  <c r="F57" i="55"/>
  <c r="F409" i="55"/>
  <c r="F431" i="55"/>
  <c r="F530" i="55"/>
  <c r="F637" i="55"/>
  <c r="F33" i="55"/>
  <c r="F42" i="55"/>
  <c r="F289" i="55"/>
  <c r="F402" i="55"/>
  <c r="F497" i="55"/>
  <c r="F524" i="55"/>
  <c r="F533" i="55"/>
  <c r="F563" i="55"/>
  <c r="F106" i="55"/>
  <c r="I280" i="55"/>
  <c r="I486" i="55"/>
  <c r="I371" i="55"/>
  <c r="I569" i="55"/>
  <c r="F101" i="55"/>
  <c r="F237" i="55"/>
  <c r="F393" i="55"/>
  <c r="F203" i="55"/>
  <c r="F461" i="55"/>
  <c r="I63" i="55"/>
  <c r="F607" i="55"/>
  <c r="I9" i="55"/>
  <c r="F316" i="55"/>
  <c r="F557" i="55"/>
  <c r="I91" i="55"/>
  <c r="I128" i="55"/>
  <c r="I172" i="55"/>
  <c r="I155" i="55"/>
  <c r="I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H644" i="55" l="1"/>
  <c r="Q236" i="55"/>
  <c r="Q556" i="55"/>
  <c r="Q589" i="55"/>
  <c r="K155" i="55"/>
  <c r="Q155" i="55"/>
  <c r="K128" i="55"/>
  <c r="Q128" i="55"/>
  <c r="K569" i="55"/>
  <c r="Q569" i="55"/>
  <c r="K250" i="55"/>
  <c r="Q250" i="55"/>
  <c r="K91" i="55"/>
  <c r="Q91" i="55"/>
  <c r="K371" i="55"/>
  <c r="Q371" i="55"/>
  <c r="K457" i="55"/>
  <c r="Q457" i="55"/>
  <c r="K63" i="55"/>
  <c r="Q63" i="55"/>
  <c r="K486" i="55"/>
  <c r="Q486" i="55"/>
  <c r="K51" i="55"/>
  <c r="Q51" i="55"/>
  <c r="K96" i="55"/>
  <c r="Q96" i="55"/>
  <c r="K424" i="55"/>
  <c r="Q424" i="55"/>
  <c r="K148" i="55"/>
  <c r="Q148" i="55"/>
  <c r="K172" i="55"/>
  <c r="Q172" i="55"/>
  <c r="K280" i="55"/>
  <c r="Q280" i="55"/>
  <c r="K261" i="55"/>
  <c r="Q261" i="55"/>
  <c r="K188" i="55"/>
  <c r="Q188" i="55"/>
  <c r="G644" i="55"/>
  <c r="I271" i="55"/>
  <c r="I464" i="55"/>
  <c r="I557" i="55"/>
  <c r="I497" i="55"/>
  <c r="I54" i="55"/>
  <c r="I26" i="55"/>
  <c r="I203" i="55"/>
  <c r="K8" i="55"/>
  <c r="Q8" i="55"/>
  <c r="I48" i="55"/>
  <c r="I334" i="55"/>
  <c r="F548" i="55"/>
  <c r="I316" i="55"/>
  <c r="I607" i="55"/>
  <c r="I106" i="55"/>
  <c r="F233" i="55"/>
  <c r="I42" i="55"/>
  <c r="I637" i="55"/>
  <c r="I467" i="55"/>
  <c r="I473" i="55"/>
  <c r="I45" i="55"/>
  <c r="I619" i="55"/>
  <c r="I359" i="55"/>
  <c r="I179" i="55"/>
  <c r="F574" i="55"/>
  <c r="I461" i="55"/>
  <c r="I393" i="55"/>
  <c r="I101" i="55"/>
  <c r="I524" i="55"/>
  <c r="I431" i="55"/>
  <c r="I57" i="55"/>
  <c r="I307" i="55"/>
  <c r="I86" i="55"/>
  <c r="I527" i="55"/>
  <c r="I219" i="55"/>
  <c r="I491" i="55"/>
  <c r="I110" i="55"/>
  <c r="I590" i="55"/>
  <c r="I36" i="55"/>
  <c r="I470" i="55"/>
  <c r="I355" i="55"/>
  <c r="I509" i="55"/>
  <c r="I521" i="55"/>
  <c r="I237" i="55"/>
  <c r="I563" i="55"/>
  <c r="I533" i="55"/>
  <c r="I289" i="55"/>
  <c r="I443" i="55"/>
  <c r="I228" i="55"/>
  <c r="I337" i="55"/>
  <c r="I39" i="55"/>
  <c r="I325" i="55"/>
  <c r="I142" i="55"/>
  <c r="I30" i="55"/>
  <c r="I402" i="55"/>
  <c r="I197" i="55"/>
  <c r="I33" i="55"/>
  <c r="I530" i="55"/>
  <c r="I409" i="55"/>
  <c r="I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K197" i="55" l="1"/>
  <c r="Q197" i="55"/>
  <c r="K443" i="55"/>
  <c r="Q443" i="55"/>
  <c r="K237" i="55"/>
  <c r="Q237" i="55"/>
  <c r="K491" i="55"/>
  <c r="Q491" i="55"/>
  <c r="K307" i="55"/>
  <c r="Q307" i="55"/>
  <c r="K101" i="55"/>
  <c r="Q101" i="55"/>
  <c r="K473" i="55"/>
  <c r="Q473" i="55"/>
  <c r="K497" i="55"/>
  <c r="Q497" i="55"/>
  <c r="K402" i="55"/>
  <c r="Q402" i="55"/>
  <c r="K39" i="55"/>
  <c r="Q39" i="55"/>
  <c r="K289" i="55"/>
  <c r="Q289" i="55"/>
  <c r="K521" i="55"/>
  <c r="Q521" i="55"/>
  <c r="K36" i="55"/>
  <c r="Q36" i="55"/>
  <c r="K219" i="55"/>
  <c r="Q219" i="55"/>
  <c r="K57" i="55"/>
  <c r="Q57" i="55"/>
  <c r="K393" i="55"/>
  <c r="Q393" i="55"/>
  <c r="K467" i="55"/>
  <c r="Q467" i="55"/>
  <c r="K106" i="55"/>
  <c r="Q106" i="55"/>
  <c r="K334" i="55"/>
  <c r="Q334" i="55"/>
  <c r="K203" i="55"/>
  <c r="Q203" i="55"/>
  <c r="K557" i="55"/>
  <c r="Q557" i="55"/>
  <c r="K530" i="55"/>
  <c r="Q530" i="55"/>
  <c r="K30" i="55"/>
  <c r="Q30" i="55"/>
  <c r="K337" i="55"/>
  <c r="Q337" i="55"/>
  <c r="K533" i="55"/>
  <c r="Q533" i="55"/>
  <c r="K509" i="55"/>
  <c r="Q509" i="55"/>
  <c r="K590" i="55"/>
  <c r="Q590" i="55"/>
  <c r="K527" i="55"/>
  <c r="Q527" i="55"/>
  <c r="K431" i="55"/>
  <c r="Q431" i="55"/>
  <c r="K461" i="55"/>
  <c r="Q461" i="55"/>
  <c r="K619" i="55"/>
  <c r="Q619" i="55"/>
  <c r="K637" i="55"/>
  <c r="Q637" i="55"/>
  <c r="K607" i="55"/>
  <c r="Q607" i="55"/>
  <c r="K48" i="55"/>
  <c r="Q48" i="55"/>
  <c r="K26" i="55"/>
  <c r="Q26" i="55"/>
  <c r="K464" i="55"/>
  <c r="Q464" i="55"/>
  <c r="K33" i="55"/>
  <c r="Q33" i="55"/>
  <c r="K142" i="55"/>
  <c r="Q142" i="55"/>
  <c r="K228" i="55"/>
  <c r="Q228" i="55"/>
  <c r="K563" i="55"/>
  <c r="Q563" i="55"/>
  <c r="K355" i="55"/>
  <c r="Q355" i="55"/>
  <c r="K110" i="55"/>
  <c r="Q110" i="55"/>
  <c r="K86" i="55"/>
  <c r="Q86" i="55"/>
  <c r="K524" i="55"/>
  <c r="Q524" i="55"/>
  <c r="K45" i="55"/>
  <c r="Q45" i="55"/>
  <c r="K42" i="55"/>
  <c r="Q42" i="55"/>
  <c r="K316" i="55"/>
  <c r="Q316" i="55"/>
  <c r="K54" i="55"/>
  <c r="Q54" i="55"/>
  <c r="K271" i="55"/>
  <c r="Q271" i="55"/>
  <c r="K60" i="55"/>
  <c r="Q60" i="55"/>
  <c r="K325" i="55"/>
  <c r="Q325" i="55"/>
  <c r="K470" i="55"/>
  <c r="Q470" i="55"/>
  <c r="K179" i="55"/>
  <c r="Q179" i="55"/>
  <c r="K409" i="55"/>
  <c r="Q409" i="55"/>
  <c r="K359" i="55"/>
  <c r="Q359" i="55"/>
  <c r="F644" i="55"/>
  <c r="I644" i="55" s="1"/>
  <c r="I233" i="55"/>
  <c r="I548" i="55"/>
  <c r="I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K233" i="55"/>
  <c r="Q233" i="55"/>
  <c r="K574" i="55"/>
  <c r="Q574" i="55"/>
  <c r="K548" i="55"/>
  <c r="Q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B59" i="9"/>
  <c r="AA59" i="9"/>
  <c r="AB56" i="9"/>
  <c r="AA56" i="9"/>
  <c r="AB53" i="9"/>
  <c r="AA53" i="9"/>
  <c r="AB50" i="9"/>
  <c r="AA50" i="9"/>
  <c r="AB47" i="9"/>
  <c r="AA47" i="9"/>
  <c r="AB44" i="9"/>
  <c r="AA44" i="9"/>
  <c r="AB41" i="9"/>
  <c r="AA41" i="9"/>
  <c r="AB38" i="9"/>
  <c r="AA38" i="9"/>
  <c r="AB35" i="9"/>
  <c r="AA35" i="9"/>
  <c r="AB32"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N10" i="34" s="1"/>
  <c r="Z70" i="9"/>
  <c r="AD66" i="9"/>
  <c r="R10" i="34" s="1"/>
  <c r="AD70" i="9"/>
  <c r="Y66" i="9"/>
  <c r="M10" i="34" s="1"/>
  <c r="Y70" i="9"/>
  <c r="U66" i="9"/>
  <c r="I10" i="34" s="1"/>
  <c r="U70" i="9"/>
  <c r="AA66" i="9"/>
  <c r="O10" i="34" s="1"/>
  <c r="AA70" i="9"/>
  <c r="X66" i="9"/>
  <c r="L10" i="34" s="1"/>
  <c r="X70" i="9"/>
  <c r="T66" i="9"/>
  <c r="H10" i="34" s="1"/>
  <c r="T70" i="9"/>
  <c r="AB70" i="9"/>
  <c r="AB66" i="9"/>
  <c r="P10" i="34" s="1"/>
  <c r="S66" i="9"/>
  <c r="G10" i="34" s="1"/>
  <c r="S70" i="9"/>
  <c r="AC66" i="9"/>
  <c r="Q10" i="34" s="1"/>
  <c r="AC70" i="9"/>
  <c r="W70" i="9"/>
  <c r="W66" i="9"/>
  <c r="K10" i="34" s="1"/>
  <c r="V70" i="9"/>
  <c r="V66" i="9"/>
  <c r="J10" i="34" s="1"/>
  <c r="R66" i="9"/>
  <c r="F10" i="34" s="1"/>
  <c r="R70" i="9"/>
  <c r="AE27" i="34"/>
  <c r="S27" i="34"/>
  <c r="Y27" i="34"/>
  <c r="AB27" i="34"/>
  <c r="AZ23" i="9"/>
  <c r="AZ12" i="9"/>
  <c r="AZ14" i="9"/>
  <c r="AZ9" i="9"/>
  <c r="AZ24" i="9"/>
  <c r="AZ11" i="9"/>
  <c r="AZ15" i="9"/>
  <c r="AZ13" i="9"/>
  <c r="AZ10" i="9"/>
  <c r="AX8" i="9"/>
  <c r="S71" i="9" l="1"/>
  <c r="G27" i="34" s="1"/>
  <c r="X71" i="9"/>
  <c r="L27" i="34" s="1"/>
  <c r="AD71" i="9"/>
  <c r="R27" i="34" s="1"/>
  <c r="AA71" i="9"/>
  <c r="O27" i="34" s="1"/>
  <c r="Z71" i="9"/>
  <c r="N27" i="34" s="1"/>
  <c r="U71" i="9"/>
  <c r="I27" i="34" s="1"/>
  <c r="T71" i="9"/>
  <c r="H27" i="34" s="1"/>
  <c r="V71" i="9"/>
  <c r="J27" i="34" s="1"/>
  <c r="AC71" i="9"/>
  <c r="Q27" i="34" s="1"/>
  <c r="AB71" i="9"/>
  <c r="P27" i="34" s="1"/>
  <c r="Y71" i="9"/>
  <c r="W71" i="9"/>
  <c r="K27" i="34" s="1"/>
  <c r="AY8" i="9"/>
  <c r="AY70" i="9" s="1"/>
  <c r="AX70" i="9"/>
  <c r="AX66" i="9"/>
  <c r="AY66" i="9" s="1"/>
  <c r="R71" i="9"/>
  <c r="F27" i="34" s="1"/>
  <c r="AX71" i="9" l="1"/>
  <c r="A10" i="34" l="1"/>
  <c r="L8" i="9"/>
  <c r="L66" i="9" s="1"/>
  <c r="A12" i="34" l="1"/>
  <c r="A13" i="34"/>
  <c r="A14" i="34"/>
  <c r="A15" i="34"/>
  <c r="B3" i="34"/>
  <c r="B1" i="34"/>
  <c r="I8" i="9" l="1"/>
  <c r="I66" i="9" s="1"/>
  <c r="K8" i="9"/>
  <c r="K66" i="9" s="1"/>
  <c r="G8" i="9" l="1"/>
  <c r="G66" i="9" s="1"/>
  <c r="E66" i="9"/>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P34" i="20" s="1"/>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l="1"/>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O66" i="9" l="1"/>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3" i="56" l="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J9" i="55" l="1"/>
  <c r="Q25" i="55"/>
  <c r="P24" i="9"/>
  <c r="U408" i="51"/>
  <c r="D3" i="56" s="1"/>
  <c r="E3" i="56" s="1"/>
  <c r="J3" i="56" s="1"/>
  <c r="P8" i="9" l="1"/>
  <c r="P66" i="9" s="1"/>
  <c r="H24" i="9"/>
  <c r="H8" i="9" s="1"/>
  <c r="Q9" i="55"/>
  <c r="K9" i="55"/>
  <c r="J644" i="55"/>
  <c r="K644" i="55" l="1"/>
  <c r="H66" i="9"/>
  <c r="H70" i="9"/>
  <c r="H11" i="8" l="1"/>
  <c r="H29" i="8" s="1"/>
  <c r="H33" i="8" s="1"/>
  <c r="H39" i="8" s="1"/>
  <c r="H71" i="9"/>
</calcChain>
</file>

<file path=xl/sharedStrings.xml><?xml version="1.0" encoding="utf-8"?>
<sst xmlns="http://schemas.openxmlformats.org/spreadsheetml/2006/main" count="14929" uniqueCount="5132">
  <si>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</si>
  <si>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</si>
  <si>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</si>
  <si>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</si>
  <si>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</si>
  <si>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</si>
  <si>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</si>
  <si>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</si>
  <si>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</si>
  <si>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</si>
  <si>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</si>
  <si>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</si>
  <si>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</si>
  <si>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</si>
  <si>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</si>
  <si>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</si>
  <si>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</si>
  <si>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</si>
  <si>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</si>
  <si>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</si>
  <si>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</si>
  <si>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</si>
  <si>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</si>
  <si>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</si>
  <si>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</si>
  <si>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</si>
  <si>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</si>
  <si>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</si>
  <si>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</si>
  <si>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</si>
  <si>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</si>
  <si>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</si>
  <si>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</si>
  <si>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</si>
  <si>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</si>
  <si>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</si>
  <si>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</si>
  <si>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</si>
  <si>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</si>
  <si>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</si>
  <si>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</si>
  <si>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</si>
  <si>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</si>
  <si>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</si>
  <si>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</si>
  <si>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</si>
  <si>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</si>
  <si>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</si>
  <si>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</si>
  <si>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</si>
  <si>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</si>
  <si>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</si>
  <si>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</si>
  <si>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</si>
  <si>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</si>
  <si>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</si>
  <si>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</si>
  <si>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</si>
  <si>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</si>
  <si>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</si>
  <si>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</si>
  <si>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</si>
  <si>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</si>
  <si>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</si>
  <si>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</si>
  <si>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</si>
  <si>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</si>
  <si>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</si>
  <si>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</si>
  <si>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</si>
  <si>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</si>
  <si>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</si>
  <si>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</si>
  <si>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</si>
  <si>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</si>
  <si>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</si>
  <si>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</si>
  <si>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</si>
  <si>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</si>
  <si>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</si>
  <si>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</si>
  <si>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</si>
  <si>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</si>
  <si>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</si>
  <si>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</si>
  <si>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</si>
  <si>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</si>
  <si>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</si>
  <si>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</si>
  <si>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</si>
  <si>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</si>
  <si>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</si>
  <si>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</si>
  <si>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</si>
  <si>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</si>
  <si>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</si>
  <si>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</si>
  <si>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</si>
  <si>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</si>
  <si>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</si>
  <si>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</si>
  <si>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</si>
  <si>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</si>
  <si>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</si>
  <si>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</si>
  <si>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</si>
  <si>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</si>
  <si>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</si>
  <si>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</si>
  <si>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</si>
  <si>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</si>
  <si>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</si>
  <si>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</si>
  <si>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</si>
  <si>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</si>
  <si>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</si>
  <si>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</si>
  <si>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</si>
  <si>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</si>
  <si>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</si>
  <si>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</si>
  <si>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</si>
  <si>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</si>
  <si>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</si>
  <si>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</si>
  <si>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</si>
  <si>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</si>
  <si>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</si>
  <si>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</si>
  <si>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</si>
  <si>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</si>
  <si>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</si>
  <si>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</si>
  <si>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</si>
  <si>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</si>
  <si>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</si>
  <si>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</si>
  <si>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</si>
  <si>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</si>
  <si>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</si>
  <si>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</si>
  <si>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</si>
  <si>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</si>
  <si>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</si>
  <si>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</si>
  <si>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</si>
  <si>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</si>
  <si>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</si>
  <si>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</si>
  <si>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</si>
  <si>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</si>
  <si>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</si>
  <si>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</si>
  <si>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</si>
  <si>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</si>
  <si>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</si>
  <si>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</si>
  <si>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</si>
  <si>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</si>
  <si>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</si>
  <si>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</si>
  <si>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</si>
  <si>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</si>
  <si>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</si>
  <si>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</si>
  <si>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</si>
  <si>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</si>
  <si>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</si>
  <si>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</si>
  <si>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</si>
  <si>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</si>
  <si>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</si>
  <si>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</si>
  <si>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</si>
  <si>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</si>
  <si>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</si>
  <si>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</si>
  <si>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</si>
  <si>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</si>
  <si>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</si>
  <si>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</si>
  <si>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</si>
  <si>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</si>
  <si>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</si>
  <si>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</si>
  <si>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</si>
  <si>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</si>
  <si>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</si>
  <si>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</si>
  <si>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</si>
  <si>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</si>
  <si>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</si>
  <si>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</si>
  <si>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</si>
  <si>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</si>
  <si>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</si>
  <si>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</si>
  <si>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</si>
  <si>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</si>
  <si>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</si>
  <si>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</si>
  <si>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</si>
  <si>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</si>
  <si>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</si>
  <si>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</si>
  <si>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</si>
  <si>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</si>
  <si>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</si>
  <si>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</si>
  <si>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</si>
  <si>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</si>
  <si>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</si>
  <si>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</si>
  <si>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</si>
  <si>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</si>
  <si>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</si>
  <si>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</si>
  <si>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</si>
  <si>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</si>
  <si>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</si>
  <si>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</si>
  <si>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</si>
  <si>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</si>
  <si>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</si>
  <si>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</si>
  <si>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</si>
  <si>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</si>
  <si>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</si>
  <si>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</si>
  <si>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</si>
  <si>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</si>
  <si>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</si>
  <si>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</si>
  <si>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</si>
  <si>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</si>
  <si>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</si>
  <si>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</si>
  <si>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</si>
  <si>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</si>
  <si>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</si>
  <si>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</si>
  <si>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</si>
  <si>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</si>
  <si>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</si>
  <si>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</si>
  <si>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</si>
  <si>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</si>
  <si>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</si>
  <si>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</si>
  <si>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</si>
  <si>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</si>
  <si>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</si>
  <si>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</si>
  <si>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</si>
  <si>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</si>
  <si>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</si>
  <si>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</si>
  <si>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</si>
  <si>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</si>
  <si>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</si>
  <si>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</si>
  <si>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</si>
  <si>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</si>
  <si>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</si>
  <si>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</si>
  <si>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</si>
  <si>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</si>
  <si>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</si>
  <si>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</si>
  <si>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</si>
  <si>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</si>
  <si>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</si>
  <si>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</si>
  <si>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</si>
  <si>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</si>
  <si>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</si>
  <si>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</si>
  <si>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</si>
  <si>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</si>
  <si>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</si>
  <si>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</si>
  <si>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</si>
  <si>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</si>
  <si>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</si>
  <si>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</si>
  <si>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</si>
  <si>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</si>
  <si>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</si>
  <si>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</si>
  <si>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</si>
  <si>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</si>
  <si>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</si>
  <si>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</si>
  <si>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</si>
  <si>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</si>
  <si>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</si>
  <si>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</si>
  <si>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</si>
  <si>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</si>
  <si>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</si>
  <si>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</si>
  <si>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</si>
  <si>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</si>
  <si>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</si>
  <si>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</si>
  <si>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</si>
  <si>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</si>
  <si>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</si>
  <si>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</si>
  <si>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</si>
  <si>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</si>
  <si>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</si>
  <si>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</si>
  <si>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</si>
  <si>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</si>
  <si>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</si>
  <si>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</si>
  <si>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</si>
  <si>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</si>
  <si>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</si>
  <si>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</si>
  <si>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</si>
  <si>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</si>
  <si>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</si>
  <si>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</si>
  <si>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</si>
  <si>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</si>
  <si>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</si>
  <si>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</si>
  <si>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</si>
  <si>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</si>
  <si>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</si>
  <si>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</si>
  <si>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</si>
  <si>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</si>
  <si>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</si>
  <si>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</si>
  <si>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</si>
  <si>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</si>
  <si>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</si>
  <si>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</si>
  <si>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</si>
  <si>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</si>
  <si>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</si>
  <si>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</si>
  <si>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</si>
  <si>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</si>
  <si>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</si>
  <si>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</si>
  <si>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</si>
  <si>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</si>
  <si>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</si>
  <si>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</si>
  <si>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</si>
  <si>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</si>
  <si>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</si>
  <si>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</si>
  <si>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</si>
  <si>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</si>
  <si>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</si>
  <si>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</si>
  <si>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</si>
  <si>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</si>
  <si>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</si>
  <si>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</si>
  <si>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</si>
  <si>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</si>
  <si>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</si>
  <si>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</si>
  <si>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</si>
  <si>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</si>
  <si>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</si>
  <si>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</si>
  <si>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</si>
  <si>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</si>
  <si>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</si>
  <si>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</si>
  <si>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</si>
  <si>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</si>
  <si>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</si>
  <si>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</si>
  <si>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</si>
  <si>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</si>
  <si>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</si>
  <si>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</si>
  <si>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</si>
  <si>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</si>
  <si>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</si>
  <si>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</si>
  <si>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</si>
  <si>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</si>
  <si>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</si>
  <si>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</si>
  <si>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</si>
  <si>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</si>
  <si>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</si>
  <si>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</si>
  <si>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</si>
  <si>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</si>
  <si>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</si>
  <si>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</si>
  <si>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</si>
  <si>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</si>
  <si>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</si>
  <si>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</si>
  <si>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</si>
  <si>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</si>
  <si>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</si>
  <si>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</si>
  <si>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</si>
  <si>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</si>
  <si>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</si>
  <si>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</si>
  <si>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</si>
  <si>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</si>
  <si>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</si>
  <si>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</si>
  <si>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</si>
  <si>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</si>
  <si>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</si>
  <si>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</si>
  <si>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</si>
  <si>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</si>
  <si>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</si>
  <si>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</si>
  <si>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</si>
  <si>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</si>
  <si>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</si>
  <si>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</si>
  <si>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</si>
  <si>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</si>
  <si>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</si>
  <si>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</si>
  <si>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</si>
  <si>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</si>
  <si>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</si>
  <si>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</si>
  <si>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</si>
  <si>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</si>
  <si>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</si>
  <si>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</si>
  <si>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</si>
  <si>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</si>
  <si>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</si>
  <si>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</si>
  <si>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</si>
  <si>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</si>
  <si>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</si>
  <si>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</si>
  <si>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</si>
  <si>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</si>
  <si>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</si>
  <si>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</si>
  <si>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</si>
  <si>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</si>
  <si>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</si>
  <si>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</si>
  <si>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</si>
  <si>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</si>
  <si>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</si>
  <si>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</si>
  <si>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</si>
  <si>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</si>
  <si>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</si>
  <si>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</si>
  <si>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</si>
  <si>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</si>
  <si>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</si>
  <si>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</si>
  <si>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</si>
  <si>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</si>
  <si>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</si>
  <si>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</si>
  <si>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</si>
  <si>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</si>
  <si>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</si>
  <si>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</si>
  <si>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</si>
  <si>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</si>
  <si>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</si>
  <si>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</si>
  <si>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</si>
  <si>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</si>
  <si>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</si>
  <si>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</si>
  <si>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</si>
  <si>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</si>
  <si>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</si>
  <si>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</si>
  <si>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</si>
  <si>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</si>
  <si>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</si>
  <si>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</si>
  <si>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</si>
  <si>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</si>
  <si>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</si>
  <si>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</si>
  <si>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</si>
  <si>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</si>
  <si>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</si>
  <si>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</si>
  <si>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</si>
  <si>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</si>
  <si>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</si>
  <si>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</si>
  <si>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</si>
  <si>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</si>
  <si>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</si>
  <si>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</si>
  <si>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</si>
  <si>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</si>
  <si>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</si>
  <si>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</si>
  <si>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</si>
  <si>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</si>
  <si>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</si>
  <si>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</si>
  <si>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</si>
  <si>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</si>
  <si>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</si>
  <si>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</si>
  <si>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</si>
  <si>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</si>
  <si>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</si>
  <si>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</si>
  <si>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</si>
  <si>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</si>
  <si>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</si>
  <si>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</si>
  <si>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</si>
  <si>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</si>
  <si>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</si>
  <si>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</si>
  <si>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</si>
  <si>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</si>
  <si>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</si>
  <si>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</si>
  <si>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</si>
  <si>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</si>
  <si>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</si>
  <si>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</si>
  <si>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</si>
  <si>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</si>
  <si>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</si>
  <si>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</si>
  <si>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</si>
  <si>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</si>
  <si>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</si>
  <si>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</si>
  <si>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</si>
  <si>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</si>
  <si>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</si>
  <si>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</si>
  <si>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</si>
  <si>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</si>
  <si>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</si>
  <si>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</si>
  <si>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</si>
  <si>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</si>
  <si>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</si>
  <si>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</si>
  <si>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</si>
  <si>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</si>
  <si>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</si>
  <si>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</si>
  <si>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</si>
  <si>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</si>
  <si>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</si>
  <si>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</si>
  <si>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</si>
  <si>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</si>
  <si>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</si>
  <si>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</si>
  <si>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</si>
  <si>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</si>
  <si>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</si>
  <si>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</si>
  <si>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</si>
  <si>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</si>
  <si>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</si>
  <si>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</si>
  <si>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</si>
  <si>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</si>
  <si>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</si>
  <si>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</si>
  <si>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</si>
  <si>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</si>
  <si>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</si>
  <si>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</si>
  <si>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</si>
  <si>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</si>
  <si>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</si>
  <si>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</si>
  <si>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</si>
  <si>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</si>
  <si>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</si>
  <si>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</si>
  <si>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</si>
  <si>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</si>
  <si>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</si>
  <si>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</si>
  <si>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</si>
  <si>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</si>
  <si>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</si>
  <si>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</si>
  <si>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</si>
  <si>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</si>
  <si>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</si>
  <si>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</si>
  <si>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</si>
  <si>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</si>
  <si>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</si>
  <si>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</si>
  <si>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</si>
  <si>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</si>
  <si>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</si>
  <si>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</si>
  <si>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</si>
  <si>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</si>
  <si>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</si>
  <si>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</si>
  <si>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</si>
  <si>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</si>
  <si>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</si>
  <si>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</si>
  <si>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</si>
  <si>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</si>
  <si>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</si>
  <si>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</si>
  <si>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</si>
  <si>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</si>
  <si>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</si>
  <si>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</si>
  <si>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</si>
  <si>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</si>
  <si>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</si>
  <si>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</si>
  <si>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</si>
  <si>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</si>
  <si>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</si>
  <si>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</si>
  <si>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</si>
  <si>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</si>
  <si>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</si>
  <si>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</si>
  <si>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</si>
  <si>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</si>
  <si>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</si>
  <si>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</si>
  <si>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</si>
  <si>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</si>
  <si>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</si>
  <si>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</si>
  <si>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</si>
  <si>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</si>
  <si>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</si>
  <si>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</si>
  <si>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</si>
  <si>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</si>
  <si>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</si>
  <si>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</si>
  <si>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</si>
  <si>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</si>
  <si>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</si>
  <si>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</si>
  <si>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</si>
  <si>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</si>
  <si>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</si>
  <si>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</si>
  <si>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</si>
  <si>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</si>
  <si>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</si>
  <si>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</si>
  <si>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</si>
  <si>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</si>
  <si>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</si>
  <si>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</si>
  <si>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</si>
  <si>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</si>
  <si>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</si>
  <si>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</si>
  <si>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</si>
  <si>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</si>
  <si>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</si>
  <si>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</si>
  <si>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</si>
  <si>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</si>
  <si>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</si>
  <si>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</si>
  <si>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</si>
  <si>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</si>
  <si>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</si>
  <si>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</si>
  <si>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</si>
  <si>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</si>
  <si>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</si>
  <si>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</si>
  <si>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</si>
  <si>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</si>
  <si>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</si>
  <si>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</si>
  <si>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</si>
  <si>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</si>
  <si>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</si>
  <si>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</si>
  <si>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</si>
  <si>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</si>
  <si>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</si>
  <si>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</si>
  <si>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</si>
  <si>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</si>
  <si>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</si>
  <si>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</si>
  <si>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</si>
  <si>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</si>
  <si>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</si>
  <si>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</si>
  <si>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</si>
  <si>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</si>
  <si>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</si>
  <si>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</si>
  <si>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</si>
  <si>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</si>
  <si>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</si>
  <si>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</si>
  <si>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</si>
  <si>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</si>
  <si>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</si>
  <si>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</si>
  <si>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</si>
  <si>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</si>
  <si>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</si>
  <si>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</si>
  <si>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</si>
  <si>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</si>
  <si>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</si>
  <si>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</si>
  <si>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</si>
  <si>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</si>
  <si>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</si>
  <si>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</si>
  <si>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</si>
  <si>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</si>
  <si>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</si>
  <si>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</si>
  <si>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</si>
  <si>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</si>
  <si>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</si>
  <si>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</si>
  <si>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</si>
  <si>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</si>
  <si>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</si>
  <si>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</si>
  <si>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</si>
  <si>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</si>
  <si>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</si>
  <si>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</si>
  <si>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</si>
  <si>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</si>
  <si>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</si>
  <si>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</si>
  <si>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</si>
  <si>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</si>
  <si>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</si>
  <si>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</si>
  <si>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</si>
  <si>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</si>
  <si>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</si>
  <si>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</si>
  <si>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</si>
  <si>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</si>
  <si>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</si>
  <si>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</si>
  <si>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</si>
  <si>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</si>
  <si>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</si>
  <si>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</si>
  <si>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</si>
  <si>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</si>
  <si>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</si>
  <si>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</si>
  <si>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</si>
  <si>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</si>
  <si>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</si>
  <si>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</si>
  <si>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</si>
  <si>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</si>
  <si>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</si>
  <si>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</si>
  <si>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</si>
  <si>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</si>
  <si>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</si>
  <si>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</si>
  <si>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</si>
  <si>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</si>
  <si>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</si>
  <si>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</si>
  <si>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</si>
  <si>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</si>
  <si>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</si>
  <si>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</si>
  <si>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</si>
  <si>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</si>
  <si>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</si>
  <si>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</si>
  <si>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</si>
  <si>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</si>
  <si>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</si>
  <si>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</si>
  <si>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</si>
  <si>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</si>
  <si>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</si>
  <si>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</si>
  <si>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</si>
  <si>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</si>
  <si>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</si>
  <si>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</si>
  <si>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</si>
  <si>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</si>
  <si>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</si>
  <si>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</si>
  <si>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</si>
  <si>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</si>
  <si>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</si>
  <si>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</si>
  <si>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</si>
  <si>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</si>
  <si>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</si>
  <si>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</si>
  <si>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</si>
  <si>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</si>
  <si>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</si>
  <si>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</si>
  <si>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</si>
  <si>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</si>
  <si>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</si>
  <si>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</si>
  <si>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</si>
  <si>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</si>
  <si>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</si>
  <si>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</si>
  <si>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</si>
  <si>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</si>
  <si>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</si>
  <si>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</si>
  <si>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</si>
  <si>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</si>
  <si>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</si>
  <si>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</si>
  <si>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</si>
  <si>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</si>
  <si>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</si>
  <si>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</si>
  <si>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</si>
  <si>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</si>
  <si>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</si>
  <si>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</si>
  <si>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</si>
  <si>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</si>
  <si>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</si>
  <si>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</si>
  <si>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</si>
  <si>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</si>
  <si>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</si>
  <si>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</si>
  <si>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</si>
  <si>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</si>
  <si>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</si>
  <si>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</si>
  <si>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</si>
  <si>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</si>
  <si>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</si>
  <si>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</si>
  <si>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</si>
  <si>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</si>
  <si>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</si>
  <si>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</si>
  <si>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</si>
  <si>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</si>
  <si>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</si>
  <si>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</si>
  <si>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</si>
  <si>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</si>
  <si>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</si>
  <si>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</si>
  <si>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</si>
  <si>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</si>
  <si>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</si>
  <si>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</si>
  <si>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</si>
  <si>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</si>
  <si>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</si>
  <si>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</si>
  <si>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</si>
  <si>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</si>
  <si>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</si>
  <si>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</si>
  <si>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</si>
  <si>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</si>
  <si>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</si>
  <si>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</si>
  <si>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</si>
  <si>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</si>
  <si>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</si>
  <si>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</si>
  <si>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</si>
  <si>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</si>
  <si>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</si>
  <si>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</si>
  <si>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</si>
  <si>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</si>
  <si>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</si>
  <si>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</si>
  <si>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</si>
  <si>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</si>
  <si>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</si>
  <si>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</si>
  <si>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</si>
  <si>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</si>
  <si>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</si>
  <si>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</si>
  <si>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</si>
  <si>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</si>
  <si>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</si>
  <si>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</si>
  <si>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</si>
  <si>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</si>
  <si>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</si>
  <si>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</si>
  <si>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</si>
  <si>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</si>
  <si>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</si>
  <si>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</si>
  <si>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</si>
  <si>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</si>
  <si>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</si>
  <si>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</si>
  <si>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</si>
  <si>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</si>
  <si>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</si>
  <si>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</si>
  <si>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</si>
  <si>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</si>
  <si>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</si>
  <si>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</si>
  <si>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</si>
  <si>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</si>
  <si>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</si>
  <si>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</si>
  <si>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</si>
  <si>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</si>
  <si>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</si>
  <si>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</si>
  <si>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</si>
  <si>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</si>
  <si>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</si>
  <si>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</si>
  <si>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</si>
  <si>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</si>
  <si>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</si>
  <si>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</si>
  <si>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</si>
  <si>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</si>
  <si>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</si>
  <si>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</si>
  <si>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</si>
  <si>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</si>
  <si>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</si>
  <si>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</si>
  <si>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</si>
  <si>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</si>
  <si>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</si>
  <si>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</si>
  <si>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</si>
  <si>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</si>
  <si>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</si>
  <si>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</si>
  <si>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</si>
  <si>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</si>
  <si>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</si>
  <si>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</si>
  <si>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</si>
  <si>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</si>
  <si>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</si>
  <si>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</si>
  <si>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</si>
  <si>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</si>
  <si>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</si>
  <si>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</si>
  <si>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</si>
  <si>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</si>
  <si>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</si>
  <si>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</si>
  <si>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</si>
  <si>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</si>
  <si>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</si>
  <si>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</si>
  <si>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</si>
  <si>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</si>
  <si>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</si>
  <si>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</si>
  <si>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</si>
  <si>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</si>
  <si>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</si>
  <si>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</si>
  <si>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</si>
  <si>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</si>
  <si>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</si>
  <si>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</si>
  <si>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</si>
  <si>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</si>
  <si>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</si>
  <si>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</si>
  <si>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</si>
  <si>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</si>
  <si>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</si>
  <si>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</si>
  <si>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</si>
  <si>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</si>
  <si>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</si>
  <si>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</si>
  <si>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</si>
  <si>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</si>
  <si>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</si>
  <si>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</si>
  <si>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</si>
  <si>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</si>
  <si>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</si>
  <si>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</si>
  <si>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</si>
  <si>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</si>
  <si>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</si>
  <si>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</si>
  <si>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</si>
  <si>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</si>
  <si>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</si>
  <si>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</si>
  <si>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</si>
  <si>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</si>
  <si>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</si>
  <si>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</si>
  <si>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</si>
  <si>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</si>
  <si>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</si>
  <si>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</si>
  <si>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</si>
  <si>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</si>
  <si>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</si>
  <si>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</si>
  <si>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</si>
  <si>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</si>
  <si>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</si>
  <si>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</si>
  <si>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</si>
  <si>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</si>
  <si>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</si>
  <si>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</si>
  <si>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</si>
  <si>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</si>
  <si>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</si>
  <si>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</si>
  <si>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</si>
  <si>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</si>
  <si>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</si>
  <si>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</si>
  <si>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</si>
  <si>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</si>
  <si>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</si>
  <si>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</si>
  <si>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</si>
  <si>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</si>
  <si>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</si>
  <si>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</si>
  <si>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</si>
  <si>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</si>
  <si>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</si>
  <si>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</si>
  <si>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</si>
  <si>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</si>
  <si>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</si>
  <si>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</si>
  <si>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</si>
  <si>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</si>
  <si>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</si>
  <si>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</si>
  <si>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</si>
  <si>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</si>
  <si>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</si>
  <si>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</si>
  <si>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</si>
  <si>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</si>
  <si>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</si>
  <si>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</si>
  <si>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</si>
  <si>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</si>
  <si>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</si>
  <si>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</si>
  <si>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</si>
  <si>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</si>
  <si>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</si>
  <si>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</si>
  <si>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</si>
  <si>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</si>
  <si>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</si>
  <si>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</si>
  <si>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</si>
  <si>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</si>
  <si>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</si>
  <si>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</si>
  <si>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</si>
  <si>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</si>
  <si>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</si>
  <si>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</si>
  <si>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</si>
  <si>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</si>
  <si>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</si>
  <si>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</si>
  <si>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</si>
  <si>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</si>
  <si>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</si>
  <si>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</si>
  <si>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</si>
  <si>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</si>
  <si>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</si>
  <si>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</si>
  <si>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</si>
  <si>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</si>
  <si>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</si>
  <si>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</si>
  <si>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</si>
  <si>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</si>
  <si>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</si>
  <si>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</si>
  <si>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</si>
  <si>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</si>
  <si>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</si>
  <si>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</si>
  <si>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</si>
  <si>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</si>
  <si>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</si>
  <si>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</si>
  <si>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</si>
  <si>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</si>
  <si>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</si>
  <si>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</si>
  <si>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</si>
  <si>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</si>
  <si>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</si>
  <si>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</si>
  <si>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</si>
  <si>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</si>
  <si>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</si>
  <si>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</si>
  <si>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</si>
  <si>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</si>
  <si>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</si>
  <si>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</si>
  <si>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</si>
  <si>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</si>
  <si>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</si>
  <si>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</si>
  <si>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</si>
  <si>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</si>
  <si>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</si>
  <si>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</si>
  <si>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</si>
  <si>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</si>
  <si>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</si>
  <si>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</si>
  <si>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</si>
  <si>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</si>
  <si>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</si>
  <si>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</si>
  <si>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</si>
  <si>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</si>
  <si>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</si>
  <si>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</si>
  <si>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</si>
  <si>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</si>
  <si>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</si>
  <si>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</si>
  <si>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</si>
  <si>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</si>
  <si>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</si>
  <si>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</si>
  <si>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</si>
  <si>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</si>
  <si>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</si>
  <si>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</si>
  <si>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</si>
  <si>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</si>
  <si>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</si>
  <si>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</si>
  <si>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</si>
  <si>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</si>
  <si>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</si>
  <si>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</si>
  <si>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</si>
  <si>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</si>
  <si>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</si>
  <si>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</si>
  <si>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</si>
  <si>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</si>
  <si>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</si>
  <si>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</si>
  <si>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</si>
  <si>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</si>
  <si>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</si>
  <si>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</si>
  <si>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</si>
  <si>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</si>
  <si>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</si>
  <si>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</si>
  <si>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</si>
  <si>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</si>
  <si>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</si>
  <si>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</si>
  <si>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</si>
  <si>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</si>
  <si>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</si>
  <si>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</si>
  <si>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</si>
  <si>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</si>
  <si>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</si>
  <si>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</si>
  <si>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</si>
  <si>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</si>
  <si>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</si>
  <si>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</si>
  <si>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</si>
  <si>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</si>
  <si>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</si>
  <si>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</si>
  <si>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</si>
  <si>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</si>
  <si>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</si>
  <si>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</si>
  <si>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</si>
  <si>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</si>
  <si>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</si>
  <si>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</si>
  <si>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</si>
  <si>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</si>
  <si>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</si>
  <si>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</si>
  <si>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</si>
  <si>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</si>
  <si>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</si>
  <si>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</si>
  <si>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</si>
  <si>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</si>
  <si>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</si>
  <si>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</si>
  <si>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</si>
  <si>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</si>
  <si>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</si>
  <si>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</si>
  <si>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</si>
  <si>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</si>
  <si>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</si>
  <si>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</si>
  <si>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</si>
  <si>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</si>
  <si>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</si>
  <si>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</si>
  <si>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</si>
  <si>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</si>
  <si>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</si>
  <si>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</si>
  <si>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</si>
  <si>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</si>
  <si>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</si>
  <si>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</si>
  <si>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</si>
  <si>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</si>
  <si>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</si>
  <si>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</si>
  <si>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</si>
  <si>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</si>
  <si>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</si>
  <si>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</si>
  <si>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</si>
  <si>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</si>
  <si>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</si>
  <si>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</si>
  <si>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</si>
  <si>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</si>
  <si>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</si>
  <si>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</si>
  <si>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</si>
  <si>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</si>
  <si>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</si>
  <si>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</si>
  <si>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</si>
  <si>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</si>
  <si>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</si>
  <si>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</si>
  <si>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</si>
  <si>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</si>
  <si>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</si>
  <si>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</si>
  <si>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</si>
  <si>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</si>
  <si>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</si>
  <si>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</si>
  <si>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</si>
  <si>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</si>
  <si>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</si>
  <si>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</si>
  <si>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</si>
  <si>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</si>
  <si>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</si>
  <si>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</si>
  <si>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</si>
  <si>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</si>
  <si>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</si>
  <si>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</si>
  <si>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</si>
  <si>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</si>
  <si>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</si>
  <si>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</si>
  <si>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</si>
  <si>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</si>
  <si>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</si>
  <si>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</si>
  <si>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</si>
  <si>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</si>
  <si>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</si>
  <si>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</si>
  <si>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</si>
  <si>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</si>
  <si>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</si>
  <si>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</si>
  <si>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</si>
  <si>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</si>
  <si>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</si>
  <si>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</si>
  <si>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</si>
  <si>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</si>
  <si>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</si>
  <si>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</si>
  <si>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</si>
  <si>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</si>
  <si>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</si>
  <si>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</si>
  <si>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</si>
  <si>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</si>
  <si>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</si>
  <si>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</si>
  <si>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</si>
  <si>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</si>
  <si>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</si>
  <si>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</si>
  <si>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</si>
  <si>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</si>
  <si>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</si>
  <si>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</si>
  <si>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</si>
  <si>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</si>
  <si>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</si>
  <si>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</si>
  <si>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</si>
  <si>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</si>
  <si>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</si>
  <si>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</si>
  <si>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</si>
  <si>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</si>
  <si>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</si>
  <si>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</si>
  <si>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</si>
  <si>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</si>
  <si>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</si>
  <si>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</si>
  <si>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</si>
  <si>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</si>
  <si>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</si>
  <si>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</si>
  <si>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</si>
  <si>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</si>
  <si>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</si>
  <si>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</si>
  <si>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</si>
  <si>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</si>
  <si>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</si>
  <si>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</si>
  <si>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</si>
  <si>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</si>
  <si>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</si>
  <si>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</si>
  <si>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</si>
  <si>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</si>
  <si>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</si>
  <si>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</si>
  <si>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</si>
  <si>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</si>
  <si>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</si>
  <si>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</si>
  <si>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</si>
  <si>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</si>
  <si>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</si>
  <si>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</si>
  <si>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</si>
  <si>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</si>
  <si>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</si>
  <si>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</si>
  <si>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</si>
  <si>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</si>
  <si>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</si>
  <si>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</si>
  <si>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</si>
  <si>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</si>
  <si>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</si>
  <si>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</si>
  <si>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</si>
  <si>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</si>
  <si>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</si>
  <si>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</si>
  <si>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</si>
  <si>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</si>
  <si>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</si>
  <si>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</si>
  <si>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</si>
  <si>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</si>
  <si>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</si>
  <si>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</si>
  <si>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</si>
  <si>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</si>
  <si>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</si>
  <si>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</si>
  <si>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</si>
  <si>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</si>
  <si>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</si>
  <si>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</si>
  <si>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</si>
  <si>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</si>
  <si>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</si>
  <si>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</si>
  <si>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</si>
  <si>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</si>
  <si>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</si>
  <si>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</si>
  <si>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</si>
  <si>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</si>
  <si>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</si>
  <si>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</si>
  <si>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</si>
  <si>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</si>
  <si>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</si>
  <si>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</si>
  <si>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</si>
  <si>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</si>
  <si>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</si>
  <si>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</si>
  <si>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</si>
  <si>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</si>
  <si>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</si>
  <si>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</si>
  <si>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</si>
  <si>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</si>
  <si>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</si>
  <si>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</si>
  <si>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</si>
  <si>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</si>
  <si>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</si>
  <si>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</si>
  <si>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</si>
  <si>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</si>
  <si>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</si>
  <si>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</si>
  <si>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</si>
  <si>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</si>
  <si>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</si>
  <si>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</si>
  <si>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</si>
  <si>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</si>
  <si>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</si>
  <si>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</si>
  <si>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</si>
  <si>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</si>
  <si>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</si>
  <si>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</si>
  <si>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</si>
  <si>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</si>
  <si>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</si>
  <si>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</si>
  <si>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</si>
  <si>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</si>
  <si>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</si>
  <si>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</si>
  <si>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</si>
  <si>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</si>
  <si>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</si>
  <si>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</si>
  <si>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</si>
  <si>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</si>
  <si>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</si>
  <si>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</si>
  <si>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</si>
  <si>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</si>
  <si>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</si>
  <si>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</si>
  <si>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</si>
  <si>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</si>
  <si>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</si>
  <si>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</si>
  <si>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</si>
  <si>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</si>
  <si>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</si>
  <si>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</si>
  <si>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</si>
  <si>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</si>
  <si>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</si>
  <si>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</si>
  <si>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</si>
  <si>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</si>
  <si>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</si>
  <si>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</si>
  <si>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</si>
  <si>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</si>
  <si>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</si>
  <si>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</si>
  <si>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</si>
  <si>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</si>
  <si>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</si>
  <si>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</si>
  <si>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</si>
  <si>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</si>
  <si>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</si>
  <si>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</si>
  <si>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</si>
  <si>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</si>
  <si>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</si>
  <si>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</si>
  <si>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</si>
  <si>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</si>
  <si>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</si>
  <si>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</si>
  <si>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</si>
  <si>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</si>
  <si>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</si>
  <si>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</si>
  <si>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</si>
  <si>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</si>
  <si>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</si>
  <si>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</si>
  <si>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</si>
  <si>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</si>
  <si>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</si>
  <si>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</si>
  <si>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</si>
  <si>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</si>
  <si>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</si>
  <si>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</si>
  <si>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</si>
  <si>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</si>
  <si>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</si>
  <si>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</si>
  <si>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</si>
  <si>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</si>
  <si>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</si>
  <si>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</si>
  <si>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</si>
  <si>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</si>
  <si>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</si>
  <si>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</si>
  <si>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</si>
  <si>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</si>
  <si>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</si>
  <si>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</si>
  <si>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</si>
  <si>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</si>
  <si>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</si>
  <si>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</si>
  <si>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</si>
  <si>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</si>
  <si>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</si>
  <si>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</si>
  <si>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</si>
  <si>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</si>
  <si>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</si>
  <si>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</si>
  <si>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</si>
  <si>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</si>
  <si>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</si>
  <si>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</si>
  <si>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</si>
  <si>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</si>
  <si>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</si>
  <si>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</si>
  <si>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</si>
  <si>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</si>
  <si>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</si>
  <si>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</si>
  <si>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</si>
  <si>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</si>
  <si>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</si>
  <si>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</si>
  <si>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</si>
  <si>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</si>
  <si>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</si>
  <si>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</si>
  <si>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</si>
  <si>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</si>
  <si>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</si>
  <si>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</si>
  <si>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</si>
  <si>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</si>
  <si>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</si>
  <si>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</si>
  <si>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</si>
  <si>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</si>
  <si>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</si>
  <si>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</si>
  <si>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</si>
  <si>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</si>
  <si>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</si>
  <si>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</si>
  <si>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</si>
  <si>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</si>
  <si>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</si>
  <si>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</si>
  <si>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</si>
  <si>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</si>
  <si>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</si>
  <si>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</si>
  <si>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</si>
  <si>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</si>
  <si>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</si>
  <si>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</si>
  <si>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</si>
  <si>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</si>
  <si>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</si>
  <si>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</si>
  <si>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</si>
  <si>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</si>
  <si>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</si>
  <si>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</si>
  <si>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</si>
  <si>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</si>
  <si>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</si>
  <si>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</si>
  <si>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</si>
  <si>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</si>
  <si>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</si>
  <si>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</si>
  <si>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</si>
  <si>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</si>
  <si>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</si>
  <si>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</si>
  <si>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</si>
  <si>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</si>
  <si>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</si>
  <si>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</si>
  <si>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</si>
  <si>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</si>
  <si>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</si>
  <si>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</si>
  <si>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</si>
  <si>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</si>
  <si>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</si>
  <si>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</si>
  <si>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</si>
  <si>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</si>
  <si>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</si>
  <si>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</si>
  <si>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</si>
  <si>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</si>
  <si>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</si>
  <si>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</si>
  <si>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</si>
  <si>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</si>
  <si>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</si>
  <si>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</si>
  <si>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</si>
  <si>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</si>
  <si>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</si>
  <si>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</si>
  <si>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</si>
  <si>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</si>
  <si>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</si>
  <si>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</si>
  <si>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</si>
  <si>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</si>
  <si>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</si>
  <si>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</si>
  <si>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</si>
  <si>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</si>
  <si>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</si>
  <si>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</si>
  <si>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</si>
  <si>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</si>
  <si>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</si>
  <si>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</si>
  <si>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</si>
  <si>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</si>
  <si>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</si>
  <si>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</si>
  <si>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</si>
  <si>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</si>
  <si>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</si>
  <si>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</si>
  <si>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</si>
  <si>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</si>
  <si>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</si>
  <si>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</si>
  <si>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</si>
  <si>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</si>
  <si>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</si>
  <si>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</si>
  <si>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</si>
  <si>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</si>
  <si>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</si>
  <si>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</si>
  <si>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</si>
  <si>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</si>
  <si>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</si>
  <si>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</si>
  <si>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</si>
  <si>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</si>
  <si>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</si>
  <si>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</si>
  <si>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</si>
  <si>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</si>
  <si>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</si>
  <si>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</si>
  <si>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</si>
  <si>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</si>
  <si>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</si>
  <si>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</si>
  <si>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</si>
  <si>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</si>
  <si>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</si>
  <si>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</si>
  <si>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</si>
  <si>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</si>
  <si>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</si>
  <si>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</si>
  <si>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</si>
  <si>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</si>
  <si>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</si>
  <si>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</si>
  <si>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</si>
  <si>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</si>
  <si>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</si>
  <si>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</si>
  <si>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</si>
  <si>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</si>
  <si>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</si>
  <si>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</si>
  <si>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</si>
  <si>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</si>
  <si>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</si>
  <si>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</si>
  <si>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</si>
  <si>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</si>
  <si>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</si>
  <si>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</si>
  <si>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</si>
  <si>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</si>
  <si>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</si>
  <si>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</si>
  <si>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</si>
  <si>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</si>
  <si>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</si>
  <si>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</si>
  <si>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</si>
  <si>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</si>
  <si>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</si>
  <si>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</si>
  <si>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</si>
  <si>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</si>
  <si>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</si>
  <si>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</si>
  <si>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</si>
  <si>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</si>
  <si>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</si>
  <si>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</si>
  <si>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</si>
  <si>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</si>
  <si>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</si>
  <si>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</si>
  <si>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</si>
  <si>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</si>
  <si>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</si>
  <si>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</si>
  <si>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</si>
  <si>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</si>
  <si>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</si>
  <si>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</si>
  <si>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</si>
  <si>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</si>
  <si>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</si>
  <si>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</si>
  <si>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</si>
  <si>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</si>
  <si>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</si>
  <si>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</si>
  <si>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</si>
  <si>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</si>
  <si>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</si>
  <si>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</si>
  <si>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</si>
  <si>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</si>
  <si>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</si>
  <si>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</si>
  <si>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</si>
  <si>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</si>
  <si>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</si>
  <si>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</si>
  <si>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</si>
  <si>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</si>
  <si>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</si>
  <si>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</si>
  <si>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</si>
  <si>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</si>
  <si>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</si>
  <si>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</si>
  <si>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</si>
  <si>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</si>
  <si>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</si>
  <si>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</si>
  <si>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</si>
  <si>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</si>
  <si>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</si>
  <si>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</si>
  <si>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</si>
  <si>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</si>
  <si>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</si>
  <si>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</si>
  <si>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</si>
  <si>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</si>
  <si>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</si>
  <si>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</si>
  <si>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</si>
  <si>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</si>
  <si>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</si>
  <si>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</si>
  <si>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</si>
  <si>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</si>
  <si>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</si>
  <si>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</si>
  <si>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</si>
  <si>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</si>
  <si>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</si>
  <si>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</si>
  <si>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</si>
  <si>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</si>
  <si>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</si>
  <si>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</si>
  <si>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</si>
  <si>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</si>
  <si>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</si>
  <si>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</si>
  <si>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</si>
  <si>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</si>
  <si>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</si>
  <si>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</si>
  <si>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</si>
  <si>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</si>
  <si>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</si>
  <si>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</si>
  <si>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</si>
  <si>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</si>
  <si>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</si>
  <si>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</si>
  <si>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</si>
  <si>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</si>
  <si>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</si>
  <si>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</si>
  <si>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</si>
  <si>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</si>
  <si>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</si>
  <si>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</si>
  <si>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</si>
  <si>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</si>
  <si>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</si>
  <si>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</si>
  <si>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</si>
  <si>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</si>
  <si>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</si>
  <si>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</si>
  <si>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</si>
  <si>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</si>
  <si>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</si>
  <si>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</si>
  <si>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</si>
  <si>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</si>
  <si>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</si>
  <si>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</si>
  <si>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</si>
  <si>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</si>
  <si>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</si>
  <si>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</si>
  <si>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</si>
  <si>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</si>
  <si>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</si>
  <si>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</si>
  <si>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</si>
  <si>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</si>
  <si>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</si>
  <si>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</si>
  <si>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</si>
  <si>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</si>
  <si>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</si>
  <si>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</si>
  <si>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</si>
  <si>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</si>
  <si>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</si>
  <si>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</si>
  <si>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</si>
  <si>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</si>
  <si>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</si>
  <si>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</si>
  <si>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</si>
  <si>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</si>
  <si>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</si>
  <si>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</si>
  <si>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</si>
  <si>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</si>
  <si>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</si>
  <si>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</si>
  <si>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</si>
  <si>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</si>
  <si>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</si>
  <si>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</si>
  <si>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</si>
  <si>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</si>
  <si>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</si>
  <si>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</si>
  <si>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</si>
  <si>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</si>
  <si>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</si>
  <si>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</si>
  <si>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</si>
  <si>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</si>
  <si>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</si>
  <si>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</si>
  <si>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</si>
  <si>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</si>
  <si>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</si>
  <si>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</si>
  <si>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</si>
  <si>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</si>
  <si>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</si>
  <si>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</si>
  <si>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</si>
  <si>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</si>
  <si>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</si>
  <si>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</si>
  <si>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</si>
  <si>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</si>
  <si>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</si>
  <si>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</si>
  <si>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</si>
  <si>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</si>
  <si>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</si>
  <si>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</si>
  <si>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</si>
  <si>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</si>
  <si>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</si>
  <si>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</si>
  <si>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</si>
  <si>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</si>
  <si>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</si>
  <si>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</si>
  <si>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</si>
  <si>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</si>
  <si>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</si>
  <si>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</si>
  <si>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</si>
  <si>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</si>
  <si>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</si>
  <si>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</si>
  <si>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</si>
  <si>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</si>
  <si>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</si>
  <si>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</si>
  <si>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</si>
  <si>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</si>
  <si>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</si>
  <si>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</si>
  <si>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</si>
  <si>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</si>
  <si>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</si>
  <si>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</si>
  <si>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</si>
  <si>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</si>
  <si>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</si>
  <si>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</si>
  <si>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</si>
  <si>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</si>
  <si>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</si>
  <si>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</si>
  <si>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</si>
  <si>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</si>
  <si>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</si>
  <si>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</si>
  <si>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</si>
  <si>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</si>
  <si>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</si>
  <si>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</si>
  <si>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</si>
  <si>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</si>
  <si>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</si>
  <si>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</si>
  <si>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</si>
  <si>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</si>
  <si>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</si>
  <si>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</si>
  <si>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</si>
  <si>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</si>
  <si>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</si>
  <si>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</si>
  <si>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</si>
  <si>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</si>
  <si>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</si>
  <si>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</si>
  <si>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</si>
  <si>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</si>
  <si>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</si>
  <si>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</si>
  <si>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</si>
  <si>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</si>
  <si>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</si>
  <si>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</si>
  <si>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</si>
  <si>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</si>
  <si>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</si>
  <si>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</si>
  <si>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</si>
  <si>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</si>
  <si>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</si>
  <si>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</si>
  <si>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</si>
  <si>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</si>
  <si>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</si>
  <si>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</si>
  <si>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</si>
  <si>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</si>
  <si>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</si>
  <si>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</si>
  <si>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</si>
  <si>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</si>
  <si>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</si>
  <si>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</si>
  <si>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</si>
  <si>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</si>
  <si>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</si>
  <si>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</si>
  <si>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</si>
  <si>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</si>
  <si>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</si>
  <si>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</si>
  <si>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</si>
  <si>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</si>
  <si>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</si>
  <si>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</si>
  <si>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</si>
  <si>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</si>
  <si>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</si>
  <si>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</si>
  <si>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</si>
  <si>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</si>
  <si>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</si>
  <si>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</si>
  <si>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</si>
  <si>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</si>
  <si>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</si>
  <si>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</si>
  <si>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</si>
  <si>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</si>
  <si>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</si>
  <si>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</si>
  <si>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</si>
  <si>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</si>
  <si>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</si>
  <si>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</si>
  <si>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</si>
  <si>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</si>
  <si>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</si>
  <si>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</si>
  <si>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</si>
  <si>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</si>
  <si>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</si>
  <si>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</si>
  <si>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</si>
  <si>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</si>
  <si>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</si>
  <si>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</si>
  <si>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</si>
  <si>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</si>
  <si>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</si>
  <si>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</si>
  <si>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</si>
  <si>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</si>
  <si>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</si>
  <si>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</si>
  <si>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</si>
  <si>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</si>
  <si>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</si>
  <si>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</si>
  <si>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</si>
  <si>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</si>
  <si>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</si>
  <si>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</si>
  <si>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</si>
  <si>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</si>
  <si>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</si>
  <si>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</si>
  <si>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</si>
  <si>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</si>
  <si>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</si>
  <si>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</si>
  <si>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</si>
  <si>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</si>
  <si>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</si>
  <si>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</si>
  <si>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</si>
  <si>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</si>
  <si>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</si>
  <si>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</si>
  <si>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</si>
  <si>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</si>
  <si>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</si>
  <si>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</si>
  <si>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</si>
  <si>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</si>
  <si>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</si>
  <si>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</si>
  <si>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</si>
  <si>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</si>
  <si>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</si>
  <si>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</si>
  <si>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</si>
  <si>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</si>
  <si>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</si>
  <si>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</si>
  <si>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</si>
  <si>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</si>
  <si>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</si>
  <si>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</si>
  <si>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</si>
  <si>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</si>
  <si>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</si>
  <si>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</si>
  <si>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</si>
  <si>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</si>
  <si>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</si>
  <si>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</si>
  <si>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</si>
  <si>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</si>
  <si>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</si>
  <si>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</si>
  <si>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</si>
  <si>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</si>
  <si>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</si>
  <si>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</si>
  <si>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</si>
  <si>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</si>
  <si>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</si>
  <si>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</si>
  <si>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</si>
  <si>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</si>
  <si>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</si>
  <si>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</si>
  <si>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</si>
  <si>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</si>
  <si>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</si>
  <si>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</si>
  <si>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</si>
  <si>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</si>
  <si>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</si>
  <si>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</si>
  <si>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</si>
  <si>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</si>
  <si>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</si>
  <si>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</si>
  <si>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</si>
  <si>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</si>
  <si>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</si>
  <si>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</si>
  <si>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</si>
  <si>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</si>
  <si>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</si>
  <si>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</si>
  <si>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</si>
  <si>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</si>
  <si>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</si>
  <si>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</si>
  <si>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</si>
  <si>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</si>
  <si>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</si>
  <si>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</si>
  <si>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</si>
  <si>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</si>
  <si>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</si>
  <si>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</si>
  <si>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</si>
  <si>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</si>
  <si>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</si>
  <si>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</si>
  <si>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</si>
  <si>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</si>
  <si>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</si>
  <si>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</si>
  <si>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</si>
  <si>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</si>
  <si>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</si>
  <si>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</si>
  <si>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</si>
  <si>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</si>
  <si>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</si>
  <si>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</si>
  <si>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</si>
  <si>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</si>
  <si>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</si>
  <si>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</si>
  <si>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</si>
  <si>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</si>
  <si>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</si>
  <si>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</si>
  <si>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</si>
  <si>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</si>
  <si>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</si>
  <si>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</si>
  <si>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</si>
  <si>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</si>
  <si>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</si>
  <si>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</si>
  <si>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</si>
  <si>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</si>
  <si>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</si>
  <si>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</si>
  <si>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</si>
  <si>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</si>
  <si>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</si>
  <si>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</si>
  <si>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</si>
  <si>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</si>
  <si>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</si>
  <si>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</si>
  <si>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</si>
  <si>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</si>
  <si>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</si>
  <si>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</si>
  <si>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</si>
  <si>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</si>
  <si>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</si>
  <si>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</si>
  <si>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</si>
  <si>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</si>
  <si>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</si>
  <si>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</si>
  <si>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</si>
  <si>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</si>
  <si>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</si>
  <si>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</si>
  <si>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</si>
  <si>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</si>
  <si>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</si>
  <si>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</si>
  <si>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</si>
  <si>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</si>
  <si>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</si>
  <si>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</si>
  <si>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</si>
  <si>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</si>
  <si>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</si>
  <si>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</si>
  <si>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</si>
  <si>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</si>
  <si>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</si>
  <si>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</si>
  <si>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</si>
  <si>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</si>
  <si>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</si>
  <si>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</si>
  <si>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</si>
  <si>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</si>
  <si>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</si>
  <si>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</si>
  <si>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</si>
  <si>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</si>
  <si>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</si>
  <si>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</si>
  <si>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</si>
  <si>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</si>
  <si>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</si>
  <si>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</si>
  <si>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</si>
  <si>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</si>
  <si>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</si>
  <si>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</si>
  <si>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</si>
  <si>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</si>
  <si>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</si>
  <si>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</si>
  <si>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</si>
  <si>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</si>
  <si>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</si>
  <si>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</si>
  <si>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</si>
  <si>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</si>
  <si>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</si>
  <si>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</si>
  <si>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</si>
  <si>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</si>
  <si>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</si>
  <si>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</si>
  <si>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</si>
  <si>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</si>
  <si>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</si>
  <si>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</si>
  <si>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</si>
  <si>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</si>
  <si>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</si>
  <si>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</si>
  <si>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</si>
  <si>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</si>
  <si>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</si>
  <si>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</si>
  <si>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</si>
  <si>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</si>
  <si>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</si>
  <si>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</si>
  <si>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</si>
  <si>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</si>
  <si>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</si>
  <si>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</si>
  <si>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</si>
  <si>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</si>
  <si>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</si>
  <si>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</si>
  <si>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</si>
  <si>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</si>
  <si>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</si>
  <si>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</si>
  <si>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</si>
  <si>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</si>
  <si>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</si>
  <si>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</si>
  <si>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</si>
  <si>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</si>
  <si>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</si>
  <si>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</si>
  <si>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</si>
  <si>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</si>
  <si>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</si>
  <si>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</si>
  <si>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</si>
  <si>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</si>
  <si>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</si>
  <si>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</si>
  <si>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</si>
  <si>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</si>
  <si>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</si>
  <si>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</si>
  <si>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</si>
  <si>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</si>
  <si>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</si>
  <si>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</si>
  <si>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</si>
  <si>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</si>
  <si>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</si>
  <si>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</si>
  <si>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</si>
  <si>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</si>
  <si>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</si>
  <si>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</si>
  <si>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</si>
  <si>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</si>
  <si>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</si>
  <si>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</si>
  <si>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</si>
  <si>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</si>
  <si>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</si>
  <si>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</si>
  <si>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</si>
  <si>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</si>
  <si>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</si>
  <si>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</si>
  <si>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</si>
  <si>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</si>
  <si>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</si>
  <si>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</si>
  <si>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</si>
  <si>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</si>
  <si>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</si>
  <si>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</si>
  <si>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</si>
  <si>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</si>
  <si>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</si>
  <si>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</si>
  <si>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</si>
  <si>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</si>
  <si>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</si>
  <si>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</si>
  <si>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</si>
  <si>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</si>
  <si>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</si>
  <si>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</si>
  <si>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</si>
  <si>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</si>
  <si>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</si>
  <si>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</si>
  <si>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</si>
  <si>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</si>
  <si>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</si>
  <si>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</si>
  <si>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</si>
  <si>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</si>
  <si>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</si>
  <si>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</si>
  <si>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</si>
  <si>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</si>
  <si>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</si>
  <si>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</si>
  <si>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</si>
  <si>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</si>
  <si>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</si>
  <si>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</si>
  <si>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</si>
  <si>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</si>
  <si>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</si>
  <si>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</si>
  <si>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</si>
  <si>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</si>
  <si>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</si>
  <si>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</si>
  <si>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</si>
  <si>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</si>
  <si>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</si>
  <si>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</si>
  <si>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</si>
  <si>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</si>
  <si>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</si>
  <si>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</si>
  <si>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</si>
  <si>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</si>
  <si>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</si>
  <si>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</si>
  <si>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</si>
  <si>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</si>
  <si>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</si>
  <si>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</si>
  <si>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</si>
  <si>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</si>
  <si>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</si>
  <si>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</si>
  <si>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</si>
  <si>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</si>
  <si>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</si>
  <si>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</si>
  <si>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</si>
  <si>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</si>
  <si>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</si>
  <si>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</si>
  <si>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</si>
  <si>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</si>
  <si>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</si>
  <si>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</si>
  <si>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</si>
  <si>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</si>
  <si>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</si>
  <si>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</si>
  <si>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</si>
  <si>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</si>
  <si>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</si>
  <si>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</si>
  <si>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</si>
  <si>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</si>
  <si>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</si>
  <si>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</si>
  <si>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</si>
  <si>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</si>
  <si>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</si>
  <si>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</si>
  <si>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</si>
  <si>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</si>
  <si>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</si>
  <si>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</si>
  <si>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</si>
  <si>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</si>
  <si>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</si>
  <si>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</si>
  <si>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</si>
  <si>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</si>
  <si>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</si>
  <si>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</si>
  <si>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</si>
  <si>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</si>
  <si>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</si>
  <si>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</si>
  <si>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</si>
  <si>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</si>
  <si>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</si>
  <si>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</si>
  <si>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</si>
  <si>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</si>
  <si>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</si>
  <si>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</si>
  <si>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</si>
  <si>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</si>
  <si>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</si>
  <si>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</si>
  <si>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</si>
  <si>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</si>
  <si>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</si>
  <si>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</si>
  <si>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</si>
  <si>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</si>
  <si>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</si>
  <si>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</si>
  <si>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</si>
  <si>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</si>
  <si>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</si>
  <si>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</si>
  <si>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</si>
  <si>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</si>
  <si>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</si>
  <si>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</si>
  <si>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</si>
  <si>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</si>
  <si>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</si>
  <si>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</si>
  <si>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</si>
  <si>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</si>
  <si>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</si>
  <si>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</si>
  <si>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</si>
  <si>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</si>
  <si>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</si>
  <si>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</si>
  <si>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</si>
  <si>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</si>
  <si>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</si>
  <si>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</si>
  <si>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</si>
  <si>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</si>
  <si>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</si>
  <si>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</si>
  <si>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</si>
  <si>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</si>
  <si>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</si>
  <si>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</si>
  <si>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</si>
  <si>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</si>
  <si>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</si>
  <si>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</si>
  <si>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</si>
  <si>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</si>
  <si>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</si>
  <si>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</si>
  <si>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</si>
  <si>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</si>
  <si>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</si>
  <si>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</si>
  <si>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</si>
  <si>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</si>
  <si>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</si>
  <si>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</si>
  <si>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</si>
  <si>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</si>
  <si>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</si>
  <si>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</si>
  <si>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</si>
  <si>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</si>
  <si>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</si>
  <si>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</si>
  <si>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</si>
  <si>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</si>
  <si>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</si>
  <si>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</si>
  <si>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</si>
  <si>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</si>
  <si>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</si>
  <si>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</si>
  <si>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</si>
  <si>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</si>
  <si>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</si>
  <si>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</si>
  <si>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</si>
  <si>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</si>
  <si>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</si>
  <si>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</si>
  <si>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</si>
  <si>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</si>
  <si>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</si>
  <si>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</si>
  <si>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</si>
  <si>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</si>
  <si>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</si>
  <si>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</si>
  <si>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</si>
  <si>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</si>
  <si>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</si>
  <si>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</si>
  <si>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</si>
  <si>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</si>
  <si>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</si>
  <si>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</si>
  <si>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</si>
  <si>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</si>
  <si>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</si>
  <si>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</si>
  <si>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</si>
  <si>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</si>
  <si>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</si>
  <si>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</si>
  <si>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</si>
  <si>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</si>
  <si>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</si>
  <si>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</si>
  <si>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</si>
  <si>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</si>
  <si>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</si>
  <si>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</si>
  <si>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</si>
  <si>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</si>
  <si>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</si>
  <si>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</si>
  <si>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</si>
  <si>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</si>
  <si>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</si>
  <si>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</si>
  <si>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</si>
  <si>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</si>
  <si>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</si>
  <si>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</si>
  <si>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</si>
  <si>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</si>
  <si>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</si>
  <si>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</si>
  <si>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</si>
  <si>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</si>
  <si>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</si>
  <si>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</si>
  <si>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</si>
  <si>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</si>
  <si>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</si>
  <si>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</si>
  <si>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</si>
  <si>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</si>
  <si>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</si>
  <si>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</si>
  <si>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</si>
  <si>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</si>
  <si>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</si>
  <si>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</si>
  <si>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</si>
  <si>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</si>
  <si>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</si>
  <si>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</si>
  <si>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</si>
  <si>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</si>
  <si>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</si>
  <si>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</si>
  <si>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</si>
  <si>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</si>
  <si>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</si>
  <si>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</si>
  <si>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</si>
  <si>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</si>
  <si>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</si>
  <si>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</si>
  <si>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</si>
  <si>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</si>
  <si>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</si>
  <si>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</si>
  <si>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</si>
  <si>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</si>
  <si>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</si>
  <si>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</si>
  <si>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</si>
  <si>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</si>
  <si>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</si>
  <si>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</si>
  <si>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</si>
  <si>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</si>
  <si>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</si>
  <si>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</si>
  <si>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</si>
  <si>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</si>
  <si>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</si>
  <si>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</si>
  <si>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</si>
  <si>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</si>
  <si>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</si>
  <si>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</si>
  <si>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</si>
  <si>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</si>
  <si>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</si>
  <si>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</si>
  <si>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</si>
  <si>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</si>
  <si>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</si>
  <si>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</si>
  <si>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</si>
  <si>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</si>
  <si>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</si>
  <si>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</si>
  <si>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</si>
  <si>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</si>
  <si>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</si>
  <si>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</si>
  <si>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</si>
  <si>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</si>
  <si>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</si>
  <si>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</si>
  <si>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</si>
  <si>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</si>
  <si>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</si>
  <si>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</si>
  <si>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</si>
  <si>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</si>
  <si>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</si>
  <si>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</si>
  <si>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</si>
  <si>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</si>
  <si>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</si>
  <si>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</si>
  <si>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</si>
  <si>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</si>
  <si>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</si>
  <si>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</si>
  <si>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</si>
  <si>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</si>
  <si>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</si>
  <si>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</si>
  <si>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</si>
  <si>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</si>
  <si>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</si>
  <si>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</si>
  <si>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</si>
  <si>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</si>
  <si>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</si>
  <si>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</si>
  <si>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</si>
  <si>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</si>
  <si>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</si>
  <si>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</si>
  <si>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</si>
  <si>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</si>
  <si>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</si>
  <si>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</si>
  <si>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</si>
  <si>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</si>
  <si>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</si>
  <si>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</si>
  <si>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</si>
  <si>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</si>
  <si>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</si>
  <si>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</si>
  <si>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</si>
  <si>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</si>
  <si>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</si>
  <si>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</si>
  <si>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</si>
  <si>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</si>
  <si>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</si>
  <si>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</si>
  <si>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</si>
  <si>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</si>
  <si>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</si>
  <si>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</si>
  <si>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</si>
  <si>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</si>
  <si>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</si>
  <si>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</si>
  <si>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</si>
  <si>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</si>
  <si>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</si>
  <si>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</si>
  <si>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</si>
  <si>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</si>
  <si>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</si>
  <si>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</si>
  <si>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</si>
  <si>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</si>
  <si>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</si>
  <si>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</si>
  <si>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</si>
  <si>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</si>
  <si>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</si>
  <si>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</si>
  <si>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</si>
  <si>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</si>
  <si>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</si>
  <si>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</si>
  <si>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</si>
  <si>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</si>
  <si>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</si>
  <si>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</si>
  <si>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</si>
  <si>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</si>
  <si>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</si>
  <si>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</si>
  <si>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</si>
  <si>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</si>
  <si>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</si>
  <si>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</si>
  <si>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</si>
  <si>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</si>
  <si>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</si>
  <si>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</si>
  <si>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</si>
  <si>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</si>
  <si>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</si>
  <si>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</si>
  <si>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</si>
  <si>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</si>
  <si>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</si>
  <si>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</si>
  <si>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</si>
  <si>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</si>
  <si>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</si>
  <si>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</si>
  <si>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</si>
  <si>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</si>
  <si>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</si>
  <si>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</si>
  <si>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</si>
  <si>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</si>
  <si>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</si>
  <si>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</si>
  <si>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</si>
  <si>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</si>
  <si>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</si>
  <si>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</si>
  <si>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</si>
  <si>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</si>
  <si>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</si>
  <si>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</si>
  <si>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</si>
  <si>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</si>
  <si>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</si>
  <si>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</si>
  <si>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</si>
  <si>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</si>
  <si>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</si>
  <si>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</si>
  <si>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</si>
  <si>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</si>
  <si>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</si>
  <si>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</si>
  <si>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</si>
  <si>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</si>
  <si>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</si>
  <si>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</si>
  <si>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</si>
  <si>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</si>
  <si>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</si>
  <si>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</si>
  <si>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</si>
  <si>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</si>
  <si>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</si>
  <si>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</si>
  <si>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</si>
  <si>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</si>
  <si>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</si>
  <si>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</si>
  <si>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</si>
  <si>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</si>
  <si>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</si>
  <si>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</si>
  <si>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</si>
  <si>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</si>
  <si>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</si>
  <si>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</si>
  <si>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</si>
  <si>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</si>
  <si>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</si>
  <si>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</si>
  <si>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</si>
  <si>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</si>
  <si>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</si>
  <si>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</si>
  <si>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</si>
  <si>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</si>
  <si>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</si>
  <si>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</si>
  <si>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</si>
  <si>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</si>
  <si>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</si>
  <si>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</si>
  <si>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</si>
  <si>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</si>
  <si>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</si>
  <si>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</si>
  <si>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</si>
  <si>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</si>
  <si>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</si>
  <si>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</si>
  <si>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</si>
  <si>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</si>
  <si>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</si>
  <si>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</si>
  <si>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</si>
  <si>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</si>
  <si>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</si>
  <si>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</si>
  <si>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</si>
  <si>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</si>
  <si>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</si>
  <si>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</si>
  <si>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</si>
  <si>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</si>
  <si>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</si>
  <si>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</si>
  <si>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</si>
  <si>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</si>
  <si>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</si>
  <si>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</si>
  <si>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</si>
  <si>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</si>
  <si>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</si>
  <si>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</si>
  <si>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</si>
  <si>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</si>
  <si>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</si>
  <si>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</si>
  <si>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</si>
  <si>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</si>
  <si>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</si>
  <si>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</si>
  <si>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</si>
  <si>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</si>
  <si>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</si>
  <si>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</si>
  <si>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</si>
  <si>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</si>
  <si>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</si>
  <si>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</si>
  <si>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</si>
  <si>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</si>
  <si>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</si>
  <si>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</si>
  <si>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</si>
  <si>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</si>
  <si>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</si>
  <si>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</si>
  <si>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</si>
  <si>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</si>
  <si>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</si>
  <si>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</si>
  <si>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</si>
  <si>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</si>
  <si>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</si>
  <si>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</si>
  <si>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</si>
  <si>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</si>
  <si>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</si>
  <si>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</si>
  <si>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</si>
  <si>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</si>
  <si>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</si>
  <si>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</si>
  <si>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</si>
  <si>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</si>
  <si>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</si>
  <si>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</si>
  <si>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</si>
  <si>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</si>
  <si>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</si>
  <si>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</si>
  <si>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</si>
  <si>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</si>
  <si>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</si>
  <si>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</si>
  <si>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</si>
  <si>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</si>
  <si>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</si>
  <si>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</si>
  <si>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</si>
  <si>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</si>
  <si>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</si>
  <si>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</si>
  <si>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</si>
  <si>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</si>
  <si>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</si>
  <si>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</si>
  <si>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</si>
  <si>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</si>
  <si>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</si>
  <si>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</si>
  <si>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</si>
  <si>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</si>
  <si>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</si>
  <si>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</si>
  <si>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</si>
  <si>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</si>
  <si>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</si>
  <si>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</si>
  <si>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</si>
  <si>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</si>
  <si>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</si>
  <si>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</si>
  <si>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</si>
  <si>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</si>
  <si>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</si>
  <si>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</si>
  <si>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</si>
  <si>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</si>
  <si>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</si>
  <si>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</si>
  <si>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</si>
  <si>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</si>
  <si>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</si>
  <si>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</si>
  <si>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</si>
  <si>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</si>
  <si>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</si>
  <si>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</si>
  <si>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</si>
  <si>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</si>
  <si>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</si>
  <si>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</si>
  <si>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</si>
  <si>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</si>
  <si>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</si>
  <si>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</si>
  <si>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</si>
  <si>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</si>
  <si>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</si>
  <si>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</si>
  <si>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</si>
  <si>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</si>
  <si>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</si>
  <si>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</si>
  <si>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</si>
  <si>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</si>
  <si>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</si>
  <si>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</si>
  <si>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</si>
  <si>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</si>
  <si>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</si>
  <si>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</si>
  <si>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</si>
  <si>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</si>
  <si>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</si>
  <si>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</si>
  <si>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</si>
  <si>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</si>
  <si>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</si>
  <si>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</si>
  <si>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</si>
  <si>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</si>
  <si>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</si>
  <si>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</si>
  <si>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</si>
  <si>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</si>
  <si>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</si>
  <si>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</si>
  <si>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</si>
  <si>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</si>
  <si>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</si>
  <si>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</si>
  <si>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</si>
  <si>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</si>
  <si>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</si>
  <si>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</si>
  <si>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</si>
  <si>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</si>
  <si>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</si>
  <si>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</si>
  <si>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</si>
  <si>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</si>
  <si>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</si>
  <si>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</si>
  <si>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</si>
  <si>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</si>
  <si>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</si>
  <si>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</si>
  <si>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</si>
  <si>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</si>
  <si>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</si>
  <si>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</si>
  <si>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</si>
  <si>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</si>
  <si>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</si>
  <si>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</si>
  <si>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</si>
  <si>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</si>
  <si>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</si>
  <si>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</si>
  <si>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</si>
  <si>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</si>
  <si>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</si>
  <si>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</si>
  <si>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</si>
  <si>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</si>
  <si>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</si>
  <si>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</si>
  <si>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</si>
  <si>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</si>
  <si>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</si>
  <si>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</si>
  <si>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</si>
  <si>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</si>
  <si>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</si>
  <si>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</si>
  <si>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</si>
  <si>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</si>
  <si>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</si>
  <si>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</si>
  <si>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</si>
  <si>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</si>
  <si>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</si>
  <si>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</si>
  <si>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</si>
  <si>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</si>
  <si>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</si>
  <si>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</si>
  <si>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</si>
  <si>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</si>
  <si>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</si>
  <si>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</si>
  <si>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</si>
  <si>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</si>
  <si>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</si>
  <si>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</si>
  <si>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</si>
  <si>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</si>
  <si>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</si>
  <si>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</si>
  <si>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</si>
  <si>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</si>
  <si>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</si>
  <si>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</si>
  <si>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</si>
  <si>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</si>
  <si>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</si>
  <si>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</si>
  <si>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</si>
  <si>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</si>
  <si>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</si>
  <si>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</si>
  <si>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</si>
  <si>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</si>
  <si>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</si>
  <si>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</si>
  <si>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</si>
  <si>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</si>
  <si>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</si>
  <si>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</si>
  <si>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</si>
  <si>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</si>
  <si>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</si>
  <si>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</si>
  <si>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</si>
  <si>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</si>
  <si>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</si>
  <si>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</si>
  <si>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</si>
  <si>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</si>
  <si>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</si>
  <si>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</si>
  <si>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</si>
  <si>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</si>
  <si>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</si>
  <si>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</si>
  <si>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</si>
  <si>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</si>
  <si>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</si>
  <si>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</si>
  <si>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</si>
  <si>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</si>
  <si>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</si>
  <si>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</si>
  <si>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</si>
  <si>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</si>
  <si>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</si>
  <si>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</si>
  <si>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</si>
  <si>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</si>
  <si>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</si>
  <si>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</si>
  <si>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</si>
  <si>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</si>
  <si>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</si>
  <si>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</si>
  <si>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</si>
  <si>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</si>
  <si>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</si>
  <si>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</si>
  <si>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</si>
  <si>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</si>
  <si>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</si>
  <si>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</si>
  <si>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</si>
  <si>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</si>
  <si>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</si>
  <si>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</si>
  <si>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</si>
  <si>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</si>
  <si>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</si>
  <si>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</si>
  <si>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</si>
  <si>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</si>
  <si>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</si>
  <si>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</si>
  <si>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</si>
  <si>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</si>
  <si>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</si>
  <si>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</si>
  <si>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</si>
  <si>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</si>
  <si>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</si>
  <si>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</si>
  <si>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</si>
  <si>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</si>
  <si>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</si>
  <si>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</si>
  <si>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</si>
  <si>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</si>
  <si>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</si>
  <si>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</si>
  <si>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</si>
  <si>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</si>
  <si>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</si>
  <si>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</si>
  <si>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</si>
  <si>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</si>
  <si>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</si>
  <si>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</si>
  <si>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</si>
  <si>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</si>
  <si>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</si>
  <si>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</si>
  <si>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</si>
  <si>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</si>
  <si>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</si>
  <si>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</si>
  <si>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</si>
  <si>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</si>
  <si>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</si>
  <si>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</si>
  <si>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</si>
  <si>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</si>
  <si>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</si>
  <si>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</si>
  <si>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</si>
  <si>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</si>
  <si>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</si>
  <si>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</si>
  <si>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</si>
  <si>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</si>
  <si>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</si>
  <si>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</si>
  <si>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</si>
  <si>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</si>
  <si>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</si>
  <si>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</si>
  <si>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</si>
  <si>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</si>
  <si>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</si>
  <si>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</si>
  <si>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</si>
  <si>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</si>
  <si>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</si>
  <si>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</si>
  <si>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</si>
  <si>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</si>
  <si>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</si>
  <si>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</si>
  <si>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</si>
  <si>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</si>
  <si>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</si>
  <si>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</si>
  <si>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</si>
  <si>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</si>
  <si>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</si>
  <si>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</si>
  <si>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</si>
  <si>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</si>
  <si>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</si>
  <si>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</si>
  <si>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</si>
  <si>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</si>
  <si>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</si>
  <si>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</si>
  <si>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</si>
  <si>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</si>
  <si>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</si>
  <si>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</si>
  <si>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</si>
  <si>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</si>
  <si>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</si>
  <si>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</si>
  <si>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</si>
  <si>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</si>
  <si>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</si>
  <si>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</si>
  <si>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</si>
  <si>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</si>
  <si>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</si>
  <si>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</si>
  <si>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</si>
  <si>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</si>
  <si>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</si>
  <si>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</si>
  <si>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</si>
  <si>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</si>
  <si>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</si>
  <si>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</si>
  <si>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</si>
  <si>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</si>
  <si>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</si>
  <si>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</si>
  <si>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</si>
  <si>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</si>
  <si>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</si>
  <si>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</si>
  <si>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</si>
  <si>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</si>
  <si>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</si>
  <si>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</si>
  <si>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</si>
  <si>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</si>
  <si>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</si>
  <si>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</si>
  <si>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</si>
  <si>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</si>
  <si>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</si>
  <si>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</si>
  <si>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</si>
  <si>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</si>
  <si>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</si>
  <si>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</si>
  <si>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</si>
  <si>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</si>
  <si>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</si>
  <si>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</si>
  <si>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</si>
  <si>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</si>
  <si>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</si>
  <si>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</si>
  <si>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</si>
  <si>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</si>
  <si>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</si>
  <si>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</si>
  <si>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</si>
  <si>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</si>
  <si>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</si>
  <si>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</si>
  <si>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</si>
  <si>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</si>
  <si>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</si>
  <si>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</si>
  <si>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</si>
  <si>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</si>
  <si>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</si>
  <si>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</si>
  <si>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</si>
  <si>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</si>
  <si>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</si>
  <si>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</si>
  <si>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</si>
  <si>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</si>
  <si>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</si>
  <si>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</si>
  <si>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</si>
  <si>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</si>
  <si>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</si>
  <si>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</si>
  <si>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</si>
  <si>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</si>
  <si>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</si>
  <si>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</si>
  <si>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</si>
  <si>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</si>
  <si>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</si>
  <si>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</si>
  <si>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</si>
  <si>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</si>
  <si>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</si>
  <si>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</si>
  <si>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</si>
  <si>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</si>
  <si>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</si>
  <si>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</si>
  <si>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</si>
  <si>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</si>
  <si>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</si>
  <si>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</si>
  <si>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</si>
  <si>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</si>
  <si>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</si>
  <si>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</si>
  <si>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</si>
  <si>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</si>
  <si>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</si>
  <si>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</si>
  <si>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</si>
  <si>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</si>
  <si>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</si>
  <si>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</si>
  <si>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</si>
  <si>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</si>
  <si>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</si>
  <si>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</si>
  <si>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</si>
  <si>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</si>
  <si>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</si>
  <si>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</si>
  <si>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</si>
  <si>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</si>
  <si>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</si>
  <si>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</si>
  <si>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</si>
  <si>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</si>
  <si>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</si>
  <si>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</si>
  <si>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</si>
  <si>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</si>
  <si>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</si>
  <si>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</si>
  <si>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</si>
  <si>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</si>
  <si>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</si>
  <si>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</si>
  <si>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</si>
  <si>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</si>
  <si>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</si>
  <si>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</si>
  <si>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</si>
  <si>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</si>
  <si>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</si>
  <si>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</si>
  <si>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</si>
  <si>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</si>
  <si>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</si>
  <si>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</si>
  <si>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</si>
  <si>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</si>
  <si>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</si>
  <si>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</si>
  <si>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</si>
  <si>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</si>
  <si>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</si>
  <si>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</si>
  <si>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</si>
  <si>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</si>
  <si>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</si>
  <si>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</si>
  <si>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</si>
  <si>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</si>
  <si>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</si>
  <si>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</si>
  <si>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</si>
  <si>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</si>
  <si>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</si>
  <si>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</si>
  <si>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</si>
  <si>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</si>
  <si>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</si>
  <si>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</si>
  <si>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</si>
  <si>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</si>
  <si>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</si>
  <si>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</si>
  <si>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</si>
  <si>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</si>
  <si>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</si>
  <si>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</si>
  <si>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</si>
  <si>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</si>
  <si>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</si>
  <si>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</si>
  <si>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</si>
  <si>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</si>
  <si>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</si>
  <si>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</si>
  <si>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</si>
  <si>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</si>
  <si>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</si>
  <si>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</si>
  <si>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</si>
  <si>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</si>
  <si>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</si>
  <si>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</si>
  <si>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</si>
  <si>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</si>
  <si>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</si>
  <si>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</si>
  <si>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</si>
  <si>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</si>
  <si>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</si>
  <si>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</si>
  <si>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</si>
  <si>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</si>
  <si>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</si>
  <si>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</si>
  <si>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</si>
  <si>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</si>
  <si>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</si>
  <si>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</si>
  <si>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</si>
  <si>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</si>
  <si>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</si>
  <si>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</si>
  <si>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</si>
  <si>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</si>
  <si>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</si>
  <si>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</si>
  <si>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</si>
  <si>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</si>
  <si>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</si>
  <si>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</si>
  <si>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</si>
  <si>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</si>
  <si>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</si>
  <si>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</si>
  <si>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</si>
  <si>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</si>
  <si>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</si>
  <si>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</si>
  <si>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</si>
  <si>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</si>
  <si>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</si>
  <si>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</si>
  <si>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</si>
  <si>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</si>
  <si>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</si>
  <si>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</si>
  <si>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</si>
  <si>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</si>
  <si>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</si>
  <si>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</si>
  <si>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</si>
  <si>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</si>
  <si>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</si>
  <si>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</si>
  <si>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</si>
  <si>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</si>
  <si>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</si>
  <si>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</si>
  <si>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</si>
  <si>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</si>
  <si>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</si>
  <si>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</si>
  <si>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</si>
  <si>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</si>
  <si>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</si>
  <si>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</si>
  <si>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</si>
  <si>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</si>
  <si>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</si>
  <si>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</si>
  <si>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</si>
  <si>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</si>
  <si>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</si>
  <si>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</si>
  <si>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</si>
  <si>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</si>
  <si>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</si>
  <si>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</si>
  <si>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</si>
  <si>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</si>
  <si>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</si>
  <si>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</si>
  <si>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</si>
  <si>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</si>
  <si>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</si>
  <si>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</si>
  <si>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</si>
  <si>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</si>
  <si>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</si>
  <si>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</si>
  <si>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</si>
  <si>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</si>
  <si>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</si>
  <si>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</si>
  <si>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</si>
  <si>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</si>
  <si>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</si>
  <si>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</si>
  <si>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</si>
  <si>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</si>
  <si>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</si>
  <si>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</si>
  <si>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</si>
  <si>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</si>
  <si>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</si>
  <si>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</si>
  <si>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</si>
  <si>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</si>
  <si>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</si>
  <si>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</si>
  <si>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</si>
  <si>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</si>
  <si>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</si>
  <si>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</si>
  <si>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</si>
  <si>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</si>
  <si>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</si>
  <si>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</si>
  <si>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</si>
  <si>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</si>
  <si>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</si>
  <si>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</si>
  <si>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</si>
  <si>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</si>
  <si>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</si>
  <si>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</si>
  <si>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</si>
  <si>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</si>
  <si>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</si>
  <si>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</si>
  <si>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</si>
  <si>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</si>
  <si>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</si>
  <si>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</si>
  <si>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</si>
  <si>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</si>
  <si>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</si>
  <si>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</si>
  <si>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</si>
  <si>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</si>
  <si>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</si>
  <si>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</si>
  <si>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</si>
  <si>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</si>
  <si>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</si>
  <si>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</si>
  <si>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</si>
  <si>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</si>
  <si>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</si>
  <si>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</si>
  <si>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</si>
  <si>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</si>
  <si>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</si>
  <si>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</si>
  <si>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</si>
  <si>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</si>
  <si>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</si>
  <si>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</si>
  <si>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</si>
  <si>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</si>
  <si>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</si>
  <si>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</si>
  <si>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</si>
  <si>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</si>
  <si>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</si>
  <si>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</si>
  <si>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</si>
  <si>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</si>
  <si>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</si>
  <si>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</si>
  <si>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</si>
  <si>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</si>
  <si>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</si>
  <si>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</si>
  <si>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</si>
  <si>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</si>
  <si>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</si>
  <si>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</si>
  <si>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</si>
  <si>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</si>
  <si>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</si>
  <si>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</si>
  <si>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</si>
  <si>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</si>
  <si>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</si>
  <si>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</si>
  <si>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</si>
  <si>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</si>
  <si>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</si>
  <si>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</si>
  <si>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</si>
  <si>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</si>
  <si>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</si>
  <si>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</si>
  <si>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</si>
  <si>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</si>
  <si>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</si>
  <si>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</si>
  <si>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</si>
  <si>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</si>
  <si>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</si>
  <si>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</si>
  <si>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</si>
  <si>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</si>
  <si>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</si>
  <si>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</si>
  <si>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</si>
  <si>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</si>
  <si>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</si>
  <si>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</si>
  <si>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</si>
  <si>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</si>
  <si>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</si>
  <si>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</si>
  <si>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</si>
  <si>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</si>
  <si>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</si>
  <si>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</si>
  <si>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</si>
  <si>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</si>
  <si>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</si>
  <si>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</si>
  <si>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</si>
  <si>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</si>
  <si>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</si>
  <si>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</si>
  <si>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</si>
  <si>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</si>
  <si>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</si>
  <si>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</si>
  <si>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</si>
  <si>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</si>
  <si>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</si>
  <si>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</si>
  <si>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</si>
  <si>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</si>
  <si>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</si>
  <si>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</si>
  <si>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</si>
  <si>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</si>
  <si>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</si>
  <si>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</si>
  <si>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</si>
  <si>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</si>
  <si>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</si>
  <si>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</si>
  <si>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</si>
  <si>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</si>
  <si>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</si>
  <si>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</si>
  <si>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</si>
  <si>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</si>
  <si>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</si>
  <si>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</si>
  <si>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</si>
  <si>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</si>
  <si>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</si>
  <si>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</si>
  <si>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</si>
  <si>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</si>
  <si>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</si>
  <si>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</si>
  <si>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</si>
  <si>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</si>
  <si>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</si>
  <si>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</si>
  <si>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</si>
  <si>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</si>
  <si>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</si>
  <si>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</si>
  <si>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</si>
  <si>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</si>
  <si>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</si>
  <si>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</si>
  <si>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</si>
  <si>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</si>
  <si>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</si>
  <si>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</si>
  <si>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</si>
  <si>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</si>
  <si>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</si>
  <si>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</si>
  <si>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</si>
  <si>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</si>
  <si>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</si>
  <si>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</si>
  <si>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</si>
  <si>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</si>
  <si>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</si>
  <si>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</si>
  <si>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</si>
  <si>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</si>
  <si>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</si>
  <si>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</si>
  <si>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</si>
  <si>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</si>
  <si>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</si>
  <si>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</si>
  <si>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</si>
  <si>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</si>
  <si>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</si>
  <si>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</si>
  <si>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</si>
  <si>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</si>
  <si>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</si>
  <si>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</si>
  <si>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</si>
  <si>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</si>
  <si>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</si>
  <si>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</si>
  <si>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</si>
  <si>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</si>
  <si>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</si>
  <si>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</si>
  <si>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</si>
  <si>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</si>
  <si>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</si>
  <si>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</si>
  <si>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</si>
  <si>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</si>
  <si>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</si>
  <si>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</si>
  <si>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</si>
  <si>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</si>
  <si>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</si>
  <si>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</si>
  <si>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</si>
  <si>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</si>
  <si>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</si>
  <si>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</si>
  <si>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</si>
  <si>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</si>
  <si>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</si>
  <si>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</si>
  <si>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</si>
  <si>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</si>
  <si>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</si>
  <si>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</si>
  <si>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</si>
  <si>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</si>
  <si>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</si>
  <si>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</si>
  <si>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</si>
  <si>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</si>
  <si>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</si>
  <si>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</si>
  <si>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</si>
  <si>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</si>
  <si>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</si>
  <si>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</si>
  <si>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</si>
  <si>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</si>
  <si>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</si>
  <si>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</si>
  <si>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</si>
  <si>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</si>
  <si>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</si>
  <si>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</si>
  <si>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</si>
  <si>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</si>
  <si>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</si>
  <si>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</si>
  <si>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</si>
  <si>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</si>
  <si>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</si>
  <si>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</si>
  <si>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</si>
  <si>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</si>
  <si>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</si>
  <si>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</si>
  <si>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</si>
  <si>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</si>
  <si>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</si>
  <si>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</si>
  <si>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</si>
  <si>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</si>
  <si>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</si>
  <si>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</si>
  <si>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</si>
  <si>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</si>
  <si>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</si>
  <si>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</si>
  <si>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</si>
  <si>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</si>
  <si>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</si>
  <si>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</si>
  <si>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</si>
  <si>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</si>
  <si>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</si>
  <si>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</si>
  <si>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</si>
  <si>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</si>
  <si>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</si>
  <si>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</si>
  <si>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</si>
  <si>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</si>
  <si>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</si>
  <si>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</si>
  <si>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</si>
  <si>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</si>
  <si>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</si>
  <si>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</si>
  <si>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</si>
  <si>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</si>
  <si>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</si>
  <si>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</si>
  <si>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</si>
  <si>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</si>
  <si>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</si>
  <si>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</si>
  <si>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</si>
  <si>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</si>
  <si>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</si>
  <si>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</si>
  <si>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</si>
  <si>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</si>
  <si>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</si>
  <si>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</si>
  <si>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</si>
  <si>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</si>
  <si>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</si>
  <si>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</si>
  <si>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</si>
  <si>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</si>
  <si>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</si>
  <si>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</si>
  <si>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</si>
  <si>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</si>
  <si>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</si>
  <si>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</si>
  <si>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</si>
  <si>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</si>
  <si>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</si>
  <si>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</si>
  <si>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</si>
  <si>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</si>
  <si>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</si>
  <si>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</si>
  <si>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</si>
  <si>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</si>
  <si>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</si>
  <si>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</si>
  <si>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</si>
  <si>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</si>
  <si>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</si>
  <si>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</si>
  <si>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</si>
  <si>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</si>
  <si>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</si>
  <si>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</si>
  <si>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</si>
  <si>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</si>
  <si>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</si>
  <si>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</si>
  <si>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</si>
  <si>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</si>
  <si>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</si>
  <si>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</si>
  <si>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</si>
  <si>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</si>
  <si>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</si>
  <si>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</si>
  <si>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</si>
  <si>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</si>
  <si>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</si>
  <si>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</si>
  <si>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</si>
  <si>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</si>
  <si>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</si>
  <si>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</si>
  <si>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</si>
  <si>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</si>
  <si>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</si>
  <si>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</si>
  <si>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</si>
  <si>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</si>
  <si>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</si>
  <si>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</si>
  <si>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</si>
  <si>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</si>
  <si>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</si>
  <si>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</si>
  <si>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</si>
  <si>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</si>
  <si>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</si>
  <si>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</si>
  <si>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</si>
  <si>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</si>
  <si>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</si>
  <si>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</si>
  <si>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</si>
  <si>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</si>
  <si>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</si>
  <si>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</si>
  <si>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</si>
  <si>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</si>
  <si>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</si>
  <si>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</si>
  <si>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</si>
  <si>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</si>
  <si>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</si>
  <si>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</si>
  <si>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</si>
  <si>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</si>
  <si>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</si>
  <si>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</si>
  <si>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</si>
  <si>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</si>
  <si>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</si>
  <si>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</si>
  <si>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</si>
  <si>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</si>
  <si>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</si>
  <si>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</si>
  <si>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</si>
  <si>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</si>
  <si>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</si>
  <si>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</si>
  <si>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</si>
  <si>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</si>
  <si>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</si>
  <si>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</si>
  <si>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</si>
  <si>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</si>
  <si>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</si>
  <si>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</si>
  <si>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</si>
  <si>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</si>
  <si>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</si>
  <si>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</si>
  <si>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</si>
  <si>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</si>
  <si>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</si>
  <si>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</si>
  <si>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</si>
  <si>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</si>
  <si>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</si>
  <si>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</si>
  <si>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</si>
  <si>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</si>
  <si>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</si>
  <si>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</si>
  <si>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</si>
  <si>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</si>
  <si>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</si>
  <si>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</si>
  <si>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</si>
  <si>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</si>
  <si>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</si>
  <si>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</si>
  <si>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</si>
  <si>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</si>
  <si>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</si>
  <si>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</si>
  <si>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</si>
  <si>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</si>
  <si>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</si>
  <si>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</si>
  <si>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</si>
  <si>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</si>
  <si>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</si>
  <si>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</si>
  <si>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</si>
  <si>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</si>
  <si>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</si>
  <si>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</si>
  <si>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</si>
  <si>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</si>
  <si>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</si>
  <si>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</si>
  <si>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</si>
  <si>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</si>
  <si>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</si>
  <si>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</si>
  <si>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</si>
  <si>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</si>
  <si>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</si>
  <si>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</si>
  <si>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</si>
  <si>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</si>
  <si>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</si>
  <si>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</si>
  <si>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</si>
  <si>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</si>
  <si>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</si>
  <si>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</si>
  <si>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</si>
  <si>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</si>
  <si>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</si>
  <si>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</si>
  <si>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</si>
  <si>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</si>
  <si>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</si>
  <si>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</si>
  <si>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</si>
  <si>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</si>
  <si>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</si>
  <si>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</si>
  <si>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</si>
  <si>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</si>
  <si>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</si>
  <si>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</si>
  <si>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</si>
  <si>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</si>
  <si>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</si>
  <si>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</si>
  <si>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</si>
  <si>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</si>
  <si>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</si>
  <si>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</si>
  <si>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</si>
  <si>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</si>
  <si>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</si>
  <si>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</si>
  <si>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</si>
  <si>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</si>
  <si>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</si>
  <si>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</si>
  <si>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</si>
  <si>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</si>
  <si>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</si>
  <si>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</si>
  <si>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</si>
  <si>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</si>
  <si>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</si>
  <si>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</si>
  <si>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</si>
  <si>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</si>
  <si>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</si>
  <si>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</si>
  <si>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</si>
  <si>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</si>
  <si>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</si>
  <si>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</si>
  <si>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</si>
  <si>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</si>
  <si>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</si>
  <si>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</si>
  <si>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</si>
  <si>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</si>
  <si>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</si>
  <si>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</si>
  <si>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</si>
  <si>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</si>
  <si>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</si>
  <si>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</si>
  <si>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</si>
  <si>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</si>
  <si>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</si>
  <si>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</si>
  <si>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</si>
  <si>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</si>
  <si>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</si>
  <si>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</si>
  <si>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</si>
  <si>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</si>
  <si>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</si>
  <si>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</si>
  <si>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</si>
  <si>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</si>
  <si>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</si>
  <si>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</si>
  <si>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</si>
  <si>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</si>
  <si>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</si>
  <si>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</si>
  <si>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</si>
  <si>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</si>
  <si>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</si>
  <si>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</si>
  <si>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</si>
  <si>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</si>
  <si>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</si>
  <si>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</si>
  <si>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</si>
  <si>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</si>
  <si>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</si>
  <si>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</si>
  <si>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</si>
  <si>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</si>
  <si>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</si>
  <si>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</si>
  <si>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</si>
  <si>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</si>
  <si>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</si>
  <si>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</si>
  <si>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</si>
  <si>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</si>
  <si>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</si>
  <si>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</si>
  <si>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</si>
  <si>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</si>
  <si>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</si>
  <si>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</si>
  <si>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</si>
  <si>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</si>
  <si>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</si>
  <si>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</si>
  <si>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</si>
  <si>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</si>
  <si>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</si>
  <si>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</si>
  <si>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</si>
  <si>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</si>
  <si>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</si>
  <si>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</si>
  <si>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</si>
  <si>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</si>
  <si>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</si>
  <si>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</si>
  <si>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</si>
  <si>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</si>
  <si>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</si>
  <si>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</si>
  <si>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</si>
  <si>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</si>
  <si>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</si>
  <si>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</si>
  <si>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</si>
  <si>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</si>
  <si>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</si>
  <si>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</si>
  <si>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</si>
  <si>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</si>
  <si>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</si>
  <si>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</si>
  <si>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</si>
  <si>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</si>
  <si>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</si>
  <si>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</si>
  <si>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</si>
  <si>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</si>
  <si>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</si>
  <si>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</si>
  <si>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</si>
  <si>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</si>
  <si>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</si>
  <si>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</si>
  <si>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</si>
  <si>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</si>
  <si>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</si>
  <si>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</si>
  <si>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</si>
  <si>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</si>
  <si>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</si>
  <si>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</si>
  <si>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</si>
  <si>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</si>
  <si>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</si>
  <si>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</si>
  <si>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</si>
  <si>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</si>
  <si>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</si>
  <si>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</si>
  <si>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</si>
  <si>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</si>
  <si>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</si>
  <si>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</si>
  <si>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</si>
  <si>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</si>
  <si>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</si>
  <si>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</si>
  <si>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</si>
  <si>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</si>
  <si>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</si>
  <si>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</si>
  <si>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</si>
  <si>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</si>
  <si>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</si>
  <si>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</si>
  <si>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</si>
  <si>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</si>
  <si>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</si>
  <si>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</si>
  <si>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</si>
  <si>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</si>
  <si>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</si>
  <si>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</si>
  <si>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</si>
  <si>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</si>
  <si>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</si>
  <si>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</si>
  <si>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</si>
  <si>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</si>
  <si>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</si>
  <si>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</si>
  <si>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</si>
  <si>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</si>
  <si>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</si>
  <si>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</si>
  <si>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</si>
  <si>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</si>
  <si>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</si>
  <si>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</si>
  <si>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</si>
  <si>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</si>
  <si>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</si>
  <si>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</si>
  <si>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</si>
  <si>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</si>
  <si>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</si>
  <si>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</si>
  <si>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</si>
  <si>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</si>
  <si>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</si>
  <si>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</si>
  <si>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</si>
  <si>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</si>
  <si>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</si>
  <si>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</si>
  <si>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</si>
  <si>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</si>
  <si>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</si>
  <si>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</si>
  <si>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</si>
  <si>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</si>
  <si>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</si>
  <si>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</si>
  <si>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</si>
  <si>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</si>
  <si>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</si>
  <si>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</si>
  <si>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</si>
  <si>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</si>
  <si>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</si>
  <si>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</si>
  <si>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</si>
  <si>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</si>
  <si>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</si>
  <si>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</si>
  <si>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</si>
  <si>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</si>
  <si>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</si>
  <si>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</si>
  <si>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</si>
  <si>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</si>
  <si>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</si>
  <si>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</si>
  <si>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</si>
  <si>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</si>
  <si>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</si>
  <si>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</si>
  <si>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</si>
  <si>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</si>
  <si>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</si>
  <si>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</si>
  <si>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</si>
  <si>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</si>
  <si>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</si>
  <si>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</si>
  <si>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</si>
  <si>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</si>
  <si>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</si>
  <si>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</si>
  <si>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</si>
  <si>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</si>
  <si>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</si>
  <si>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</si>
  <si>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</si>
  <si>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</si>
  <si>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</si>
  <si>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</si>
  <si>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</si>
  <si>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</si>
  <si>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</si>
  <si>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</si>
  <si>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</si>
  <si>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</si>
  <si>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</si>
  <si>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</si>
  <si>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</si>
  <si>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</si>
  <si>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</si>
  <si>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</si>
  <si>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</si>
  <si>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</si>
  <si>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</si>
  <si>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</si>
  <si>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</si>
  <si>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</si>
  <si>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</si>
  <si>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</si>
  <si>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</si>
  <si>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</si>
  <si>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</si>
  <si>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</si>
  <si>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</si>
  <si>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</si>
  <si>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</si>
  <si>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</si>
  <si>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</si>
  <si>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</si>
  <si>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</si>
  <si>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</si>
  <si>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</si>
  <si>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</si>
  <si>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</si>
  <si>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</si>
  <si>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</si>
  <si>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</si>
  <si>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</si>
  <si>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</si>
  <si>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</si>
  <si>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</si>
  <si>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</si>
  <si>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</si>
  <si>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</si>
  <si>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</si>
  <si>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</si>
  <si>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</si>
  <si>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</si>
  <si>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</si>
  <si>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</si>
  <si>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</si>
  <si>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</si>
  <si>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</si>
  <si>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</si>
  <si>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</si>
  <si>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</si>
  <si>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</si>
  <si>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</si>
  <si>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</si>
  <si>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</si>
  <si>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</si>
  <si>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</si>
  <si>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</si>
  <si>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</si>
  <si>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</si>
  <si>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</si>
  <si>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</si>
  <si>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</si>
  <si>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</si>
  <si>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</si>
  <si>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</si>
  <si>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</si>
  <si>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</si>
  <si>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</si>
  <si>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</si>
  <si>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</si>
  <si>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</si>
  <si>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</si>
  <si>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</si>
  <si>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</si>
  <si>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</si>
  <si>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</si>
  <si>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</si>
  <si>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</si>
  <si>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</si>
  <si>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</si>
  <si>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</si>
  <si>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</si>
  <si>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</si>
  <si>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</si>
  <si>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</si>
  <si>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</si>
  <si>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</si>
  <si>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</si>
  <si>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</si>
  <si>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</si>
  <si>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</si>
  <si>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</si>
  <si>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</si>
  <si>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</si>
  <si>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</si>
  <si>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</si>
  <si>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</si>
  <si>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</si>
  <si>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</si>
  <si>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</si>
  <si>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</si>
  <si>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</si>
  <si>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</si>
  <si>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</si>
  <si>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</si>
  <si>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</si>
  <si>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</si>
  <si>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</si>
  <si>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</si>
  <si>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</si>
  <si>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</si>
  <si>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</si>
  <si>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</si>
  <si>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</si>
  <si>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</si>
  <si>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</si>
  <si>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</si>
  <si>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</si>
  <si>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</si>
  <si>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</si>
  <si>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</si>
  <si>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</si>
  <si>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</si>
  <si>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</si>
  <si>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</si>
  <si>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</si>
  <si>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</si>
  <si>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</si>
  <si>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</si>
  <si>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</si>
  <si>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</si>
  <si>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</si>
  <si>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</si>
  <si>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</si>
  <si>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</si>
  <si>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</si>
  <si>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</si>
  <si>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</si>
  <si>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</si>
  <si>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</si>
  <si>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</si>
  <si>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</si>
  <si>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</si>
  <si>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</si>
  <si>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</si>
  <si>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</si>
  <si>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</si>
  <si>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</si>
  <si>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</si>
  <si>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</si>
  <si>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</si>
  <si>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</si>
  <si>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</si>
  <si>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</si>
  <si>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</si>
  <si>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</si>
  <si>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</si>
  <si>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</si>
  <si>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</si>
  <si>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</si>
  <si>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</si>
  <si>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</si>
  <si>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</si>
  <si>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</si>
  <si>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</si>
  <si>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</si>
  <si>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</si>
  <si>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</si>
  <si>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</si>
  <si>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</si>
  <si>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</si>
  <si>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</si>
  <si>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</si>
  <si>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</si>
  <si>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</si>
  <si>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</si>
  <si>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</si>
  <si>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</si>
  <si>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</si>
  <si>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</si>
  <si>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</si>
  <si>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</si>
  <si>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</si>
  <si>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</si>
  <si>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</si>
  <si>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</si>
  <si>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</si>
  <si>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</si>
  <si>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</si>
  <si>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</si>
  <si>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</si>
  <si>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</si>
  <si>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</si>
  <si>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</si>
  <si>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</si>
  <si>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</si>
  <si>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</si>
  <si>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</si>
  <si>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</si>
  <si>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</si>
  <si>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</si>
  <si>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</si>
  <si>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</si>
  <si>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</si>
  <si>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</si>
  <si>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</si>
  <si>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</si>
  <si>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</si>
  <si>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</si>
  <si>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</si>
  <si>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</si>
  <si>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</si>
  <si>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</si>
  <si>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</si>
  <si>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</si>
  <si>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</si>
  <si>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</si>
  <si>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</si>
  <si>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</si>
  <si>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</si>
  <si>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</si>
  <si>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</si>
  <si>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</si>
  <si>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</si>
  <si>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</si>
  <si>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</si>
  <si>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</si>
  <si>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</si>
  <si>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</si>
  <si>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</si>
  <si>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</si>
  <si>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</si>
  <si>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</si>
  <si>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</si>
  <si>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</si>
  <si>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</si>
  <si>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</si>
  <si>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</si>
  <si>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</si>
  <si>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</si>
  <si>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</si>
  <si>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</si>
  <si>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</si>
  <si>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</si>
  <si>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</si>
  <si>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</si>
  <si>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</si>
  <si>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</si>
  <si>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</si>
  <si>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</si>
  <si>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</si>
  <si>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</si>
  <si>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</si>
  <si>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</si>
  <si>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</si>
  <si>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</si>
  <si>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</si>
  <si>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</si>
  <si>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</si>
  <si>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</si>
  <si>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</si>
  <si>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</si>
  <si>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</si>
  <si>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</si>
  <si>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</si>
  <si>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</si>
  <si>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</si>
  <si>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</si>
  <si>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</si>
  <si>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</si>
  <si>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</si>
  <si>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</si>
  <si>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</si>
  <si>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</si>
  <si>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</si>
  <si>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</si>
  <si>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</si>
  <si>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</si>
  <si>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</si>
  <si>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</si>
  <si>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</si>
  <si>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</si>
  <si>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</si>
  <si>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</si>
  <si>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</si>
  <si>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</si>
  <si>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</si>
  <si>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</si>
  <si>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</si>
  <si>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</si>
  <si>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</si>
  <si>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</si>
  <si>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</si>
  <si>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</si>
  <si>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</si>
  <si>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</si>
  <si>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</si>
  <si>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</si>
  <si>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</si>
  <si>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</si>
  <si>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</si>
  <si>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</si>
  <si>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</si>
  <si>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</si>
  <si>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</si>
  <si>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</si>
  <si>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</si>
  <si>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</si>
  <si>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</si>
  <si>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</si>
  <si>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</si>
  <si>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</si>
  <si>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</si>
  <si>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</si>
  <si>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</si>
  <si>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</si>
  <si>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</si>
  <si>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</si>
  <si>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</si>
  <si>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</si>
  <si>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</si>
  <si>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</si>
  <si>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</si>
  <si>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</si>
  <si>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</si>
  <si>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</si>
  <si>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</si>
  <si>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</si>
  <si>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</si>
  <si>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</si>
  <si>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</si>
  <si>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</si>
  <si>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</si>
  <si>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</si>
  <si>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</si>
  <si>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</si>
  <si>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</si>
  <si>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</si>
  <si>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</si>
  <si>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</si>
  <si>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</si>
  <si>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</si>
  <si>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</si>
  <si>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</si>
  <si>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</si>
  <si>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</si>
  <si>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</si>
  <si>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</si>
  <si>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</si>
  <si>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</si>
  <si>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</si>
  <si>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</si>
  <si>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</si>
  <si>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</si>
  <si>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</si>
  <si>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</si>
  <si>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</si>
  <si>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</si>
  <si>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</si>
  <si>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</si>
  <si>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</si>
  <si>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</si>
  <si>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</si>
  <si>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</si>
  <si>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</si>
  <si>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</si>
  <si>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</si>
  <si>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</si>
  <si>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</si>
  <si>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</si>
  <si>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</si>
  <si>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</si>
  <si>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</si>
  <si>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</si>
  <si>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</si>
  <si>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</si>
  <si>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</si>
  <si>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</si>
  <si>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</si>
  <si>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</si>
  <si>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</si>
  <si>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</si>
  <si>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</si>
  <si>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</si>
  <si>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</si>
  <si>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</si>
  <si>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</si>
  <si>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</si>
  <si>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</si>
  <si>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</si>
  <si>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</si>
  <si>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</si>
  <si>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</si>
  <si>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</si>
  <si>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</si>
  <si>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</si>
  <si>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</si>
  <si>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</si>
  <si>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</si>
  <si>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</si>
  <si>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</si>
  <si>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</si>
  <si>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</si>
  <si>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</si>
  <si>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</si>
  <si>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</si>
  <si>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</si>
  <si>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</si>
  <si>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</si>
  <si>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</si>
  <si>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</si>
  <si>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</si>
  <si>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</si>
  <si>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</si>
  <si>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</si>
  <si>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</si>
  <si>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</si>
  <si>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</si>
  <si>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</si>
  <si>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</si>
  <si>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</si>
  <si>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</si>
  <si>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</si>
  <si>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</si>
  <si>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</si>
  <si>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</si>
  <si>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</si>
  <si>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</si>
  <si>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</si>
  <si>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</si>
  <si>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</si>
  <si>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</si>
  <si>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</si>
  <si>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</si>
  <si>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</si>
  <si>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</si>
  <si>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</si>
  <si>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</si>
  <si>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</si>
  <si>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</si>
  <si>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</si>
  <si>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</si>
  <si>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</si>
  <si>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</si>
  <si>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</si>
  <si>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</si>
  <si>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</si>
  <si>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</si>
  <si>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</si>
  <si>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</si>
  <si>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</si>
  <si>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</si>
  <si>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</si>
  <si>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</si>
  <si>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</si>
  <si>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</si>
  <si>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</si>
  <si>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</si>
  <si>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</si>
  <si>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</si>
  <si>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</si>
  <si>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</si>
  <si>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</si>
  <si>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</si>
  <si>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</si>
  <si>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</si>
  <si>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</si>
  <si>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</si>
  <si>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</si>
  <si>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</si>
  <si>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</si>
  <si>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</si>
  <si>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</si>
  <si>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</si>
  <si>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</si>
  <si>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</si>
  <si>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</si>
  <si>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</si>
  <si>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</si>
  <si>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</si>
  <si>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</si>
  <si>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</si>
  <si>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</si>
  <si>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</si>
  <si>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</si>
  <si>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</si>
  <si>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</si>
  <si>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</si>
  <si>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</si>
  <si>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</si>
  <si>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</si>
  <si>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</si>
  <si>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</si>
  <si>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</si>
  <si>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</si>
  <si>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</si>
  <si>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</si>
  <si>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</si>
  <si>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</si>
  <si>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</si>
  <si>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</si>
  <si>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</si>
  <si>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</si>
  <si>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</si>
  <si>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</si>
  <si>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</si>
  <si>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</si>
  <si>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</si>
  <si>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</si>
  <si>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</si>
  <si>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</si>
  <si>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</si>
  <si>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</si>
  <si>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</si>
  <si>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</si>
  <si>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</si>
  <si>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</si>
  <si>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</si>
  <si>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</si>
  <si>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</si>
  <si>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</si>
  <si>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</si>
  <si>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</si>
  <si>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</si>
  <si>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</si>
  <si>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</si>
  <si>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</si>
  <si>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</si>
  <si>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</si>
  <si>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</si>
  <si>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</si>
  <si>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</si>
  <si>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</si>
  <si>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</si>
  <si>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</si>
  <si>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</si>
  <si>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</si>
  <si>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</si>
  <si>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</si>
  <si>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</si>
  <si>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</si>
  <si>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</si>
  <si>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</si>
  <si>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</si>
  <si>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</si>
  <si>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</si>
  <si>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</si>
  <si>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</si>
  <si>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</si>
  <si>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</si>
  <si>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</si>
  <si>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</si>
  <si>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</si>
  <si>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</si>
  <si>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</si>
  <si>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</si>
  <si>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</si>
  <si>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</si>
  <si>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</si>
  <si>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</si>
  <si>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</si>
  <si>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</si>
  <si>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</si>
  <si>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</si>
  <si>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</si>
  <si>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</si>
  <si>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</si>
  <si>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</si>
  <si>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</si>
  <si>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</si>
  <si>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</si>
  <si>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</si>
  <si>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</si>
  <si>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</si>
  <si>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</si>
  <si>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</si>
  <si>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</si>
  <si>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</si>
  <si>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</si>
  <si>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</si>
  <si>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</si>
  <si>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</si>
  <si>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</si>
  <si>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</si>
  <si>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</si>
  <si>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</si>
  <si>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</si>
  <si>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</si>
  <si>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</si>
  <si>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</si>
  <si>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</si>
  <si>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</si>
  <si>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</si>
  <si>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</si>
  <si>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</si>
  <si>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</si>
  <si>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</si>
  <si>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</si>
  <si>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</si>
  <si>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</si>
  <si>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</si>
  <si>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</si>
  <si>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</si>
  <si>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</si>
  <si>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</si>
  <si>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</si>
  <si>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</si>
  <si>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</si>
  <si>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</si>
  <si>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</si>
  <si>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</si>
  <si>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</si>
  <si>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</si>
  <si>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</si>
  <si>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</si>
  <si>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</si>
  <si>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</si>
  <si>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</si>
  <si>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</si>
  <si>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</si>
  <si>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</si>
  <si>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</si>
  <si>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</si>
  <si>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</si>
  <si>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</si>
  <si>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</si>
  <si>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</si>
  <si>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</si>
  <si>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</si>
  <si>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</si>
  <si>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</si>
  <si>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</si>
  <si>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</si>
  <si>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</si>
  <si>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</si>
  <si>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</si>
  <si>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</si>
  <si>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</si>
  <si>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</si>
  <si>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</si>
  <si>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</si>
  <si>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</si>
  <si>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</si>
  <si>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</si>
  <si>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</si>
  <si>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</si>
  <si>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</si>
  <si>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</si>
  <si>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</si>
  <si>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</si>
  <si>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</si>
  <si>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</si>
  <si>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</si>
  <si>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</si>
  <si>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</si>
  <si>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</si>
  <si>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</si>
  <si>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</si>
  <si>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</si>
  <si>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</si>
  <si>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</si>
  <si>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</si>
  <si>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</si>
  <si>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</si>
  <si>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</si>
  <si>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</si>
  <si>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</si>
  <si>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</si>
  <si>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</si>
  <si>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</si>
  <si>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</si>
  <si>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</si>
  <si>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</si>
  <si>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</si>
  <si>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</si>
  <si>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</si>
  <si>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</si>
  <si>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</si>
  <si>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</si>
  <si>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</si>
  <si>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</si>
  <si>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</si>
  <si>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</si>
  <si>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</si>
  <si>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</si>
  <si>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</si>
  <si>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</si>
  <si>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</si>
  <si>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</si>
  <si>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</si>
  <si>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</si>
  <si>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</si>
  <si>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</si>
  <si>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</si>
  <si>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</si>
  <si>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</si>
  <si>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</si>
  <si>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</si>
  <si>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</si>
  <si>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</si>
  <si>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</si>
  <si>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</si>
  <si>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</si>
  <si>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</si>
  <si>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</si>
  <si>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</si>
  <si>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</si>
  <si>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</si>
  <si>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</si>
  <si>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</si>
  <si>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</si>
  <si>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</si>
  <si>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</si>
  <si>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</si>
  <si>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</si>
  <si>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</si>
  <si>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</si>
  <si>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</si>
  <si>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</si>
  <si>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</si>
  <si>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</si>
  <si>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</si>
  <si>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</si>
  <si>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</si>
  <si>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</si>
  <si>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</si>
  <si>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</si>
  <si>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</si>
  <si>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</si>
  <si>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</si>
  <si>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</si>
  <si>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</si>
  <si>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</si>
  <si>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</si>
  <si>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</si>
  <si>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</si>
  <si>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</si>
  <si>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</si>
  <si>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</si>
  <si>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</si>
  <si>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</si>
  <si>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</si>
  <si>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</si>
  <si>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</si>
  <si>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</si>
  <si>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</si>
  <si>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</si>
  <si>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</si>
  <si>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</si>
  <si>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</si>
  <si>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</si>
  <si>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</si>
  <si>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</si>
  <si>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</si>
  <si>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</si>
  <si>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</si>
  <si>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</si>
  <si>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</si>
  <si>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</si>
  <si>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</si>
  <si>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</si>
  <si>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</si>
  <si>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</si>
  <si>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</si>
  <si>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</si>
  <si>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</si>
  <si>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</si>
  <si>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</si>
  <si>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</si>
  <si>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</si>
  <si>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</si>
  <si>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</si>
  <si>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</si>
  <si>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</si>
  <si>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</si>
  <si>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</si>
  <si>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Travel Photographer of the Year</t>
  </si>
  <si>
    <t>C525</t>
  </si>
  <si>
    <t>Dave Sinclair</t>
  </si>
  <si>
    <t>Travel Photographer OTY</t>
  </si>
  <si>
    <t>Moved 3k from Central admin</t>
  </si>
  <si>
    <t>Sam Kind</t>
  </si>
  <si>
    <t>Budget increased by 3k</t>
  </si>
  <si>
    <t>Actual Spend 2017/18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</si>
</sst>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-67109.63</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-1424.69</v>
          </cell>
          <cell r="G15">
            <v>0</v>
          </cell>
        </row>
        <row r="16">
          <cell r="A16" t="str">
            <v>ZK015.K011</v>
          </cell>
          <cell r="B16" t="str">
            <v>ZK015</v>
          </cell>
          <cell r="C16">
            <v>0</v>
          </cell>
          <cell r="D16">
            <v>0</v>
          </cell>
          <cell r="E16">
            <v>0</v>
          </cell>
          <cell r="F16">
            <v>-7687.5</v>
          </cell>
          <cell r="G16">
            <v>0</v>
          </cell>
        </row>
        <row r="17">
          <cell r="A17" t="str">
            <v>ZK015.K011.C320</v>
          </cell>
          <cell r="B17" t="str">
            <v>ZK015</v>
          </cell>
          <cell r="C17">
            <v>0</v>
          </cell>
          <cell r="D17">
            <v>0</v>
          </cell>
          <cell r="E17">
            <v>-14198.73</v>
          </cell>
          <cell r="F17">
            <v>-1229.17</v>
          </cell>
          <cell r="G17">
            <v>0</v>
          </cell>
        </row>
        <row r="18">
          <cell r="A18" t="str">
            <v>ZK015.K011.C330</v>
          </cell>
          <cell r="B18" t="str">
            <v>ZK015</v>
          </cell>
          <cell r="C18">
            <v>0</v>
          </cell>
          <cell r="D18">
            <v>0</v>
          </cell>
          <cell r="E18">
            <v>0</v>
          </cell>
          <cell r="F18">
            <v>-10145</v>
          </cell>
          <cell r="G18">
            <v>0</v>
          </cell>
        </row>
        <row r="19">
          <cell r="A19" t="str">
            <v>ZK015.K011.C350</v>
          </cell>
          <cell r="B19" t="str">
            <v>ZK015</v>
          </cell>
          <cell r="C19">
            <v>0</v>
          </cell>
          <cell r="D19">
            <v>0</v>
          </cell>
          <cell r="E19">
            <v>-500</v>
          </cell>
          <cell r="F19">
            <v>0</v>
          </cell>
          <cell r="G19">
            <v>0</v>
          </cell>
        </row>
        <row r="20">
          <cell r="A20" t="str">
            <v>ZK015.K011.C360</v>
          </cell>
          <cell r="B20" t="str">
            <v>ZK015</v>
          </cell>
          <cell r="C20">
            <v>0</v>
          </cell>
          <cell r="D20">
            <v>0</v>
          </cell>
          <cell r="E20">
            <v>0</v>
          </cell>
          <cell r="F20">
            <v>-17143.75</v>
          </cell>
          <cell r="G20">
            <v>0</v>
          </cell>
        </row>
        <row r="21">
          <cell r="A21" t="str">
            <v>ZK015.K011.C397</v>
          </cell>
          <cell r="B21" t="str">
            <v>ZK015</v>
          </cell>
          <cell r="C21">
            <v>0</v>
          </cell>
          <cell r="D21">
            <v>0</v>
          </cell>
          <cell r="E21">
            <v>0</v>
          </cell>
          <cell r="F21">
            <v>-9620</v>
          </cell>
          <cell r="G21">
            <v>0</v>
          </cell>
        </row>
        <row r="22">
          <cell r="A22" t="str">
            <v>ZK015.K011.C415</v>
          </cell>
          <cell r="B22" t="str">
            <v>ZK015</v>
          </cell>
          <cell r="C22">
            <v>0</v>
          </cell>
          <cell r="D22">
            <v>0</v>
          </cell>
          <cell r="E22">
            <v>-13943.33</v>
          </cell>
          <cell r="F22">
            <v>-1600</v>
          </cell>
          <cell r="G22">
            <v>0</v>
          </cell>
        </row>
        <row r="23">
          <cell r="A23" t="str">
            <v>ZK015.K011.C600</v>
          </cell>
          <cell r="B23" t="str">
            <v>ZK015</v>
          </cell>
          <cell r="C23">
            <v>0</v>
          </cell>
          <cell r="D23">
            <v>0</v>
          </cell>
          <cell r="E23">
            <v>0</v>
          </cell>
          <cell r="F23">
            <v>-194.25</v>
          </cell>
          <cell r="G23">
            <v>0</v>
          </cell>
        </row>
        <row r="24">
          <cell r="A24" t="str">
            <v>ZK015.K011.C700</v>
          </cell>
          <cell r="B24" t="str">
            <v>ZK015</v>
          </cell>
          <cell r="C24">
            <v>0</v>
          </cell>
          <cell r="D24">
            <v>0</v>
          </cell>
          <cell r="E24">
            <v>-10879.17</v>
          </cell>
          <cell r="F24">
            <v>-12.5</v>
          </cell>
          <cell r="G24">
            <v>0</v>
          </cell>
        </row>
        <row r="25">
          <cell r="A25" t="str">
            <v>ZK015.K011.C703</v>
          </cell>
          <cell r="B25" t="str">
            <v>ZK015</v>
          </cell>
          <cell r="C25">
            <v>0</v>
          </cell>
          <cell r="D25">
            <v>0</v>
          </cell>
          <cell r="E25">
            <v>0</v>
          </cell>
          <cell r="F25">
            <v>-581.25</v>
          </cell>
          <cell r="G25">
            <v>0</v>
          </cell>
        </row>
        <row r="26">
          <cell r="A26" t="str">
            <v>ZK015.K011.C704</v>
          </cell>
          <cell r="B26" t="str">
            <v>ZK015</v>
          </cell>
          <cell r="C26">
            <v>0</v>
          </cell>
          <cell r="D26">
            <v>0</v>
          </cell>
          <cell r="E26">
            <v>0</v>
          </cell>
          <cell r="F26">
            <v>-460.42</v>
          </cell>
          <cell r="G26">
            <v>0</v>
          </cell>
        </row>
        <row r="27">
          <cell r="A27" t="str">
            <v>ZK015.K011.C706</v>
          </cell>
          <cell r="B27" t="str">
            <v>ZK015</v>
          </cell>
          <cell r="C27">
            <v>0</v>
          </cell>
          <cell r="D27">
            <v>0</v>
          </cell>
          <cell r="E27">
            <v>0</v>
          </cell>
          <cell r="F27">
            <v>-112.5</v>
          </cell>
          <cell r="G27">
            <v>0</v>
          </cell>
        </row>
        <row r="28">
          <cell r="A28" t="str">
            <v>ZK015.K011.C707</v>
          </cell>
          <cell r="B28" t="str">
            <v>ZK015</v>
          </cell>
          <cell r="C28">
            <v>0</v>
          </cell>
          <cell r="D28">
            <v>0</v>
          </cell>
          <cell r="E28">
            <v>0</v>
          </cell>
          <cell r="F28">
            <v>-220.83</v>
          </cell>
          <cell r="G28">
            <v>0</v>
          </cell>
        </row>
        <row r="29">
          <cell r="A29" t="str">
            <v>ZK015.K011.C708</v>
          </cell>
          <cell r="B29" t="str">
            <v>ZK015</v>
          </cell>
          <cell r="C29">
            <v>0</v>
          </cell>
          <cell r="D29">
            <v>0</v>
          </cell>
          <cell r="E29">
            <v>0</v>
          </cell>
          <cell r="F29">
            <v>-445.83</v>
          </cell>
          <cell r="G29">
            <v>0</v>
          </cell>
        </row>
        <row r="30">
          <cell r="A30" t="str">
            <v>ZK015.K011.C709</v>
          </cell>
          <cell r="B30" t="str">
            <v>ZK015</v>
          </cell>
          <cell r="C30">
            <v>0</v>
          </cell>
          <cell r="D30">
            <v>0</v>
          </cell>
          <cell r="E30">
            <v>0</v>
          </cell>
          <cell r="F30">
            <v>-364.58</v>
          </cell>
          <cell r="G30">
            <v>0</v>
          </cell>
        </row>
        <row r="31">
          <cell r="A31" t="str">
            <v>ZK015.K011.C710</v>
          </cell>
          <cell r="B31" t="str">
            <v>ZK015</v>
          </cell>
          <cell r="C31">
            <v>0</v>
          </cell>
          <cell r="D31">
            <v>0</v>
          </cell>
          <cell r="E31">
            <v>0</v>
          </cell>
          <cell r="F31">
            <v>-2541.67</v>
          </cell>
          <cell r="G31">
            <v>0</v>
          </cell>
        </row>
        <row r="32">
          <cell r="A32" t="str">
            <v>ZK015.K011.C712</v>
          </cell>
          <cell r="B32" t="str">
            <v>ZK015</v>
          </cell>
          <cell r="C32">
            <v>0</v>
          </cell>
          <cell r="D32">
            <v>0</v>
          </cell>
          <cell r="E32">
            <v>0</v>
          </cell>
          <cell r="F32">
            <v>-175</v>
          </cell>
          <cell r="G32">
            <v>0</v>
          </cell>
        </row>
        <row r="33">
          <cell r="A33" t="str">
            <v>ZK015.K011.C713</v>
          </cell>
          <cell r="B33" t="str">
            <v>ZK015</v>
          </cell>
          <cell r="C33">
            <v>0</v>
          </cell>
          <cell r="D33">
            <v>0</v>
          </cell>
          <cell r="E33">
            <v>0</v>
          </cell>
          <cell r="F33">
            <v>-1608.33</v>
          </cell>
          <cell r="G33">
            <v>0</v>
          </cell>
        </row>
        <row r="34">
          <cell r="A34" t="str">
            <v>ZK015.K011.C714</v>
          </cell>
          <cell r="B34" t="str">
            <v>ZK015</v>
          </cell>
          <cell r="C34">
            <v>0</v>
          </cell>
          <cell r="D34">
            <v>0</v>
          </cell>
          <cell r="E34">
            <v>0</v>
          </cell>
          <cell r="F34">
            <v>-147.91999999999999</v>
          </cell>
          <cell r="G34">
            <v>0</v>
          </cell>
        </row>
        <row r="35">
          <cell r="A35" t="str">
            <v>ZK015.K011.C715</v>
          </cell>
          <cell r="B35" t="str">
            <v>ZK015</v>
          </cell>
          <cell r="C35">
            <v>0</v>
          </cell>
          <cell r="D35">
            <v>0</v>
          </cell>
          <cell r="E35">
            <v>0</v>
          </cell>
          <cell r="F35">
            <v>-362.5</v>
          </cell>
          <cell r="G35">
            <v>0</v>
          </cell>
        </row>
        <row r="36">
          <cell r="A36" t="str">
            <v>ZK015.K011.C716</v>
          </cell>
          <cell r="B36" t="str">
            <v>ZK015</v>
          </cell>
          <cell r="C36">
            <v>0</v>
          </cell>
          <cell r="D36">
            <v>0</v>
          </cell>
          <cell r="E36">
            <v>0</v>
          </cell>
          <cell r="F36">
            <v>-125</v>
          </cell>
          <cell r="G36">
            <v>0</v>
          </cell>
        </row>
        <row r="37">
          <cell r="A37" t="str">
            <v>ZK015.K011.C717</v>
          </cell>
          <cell r="B37" t="str">
            <v>ZK015</v>
          </cell>
          <cell r="C37">
            <v>0</v>
          </cell>
          <cell r="D37">
            <v>0</v>
          </cell>
          <cell r="E37">
            <v>0</v>
          </cell>
          <cell r="F37">
            <v>-343.75</v>
          </cell>
          <cell r="G37">
            <v>0</v>
          </cell>
        </row>
        <row r="38">
          <cell r="A38" t="str">
            <v>ZK015.K011.C718</v>
          </cell>
          <cell r="B38" t="str">
            <v>ZK015</v>
          </cell>
          <cell r="C38">
            <v>0</v>
          </cell>
          <cell r="D38">
            <v>0</v>
          </cell>
          <cell r="E38">
            <v>0</v>
          </cell>
          <cell r="F38">
            <v>-133.33000000000001</v>
          </cell>
          <cell r="G38">
            <v>0</v>
          </cell>
        </row>
        <row r="39">
          <cell r="A39" t="str">
            <v>ZK015.K011.C720</v>
          </cell>
          <cell r="B39" t="str">
            <v>ZK015</v>
          </cell>
          <cell r="C39">
            <v>0</v>
          </cell>
          <cell r="D39">
            <v>0</v>
          </cell>
          <cell r="E39">
            <v>0</v>
          </cell>
          <cell r="F39">
            <v>-202.08</v>
          </cell>
          <cell r="G39">
            <v>0</v>
          </cell>
        </row>
        <row r="40">
          <cell r="A40" t="str">
            <v>ZK015.K011.C721</v>
          </cell>
          <cell r="B40" t="str">
            <v>ZK015</v>
          </cell>
          <cell r="C40">
            <v>0</v>
          </cell>
          <cell r="D40">
            <v>0</v>
          </cell>
          <cell r="E40">
            <v>0</v>
          </cell>
          <cell r="F40">
            <v>-445.83</v>
          </cell>
          <cell r="G40">
            <v>0</v>
          </cell>
        </row>
        <row r="41">
          <cell r="A41" t="str">
            <v>ZK015.K011.C722</v>
          </cell>
          <cell r="B41" t="str">
            <v>ZK015</v>
          </cell>
          <cell r="C41">
            <v>0</v>
          </cell>
          <cell r="D41">
            <v>0</v>
          </cell>
          <cell r="E41">
            <v>0</v>
          </cell>
          <cell r="F41">
            <v>-895.84</v>
          </cell>
          <cell r="G41">
            <v>0</v>
          </cell>
        </row>
        <row r="42">
          <cell r="A42" t="str">
            <v>ZK015.K011.C723</v>
          </cell>
          <cell r="B42" t="str">
            <v>ZK015</v>
          </cell>
          <cell r="C42">
            <v>0</v>
          </cell>
          <cell r="D42">
            <v>0</v>
          </cell>
          <cell r="E42">
            <v>0</v>
          </cell>
          <cell r="F42">
            <v>-79.17</v>
          </cell>
          <cell r="G42">
            <v>0</v>
          </cell>
        </row>
        <row r="43">
          <cell r="A43" t="str">
            <v>ZK015.K011.C724</v>
          </cell>
          <cell r="B43" t="str">
            <v>ZK015</v>
          </cell>
          <cell r="C43">
            <v>0</v>
          </cell>
          <cell r="D43">
            <v>0</v>
          </cell>
          <cell r="E43">
            <v>0</v>
          </cell>
          <cell r="F43">
            <v>-400</v>
          </cell>
          <cell r="G43">
            <v>0</v>
          </cell>
        </row>
        <row r="44">
          <cell r="A44" t="str">
            <v>ZK015.K011.C999</v>
          </cell>
          <cell r="B44" t="str">
            <v>ZK015</v>
          </cell>
          <cell r="C44">
            <v>0</v>
          </cell>
          <cell r="D44">
            <v>0</v>
          </cell>
          <cell r="E44">
            <v>-5225</v>
          </cell>
          <cell r="F44">
            <v>0</v>
          </cell>
          <cell r="G44">
            <v>0</v>
          </cell>
        </row>
        <row r="45">
          <cell r="A45" t="str">
            <v>ZK100.0001</v>
          </cell>
          <cell r="B45" t="str">
            <v>ZK100</v>
          </cell>
          <cell r="C45">
            <v>0</v>
          </cell>
          <cell r="D45">
            <v>0</v>
          </cell>
          <cell r="E45">
            <v>0</v>
          </cell>
          <cell r="F45">
            <v>0</v>
          </cell>
          <cell r="G45">
            <v>0</v>
          </cell>
        </row>
        <row r="46">
          <cell r="A46" t="str">
            <v>ZK100.0001.0000</v>
          </cell>
          <cell r="B46" t="str">
            <v>ZK100</v>
          </cell>
          <cell r="C46">
            <v>0</v>
          </cell>
          <cell r="D46">
            <v>0</v>
          </cell>
          <cell r="E46">
            <v>0</v>
          </cell>
          <cell r="F46">
            <v>0</v>
          </cell>
          <cell r="G46">
            <v>48073.49</v>
          </cell>
        </row>
        <row r="47">
          <cell r="A47" t="str">
            <v>ZK100.0008.0000</v>
          </cell>
          <cell r="B47" t="str">
            <v>ZK100</v>
          </cell>
          <cell r="C47">
            <v>0</v>
          </cell>
          <cell r="D47">
            <v>0</v>
          </cell>
          <cell r="E47">
            <v>0</v>
          </cell>
          <cell r="F47">
            <v>0</v>
          </cell>
          <cell r="G47">
            <v>0</v>
          </cell>
        </row>
        <row r="48">
          <cell r="A48" t="str">
            <v>ZK100.0009.0000</v>
          </cell>
          <cell r="B48" t="str">
            <v>ZK100</v>
          </cell>
          <cell r="C48">
            <v>0</v>
          </cell>
          <cell r="D48">
            <v>0</v>
          </cell>
          <cell r="E48">
            <v>0</v>
          </cell>
          <cell r="F48">
            <v>0</v>
          </cell>
          <cell r="G48">
            <v>0</v>
          </cell>
        </row>
        <row r="49">
          <cell r="A49" t="str">
            <v>ZK100.K001.0000</v>
          </cell>
          <cell r="B49" t="str">
            <v>ZK100</v>
          </cell>
          <cell r="C49">
            <v>0</v>
          </cell>
          <cell r="D49">
            <v>0</v>
          </cell>
          <cell r="E49">
            <v>0</v>
          </cell>
          <cell r="F49">
            <v>0</v>
          </cell>
          <cell r="G49">
            <v>0</v>
          </cell>
        </row>
        <row r="50">
          <cell r="A50" t="str">
            <v>ZK100.K006.0000</v>
          </cell>
          <cell r="B50" t="str">
            <v>ZK100</v>
          </cell>
          <cell r="C50">
            <v>0</v>
          </cell>
          <cell r="D50">
            <v>0</v>
          </cell>
          <cell r="E50">
            <v>-265</v>
          </cell>
          <cell r="F50">
            <v>0</v>
          </cell>
          <cell r="G50">
            <v>0</v>
          </cell>
        </row>
        <row r="51">
          <cell r="A51" t="str">
            <v>ZK100.K100.C390</v>
          </cell>
          <cell r="B51" t="str">
            <v>ZK100</v>
          </cell>
          <cell r="C51">
            <v>0</v>
          </cell>
          <cell r="D51">
            <v>0</v>
          </cell>
          <cell r="E51">
            <v>0</v>
          </cell>
          <cell r="F51">
            <v>0</v>
          </cell>
          <cell r="G51">
            <v>0</v>
          </cell>
        </row>
        <row r="52">
          <cell r="A52" t="str">
            <v>ZK100.K102.0000</v>
          </cell>
          <cell r="B52" t="str">
            <v>ZK100</v>
          </cell>
          <cell r="C52">
            <v>0</v>
          </cell>
          <cell r="D52">
            <v>0</v>
          </cell>
          <cell r="E52">
            <v>0</v>
          </cell>
          <cell r="F52">
            <v>0</v>
          </cell>
          <cell r="G52">
            <v>0</v>
          </cell>
        </row>
        <row r="53">
          <cell r="A53" t="str">
            <v>ZK100.K104.0000</v>
          </cell>
          <cell r="B53" t="str">
            <v>ZK100</v>
          </cell>
          <cell r="C53">
            <v>0</v>
          </cell>
          <cell r="D53">
            <v>6521.7</v>
          </cell>
          <cell r="E53">
            <v>0</v>
          </cell>
          <cell r="F53">
            <v>0</v>
          </cell>
          <cell r="G53">
            <v>0</v>
          </cell>
        </row>
        <row r="54">
          <cell r="A54" t="str">
            <v>ZK100.K107.0000</v>
          </cell>
          <cell r="B54" t="str">
            <v>ZK100</v>
          </cell>
          <cell r="C54">
            <v>0</v>
          </cell>
          <cell r="D54">
            <v>11388</v>
          </cell>
          <cell r="E54">
            <v>10024.67</v>
          </cell>
          <cell r="F54">
            <v>0</v>
          </cell>
          <cell r="G54">
            <v>0</v>
          </cell>
        </row>
        <row r="55">
          <cell r="A55" t="str">
            <v>ZK100.K115.0000</v>
          </cell>
          <cell r="B55" t="str">
            <v>ZK100</v>
          </cell>
          <cell r="C55">
            <v>0</v>
          </cell>
          <cell r="D55">
            <v>24092.69</v>
          </cell>
          <cell r="E55">
            <v>507.75</v>
          </cell>
          <cell r="F55">
            <v>0</v>
          </cell>
          <cell r="G55">
            <v>0</v>
          </cell>
        </row>
        <row r="56">
          <cell r="A56" t="str">
            <v>ZK100.K115.C020</v>
          </cell>
          <cell r="B56" t="str">
            <v>ZK100</v>
          </cell>
          <cell r="C56">
            <v>0</v>
          </cell>
          <cell r="D56">
            <v>0.08</v>
          </cell>
          <cell r="E56">
            <v>0</v>
          </cell>
          <cell r="F56">
            <v>0</v>
          </cell>
          <cell r="G56">
            <v>0</v>
          </cell>
        </row>
        <row r="57">
          <cell r="A57" t="str">
            <v>ZK100.K115.I001</v>
          </cell>
          <cell r="B57" t="str">
            <v>ZK100</v>
          </cell>
          <cell r="C57">
            <v>0</v>
          </cell>
          <cell r="D57">
            <v>0</v>
          </cell>
          <cell r="E57">
            <v>-0.65</v>
          </cell>
          <cell r="F57">
            <v>0</v>
          </cell>
          <cell r="G57">
            <v>0</v>
          </cell>
        </row>
        <row r="58">
          <cell r="A58" t="str">
            <v>ZK100.K116.0000</v>
          </cell>
          <cell r="B58" t="str">
            <v>ZK100</v>
          </cell>
          <cell r="C58">
            <v>0</v>
          </cell>
          <cell r="D58">
            <v>4177</v>
          </cell>
          <cell r="E58">
            <v>294.64999999999998</v>
          </cell>
          <cell r="F58">
            <v>0</v>
          </cell>
          <cell r="G58">
            <v>0</v>
          </cell>
        </row>
        <row r="59">
          <cell r="A59" t="str">
            <v>ZK100.K116.C020</v>
          </cell>
          <cell r="B59" t="str">
            <v>ZK100</v>
          </cell>
          <cell r="C59">
            <v>0</v>
          </cell>
          <cell r="D59">
            <v>-0.33</v>
          </cell>
          <cell r="E59">
            <v>0</v>
          </cell>
          <cell r="F59">
            <v>0</v>
          </cell>
          <cell r="G59">
            <v>0</v>
          </cell>
        </row>
        <row r="60">
          <cell r="A60" t="str">
            <v>ZK100.K116.C140</v>
          </cell>
          <cell r="B60" t="str">
            <v>ZK100</v>
          </cell>
          <cell r="C60">
            <v>0</v>
          </cell>
          <cell r="D60">
            <v>0</v>
          </cell>
          <cell r="E60">
            <v>-0.5</v>
          </cell>
          <cell r="F60">
            <v>0</v>
          </cell>
          <cell r="G60">
            <v>0</v>
          </cell>
        </row>
        <row r="61">
          <cell r="A61" t="str">
            <v>ZK100.K117.0000</v>
          </cell>
          <cell r="B61" t="str">
            <v>ZK100</v>
          </cell>
          <cell r="C61">
            <v>0</v>
          </cell>
          <cell r="D61">
            <v>1953.87</v>
          </cell>
          <cell r="E61">
            <v>0</v>
          </cell>
          <cell r="F61">
            <v>0</v>
          </cell>
          <cell r="G61">
            <v>0</v>
          </cell>
        </row>
        <row r="62">
          <cell r="A62" t="str">
            <v>ZK100.K120.0000</v>
          </cell>
          <cell r="B62" t="str">
            <v>ZK100</v>
          </cell>
          <cell r="C62">
            <v>0</v>
          </cell>
          <cell r="D62">
            <v>1743.03</v>
          </cell>
          <cell r="E62">
            <v>309.68</v>
          </cell>
          <cell r="F62">
            <v>0</v>
          </cell>
          <cell r="G62">
            <v>0</v>
          </cell>
        </row>
        <row r="63">
          <cell r="A63" t="str">
            <v>ZK100.K120.C020</v>
          </cell>
          <cell r="B63" t="str">
            <v>ZK100</v>
          </cell>
          <cell r="C63">
            <v>0</v>
          </cell>
          <cell r="D63">
            <v>0</v>
          </cell>
          <cell r="E63">
            <v>-0.05</v>
          </cell>
          <cell r="F63">
            <v>0</v>
          </cell>
          <cell r="G63">
            <v>0</v>
          </cell>
        </row>
        <row r="64">
          <cell r="A64" t="str">
            <v>ZK100.K120.I001</v>
          </cell>
          <cell r="B64" t="str">
            <v>ZK100</v>
          </cell>
          <cell r="C64">
            <v>0</v>
          </cell>
          <cell r="D64">
            <v>0</v>
          </cell>
          <cell r="E64">
            <v>-0.53</v>
          </cell>
          <cell r="F64">
            <v>0</v>
          </cell>
          <cell r="G64">
            <v>0</v>
          </cell>
        </row>
        <row r="65">
          <cell r="A65" t="str">
            <v>ZK100.K122.0000</v>
          </cell>
          <cell r="B65" t="str">
            <v>ZK100</v>
          </cell>
          <cell r="C65">
            <v>0</v>
          </cell>
          <cell r="D65">
            <v>75</v>
          </cell>
          <cell r="E65">
            <v>0</v>
          </cell>
          <cell r="F65">
            <v>0</v>
          </cell>
          <cell r="G65">
            <v>0</v>
          </cell>
        </row>
        <row r="66">
          <cell r="A66" t="str">
            <v>ZK100.K129.C555</v>
          </cell>
          <cell r="B66" t="str">
            <v>ZK100</v>
          </cell>
          <cell r="C66">
            <v>0</v>
          </cell>
          <cell r="D66">
            <v>0</v>
          </cell>
          <cell r="E66">
            <v>75.069999999999993</v>
          </cell>
          <cell r="F66">
            <v>0</v>
          </cell>
          <cell r="G66">
            <v>0</v>
          </cell>
        </row>
        <row r="67">
          <cell r="A67" t="str">
            <v>ZK100.K130.0000</v>
          </cell>
          <cell r="B67" t="str">
            <v>ZK100</v>
          </cell>
          <cell r="C67">
            <v>0</v>
          </cell>
          <cell r="D67">
            <v>0</v>
          </cell>
          <cell r="E67">
            <v>30.6</v>
          </cell>
          <cell r="F67">
            <v>0</v>
          </cell>
          <cell r="G67">
            <v>0</v>
          </cell>
        </row>
        <row r="68">
          <cell r="A68" t="str">
            <v>ZK100.K133.0000</v>
          </cell>
          <cell r="B68" t="str">
            <v>ZK100</v>
          </cell>
          <cell r="C68">
            <v>0</v>
          </cell>
          <cell r="D68">
            <v>80.38</v>
          </cell>
          <cell r="E68">
            <v>119.8</v>
          </cell>
          <cell r="F68">
            <v>0</v>
          </cell>
          <cell r="G68">
            <v>0</v>
          </cell>
        </row>
        <row r="69">
          <cell r="A69" t="str">
            <v>ZK100.K136.0000</v>
          </cell>
          <cell r="B69" t="str">
            <v>ZK100</v>
          </cell>
          <cell r="C69">
            <v>0</v>
          </cell>
          <cell r="D69">
            <v>3930</v>
          </cell>
          <cell r="E69">
            <v>0</v>
          </cell>
          <cell r="F69">
            <v>0</v>
          </cell>
          <cell r="G69">
            <v>0</v>
          </cell>
        </row>
        <row r="70">
          <cell r="A70" t="str">
            <v>ZK100.K138.0000</v>
          </cell>
          <cell r="B70" t="str">
            <v>ZK100</v>
          </cell>
          <cell r="C70">
            <v>0</v>
          </cell>
          <cell r="D70">
            <v>0</v>
          </cell>
          <cell r="E70">
            <v>0</v>
          </cell>
          <cell r="F70">
            <v>0</v>
          </cell>
          <cell r="G70">
            <v>0</v>
          </cell>
        </row>
        <row r="71">
          <cell r="A71" t="str">
            <v>ZK100.K146.0000</v>
          </cell>
          <cell r="B71" t="str">
            <v>ZK100</v>
          </cell>
          <cell r="C71">
            <v>0</v>
          </cell>
          <cell r="D71">
            <v>57.99</v>
          </cell>
          <cell r="E71">
            <v>0</v>
          </cell>
          <cell r="F71">
            <v>0</v>
          </cell>
          <cell r="G71">
            <v>0</v>
          </cell>
        </row>
        <row r="72">
          <cell r="A72" t="str">
            <v>ZK100.K170.C390</v>
          </cell>
          <cell r="B72" t="str">
            <v>ZK100</v>
          </cell>
          <cell r="C72">
            <v>0</v>
          </cell>
          <cell r="D72">
            <v>0</v>
          </cell>
          <cell r="E72">
            <v>0</v>
          </cell>
          <cell r="F72">
            <v>0</v>
          </cell>
          <cell r="G72">
            <v>0</v>
          </cell>
        </row>
        <row r="73">
          <cell r="A73" t="str">
            <v>ZK100.K176.C140</v>
          </cell>
          <cell r="B73" t="str">
            <v>ZK100</v>
          </cell>
          <cell r="C73">
            <v>0</v>
          </cell>
          <cell r="D73">
            <v>10</v>
          </cell>
          <cell r="E73">
            <v>-10</v>
          </cell>
          <cell r="F73">
            <v>0</v>
          </cell>
          <cell r="G73">
            <v>0</v>
          </cell>
        </row>
        <row r="74">
          <cell r="A74" t="str">
            <v>ZK100.K200.0000</v>
          </cell>
          <cell r="B74" t="str">
            <v>ZK100</v>
          </cell>
          <cell r="C74">
            <v>0</v>
          </cell>
          <cell r="D74">
            <v>86388</v>
          </cell>
          <cell r="E74">
            <v>14000</v>
          </cell>
          <cell r="F74">
            <v>0</v>
          </cell>
          <cell r="G74">
            <v>0</v>
          </cell>
        </row>
        <row r="75">
          <cell r="A75" t="str">
            <v>ZK100.K201.0000</v>
          </cell>
          <cell r="B75" t="str">
            <v>ZK100</v>
          </cell>
          <cell r="C75">
            <v>0</v>
          </cell>
          <cell r="D75">
            <v>4010</v>
          </cell>
          <cell r="E75">
            <v>0</v>
          </cell>
          <cell r="F75">
            <v>0</v>
          </cell>
          <cell r="G75">
            <v>0</v>
          </cell>
        </row>
        <row r="76">
          <cell r="A76" t="str">
            <v>ZK100.K201.C020</v>
          </cell>
          <cell r="B76" t="str">
            <v>ZK100</v>
          </cell>
          <cell r="C76">
            <v>0</v>
          </cell>
          <cell r="D76">
            <v>0</v>
          </cell>
          <cell r="E76">
            <v>0</v>
          </cell>
          <cell r="F76">
            <v>0</v>
          </cell>
          <cell r="G76">
            <v>0</v>
          </cell>
        </row>
        <row r="77">
          <cell r="A77" t="str">
            <v>ZK100.K201.I001</v>
          </cell>
          <cell r="B77" t="str">
            <v>ZK100</v>
          </cell>
          <cell r="C77">
            <v>0</v>
          </cell>
          <cell r="D77">
            <v>0</v>
          </cell>
          <cell r="E77">
            <v>200</v>
          </cell>
          <cell r="F77">
            <v>0</v>
          </cell>
          <cell r="G77">
            <v>0</v>
          </cell>
        </row>
        <row r="78">
          <cell r="A78" t="str">
            <v>ZK100.K202.0000</v>
          </cell>
          <cell r="B78" t="str">
            <v>ZK100</v>
          </cell>
          <cell r="C78">
            <v>0</v>
          </cell>
          <cell r="D78">
            <v>27883.5</v>
          </cell>
          <cell r="E78">
            <v>0</v>
          </cell>
          <cell r="F78">
            <v>0</v>
          </cell>
          <cell r="G78">
            <v>0</v>
          </cell>
        </row>
        <row r="79">
          <cell r="A79" t="str">
            <v>ZK100.K203.0000</v>
          </cell>
          <cell r="B79" t="str">
            <v>ZK100</v>
          </cell>
          <cell r="C79">
            <v>0</v>
          </cell>
          <cell r="D79">
            <v>300.57</v>
          </cell>
          <cell r="E79">
            <v>0</v>
          </cell>
          <cell r="F79">
            <v>0</v>
          </cell>
          <cell r="G79">
            <v>0</v>
          </cell>
        </row>
        <row r="80">
          <cell r="A80" t="str">
            <v>ZK100.K203.I001</v>
          </cell>
          <cell r="B80" t="str">
            <v>ZK100</v>
          </cell>
          <cell r="C80">
            <v>0</v>
          </cell>
          <cell r="D80">
            <v>0</v>
          </cell>
          <cell r="E80">
            <v>-0.24</v>
          </cell>
          <cell r="F80">
            <v>0</v>
          </cell>
          <cell r="G80">
            <v>0</v>
          </cell>
        </row>
        <row r="81">
          <cell r="A81" t="str">
            <v>ZK100.K244.C390</v>
          </cell>
          <cell r="B81" t="str">
            <v>ZK100</v>
          </cell>
          <cell r="C81">
            <v>0</v>
          </cell>
          <cell r="D81">
            <v>0</v>
          </cell>
          <cell r="E81">
            <v>0</v>
          </cell>
          <cell r="F81">
            <v>0</v>
          </cell>
          <cell r="G81">
            <v>0</v>
          </cell>
        </row>
        <row r="82">
          <cell r="A82" t="str">
            <v>ZK100.K270.C390</v>
          </cell>
          <cell r="B82" t="str">
            <v>ZK100</v>
          </cell>
          <cell r="C82">
            <v>0</v>
          </cell>
          <cell r="D82">
            <v>0</v>
          </cell>
          <cell r="E82">
            <v>0</v>
          </cell>
          <cell r="F82">
            <v>0</v>
          </cell>
          <cell r="G82">
            <v>0</v>
          </cell>
        </row>
        <row r="83">
          <cell r="A83" t="str">
            <v>ZK100.K278.C910</v>
          </cell>
          <cell r="B83" t="str">
            <v>ZK100</v>
          </cell>
          <cell r="C83">
            <v>0</v>
          </cell>
          <cell r="D83">
            <v>0</v>
          </cell>
          <cell r="E83">
            <v>0</v>
          </cell>
          <cell r="F83">
            <v>291.67</v>
          </cell>
          <cell r="G83">
            <v>0</v>
          </cell>
        </row>
        <row r="84">
          <cell r="A84" t="str">
            <v>ZK100.K304.0000</v>
          </cell>
          <cell r="B84" t="str">
            <v>ZK100</v>
          </cell>
          <cell r="C84">
            <v>0</v>
          </cell>
          <cell r="D84">
            <v>-3669</v>
          </cell>
          <cell r="E84">
            <v>0</v>
          </cell>
          <cell r="F84">
            <v>0</v>
          </cell>
          <cell r="G84">
            <v>0</v>
          </cell>
        </row>
        <row r="85">
          <cell r="A85" t="str">
            <v>ZK100.K304.C009</v>
          </cell>
          <cell r="B85" t="str">
            <v>ZK100</v>
          </cell>
          <cell r="C85">
            <v>0</v>
          </cell>
          <cell r="D85">
            <v>3669</v>
          </cell>
          <cell r="E85">
            <v>0</v>
          </cell>
          <cell r="F85">
            <v>0</v>
          </cell>
          <cell r="G85">
            <v>0</v>
          </cell>
        </row>
        <row r="86">
          <cell r="A86" t="str">
            <v>ZK101.K001.C003</v>
          </cell>
          <cell r="B86" t="str">
            <v>ZK101</v>
          </cell>
          <cell r="C86">
            <v>0</v>
          </cell>
          <cell r="D86">
            <v>0</v>
          </cell>
          <cell r="E86">
            <v>0</v>
          </cell>
          <cell r="F86">
            <v>0</v>
          </cell>
          <cell r="G86">
            <v>0</v>
          </cell>
        </row>
        <row r="87">
          <cell r="A87" t="str">
            <v>ZK101.K005.C181</v>
          </cell>
          <cell r="B87" t="str">
            <v>ZK101</v>
          </cell>
          <cell r="C87">
            <v>0</v>
          </cell>
          <cell r="D87">
            <v>0</v>
          </cell>
          <cell r="E87">
            <v>0</v>
          </cell>
          <cell r="F87">
            <v>129447</v>
          </cell>
          <cell r="G87">
            <v>0</v>
          </cell>
        </row>
        <row r="88">
          <cell r="A88" t="str">
            <v>ZK101.K005.C270</v>
          </cell>
          <cell r="B88" t="str">
            <v>ZK101</v>
          </cell>
          <cell r="C88">
            <v>0</v>
          </cell>
          <cell r="D88">
            <v>0</v>
          </cell>
          <cell r="E88">
            <v>0</v>
          </cell>
          <cell r="F88">
            <v>-2000</v>
          </cell>
          <cell r="G88">
            <v>0</v>
          </cell>
        </row>
        <row r="89">
          <cell r="A89" t="str">
            <v>ZK101.K005.C500</v>
          </cell>
          <cell r="B89" t="str">
            <v>ZK101</v>
          </cell>
          <cell r="C89">
            <v>0</v>
          </cell>
          <cell r="D89">
            <v>0</v>
          </cell>
          <cell r="E89">
            <v>0</v>
          </cell>
          <cell r="F89">
            <v>-1000</v>
          </cell>
          <cell r="G89">
            <v>0</v>
          </cell>
        </row>
        <row r="90">
          <cell r="A90" t="str">
            <v>ZK101.K005.C505</v>
          </cell>
          <cell r="B90" t="str">
            <v>ZK101</v>
          </cell>
          <cell r="C90">
            <v>0</v>
          </cell>
          <cell r="D90">
            <v>0</v>
          </cell>
          <cell r="E90">
            <v>0</v>
          </cell>
          <cell r="F90">
            <v>-4466.93</v>
          </cell>
          <cell r="G90">
            <v>0</v>
          </cell>
        </row>
        <row r="91">
          <cell r="A91" t="str">
            <v>ZK101.K115.C274</v>
          </cell>
          <cell r="B91" t="str">
            <v>ZK101</v>
          </cell>
          <cell r="C91">
            <v>0</v>
          </cell>
          <cell r="D91">
            <v>0</v>
          </cell>
          <cell r="E91">
            <v>0</v>
          </cell>
          <cell r="F91">
            <v>225</v>
          </cell>
          <cell r="G91">
            <v>0</v>
          </cell>
        </row>
        <row r="92">
          <cell r="A92" t="str">
            <v>ZK101.K115.C520</v>
          </cell>
          <cell r="B92" t="str">
            <v>ZK101</v>
          </cell>
          <cell r="C92">
            <v>0</v>
          </cell>
          <cell r="D92">
            <v>0</v>
          </cell>
          <cell r="E92">
            <v>0</v>
          </cell>
          <cell r="F92">
            <v>6.4</v>
          </cell>
          <cell r="G92">
            <v>0</v>
          </cell>
        </row>
        <row r="93">
          <cell r="A93" t="str">
            <v>ZK101.K115.C550</v>
          </cell>
          <cell r="B93" t="str">
            <v>ZK101</v>
          </cell>
          <cell r="C93">
            <v>0</v>
          </cell>
          <cell r="D93">
            <v>0</v>
          </cell>
          <cell r="E93">
            <v>0</v>
          </cell>
          <cell r="F93">
            <v>21.2</v>
          </cell>
          <cell r="G93">
            <v>0</v>
          </cell>
        </row>
        <row r="94">
          <cell r="A94" t="str">
            <v>ZK101.K115.C810</v>
          </cell>
          <cell r="B94" t="str">
            <v>ZK101</v>
          </cell>
          <cell r="C94">
            <v>0</v>
          </cell>
          <cell r="D94">
            <v>0</v>
          </cell>
          <cell r="E94">
            <v>102.2</v>
          </cell>
          <cell r="F94">
            <v>0</v>
          </cell>
          <cell r="G94">
            <v>0</v>
          </cell>
        </row>
        <row r="95">
          <cell r="A95" t="str">
            <v>ZK101.K115.I001</v>
          </cell>
          <cell r="B95" t="str">
            <v>ZK101</v>
          </cell>
          <cell r="C95">
            <v>0</v>
          </cell>
          <cell r="D95">
            <v>0</v>
          </cell>
          <cell r="E95">
            <v>-0.04</v>
          </cell>
          <cell r="F95">
            <v>0</v>
          </cell>
          <cell r="G95">
            <v>0</v>
          </cell>
        </row>
        <row r="96">
          <cell r="A96" t="str">
            <v>ZK101.K116.C350</v>
          </cell>
          <cell r="B96" t="str">
            <v>ZK101</v>
          </cell>
          <cell r="C96">
            <v>0</v>
          </cell>
          <cell r="D96">
            <v>0</v>
          </cell>
          <cell r="E96">
            <v>0</v>
          </cell>
          <cell r="F96">
            <v>112.5</v>
          </cell>
          <cell r="G96">
            <v>0</v>
          </cell>
        </row>
        <row r="97">
          <cell r="A97" t="str">
            <v>ZK101.K116.C810</v>
          </cell>
          <cell r="B97" t="str">
            <v>ZK101</v>
          </cell>
          <cell r="C97">
            <v>0</v>
          </cell>
          <cell r="D97">
            <v>0</v>
          </cell>
          <cell r="E97">
            <v>102.41</v>
          </cell>
          <cell r="F97">
            <v>0</v>
          </cell>
          <cell r="G97">
            <v>0</v>
          </cell>
        </row>
        <row r="98">
          <cell r="A98" t="str">
            <v>ZK101.K145.C520</v>
          </cell>
          <cell r="B98" t="str">
            <v>ZK101</v>
          </cell>
          <cell r="C98">
            <v>0</v>
          </cell>
          <cell r="D98">
            <v>0</v>
          </cell>
          <cell r="E98">
            <v>0</v>
          </cell>
          <cell r="F98">
            <v>161.66999999999999</v>
          </cell>
          <cell r="G98">
            <v>0</v>
          </cell>
        </row>
        <row r="99">
          <cell r="A99" t="str">
            <v>ZK101.K191.C530</v>
          </cell>
          <cell r="B99" t="str">
            <v>ZK101</v>
          </cell>
          <cell r="C99">
            <v>0</v>
          </cell>
          <cell r="D99">
            <v>0</v>
          </cell>
          <cell r="E99">
            <v>0</v>
          </cell>
          <cell r="F99">
            <v>0</v>
          </cell>
          <cell r="G99">
            <v>200</v>
          </cell>
        </row>
        <row r="100">
          <cell r="A100" t="str">
            <v>ZK101.K200.C009</v>
          </cell>
          <cell r="B100" t="str">
            <v>ZK101</v>
          </cell>
          <cell r="C100">
            <v>0</v>
          </cell>
          <cell r="D100">
            <v>0</v>
          </cell>
          <cell r="E100">
            <v>199760</v>
          </cell>
          <cell r="F100">
            <v>70484</v>
          </cell>
          <cell r="G100">
            <v>0</v>
          </cell>
        </row>
        <row r="101">
          <cell r="A101" t="str">
            <v>ZK101.K200.C016</v>
          </cell>
          <cell r="B101" t="str">
            <v>ZK101</v>
          </cell>
          <cell r="C101">
            <v>0</v>
          </cell>
          <cell r="D101">
            <v>0</v>
          </cell>
          <cell r="E101">
            <v>7000</v>
          </cell>
          <cell r="F101">
            <v>0</v>
          </cell>
          <cell r="G101">
            <v>0</v>
          </cell>
        </row>
        <row r="102">
          <cell r="A102" t="str">
            <v>ZK101.K200.C142</v>
          </cell>
          <cell r="B102" t="str">
            <v>ZK101</v>
          </cell>
          <cell r="C102">
            <v>0</v>
          </cell>
          <cell r="D102">
            <v>3800</v>
          </cell>
          <cell r="E102">
            <v>0</v>
          </cell>
          <cell r="F102">
            <v>0</v>
          </cell>
          <cell r="G102">
            <v>0</v>
          </cell>
        </row>
        <row r="103">
          <cell r="A103" t="str">
            <v>ZK101.K200.C143</v>
          </cell>
          <cell r="B103" t="str">
            <v>ZK101</v>
          </cell>
          <cell r="C103">
            <v>0</v>
          </cell>
          <cell r="D103">
            <v>0</v>
          </cell>
          <cell r="E103">
            <v>8000</v>
          </cell>
          <cell r="F103">
            <v>0</v>
          </cell>
          <cell r="G103">
            <v>0</v>
          </cell>
        </row>
        <row r="104">
          <cell r="A104" t="str">
            <v>ZK101.K200.C205</v>
          </cell>
          <cell r="B104" t="str">
            <v>ZK101</v>
          </cell>
          <cell r="C104">
            <v>0</v>
          </cell>
          <cell r="D104">
            <v>0</v>
          </cell>
          <cell r="E104">
            <v>60000</v>
          </cell>
          <cell r="F104">
            <v>84925</v>
          </cell>
          <cell r="G104">
            <v>0</v>
          </cell>
        </row>
        <row r="105">
          <cell r="A105" t="str">
            <v>ZK101.K200.C270</v>
          </cell>
          <cell r="B105" t="str">
            <v>ZK101</v>
          </cell>
          <cell r="C105">
            <v>0</v>
          </cell>
          <cell r="D105">
            <v>0</v>
          </cell>
          <cell r="E105">
            <v>0</v>
          </cell>
          <cell r="F105">
            <v>10000</v>
          </cell>
          <cell r="G105">
            <v>0</v>
          </cell>
        </row>
        <row r="106">
          <cell r="A106" t="str">
            <v>ZK101.K200.C275</v>
          </cell>
          <cell r="B106" t="str">
            <v>ZK101</v>
          </cell>
          <cell r="C106">
            <v>0</v>
          </cell>
          <cell r="D106">
            <v>0</v>
          </cell>
          <cell r="E106">
            <v>0</v>
          </cell>
          <cell r="F106">
            <v>14000</v>
          </cell>
          <cell r="G106">
            <v>0</v>
          </cell>
        </row>
        <row r="107">
          <cell r="A107" t="str">
            <v>ZK101.K200.C290</v>
          </cell>
          <cell r="B107" t="str">
            <v>ZK101</v>
          </cell>
          <cell r="C107">
            <v>0</v>
          </cell>
          <cell r="D107">
            <v>0</v>
          </cell>
          <cell r="E107">
            <v>114.58</v>
          </cell>
          <cell r="F107">
            <v>0</v>
          </cell>
          <cell r="G107">
            <v>0</v>
          </cell>
        </row>
        <row r="108">
          <cell r="A108" t="str">
            <v>ZK101.K200.C395</v>
          </cell>
          <cell r="B108" t="str">
            <v>ZK101</v>
          </cell>
          <cell r="C108">
            <v>0</v>
          </cell>
          <cell r="D108">
            <v>0</v>
          </cell>
          <cell r="E108">
            <v>20600</v>
          </cell>
          <cell r="F108">
            <v>5500</v>
          </cell>
          <cell r="G108">
            <v>0</v>
          </cell>
        </row>
        <row r="109">
          <cell r="A109" t="str">
            <v>ZK101.K200.C400</v>
          </cell>
          <cell r="B109" t="str">
            <v>ZK101</v>
          </cell>
          <cell r="C109">
            <v>0</v>
          </cell>
          <cell r="D109">
            <v>0</v>
          </cell>
          <cell r="E109">
            <v>9000</v>
          </cell>
          <cell r="F109">
            <v>0</v>
          </cell>
          <cell r="G109">
            <v>0</v>
          </cell>
        </row>
        <row r="110">
          <cell r="A110" t="str">
            <v>ZK101.K200.C435</v>
          </cell>
          <cell r="B110" t="str">
            <v>ZK101</v>
          </cell>
          <cell r="C110">
            <v>0</v>
          </cell>
          <cell r="D110">
            <v>0</v>
          </cell>
          <cell r="E110">
            <v>7000</v>
          </cell>
          <cell r="F110">
            <v>0</v>
          </cell>
          <cell r="G110">
            <v>0</v>
          </cell>
        </row>
        <row r="111">
          <cell r="A111" t="str">
            <v>ZK101.K200.C810</v>
          </cell>
          <cell r="B111" t="str">
            <v>ZK101</v>
          </cell>
          <cell r="C111">
            <v>0</v>
          </cell>
          <cell r="D111">
            <v>0</v>
          </cell>
          <cell r="E111">
            <v>5000</v>
          </cell>
          <cell r="F111">
            <v>18000</v>
          </cell>
          <cell r="G111">
            <v>0</v>
          </cell>
        </row>
        <row r="112">
          <cell r="A112" t="str">
            <v>ZK101.K200.C910</v>
          </cell>
          <cell r="B112" t="str">
            <v>ZK101</v>
          </cell>
          <cell r="C112">
            <v>0</v>
          </cell>
          <cell r="D112">
            <v>0</v>
          </cell>
          <cell r="E112">
            <v>0</v>
          </cell>
          <cell r="F112">
            <v>26565.13</v>
          </cell>
          <cell r="G112">
            <v>0</v>
          </cell>
        </row>
        <row r="113">
          <cell r="A113" t="str">
            <v>ZK101.K201.C141</v>
          </cell>
          <cell r="B113" t="str">
            <v>ZK101</v>
          </cell>
          <cell r="C113">
            <v>0</v>
          </cell>
          <cell r="D113">
            <v>0</v>
          </cell>
          <cell r="E113">
            <v>600</v>
          </cell>
          <cell r="F113">
            <v>0</v>
          </cell>
          <cell r="G113">
            <v>0</v>
          </cell>
        </row>
        <row r="114">
          <cell r="A114" t="str">
            <v>ZK101.K207.C020</v>
          </cell>
          <cell r="B114" t="str">
            <v>ZK101</v>
          </cell>
          <cell r="C114">
            <v>0</v>
          </cell>
          <cell r="D114">
            <v>0</v>
          </cell>
          <cell r="E114">
            <v>195838.35</v>
          </cell>
          <cell r="F114">
            <v>0</v>
          </cell>
          <cell r="G114">
            <v>0</v>
          </cell>
        </row>
        <row r="115">
          <cell r="A115" t="str">
            <v>ZK101.K207.C025</v>
          </cell>
          <cell r="B115" t="str">
            <v>ZK101</v>
          </cell>
          <cell r="C115">
            <v>0</v>
          </cell>
          <cell r="D115">
            <v>0</v>
          </cell>
          <cell r="E115">
            <v>0</v>
          </cell>
          <cell r="F115">
            <v>0</v>
          </cell>
          <cell r="G115">
            <v>315270</v>
          </cell>
        </row>
        <row r="116">
          <cell r="A116" t="str">
            <v>ZK101.K207.C033</v>
          </cell>
          <cell r="B116" t="str">
            <v>ZK101</v>
          </cell>
          <cell r="C116">
            <v>0</v>
          </cell>
          <cell r="D116">
            <v>0</v>
          </cell>
          <cell r="E116">
            <v>0</v>
          </cell>
          <cell r="F116">
            <v>6000</v>
          </cell>
          <cell r="G116">
            <v>0</v>
          </cell>
        </row>
        <row r="117">
          <cell r="A117" t="str">
            <v>ZK101.K207.C034</v>
          </cell>
          <cell r="B117" t="str">
            <v>ZK101</v>
          </cell>
          <cell r="C117">
            <v>0</v>
          </cell>
          <cell r="D117">
            <v>0</v>
          </cell>
          <cell r="E117">
            <v>21000</v>
          </cell>
          <cell r="F117">
            <v>0</v>
          </cell>
          <cell r="G117">
            <v>1000</v>
          </cell>
        </row>
        <row r="118">
          <cell r="A118" t="str">
            <v>ZK101.K207.C035</v>
          </cell>
          <cell r="B118" t="str">
            <v>ZK101</v>
          </cell>
          <cell r="C118">
            <v>0</v>
          </cell>
          <cell r="D118">
            <v>0</v>
          </cell>
          <cell r="E118">
            <v>4620</v>
          </cell>
          <cell r="F118">
            <v>4620</v>
          </cell>
          <cell r="G118">
            <v>0</v>
          </cell>
        </row>
        <row r="119">
          <cell r="A119" t="str">
            <v>ZK101.K207.C036</v>
          </cell>
          <cell r="B119" t="str">
            <v>ZK101</v>
          </cell>
          <cell r="C119">
            <v>0</v>
          </cell>
          <cell r="D119">
            <v>0</v>
          </cell>
          <cell r="E119">
            <v>0</v>
          </cell>
          <cell r="F119">
            <v>49010</v>
          </cell>
          <cell r="G119">
            <v>4700</v>
          </cell>
        </row>
        <row r="120">
          <cell r="A120" t="str">
            <v>ZK101.K207.C038</v>
          </cell>
          <cell r="B120" t="str">
            <v>ZK101</v>
          </cell>
          <cell r="C120">
            <v>0</v>
          </cell>
          <cell r="D120">
            <v>0</v>
          </cell>
          <cell r="E120">
            <v>0</v>
          </cell>
          <cell r="F120">
            <v>18000</v>
          </cell>
          <cell r="G120">
            <v>2000</v>
          </cell>
        </row>
        <row r="121">
          <cell r="A121" t="str">
            <v>ZK101.K207.C039</v>
          </cell>
          <cell r="B121" t="str">
            <v>ZK101</v>
          </cell>
          <cell r="C121">
            <v>0</v>
          </cell>
          <cell r="D121">
            <v>0</v>
          </cell>
          <cell r="E121">
            <v>0</v>
          </cell>
          <cell r="F121">
            <v>70000</v>
          </cell>
          <cell r="G121">
            <v>0</v>
          </cell>
        </row>
        <row r="122">
          <cell r="A122" t="str">
            <v>ZK101.K207.C041</v>
          </cell>
          <cell r="B122" t="str">
            <v>ZK101</v>
          </cell>
          <cell r="C122">
            <v>0</v>
          </cell>
          <cell r="D122">
            <v>0</v>
          </cell>
          <cell r="E122">
            <v>0</v>
          </cell>
          <cell r="F122">
            <v>31800</v>
          </cell>
          <cell r="G122">
            <v>0</v>
          </cell>
        </row>
        <row r="123">
          <cell r="A123" t="str">
            <v>ZK101.K207.C042</v>
          </cell>
          <cell r="B123" t="str">
            <v>ZK101</v>
          </cell>
          <cell r="C123">
            <v>0</v>
          </cell>
          <cell r="D123">
            <v>0</v>
          </cell>
          <cell r="E123">
            <v>0</v>
          </cell>
          <cell r="F123">
            <v>0</v>
          </cell>
          <cell r="G123">
            <v>968</v>
          </cell>
        </row>
        <row r="124">
          <cell r="A124" t="str">
            <v>ZK101.K207.C141</v>
          </cell>
          <cell r="B124" t="str">
            <v>ZK101</v>
          </cell>
          <cell r="C124">
            <v>0</v>
          </cell>
          <cell r="D124">
            <v>0</v>
          </cell>
          <cell r="E124">
            <v>4195</v>
          </cell>
          <cell r="F124">
            <v>0</v>
          </cell>
          <cell r="G124">
            <v>0</v>
          </cell>
        </row>
        <row r="125">
          <cell r="A125" t="str">
            <v>ZK101.K207.C152</v>
          </cell>
          <cell r="B125" t="str">
            <v>ZK101</v>
          </cell>
          <cell r="C125">
            <v>0</v>
          </cell>
          <cell r="D125">
            <v>0</v>
          </cell>
          <cell r="E125">
            <v>0</v>
          </cell>
          <cell r="F125">
            <v>9500</v>
          </cell>
          <cell r="G125">
            <v>0</v>
          </cell>
        </row>
        <row r="126">
          <cell r="A126" t="str">
            <v>ZK101.K207.C170</v>
          </cell>
          <cell r="B126" t="str">
            <v>ZK101</v>
          </cell>
          <cell r="C126">
            <v>0</v>
          </cell>
          <cell r="D126">
            <v>0</v>
          </cell>
          <cell r="E126">
            <v>0</v>
          </cell>
          <cell r="F126">
            <v>5469</v>
          </cell>
          <cell r="G126">
            <v>0</v>
          </cell>
        </row>
        <row r="127">
          <cell r="A127" t="str">
            <v>ZK101.K207.C200</v>
          </cell>
          <cell r="B127" t="str">
            <v>ZK101</v>
          </cell>
          <cell r="C127">
            <v>0</v>
          </cell>
          <cell r="D127">
            <v>0</v>
          </cell>
          <cell r="E127">
            <v>320979</v>
          </cell>
          <cell r="F127">
            <v>69474</v>
          </cell>
          <cell r="G127">
            <v>0</v>
          </cell>
        </row>
        <row r="128">
          <cell r="A128" t="str">
            <v>ZK101.K207.C274</v>
          </cell>
          <cell r="B128" t="str">
            <v>ZK101</v>
          </cell>
          <cell r="C128">
            <v>0</v>
          </cell>
          <cell r="D128">
            <v>0</v>
          </cell>
          <cell r="E128">
            <v>0</v>
          </cell>
          <cell r="F128">
            <v>9000</v>
          </cell>
          <cell r="G128">
            <v>5250</v>
          </cell>
        </row>
        <row r="129">
          <cell r="A129" t="str">
            <v>ZK101.K207.C330</v>
          </cell>
          <cell r="B129" t="str">
            <v>ZK101</v>
          </cell>
          <cell r="C129">
            <v>0</v>
          </cell>
          <cell r="D129">
            <v>0</v>
          </cell>
          <cell r="E129">
            <v>12318.41</v>
          </cell>
          <cell r="F129">
            <v>21520.38</v>
          </cell>
          <cell r="G129">
            <v>0</v>
          </cell>
        </row>
        <row r="130">
          <cell r="A130" t="str">
            <v>ZK101.K207.C430</v>
          </cell>
          <cell r="B130" t="str">
            <v>ZK101</v>
          </cell>
          <cell r="C130">
            <v>0</v>
          </cell>
          <cell r="D130">
            <v>0</v>
          </cell>
          <cell r="E130">
            <v>42.4</v>
          </cell>
          <cell r="F130">
            <v>0</v>
          </cell>
          <cell r="G130">
            <v>0</v>
          </cell>
        </row>
        <row r="131">
          <cell r="A131" t="str">
            <v>ZK101.K207.C505</v>
          </cell>
          <cell r="B131" t="str">
            <v>ZK101</v>
          </cell>
          <cell r="C131">
            <v>0</v>
          </cell>
          <cell r="D131">
            <v>0</v>
          </cell>
          <cell r="E131">
            <v>22603.37</v>
          </cell>
          <cell r="F131">
            <v>484.46</v>
          </cell>
          <cell r="G131">
            <v>0</v>
          </cell>
        </row>
        <row r="132">
          <cell r="A132" t="str">
            <v>ZK101.K207.C510</v>
          </cell>
          <cell r="B132" t="str">
            <v>ZK101</v>
          </cell>
          <cell r="C132">
            <v>0</v>
          </cell>
          <cell r="D132">
            <v>0</v>
          </cell>
          <cell r="E132">
            <v>0</v>
          </cell>
          <cell r="F132">
            <v>2000</v>
          </cell>
          <cell r="G132">
            <v>0</v>
          </cell>
        </row>
        <row r="133">
          <cell r="A133" t="str">
            <v>ZK101.K207.C515</v>
          </cell>
          <cell r="B133" t="str">
            <v>ZK101</v>
          </cell>
          <cell r="C133">
            <v>0</v>
          </cell>
          <cell r="D133">
            <v>0</v>
          </cell>
          <cell r="E133">
            <v>25404</v>
          </cell>
          <cell r="F133">
            <v>15087.68</v>
          </cell>
          <cell r="G133">
            <v>2500</v>
          </cell>
        </row>
        <row r="134">
          <cell r="A134" t="str">
            <v>ZK101.K207.C520</v>
          </cell>
          <cell r="B134" t="str">
            <v>ZK101</v>
          </cell>
          <cell r="C134">
            <v>0</v>
          </cell>
          <cell r="D134">
            <v>0</v>
          </cell>
          <cell r="E134">
            <v>0</v>
          </cell>
          <cell r="F134">
            <v>15637.3</v>
          </cell>
          <cell r="G134">
            <v>0</v>
          </cell>
        </row>
        <row r="135">
          <cell r="A135" t="str">
            <v>ZK101.K207.C525</v>
          </cell>
          <cell r="B135" t="str">
            <v>ZK101</v>
          </cell>
          <cell r="C135">
            <v>0</v>
          </cell>
          <cell r="D135">
            <v>0</v>
          </cell>
          <cell r="E135">
            <v>8400</v>
          </cell>
          <cell r="F135">
            <v>5785</v>
          </cell>
          <cell r="G135">
            <v>0</v>
          </cell>
        </row>
        <row r="136">
          <cell r="A136" t="str">
            <v>ZK101.K207.C545</v>
          </cell>
          <cell r="B136" t="str">
            <v>ZK101</v>
          </cell>
          <cell r="C136">
            <v>0</v>
          </cell>
          <cell r="D136">
            <v>0</v>
          </cell>
          <cell r="E136">
            <v>7000</v>
          </cell>
          <cell r="F136">
            <v>0</v>
          </cell>
          <cell r="G136">
            <v>0</v>
          </cell>
        </row>
        <row r="137">
          <cell r="A137" t="str">
            <v>ZK101.K207.C550</v>
          </cell>
          <cell r="B137" t="str">
            <v>ZK101</v>
          </cell>
          <cell r="C137">
            <v>0</v>
          </cell>
          <cell r="D137">
            <v>0</v>
          </cell>
          <cell r="E137">
            <v>0</v>
          </cell>
          <cell r="F137">
            <v>30500</v>
          </cell>
          <cell r="G137">
            <v>0</v>
          </cell>
        </row>
        <row r="138">
          <cell r="A138" t="str">
            <v>ZK101.K207.C560</v>
          </cell>
          <cell r="B138" t="str">
            <v>ZK101</v>
          </cell>
          <cell r="C138">
            <v>0</v>
          </cell>
          <cell r="D138">
            <v>0</v>
          </cell>
          <cell r="E138">
            <v>1280.45</v>
          </cell>
          <cell r="F138">
            <v>2244</v>
          </cell>
          <cell r="G138">
            <v>0</v>
          </cell>
        </row>
        <row r="139">
          <cell r="A139" t="str">
            <v>ZK101.K207.C600</v>
          </cell>
          <cell r="B139" t="str">
            <v>ZK101</v>
          </cell>
          <cell r="C139">
            <v>0</v>
          </cell>
          <cell r="D139">
            <v>0</v>
          </cell>
          <cell r="E139">
            <v>1280</v>
          </cell>
          <cell r="F139">
            <v>1356.9</v>
          </cell>
          <cell r="G139">
            <v>0</v>
          </cell>
        </row>
        <row r="140">
          <cell r="A140" t="str">
            <v>ZK101.K207.C601</v>
          </cell>
          <cell r="B140" t="str">
            <v>ZK101</v>
          </cell>
          <cell r="C140">
            <v>0</v>
          </cell>
          <cell r="D140">
            <v>0</v>
          </cell>
          <cell r="E140">
            <v>0</v>
          </cell>
          <cell r="F140">
            <v>6481</v>
          </cell>
          <cell r="G140">
            <v>0</v>
          </cell>
        </row>
        <row r="141">
          <cell r="A141" t="str">
            <v>ZK101.K207.C602</v>
          </cell>
          <cell r="B141" t="str">
            <v>ZK101</v>
          </cell>
          <cell r="C141">
            <v>0</v>
          </cell>
          <cell r="D141">
            <v>0</v>
          </cell>
          <cell r="E141">
            <v>0</v>
          </cell>
          <cell r="F141">
            <v>6450</v>
          </cell>
          <cell r="G141">
            <v>0</v>
          </cell>
        </row>
        <row r="142">
          <cell r="A142" t="str">
            <v>ZK101.K207.C603</v>
          </cell>
          <cell r="B142" t="str">
            <v>ZK101</v>
          </cell>
          <cell r="C142">
            <v>0</v>
          </cell>
          <cell r="D142">
            <v>0</v>
          </cell>
          <cell r="E142">
            <v>0</v>
          </cell>
          <cell r="F142">
            <v>3500</v>
          </cell>
          <cell r="G142">
            <v>0</v>
          </cell>
        </row>
        <row r="143">
          <cell r="A143" t="str">
            <v>ZK101.K207.C604</v>
          </cell>
          <cell r="B143" t="str">
            <v>ZK101</v>
          </cell>
          <cell r="C143">
            <v>0</v>
          </cell>
          <cell r="D143">
            <v>0</v>
          </cell>
          <cell r="E143">
            <v>3181.59</v>
          </cell>
          <cell r="F143">
            <v>5389.62</v>
          </cell>
          <cell r="G143">
            <v>0</v>
          </cell>
        </row>
        <row r="144">
          <cell r="A144" t="str">
            <v>ZK101.K207.C605</v>
          </cell>
          <cell r="B144" t="str">
            <v>ZK101</v>
          </cell>
          <cell r="C144">
            <v>0</v>
          </cell>
          <cell r="D144">
            <v>0</v>
          </cell>
          <cell r="E144">
            <v>0</v>
          </cell>
          <cell r="F144">
            <v>1000</v>
          </cell>
          <cell r="G144">
            <v>0</v>
          </cell>
        </row>
        <row r="145">
          <cell r="A145" t="str">
            <v>ZK101.K207.C606</v>
          </cell>
          <cell r="B145" t="str">
            <v>ZK101</v>
          </cell>
          <cell r="C145">
            <v>0</v>
          </cell>
          <cell r="D145">
            <v>0</v>
          </cell>
          <cell r="E145">
            <v>0</v>
          </cell>
          <cell r="F145">
            <v>9841.42</v>
          </cell>
          <cell r="G145">
            <v>0</v>
          </cell>
        </row>
        <row r="146">
          <cell r="A146" t="str">
            <v>ZK101.K207.C810</v>
          </cell>
          <cell r="B146" t="str">
            <v>ZK101</v>
          </cell>
          <cell r="C146">
            <v>0</v>
          </cell>
          <cell r="D146">
            <v>0</v>
          </cell>
          <cell r="E146">
            <v>0</v>
          </cell>
          <cell r="F146">
            <v>23</v>
          </cell>
          <cell r="G146">
            <v>0</v>
          </cell>
        </row>
        <row r="147">
          <cell r="A147" t="str">
            <v>ZK101.K207.C900</v>
          </cell>
          <cell r="B147" t="str">
            <v>ZK101</v>
          </cell>
          <cell r="C147">
            <v>0</v>
          </cell>
          <cell r="D147">
            <v>0</v>
          </cell>
          <cell r="E147">
            <v>1991.36</v>
          </cell>
          <cell r="F147">
            <v>0</v>
          </cell>
          <cell r="G147">
            <v>0</v>
          </cell>
        </row>
        <row r="148">
          <cell r="A148" t="str">
            <v>ZK101.K207.C910</v>
          </cell>
          <cell r="B148" t="str">
            <v>ZK101</v>
          </cell>
          <cell r="C148">
            <v>0</v>
          </cell>
          <cell r="D148">
            <v>0</v>
          </cell>
          <cell r="E148">
            <v>0</v>
          </cell>
          <cell r="F148">
            <v>4275</v>
          </cell>
          <cell r="G148">
            <v>675</v>
          </cell>
        </row>
        <row r="149">
          <cell r="A149" t="str">
            <v>ZK101.K207.I001</v>
          </cell>
          <cell r="B149" t="str">
            <v>ZK101</v>
          </cell>
          <cell r="C149">
            <v>0</v>
          </cell>
          <cell r="D149">
            <v>0</v>
          </cell>
          <cell r="E149">
            <v>0</v>
          </cell>
          <cell r="F149">
            <v>17700</v>
          </cell>
          <cell r="G149">
            <v>4800</v>
          </cell>
        </row>
        <row r="150">
          <cell r="A150" t="str">
            <v>ZK101.K207.I002</v>
          </cell>
          <cell r="B150" t="str">
            <v>ZK101</v>
          </cell>
          <cell r="C150">
            <v>0</v>
          </cell>
          <cell r="D150">
            <v>0</v>
          </cell>
          <cell r="E150">
            <v>18933.72</v>
          </cell>
          <cell r="F150">
            <v>0</v>
          </cell>
          <cell r="G150">
            <v>0</v>
          </cell>
        </row>
        <row r="151">
          <cell r="A151" t="str">
            <v>ZK101.K207.I004</v>
          </cell>
          <cell r="B151" t="str">
            <v>ZK101</v>
          </cell>
          <cell r="C151">
            <v>0</v>
          </cell>
          <cell r="D151">
            <v>0</v>
          </cell>
          <cell r="E151">
            <v>0</v>
          </cell>
          <cell r="F151">
            <v>85307</v>
          </cell>
          <cell r="G151">
            <v>0</v>
          </cell>
        </row>
        <row r="152">
          <cell r="A152" t="str">
            <v>ZK101.K207.I005</v>
          </cell>
          <cell r="B152" t="str">
            <v>ZK101</v>
          </cell>
          <cell r="C152">
            <v>0</v>
          </cell>
          <cell r="D152">
            <v>0</v>
          </cell>
          <cell r="E152">
            <v>40000</v>
          </cell>
          <cell r="F152">
            <v>40116.33</v>
          </cell>
          <cell r="G152">
            <v>0</v>
          </cell>
        </row>
        <row r="153">
          <cell r="A153" t="str">
            <v>ZK101.K207.I006</v>
          </cell>
          <cell r="B153" t="str">
            <v>ZK101</v>
          </cell>
          <cell r="C153">
            <v>0</v>
          </cell>
          <cell r="D153">
            <v>0</v>
          </cell>
          <cell r="E153">
            <v>0</v>
          </cell>
          <cell r="F153">
            <v>21500</v>
          </cell>
          <cell r="G153">
            <v>0</v>
          </cell>
        </row>
        <row r="154">
          <cell r="A154" t="str">
            <v>ZK101.K207.I007</v>
          </cell>
          <cell r="B154" t="str">
            <v>ZK101</v>
          </cell>
          <cell r="C154">
            <v>0</v>
          </cell>
          <cell r="D154">
            <v>0</v>
          </cell>
          <cell r="E154">
            <v>10000</v>
          </cell>
          <cell r="F154">
            <v>62000</v>
          </cell>
          <cell r="G154">
            <v>0</v>
          </cell>
        </row>
        <row r="155">
          <cell r="A155" t="str">
            <v>ZK101.K207.I008</v>
          </cell>
          <cell r="B155" t="str">
            <v>ZK101</v>
          </cell>
          <cell r="C155">
            <v>0</v>
          </cell>
          <cell r="D155">
            <v>0</v>
          </cell>
          <cell r="E155">
            <v>10000</v>
          </cell>
          <cell r="F155">
            <v>70000</v>
          </cell>
          <cell r="G155">
            <v>10000</v>
          </cell>
        </row>
        <row r="156">
          <cell r="A156" t="str">
            <v>ZK101.K207.I009</v>
          </cell>
          <cell r="B156" t="str">
            <v>ZK101</v>
          </cell>
          <cell r="C156">
            <v>0</v>
          </cell>
          <cell r="D156">
            <v>0</v>
          </cell>
          <cell r="E156">
            <v>0</v>
          </cell>
          <cell r="F156">
            <v>59800.74</v>
          </cell>
          <cell r="G156">
            <v>0</v>
          </cell>
        </row>
        <row r="157">
          <cell r="A157" t="str">
            <v>ZK101.K207.I010</v>
          </cell>
          <cell r="B157" t="str">
            <v>ZK101</v>
          </cell>
          <cell r="C157">
            <v>0</v>
          </cell>
          <cell r="D157">
            <v>0</v>
          </cell>
          <cell r="E157">
            <v>10200</v>
          </cell>
          <cell r="F157">
            <v>23800</v>
          </cell>
          <cell r="G157">
            <v>0</v>
          </cell>
        </row>
        <row r="158">
          <cell r="A158" t="str">
            <v>ZK101.K207.I013</v>
          </cell>
          <cell r="B158" t="str">
            <v>ZK101</v>
          </cell>
          <cell r="C158">
            <v>0</v>
          </cell>
          <cell r="D158">
            <v>0</v>
          </cell>
          <cell r="E158">
            <v>0</v>
          </cell>
          <cell r="F158">
            <v>750</v>
          </cell>
          <cell r="G158">
            <v>0</v>
          </cell>
        </row>
        <row r="159">
          <cell r="A159" t="str">
            <v>ZK101.K208.C019</v>
          </cell>
          <cell r="B159" t="str">
            <v>ZK101</v>
          </cell>
          <cell r="C159">
            <v>0</v>
          </cell>
          <cell r="D159">
            <v>0</v>
          </cell>
          <cell r="E159">
            <v>5000</v>
          </cell>
          <cell r="F159">
            <v>0</v>
          </cell>
          <cell r="G159">
            <v>0</v>
          </cell>
        </row>
        <row r="160">
          <cell r="A160" t="str">
            <v>ZK101.K208.C235</v>
          </cell>
          <cell r="B160" t="str">
            <v>ZK101</v>
          </cell>
          <cell r="C160">
            <v>0</v>
          </cell>
          <cell r="D160">
            <v>0</v>
          </cell>
          <cell r="E160">
            <v>2000</v>
          </cell>
          <cell r="F160">
            <v>4000</v>
          </cell>
          <cell r="G160">
            <v>0</v>
          </cell>
        </row>
        <row r="161">
          <cell r="A161" t="str">
            <v>ZK101.K208.C265</v>
          </cell>
          <cell r="B161" t="str">
            <v>ZK101</v>
          </cell>
          <cell r="C161">
            <v>0</v>
          </cell>
          <cell r="D161">
            <v>0</v>
          </cell>
          <cell r="E161">
            <v>0</v>
          </cell>
          <cell r="F161">
            <v>42000</v>
          </cell>
          <cell r="G161">
            <v>18000</v>
          </cell>
        </row>
        <row r="162">
          <cell r="A162" t="str">
            <v>ZK101.K208.C320</v>
          </cell>
          <cell r="B162" t="str">
            <v>ZK101</v>
          </cell>
          <cell r="C162">
            <v>0</v>
          </cell>
          <cell r="D162">
            <v>0</v>
          </cell>
          <cell r="E162">
            <v>0</v>
          </cell>
          <cell r="F162">
            <v>1700</v>
          </cell>
          <cell r="G162">
            <v>0</v>
          </cell>
        </row>
        <row r="163">
          <cell r="A163" t="str">
            <v>ZK101.K208.C350</v>
          </cell>
          <cell r="B163" t="str">
            <v>ZK101</v>
          </cell>
          <cell r="C163">
            <v>0</v>
          </cell>
          <cell r="D163">
            <v>0</v>
          </cell>
          <cell r="E163">
            <v>0</v>
          </cell>
          <cell r="F163">
            <v>4500</v>
          </cell>
          <cell r="G163">
            <v>4500</v>
          </cell>
        </row>
        <row r="164">
          <cell r="A164" t="str">
            <v>ZK101.K208.C400</v>
          </cell>
          <cell r="B164" t="str">
            <v>ZK101</v>
          </cell>
          <cell r="C164">
            <v>0</v>
          </cell>
          <cell r="D164">
            <v>0</v>
          </cell>
          <cell r="E164">
            <v>4000</v>
          </cell>
          <cell r="F164">
            <v>3702.37</v>
          </cell>
          <cell r="G164">
            <v>0</v>
          </cell>
        </row>
        <row r="165">
          <cell r="A165" t="str">
            <v>ZK101.K208.C401</v>
          </cell>
          <cell r="B165" t="str">
            <v>ZK101</v>
          </cell>
          <cell r="C165">
            <v>0</v>
          </cell>
          <cell r="D165">
            <v>0</v>
          </cell>
          <cell r="E165">
            <v>0</v>
          </cell>
          <cell r="F165">
            <v>9000</v>
          </cell>
          <cell r="G165">
            <v>0</v>
          </cell>
        </row>
        <row r="166">
          <cell r="A166" t="str">
            <v>ZK101.K208.C415</v>
          </cell>
          <cell r="B166" t="str">
            <v>ZK101</v>
          </cell>
          <cell r="C166">
            <v>0</v>
          </cell>
          <cell r="D166">
            <v>0</v>
          </cell>
          <cell r="E166">
            <v>65000</v>
          </cell>
          <cell r="F166">
            <v>58550</v>
          </cell>
          <cell r="G166">
            <v>0</v>
          </cell>
        </row>
        <row r="167">
          <cell r="A167" t="str">
            <v>ZK101.K208.C430</v>
          </cell>
          <cell r="B167" t="str">
            <v>ZK101</v>
          </cell>
          <cell r="C167">
            <v>0</v>
          </cell>
          <cell r="D167">
            <v>0</v>
          </cell>
          <cell r="E167">
            <v>51837.5</v>
          </cell>
          <cell r="F167">
            <v>42412.5</v>
          </cell>
          <cell r="G167">
            <v>0</v>
          </cell>
        </row>
        <row r="168">
          <cell r="A168" t="str">
            <v>ZK101.K208.C436</v>
          </cell>
          <cell r="B168" t="str">
            <v>ZK101</v>
          </cell>
          <cell r="C168">
            <v>0</v>
          </cell>
          <cell r="D168">
            <v>0</v>
          </cell>
          <cell r="E168">
            <v>0</v>
          </cell>
          <cell r="F168">
            <v>35000</v>
          </cell>
          <cell r="G168">
            <v>0</v>
          </cell>
        </row>
        <row r="169">
          <cell r="A169" t="str">
            <v>ZK101.K208.C500</v>
          </cell>
          <cell r="B169" t="str">
            <v>ZK101</v>
          </cell>
          <cell r="C169">
            <v>0</v>
          </cell>
          <cell r="D169">
            <v>0</v>
          </cell>
          <cell r="E169">
            <v>95000</v>
          </cell>
          <cell r="F169">
            <v>5090.5</v>
          </cell>
          <cell r="G169">
            <v>0</v>
          </cell>
        </row>
        <row r="170">
          <cell r="A170" t="str">
            <v>ZK101.K208.C600</v>
          </cell>
          <cell r="B170" t="str">
            <v>ZK101</v>
          </cell>
          <cell r="C170">
            <v>0</v>
          </cell>
          <cell r="D170">
            <v>0</v>
          </cell>
          <cell r="E170">
            <v>0</v>
          </cell>
          <cell r="F170">
            <v>1025.67</v>
          </cell>
          <cell r="G170">
            <v>0</v>
          </cell>
        </row>
        <row r="171">
          <cell r="A171" t="str">
            <v>ZK101.K208.I002</v>
          </cell>
          <cell r="B171" t="str">
            <v>ZK101</v>
          </cell>
          <cell r="C171">
            <v>0</v>
          </cell>
          <cell r="D171">
            <v>0</v>
          </cell>
          <cell r="E171">
            <v>18658.5</v>
          </cell>
          <cell r="F171">
            <v>0</v>
          </cell>
          <cell r="G171">
            <v>0</v>
          </cell>
        </row>
        <row r="172">
          <cell r="A172" t="str">
            <v>ZK101.K208.I003</v>
          </cell>
          <cell r="B172" t="str">
            <v>ZK101</v>
          </cell>
          <cell r="C172">
            <v>0</v>
          </cell>
          <cell r="D172">
            <v>0</v>
          </cell>
          <cell r="E172">
            <v>0</v>
          </cell>
          <cell r="F172">
            <v>0</v>
          </cell>
          <cell r="G172">
            <v>0</v>
          </cell>
        </row>
        <row r="173">
          <cell r="A173" t="str">
            <v>ZK101.K208.I006</v>
          </cell>
          <cell r="B173" t="str">
            <v>ZK101</v>
          </cell>
          <cell r="C173">
            <v>0</v>
          </cell>
          <cell r="D173">
            <v>0</v>
          </cell>
          <cell r="E173">
            <v>0</v>
          </cell>
          <cell r="F173">
            <v>50100</v>
          </cell>
          <cell r="G173">
            <v>0</v>
          </cell>
        </row>
        <row r="174">
          <cell r="A174" t="str">
            <v>ZK101.K208.I013</v>
          </cell>
          <cell r="B174" t="str">
            <v>ZK101</v>
          </cell>
          <cell r="C174">
            <v>0</v>
          </cell>
          <cell r="D174">
            <v>0</v>
          </cell>
          <cell r="E174">
            <v>0</v>
          </cell>
          <cell r="F174">
            <v>544</v>
          </cell>
          <cell r="G174">
            <v>0</v>
          </cell>
        </row>
        <row r="175">
          <cell r="A175" t="str">
            <v>ZK101.K209.C003</v>
          </cell>
          <cell r="B175" t="str">
            <v>ZK101</v>
          </cell>
          <cell r="C175">
            <v>0</v>
          </cell>
          <cell r="D175">
            <v>0</v>
          </cell>
          <cell r="E175">
            <v>36000</v>
          </cell>
          <cell r="F175">
            <v>4000</v>
          </cell>
          <cell r="G175">
            <v>0</v>
          </cell>
        </row>
        <row r="176">
          <cell r="A176" t="str">
            <v>ZK101.K209.C060</v>
          </cell>
          <cell r="B176" t="str">
            <v>ZK101</v>
          </cell>
          <cell r="C176">
            <v>0</v>
          </cell>
          <cell r="D176">
            <v>0</v>
          </cell>
          <cell r="E176">
            <v>220000</v>
          </cell>
          <cell r="F176">
            <v>410000</v>
          </cell>
          <cell r="G176">
            <v>50000</v>
          </cell>
        </row>
        <row r="177">
          <cell r="A177" t="str">
            <v>ZK101.K209.C155</v>
          </cell>
          <cell r="B177" t="str">
            <v>ZK101</v>
          </cell>
          <cell r="C177">
            <v>0</v>
          </cell>
          <cell r="D177">
            <v>0</v>
          </cell>
          <cell r="E177">
            <v>5000</v>
          </cell>
          <cell r="F177">
            <v>7500</v>
          </cell>
          <cell r="G177">
            <v>1750</v>
          </cell>
        </row>
        <row r="178">
          <cell r="A178" t="str">
            <v>ZK101.K209.C170</v>
          </cell>
          <cell r="B178" t="str">
            <v>ZK101</v>
          </cell>
          <cell r="C178">
            <v>0</v>
          </cell>
          <cell r="D178">
            <v>0</v>
          </cell>
          <cell r="E178">
            <v>0</v>
          </cell>
          <cell r="F178">
            <v>2700</v>
          </cell>
          <cell r="G178">
            <v>300</v>
          </cell>
        </row>
        <row r="179">
          <cell r="A179" t="str">
            <v>ZK101.K209.C235</v>
          </cell>
          <cell r="B179" t="str">
            <v>ZK101</v>
          </cell>
          <cell r="C179">
            <v>0</v>
          </cell>
          <cell r="D179">
            <v>0</v>
          </cell>
          <cell r="E179">
            <v>0</v>
          </cell>
          <cell r="F179">
            <v>6000</v>
          </cell>
          <cell r="G179">
            <v>0</v>
          </cell>
        </row>
        <row r="180">
          <cell r="A180" t="str">
            <v>ZK101.K209.C600</v>
          </cell>
          <cell r="B180" t="str">
            <v>ZK101</v>
          </cell>
          <cell r="C180">
            <v>0</v>
          </cell>
          <cell r="D180">
            <v>0</v>
          </cell>
          <cell r="E180">
            <v>1680</v>
          </cell>
          <cell r="F180">
            <v>0</v>
          </cell>
          <cell r="G180">
            <v>0</v>
          </cell>
        </row>
        <row r="181">
          <cell r="A181" t="str">
            <v>ZK101.K209.C810</v>
          </cell>
          <cell r="B181" t="str">
            <v>ZK101</v>
          </cell>
          <cell r="C181">
            <v>0</v>
          </cell>
          <cell r="D181">
            <v>0</v>
          </cell>
          <cell r="E181">
            <v>0</v>
          </cell>
          <cell r="F181">
            <v>50000</v>
          </cell>
          <cell r="G181">
            <v>27970</v>
          </cell>
        </row>
        <row r="182">
          <cell r="A182" t="str">
            <v>ZK101.K209.I002</v>
          </cell>
          <cell r="B182" t="str">
            <v>ZK101</v>
          </cell>
          <cell r="C182">
            <v>0</v>
          </cell>
          <cell r="D182">
            <v>0</v>
          </cell>
          <cell r="E182">
            <v>18831</v>
          </cell>
          <cell r="F182">
            <v>0</v>
          </cell>
          <cell r="G182">
            <v>0</v>
          </cell>
        </row>
        <row r="183">
          <cell r="A183" t="str">
            <v>ZK101.K209.I013</v>
          </cell>
          <cell r="B183" t="str">
            <v>ZK101</v>
          </cell>
          <cell r="C183">
            <v>0</v>
          </cell>
          <cell r="D183">
            <v>0</v>
          </cell>
          <cell r="E183">
            <v>0</v>
          </cell>
          <cell r="F183">
            <v>664.56</v>
          </cell>
          <cell r="G183">
            <v>0</v>
          </cell>
        </row>
        <row r="184">
          <cell r="A184" t="str">
            <v>ZK101.K210.C110</v>
          </cell>
          <cell r="B184" t="str">
            <v>ZK101</v>
          </cell>
          <cell r="C184">
            <v>0</v>
          </cell>
          <cell r="D184">
            <v>0</v>
          </cell>
          <cell r="E184">
            <v>0</v>
          </cell>
          <cell r="F184">
            <v>41000</v>
          </cell>
          <cell r="G184">
            <v>0</v>
          </cell>
        </row>
        <row r="185">
          <cell r="A185" t="str">
            <v>ZK101.K210.C115</v>
          </cell>
          <cell r="B185" t="str">
            <v>ZK101</v>
          </cell>
          <cell r="C185">
            <v>0</v>
          </cell>
          <cell r="D185">
            <v>0</v>
          </cell>
          <cell r="E185">
            <v>2000</v>
          </cell>
          <cell r="F185">
            <v>2500</v>
          </cell>
          <cell r="G185">
            <v>0</v>
          </cell>
        </row>
        <row r="186">
          <cell r="A186" t="str">
            <v>ZK101.K210.C120</v>
          </cell>
          <cell r="B186" t="str">
            <v>ZK101</v>
          </cell>
          <cell r="C186">
            <v>0</v>
          </cell>
          <cell r="D186">
            <v>0</v>
          </cell>
          <cell r="E186">
            <v>0</v>
          </cell>
          <cell r="F186">
            <v>45000</v>
          </cell>
          <cell r="G186">
            <v>0</v>
          </cell>
        </row>
        <row r="187">
          <cell r="A187" t="str">
            <v>ZK101.K210.C125</v>
          </cell>
          <cell r="B187" t="str">
            <v>ZK101</v>
          </cell>
          <cell r="C187">
            <v>0</v>
          </cell>
          <cell r="D187">
            <v>0</v>
          </cell>
          <cell r="E187">
            <v>0</v>
          </cell>
          <cell r="F187">
            <v>22500</v>
          </cell>
          <cell r="G187">
            <v>0</v>
          </cell>
        </row>
        <row r="188">
          <cell r="A188" t="str">
            <v>ZK101.K210.C155</v>
          </cell>
          <cell r="B188" t="str">
            <v>ZK101</v>
          </cell>
          <cell r="C188">
            <v>0</v>
          </cell>
          <cell r="D188">
            <v>0</v>
          </cell>
          <cell r="E188">
            <v>0</v>
          </cell>
          <cell r="F188">
            <v>5600</v>
          </cell>
          <cell r="G188">
            <v>0</v>
          </cell>
        </row>
        <row r="189">
          <cell r="A189" t="str">
            <v>ZK101.K210.C235</v>
          </cell>
          <cell r="B189" t="str">
            <v>ZK101</v>
          </cell>
          <cell r="C189">
            <v>0</v>
          </cell>
          <cell r="D189">
            <v>0</v>
          </cell>
          <cell r="E189">
            <v>2000</v>
          </cell>
          <cell r="F189">
            <v>4900</v>
          </cell>
          <cell r="G189">
            <v>0</v>
          </cell>
        </row>
        <row r="190">
          <cell r="A190" t="str">
            <v>ZK101.K210.C274</v>
          </cell>
          <cell r="B190" t="str">
            <v>ZK101</v>
          </cell>
          <cell r="C190">
            <v>0</v>
          </cell>
          <cell r="D190">
            <v>0</v>
          </cell>
          <cell r="E190">
            <v>0</v>
          </cell>
          <cell r="F190">
            <v>3500</v>
          </cell>
          <cell r="G190">
            <v>0</v>
          </cell>
        </row>
        <row r="191">
          <cell r="A191" t="str">
            <v>ZK101.K210.C600</v>
          </cell>
          <cell r="B191" t="str">
            <v>ZK101</v>
          </cell>
          <cell r="C191">
            <v>0</v>
          </cell>
          <cell r="D191">
            <v>0</v>
          </cell>
          <cell r="E191">
            <v>11560</v>
          </cell>
          <cell r="F191">
            <v>2890</v>
          </cell>
          <cell r="G191">
            <v>0</v>
          </cell>
        </row>
        <row r="192">
          <cell r="A192" t="str">
            <v>ZK101.K210.C810</v>
          </cell>
          <cell r="B192" t="str">
            <v>ZK101</v>
          </cell>
          <cell r="C192">
            <v>0</v>
          </cell>
          <cell r="D192">
            <v>0</v>
          </cell>
          <cell r="E192">
            <v>41490</v>
          </cell>
          <cell r="F192">
            <v>41250</v>
          </cell>
          <cell r="G192">
            <v>0</v>
          </cell>
        </row>
        <row r="193">
          <cell r="A193" t="str">
            <v>ZK101.K210.I002</v>
          </cell>
          <cell r="B193" t="str">
            <v>ZK101</v>
          </cell>
          <cell r="C193">
            <v>0</v>
          </cell>
          <cell r="D193">
            <v>0</v>
          </cell>
          <cell r="E193">
            <v>17687</v>
          </cell>
          <cell r="F193">
            <v>0</v>
          </cell>
          <cell r="G193">
            <v>0</v>
          </cell>
        </row>
        <row r="194">
          <cell r="A194" t="str">
            <v>ZK101.K210.I013</v>
          </cell>
          <cell r="B194" t="str">
            <v>ZK101</v>
          </cell>
          <cell r="C194">
            <v>0</v>
          </cell>
          <cell r="D194">
            <v>0</v>
          </cell>
          <cell r="E194">
            <v>0</v>
          </cell>
          <cell r="F194">
            <v>272.19</v>
          </cell>
          <cell r="G194">
            <v>0</v>
          </cell>
        </row>
        <row r="195">
          <cell r="A195" t="str">
            <v>ZK101.K211.C175</v>
          </cell>
          <cell r="B195" t="str">
            <v>ZK101</v>
          </cell>
          <cell r="C195">
            <v>0</v>
          </cell>
          <cell r="D195">
            <v>0</v>
          </cell>
          <cell r="E195">
            <v>0</v>
          </cell>
          <cell r="F195">
            <v>9528.56</v>
          </cell>
          <cell r="G195">
            <v>0</v>
          </cell>
        </row>
        <row r="196">
          <cell r="A196" t="str">
            <v>ZK101.K211.C235</v>
          </cell>
          <cell r="B196" t="str">
            <v>ZK101</v>
          </cell>
          <cell r="C196">
            <v>0</v>
          </cell>
          <cell r="D196">
            <v>0</v>
          </cell>
          <cell r="E196">
            <v>0</v>
          </cell>
          <cell r="F196">
            <v>4750</v>
          </cell>
          <cell r="G196">
            <v>0</v>
          </cell>
        </row>
        <row r="197">
          <cell r="A197" t="str">
            <v>ZK101.K211.C320</v>
          </cell>
          <cell r="B197" t="str">
            <v>ZK101</v>
          </cell>
          <cell r="C197">
            <v>0</v>
          </cell>
          <cell r="D197">
            <v>0</v>
          </cell>
          <cell r="E197">
            <v>3547.15</v>
          </cell>
          <cell r="F197">
            <v>2853.84</v>
          </cell>
          <cell r="G197">
            <v>0</v>
          </cell>
        </row>
        <row r="198">
          <cell r="A198" t="str">
            <v>ZK101.K211.I002</v>
          </cell>
          <cell r="B198" t="str">
            <v>ZK101</v>
          </cell>
          <cell r="C198">
            <v>0</v>
          </cell>
          <cell r="D198">
            <v>0</v>
          </cell>
          <cell r="E198">
            <v>19486.57</v>
          </cell>
          <cell r="F198">
            <v>0</v>
          </cell>
          <cell r="G198">
            <v>0</v>
          </cell>
        </row>
        <row r="199">
          <cell r="A199" t="str">
            <v>ZK101.K211.I013</v>
          </cell>
          <cell r="B199" t="str">
            <v>ZK101</v>
          </cell>
          <cell r="C199">
            <v>0</v>
          </cell>
          <cell r="D199">
            <v>0</v>
          </cell>
          <cell r="E199">
            <v>15.8</v>
          </cell>
          <cell r="F199">
            <v>260.60000000000002</v>
          </cell>
          <cell r="G199">
            <v>0</v>
          </cell>
        </row>
        <row r="200">
          <cell r="A200" t="str">
            <v>ZK101.K212.C235</v>
          </cell>
          <cell r="B200" t="str">
            <v>ZK101</v>
          </cell>
          <cell r="C200">
            <v>0</v>
          </cell>
          <cell r="D200">
            <v>0</v>
          </cell>
          <cell r="E200">
            <v>2000</v>
          </cell>
          <cell r="F200">
            <v>4000</v>
          </cell>
          <cell r="G200">
            <v>0</v>
          </cell>
        </row>
        <row r="201">
          <cell r="A201" t="str">
            <v>ZK101.K212.C300</v>
          </cell>
          <cell r="B201" t="str">
            <v>ZK101</v>
          </cell>
          <cell r="C201">
            <v>0</v>
          </cell>
          <cell r="D201">
            <v>0</v>
          </cell>
          <cell r="E201">
            <v>45000</v>
          </cell>
          <cell r="F201">
            <v>5000</v>
          </cell>
          <cell r="G201">
            <v>0</v>
          </cell>
        </row>
        <row r="202">
          <cell r="A202" t="str">
            <v>ZK101.K212.C301</v>
          </cell>
          <cell r="B202" t="str">
            <v>ZK101</v>
          </cell>
          <cell r="C202">
            <v>0</v>
          </cell>
          <cell r="D202">
            <v>0</v>
          </cell>
          <cell r="E202">
            <v>0</v>
          </cell>
          <cell r="F202">
            <v>29665.64</v>
          </cell>
          <cell r="G202">
            <v>0</v>
          </cell>
        </row>
        <row r="203">
          <cell r="A203" t="str">
            <v>ZK101.K212.C302</v>
          </cell>
          <cell r="B203" t="str">
            <v>ZK101</v>
          </cell>
          <cell r="C203">
            <v>0</v>
          </cell>
          <cell r="D203">
            <v>0</v>
          </cell>
          <cell r="E203">
            <v>0</v>
          </cell>
          <cell r="F203">
            <v>20000</v>
          </cell>
          <cell r="G203">
            <v>5569</v>
          </cell>
        </row>
        <row r="204">
          <cell r="A204" t="str">
            <v>ZK101.K212.C320</v>
          </cell>
          <cell r="B204" t="str">
            <v>ZK101</v>
          </cell>
          <cell r="C204">
            <v>0</v>
          </cell>
          <cell r="D204">
            <v>0</v>
          </cell>
          <cell r="E204">
            <v>203.6</v>
          </cell>
          <cell r="F204">
            <v>0</v>
          </cell>
          <cell r="G204">
            <v>0</v>
          </cell>
        </row>
        <row r="205">
          <cell r="A205" t="str">
            <v>ZK101.K212.I002</v>
          </cell>
          <cell r="B205" t="str">
            <v>ZK101</v>
          </cell>
          <cell r="C205">
            <v>0</v>
          </cell>
          <cell r="D205">
            <v>0</v>
          </cell>
          <cell r="E205">
            <v>18130</v>
          </cell>
          <cell r="F205">
            <v>0</v>
          </cell>
          <cell r="G205">
            <v>0</v>
          </cell>
        </row>
        <row r="206">
          <cell r="A206" t="str">
            <v>ZK101.K212.I013</v>
          </cell>
          <cell r="B206" t="str">
            <v>ZK101</v>
          </cell>
          <cell r="C206">
            <v>0</v>
          </cell>
          <cell r="D206">
            <v>0</v>
          </cell>
          <cell r="E206">
            <v>0</v>
          </cell>
          <cell r="F206">
            <v>453</v>
          </cell>
          <cell r="G206">
            <v>0</v>
          </cell>
        </row>
        <row r="207">
          <cell r="A207" t="str">
            <v>ZK101.K213.C250</v>
          </cell>
          <cell r="B207" t="str">
            <v>ZK101</v>
          </cell>
          <cell r="C207">
            <v>0</v>
          </cell>
          <cell r="D207">
            <v>0</v>
          </cell>
          <cell r="E207">
            <v>104.28</v>
          </cell>
          <cell r="F207">
            <v>0</v>
          </cell>
          <cell r="G207">
            <v>0</v>
          </cell>
        </row>
        <row r="208">
          <cell r="A208" t="str">
            <v>ZK101.K213.C255</v>
          </cell>
          <cell r="B208" t="str">
            <v>ZK101</v>
          </cell>
          <cell r="C208">
            <v>0</v>
          </cell>
          <cell r="D208">
            <v>0</v>
          </cell>
          <cell r="E208">
            <v>0</v>
          </cell>
          <cell r="F208">
            <v>19500</v>
          </cell>
          <cell r="G208">
            <v>0</v>
          </cell>
        </row>
        <row r="209">
          <cell r="A209" t="str">
            <v>ZK101.K213.C260</v>
          </cell>
          <cell r="B209" t="str">
            <v>ZK101</v>
          </cell>
          <cell r="C209">
            <v>0</v>
          </cell>
          <cell r="D209">
            <v>0</v>
          </cell>
          <cell r="E209">
            <v>30250</v>
          </cell>
          <cell r="F209">
            <v>0</v>
          </cell>
          <cell r="G209">
            <v>4750</v>
          </cell>
        </row>
        <row r="210">
          <cell r="A210" t="str">
            <v>ZK101.K213.C272</v>
          </cell>
          <cell r="B210" t="str">
            <v>ZK101</v>
          </cell>
          <cell r="C210">
            <v>0</v>
          </cell>
          <cell r="D210">
            <v>0</v>
          </cell>
          <cell r="E210">
            <v>0</v>
          </cell>
          <cell r="F210">
            <v>2025</v>
          </cell>
          <cell r="G210">
            <v>0</v>
          </cell>
        </row>
        <row r="211">
          <cell r="A211" t="str">
            <v>ZK101.K213.C600</v>
          </cell>
          <cell r="B211" t="str">
            <v>ZK101</v>
          </cell>
          <cell r="C211">
            <v>0</v>
          </cell>
          <cell r="D211">
            <v>0</v>
          </cell>
          <cell r="E211">
            <v>0</v>
          </cell>
          <cell r="F211">
            <v>1000</v>
          </cell>
          <cell r="G211">
            <v>0</v>
          </cell>
        </row>
        <row r="212">
          <cell r="A212" t="str">
            <v>ZK101.K213.I002</v>
          </cell>
          <cell r="B212" t="str">
            <v>ZK101</v>
          </cell>
          <cell r="C212">
            <v>0</v>
          </cell>
          <cell r="D212">
            <v>0</v>
          </cell>
          <cell r="E212">
            <v>18972.599999999999</v>
          </cell>
          <cell r="F212">
            <v>0</v>
          </cell>
          <cell r="G212">
            <v>0</v>
          </cell>
        </row>
        <row r="213">
          <cell r="A213" t="str">
            <v>ZK101.K214.C272</v>
          </cell>
          <cell r="B213" t="str">
            <v>ZK101</v>
          </cell>
          <cell r="C213">
            <v>0</v>
          </cell>
          <cell r="D213">
            <v>0</v>
          </cell>
          <cell r="E213">
            <v>20049.5</v>
          </cell>
          <cell r="F213">
            <v>0</v>
          </cell>
          <cell r="G213">
            <v>0</v>
          </cell>
        </row>
        <row r="214">
          <cell r="A214" t="str">
            <v>ZK101.K214.C274</v>
          </cell>
          <cell r="B214" t="str">
            <v>ZK101</v>
          </cell>
          <cell r="C214">
            <v>0</v>
          </cell>
          <cell r="D214">
            <v>0</v>
          </cell>
          <cell r="E214">
            <v>235.58</v>
          </cell>
          <cell r="F214">
            <v>9434.93</v>
          </cell>
          <cell r="G214">
            <v>2504.17</v>
          </cell>
        </row>
        <row r="215">
          <cell r="A215" t="str">
            <v>ZK101.K214.C276</v>
          </cell>
          <cell r="B215" t="str">
            <v>ZK101</v>
          </cell>
          <cell r="C215">
            <v>0</v>
          </cell>
          <cell r="D215">
            <v>0</v>
          </cell>
          <cell r="E215">
            <v>7500</v>
          </cell>
          <cell r="F215">
            <v>2000</v>
          </cell>
          <cell r="G215">
            <v>0</v>
          </cell>
        </row>
        <row r="216">
          <cell r="A216" t="str">
            <v>ZK101.K214.C320</v>
          </cell>
          <cell r="B216" t="str">
            <v>ZK101</v>
          </cell>
          <cell r="C216">
            <v>0</v>
          </cell>
          <cell r="D216">
            <v>0</v>
          </cell>
          <cell r="E216">
            <v>0</v>
          </cell>
          <cell r="F216">
            <v>869</v>
          </cell>
          <cell r="G216">
            <v>0</v>
          </cell>
        </row>
        <row r="217">
          <cell r="A217" t="str">
            <v>ZK101.K214.C515</v>
          </cell>
          <cell r="B217" t="str">
            <v>ZK101</v>
          </cell>
          <cell r="C217">
            <v>0</v>
          </cell>
          <cell r="D217">
            <v>0</v>
          </cell>
          <cell r="E217">
            <v>5016</v>
          </cell>
          <cell r="F217">
            <v>6692.13</v>
          </cell>
          <cell r="G217">
            <v>50.5</v>
          </cell>
        </row>
        <row r="218">
          <cell r="A218" t="str">
            <v>ZK101.K214.C600</v>
          </cell>
          <cell r="B218" t="str">
            <v>ZK101</v>
          </cell>
          <cell r="C218">
            <v>0</v>
          </cell>
          <cell r="D218">
            <v>0</v>
          </cell>
          <cell r="E218">
            <v>0</v>
          </cell>
          <cell r="F218">
            <v>168</v>
          </cell>
          <cell r="G218">
            <v>0</v>
          </cell>
        </row>
        <row r="219">
          <cell r="A219" t="str">
            <v>ZK101.K215.C397</v>
          </cell>
          <cell r="B219" t="str">
            <v>ZK101</v>
          </cell>
          <cell r="C219">
            <v>0</v>
          </cell>
          <cell r="D219">
            <v>0</v>
          </cell>
          <cell r="E219">
            <v>43375</v>
          </cell>
          <cell r="F219">
            <v>52245</v>
          </cell>
          <cell r="G219">
            <v>0</v>
          </cell>
        </row>
        <row r="220">
          <cell r="A220" t="str">
            <v>ZK101.K215.I013</v>
          </cell>
          <cell r="B220" t="str">
            <v>ZK101</v>
          </cell>
          <cell r="C220">
            <v>0</v>
          </cell>
          <cell r="D220">
            <v>0</v>
          </cell>
          <cell r="E220">
            <v>0</v>
          </cell>
          <cell r="F220">
            <v>60.78</v>
          </cell>
          <cell r="G220">
            <v>0</v>
          </cell>
        </row>
        <row r="221">
          <cell r="A221" t="str">
            <v>ZK101.K216.C080</v>
          </cell>
          <cell r="B221" t="str">
            <v>ZK101</v>
          </cell>
          <cell r="C221">
            <v>0</v>
          </cell>
          <cell r="D221">
            <v>0</v>
          </cell>
          <cell r="E221">
            <v>0</v>
          </cell>
          <cell r="F221">
            <v>535000</v>
          </cell>
          <cell r="G221">
            <v>31000</v>
          </cell>
        </row>
        <row r="222">
          <cell r="A222" t="str">
            <v>ZK101.K216.C090</v>
          </cell>
          <cell r="B222" t="str">
            <v>ZK101</v>
          </cell>
          <cell r="C222">
            <v>0</v>
          </cell>
          <cell r="D222">
            <v>0</v>
          </cell>
          <cell r="E222">
            <v>40000</v>
          </cell>
          <cell r="F222">
            <v>175000</v>
          </cell>
          <cell r="G222">
            <v>0</v>
          </cell>
        </row>
        <row r="223">
          <cell r="A223" t="str">
            <v>ZK101.K216.C320</v>
          </cell>
          <cell r="B223" t="str">
            <v>ZK101</v>
          </cell>
          <cell r="C223">
            <v>0</v>
          </cell>
          <cell r="D223">
            <v>0</v>
          </cell>
          <cell r="E223">
            <v>8059.52</v>
          </cell>
          <cell r="F223">
            <v>0</v>
          </cell>
          <cell r="G223">
            <v>0</v>
          </cell>
        </row>
        <row r="224">
          <cell r="A224" t="str">
            <v>ZK101.K216.C350</v>
          </cell>
          <cell r="B224" t="str">
            <v>ZK101</v>
          </cell>
          <cell r="C224">
            <v>0</v>
          </cell>
          <cell r="D224">
            <v>0</v>
          </cell>
          <cell r="E224">
            <v>62000</v>
          </cell>
          <cell r="F224">
            <v>0</v>
          </cell>
          <cell r="G224">
            <v>40000</v>
          </cell>
        </row>
        <row r="225">
          <cell r="A225" t="str">
            <v>ZK101.K216.C360</v>
          </cell>
          <cell r="B225" t="str">
            <v>ZK101</v>
          </cell>
          <cell r="C225">
            <v>0</v>
          </cell>
          <cell r="D225">
            <v>0</v>
          </cell>
          <cell r="E225">
            <v>140639</v>
          </cell>
          <cell r="F225">
            <v>247701</v>
          </cell>
          <cell r="G225">
            <v>30000</v>
          </cell>
        </row>
        <row r="226">
          <cell r="A226" t="str">
            <v>ZK101.K216.C370</v>
          </cell>
          <cell r="B226" t="str">
            <v>ZK101</v>
          </cell>
          <cell r="C226">
            <v>0</v>
          </cell>
          <cell r="D226">
            <v>0</v>
          </cell>
          <cell r="E226">
            <v>65072</v>
          </cell>
          <cell r="F226">
            <v>99582</v>
          </cell>
          <cell r="G226">
            <v>67134</v>
          </cell>
        </row>
        <row r="227">
          <cell r="A227" t="str">
            <v>ZK101.K217.C019</v>
          </cell>
          <cell r="B227" t="str">
            <v>ZK101</v>
          </cell>
          <cell r="C227">
            <v>0</v>
          </cell>
          <cell r="D227">
            <v>0</v>
          </cell>
          <cell r="E227">
            <v>9600</v>
          </cell>
          <cell r="F227">
            <v>0</v>
          </cell>
          <cell r="G227">
            <v>0</v>
          </cell>
        </row>
        <row r="228">
          <cell r="A228" t="str">
            <v>ZK101.K217.C020</v>
          </cell>
          <cell r="B228" t="str">
            <v>ZK101</v>
          </cell>
          <cell r="C228">
            <v>0</v>
          </cell>
          <cell r="D228">
            <v>0</v>
          </cell>
          <cell r="E228">
            <v>12000</v>
          </cell>
          <cell r="F228">
            <v>0</v>
          </cell>
          <cell r="G228">
            <v>0</v>
          </cell>
        </row>
        <row r="229">
          <cell r="A229" t="str">
            <v>ZK101.K218.C560</v>
          </cell>
          <cell r="B229" t="str">
            <v>ZK101</v>
          </cell>
          <cell r="C229">
            <v>0</v>
          </cell>
          <cell r="D229">
            <v>0</v>
          </cell>
          <cell r="E229">
            <v>7000</v>
          </cell>
          <cell r="F229">
            <v>3183.2</v>
          </cell>
          <cell r="G229">
            <v>0</v>
          </cell>
        </row>
        <row r="230">
          <cell r="A230" t="str">
            <v>ZK101.K219.C050</v>
          </cell>
          <cell r="B230" t="str">
            <v>ZK101</v>
          </cell>
          <cell r="C230">
            <v>0</v>
          </cell>
          <cell r="D230">
            <v>0</v>
          </cell>
          <cell r="E230">
            <v>0</v>
          </cell>
          <cell r="F230">
            <v>9373</v>
          </cell>
          <cell r="G230">
            <v>0</v>
          </cell>
        </row>
        <row r="231">
          <cell r="A231" t="str">
            <v>ZK101.K219.C170</v>
          </cell>
          <cell r="B231" t="str">
            <v>ZK101</v>
          </cell>
          <cell r="C231">
            <v>0</v>
          </cell>
          <cell r="D231">
            <v>0</v>
          </cell>
          <cell r="E231">
            <v>0</v>
          </cell>
          <cell r="F231">
            <v>0</v>
          </cell>
          <cell r="G231">
            <v>0</v>
          </cell>
        </row>
        <row r="232">
          <cell r="A232" t="str">
            <v>ZK101.K219.C290</v>
          </cell>
          <cell r="B232" t="str">
            <v>ZK101</v>
          </cell>
          <cell r="C232">
            <v>0</v>
          </cell>
          <cell r="D232">
            <v>0</v>
          </cell>
          <cell r="E232">
            <v>208.94</v>
          </cell>
          <cell r="F232">
            <v>0</v>
          </cell>
          <cell r="G232">
            <v>0</v>
          </cell>
        </row>
        <row r="233">
          <cell r="A233" t="str">
            <v>ZK101.K219.C810</v>
          </cell>
          <cell r="B233" t="str">
            <v>ZK101</v>
          </cell>
          <cell r="C233">
            <v>0</v>
          </cell>
          <cell r="D233">
            <v>0</v>
          </cell>
          <cell r="E233">
            <v>639.41</v>
          </cell>
          <cell r="F233">
            <v>0</v>
          </cell>
          <cell r="G233">
            <v>0</v>
          </cell>
        </row>
        <row r="234">
          <cell r="A234" t="str">
            <v>ZK101.K223.C181</v>
          </cell>
          <cell r="B234" t="str">
            <v>ZK101</v>
          </cell>
          <cell r="C234">
            <v>0</v>
          </cell>
          <cell r="D234">
            <v>0</v>
          </cell>
          <cell r="E234">
            <v>0</v>
          </cell>
          <cell r="F234">
            <v>4000</v>
          </cell>
          <cell r="G234">
            <v>0</v>
          </cell>
        </row>
        <row r="235">
          <cell r="A235" t="str">
            <v>ZK101.K223.C290</v>
          </cell>
          <cell r="B235" t="str">
            <v>ZK101</v>
          </cell>
          <cell r="C235">
            <v>0</v>
          </cell>
          <cell r="D235">
            <v>0</v>
          </cell>
          <cell r="E235">
            <v>0</v>
          </cell>
          <cell r="F235">
            <v>999.5</v>
          </cell>
          <cell r="G235">
            <v>0</v>
          </cell>
        </row>
        <row r="236">
          <cell r="A236" t="str">
            <v>ZK101.K245.C070</v>
          </cell>
          <cell r="B236" t="str">
            <v>ZK101</v>
          </cell>
          <cell r="C236">
            <v>0</v>
          </cell>
          <cell r="D236">
            <v>0</v>
          </cell>
          <cell r="E236">
            <v>0</v>
          </cell>
          <cell r="F236">
            <v>430.94</v>
          </cell>
          <cell r="G236">
            <v>0</v>
          </cell>
        </row>
        <row r="237">
          <cell r="A237" t="str">
            <v>ZK101.K258.C235</v>
          </cell>
          <cell r="B237" t="str">
            <v>ZK101</v>
          </cell>
          <cell r="C237">
            <v>0</v>
          </cell>
          <cell r="D237">
            <v>0</v>
          </cell>
          <cell r="E237">
            <v>0</v>
          </cell>
          <cell r="F237">
            <v>3911.91</v>
          </cell>
          <cell r="G237">
            <v>0</v>
          </cell>
        </row>
        <row r="238">
          <cell r="A238" t="str">
            <v>ZK101.K270.C520</v>
          </cell>
          <cell r="B238" t="str">
            <v>ZK101</v>
          </cell>
          <cell r="C238">
            <v>0</v>
          </cell>
          <cell r="D238">
            <v>0</v>
          </cell>
          <cell r="E238">
            <v>0</v>
          </cell>
          <cell r="F238">
            <v>40</v>
          </cell>
          <cell r="G238">
            <v>0</v>
          </cell>
        </row>
        <row r="239">
          <cell r="A239" t="str">
            <v>ZK101.K274.I013</v>
          </cell>
          <cell r="B239" t="str">
            <v>ZK101</v>
          </cell>
          <cell r="C239">
            <v>0</v>
          </cell>
          <cell r="D239">
            <v>0</v>
          </cell>
          <cell r="E239">
            <v>0</v>
          </cell>
          <cell r="F239">
            <v>219.54</v>
          </cell>
          <cell r="G239">
            <v>0</v>
          </cell>
        </row>
        <row r="240">
          <cell r="A240" t="str">
            <v>ZK101.K281.C009</v>
          </cell>
          <cell r="B240" t="str">
            <v>ZK101</v>
          </cell>
          <cell r="C240">
            <v>0</v>
          </cell>
          <cell r="D240">
            <v>0</v>
          </cell>
          <cell r="E240">
            <v>0</v>
          </cell>
          <cell r="F240">
            <v>2536</v>
          </cell>
          <cell r="G240">
            <v>0</v>
          </cell>
        </row>
        <row r="241">
          <cell r="A241" t="str">
            <v>ZK101.K281.C290</v>
          </cell>
          <cell r="B241" t="str">
            <v>ZK101</v>
          </cell>
          <cell r="C241">
            <v>0</v>
          </cell>
          <cell r="D241">
            <v>0</v>
          </cell>
          <cell r="E241">
            <v>0</v>
          </cell>
          <cell r="F241">
            <v>216</v>
          </cell>
          <cell r="G241">
            <v>0</v>
          </cell>
        </row>
        <row r="242">
          <cell r="A242" t="str">
            <v>ZK101.K281.C360</v>
          </cell>
          <cell r="B242" t="str">
            <v>ZK101</v>
          </cell>
          <cell r="C242">
            <v>0</v>
          </cell>
          <cell r="D242">
            <v>0</v>
          </cell>
          <cell r="E242">
            <v>740</v>
          </cell>
          <cell r="F242">
            <v>-740</v>
          </cell>
          <cell r="G242">
            <v>0</v>
          </cell>
        </row>
        <row r="243">
          <cell r="A243" t="str">
            <v>ZK101.K299.C600</v>
          </cell>
          <cell r="B243" t="str">
            <v>ZK101</v>
          </cell>
          <cell r="C243">
            <v>0</v>
          </cell>
          <cell r="D243">
            <v>0</v>
          </cell>
          <cell r="E243">
            <v>0</v>
          </cell>
          <cell r="F243">
            <v>72</v>
          </cell>
          <cell r="G243">
            <v>0</v>
          </cell>
        </row>
        <row r="244">
          <cell r="A244" t="str">
            <v>ZK101.K304.I013</v>
          </cell>
          <cell r="B244" t="str">
            <v>ZK101</v>
          </cell>
          <cell r="C244">
            <v>0</v>
          </cell>
          <cell r="D244">
            <v>0</v>
          </cell>
          <cell r="E244">
            <v>0</v>
          </cell>
          <cell r="F244">
            <v>80.28</v>
          </cell>
          <cell r="G244">
            <v>0</v>
          </cell>
        </row>
        <row r="245">
          <cell r="A245" t="str">
            <v>ZK102.K100.C400</v>
          </cell>
          <cell r="B245" t="str">
            <v>ZK102</v>
          </cell>
          <cell r="C245">
            <v>0</v>
          </cell>
          <cell r="D245">
            <v>0</v>
          </cell>
          <cell r="E245">
            <v>185</v>
          </cell>
          <cell r="F245">
            <v>0</v>
          </cell>
          <cell r="G245">
            <v>0</v>
          </cell>
        </row>
        <row r="246">
          <cell r="A246" t="str">
            <v>ZK102.K114.C320</v>
          </cell>
          <cell r="B246" t="str">
            <v>ZK102</v>
          </cell>
          <cell r="C246">
            <v>0</v>
          </cell>
          <cell r="D246">
            <v>0</v>
          </cell>
          <cell r="E246">
            <v>55.46</v>
          </cell>
          <cell r="F246">
            <v>0</v>
          </cell>
          <cell r="G246">
            <v>0</v>
          </cell>
        </row>
        <row r="247">
          <cell r="A247" t="str">
            <v>ZK102.K115.0000</v>
          </cell>
          <cell r="B247" t="str">
            <v>ZK102</v>
          </cell>
          <cell r="C247">
            <v>0</v>
          </cell>
          <cell r="D247">
            <v>140.6</v>
          </cell>
          <cell r="E247">
            <v>0</v>
          </cell>
          <cell r="F247">
            <v>0</v>
          </cell>
          <cell r="G247">
            <v>0</v>
          </cell>
        </row>
        <row r="248">
          <cell r="A248" t="str">
            <v>ZK102.K115.C009</v>
          </cell>
          <cell r="B248" t="str">
            <v>ZK102</v>
          </cell>
          <cell r="C248">
            <v>0</v>
          </cell>
          <cell r="D248">
            <v>0</v>
          </cell>
          <cell r="E248">
            <v>14.89</v>
          </cell>
          <cell r="F248">
            <v>60.75</v>
          </cell>
          <cell r="G248">
            <v>0</v>
          </cell>
        </row>
        <row r="249">
          <cell r="A249" t="str">
            <v>ZK102.K115.C019</v>
          </cell>
          <cell r="B249" t="str">
            <v>ZK102</v>
          </cell>
          <cell r="C249">
            <v>0</v>
          </cell>
          <cell r="D249">
            <v>0</v>
          </cell>
          <cell r="E249">
            <v>36.49</v>
          </cell>
          <cell r="F249">
            <v>0</v>
          </cell>
          <cell r="G249">
            <v>0</v>
          </cell>
        </row>
        <row r="250">
          <cell r="A250" t="str">
            <v>ZK102.K115.C020</v>
          </cell>
          <cell r="B250" t="str">
            <v>ZK102</v>
          </cell>
          <cell r="C250">
            <v>0</v>
          </cell>
          <cell r="D250">
            <v>154</v>
          </cell>
          <cell r="E250">
            <v>1483.08</v>
          </cell>
          <cell r="F250">
            <v>0</v>
          </cell>
          <cell r="G250">
            <v>0</v>
          </cell>
        </row>
        <row r="251">
          <cell r="A251" t="str">
            <v>ZK102.K115.C025</v>
          </cell>
          <cell r="B251" t="str">
            <v>ZK102</v>
          </cell>
          <cell r="C251">
            <v>0</v>
          </cell>
          <cell r="D251">
            <v>0</v>
          </cell>
          <cell r="E251">
            <v>0</v>
          </cell>
          <cell r="F251">
            <v>84.98</v>
          </cell>
          <cell r="G251">
            <v>84.98</v>
          </cell>
        </row>
        <row r="252">
          <cell r="A252" t="str">
            <v>ZK102.K115.C030</v>
          </cell>
          <cell r="B252" t="str">
            <v>ZK102</v>
          </cell>
          <cell r="C252">
            <v>0</v>
          </cell>
          <cell r="D252">
            <v>0</v>
          </cell>
          <cell r="E252">
            <v>414.63</v>
          </cell>
          <cell r="F252">
            <v>1547.28</v>
          </cell>
          <cell r="G252">
            <v>0</v>
          </cell>
        </row>
        <row r="253">
          <cell r="A253" t="str">
            <v>ZK102.K115.C031</v>
          </cell>
          <cell r="B253" t="str">
            <v>ZK102</v>
          </cell>
          <cell r="C253">
            <v>0</v>
          </cell>
          <cell r="D253">
            <v>0</v>
          </cell>
          <cell r="E253">
            <v>626</v>
          </cell>
          <cell r="F253">
            <v>0</v>
          </cell>
          <cell r="G253">
            <v>0</v>
          </cell>
        </row>
        <row r="254">
          <cell r="A254" t="str">
            <v>ZK102.K115.C070</v>
          </cell>
          <cell r="B254" t="str">
            <v>ZK102</v>
          </cell>
          <cell r="C254">
            <v>0</v>
          </cell>
          <cell r="D254">
            <v>0</v>
          </cell>
          <cell r="E254">
            <v>232.93</v>
          </cell>
          <cell r="F254">
            <v>0</v>
          </cell>
          <cell r="G254">
            <v>0</v>
          </cell>
        </row>
        <row r="255">
          <cell r="A255" t="str">
            <v>ZK102.K115.C080</v>
          </cell>
          <cell r="B255" t="str">
            <v>ZK102</v>
          </cell>
          <cell r="C255">
            <v>0</v>
          </cell>
          <cell r="D255">
            <v>0</v>
          </cell>
          <cell r="E255">
            <v>465</v>
          </cell>
          <cell r="F255">
            <v>0</v>
          </cell>
          <cell r="G255">
            <v>0</v>
          </cell>
        </row>
        <row r="256">
          <cell r="A256" t="str">
            <v>ZK102.K115.C100</v>
          </cell>
          <cell r="B256" t="str">
            <v>ZK102</v>
          </cell>
          <cell r="C256">
            <v>0</v>
          </cell>
          <cell r="D256">
            <v>0</v>
          </cell>
          <cell r="E256">
            <v>0</v>
          </cell>
          <cell r="F256">
            <v>0</v>
          </cell>
          <cell r="G256">
            <v>0</v>
          </cell>
        </row>
        <row r="257">
          <cell r="A257" t="str">
            <v>ZK102.K115.C130</v>
          </cell>
          <cell r="B257" t="str">
            <v>ZK102</v>
          </cell>
          <cell r="C257">
            <v>0</v>
          </cell>
          <cell r="D257">
            <v>0</v>
          </cell>
          <cell r="E257">
            <v>49</v>
          </cell>
          <cell r="F257">
            <v>0</v>
          </cell>
          <cell r="G257">
            <v>0</v>
          </cell>
        </row>
        <row r="258">
          <cell r="A258" t="str">
            <v>ZK102.K115.C140</v>
          </cell>
          <cell r="B258" t="str">
            <v>ZK102</v>
          </cell>
          <cell r="C258">
            <v>0</v>
          </cell>
          <cell r="D258">
            <v>436.54</v>
          </cell>
          <cell r="E258">
            <v>0</v>
          </cell>
          <cell r="F258">
            <v>0</v>
          </cell>
          <cell r="G258">
            <v>0</v>
          </cell>
        </row>
        <row r="259">
          <cell r="A259" t="str">
            <v>ZK102.K115.C181</v>
          </cell>
          <cell r="B259" t="str">
            <v>ZK102</v>
          </cell>
          <cell r="C259">
            <v>0</v>
          </cell>
          <cell r="D259">
            <v>0</v>
          </cell>
          <cell r="E259">
            <v>59.93</v>
          </cell>
          <cell r="F259">
            <v>2347</v>
          </cell>
          <cell r="G259">
            <v>2000</v>
          </cell>
        </row>
        <row r="260">
          <cell r="A260" t="str">
            <v>ZK102.K115.C230</v>
          </cell>
          <cell r="B260" t="str">
            <v>ZK102</v>
          </cell>
          <cell r="C260">
            <v>0</v>
          </cell>
          <cell r="D260">
            <v>0</v>
          </cell>
          <cell r="E260">
            <v>817.05</v>
          </cell>
          <cell r="F260">
            <v>975.18</v>
          </cell>
          <cell r="G260">
            <v>0</v>
          </cell>
        </row>
        <row r="261">
          <cell r="A261" t="str">
            <v>ZK102.K115.C300</v>
          </cell>
          <cell r="B261" t="str">
            <v>ZK102</v>
          </cell>
          <cell r="C261">
            <v>0</v>
          </cell>
          <cell r="D261">
            <v>8.9</v>
          </cell>
          <cell r="E261">
            <v>681.68</v>
          </cell>
          <cell r="F261">
            <v>517.1</v>
          </cell>
          <cell r="G261">
            <v>0</v>
          </cell>
        </row>
        <row r="262">
          <cell r="A262" t="str">
            <v>ZK102.K115.C301</v>
          </cell>
          <cell r="B262" t="str">
            <v>ZK102</v>
          </cell>
          <cell r="C262">
            <v>0</v>
          </cell>
          <cell r="D262">
            <v>0</v>
          </cell>
          <cell r="E262">
            <v>38</v>
          </cell>
          <cell r="F262">
            <v>35.450000000000003</v>
          </cell>
          <cell r="G262">
            <v>0</v>
          </cell>
        </row>
        <row r="263">
          <cell r="A263" t="str">
            <v>ZK102.K115.C320</v>
          </cell>
          <cell r="B263" t="str">
            <v>ZK102</v>
          </cell>
          <cell r="C263">
            <v>0</v>
          </cell>
          <cell r="D263">
            <v>0</v>
          </cell>
          <cell r="E263">
            <v>150.16999999999999</v>
          </cell>
          <cell r="F263">
            <v>0</v>
          </cell>
          <cell r="G263">
            <v>0</v>
          </cell>
        </row>
        <row r="264">
          <cell r="A264" t="str">
            <v>ZK102.K115.C350</v>
          </cell>
          <cell r="B264" t="str">
            <v>ZK102</v>
          </cell>
          <cell r="C264">
            <v>0</v>
          </cell>
          <cell r="D264">
            <v>0</v>
          </cell>
          <cell r="E264">
            <v>723.44</v>
          </cell>
          <cell r="F264">
            <v>294.37</v>
          </cell>
          <cell r="G264">
            <v>0</v>
          </cell>
        </row>
        <row r="265">
          <cell r="A265" t="str">
            <v>ZK102.K115.C360</v>
          </cell>
          <cell r="B265" t="str">
            <v>ZK102</v>
          </cell>
          <cell r="C265">
            <v>0</v>
          </cell>
          <cell r="D265">
            <v>0</v>
          </cell>
          <cell r="E265">
            <v>83.23</v>
          </cell>
          <cell r="F265">
            <v>0</v>
          </cell>
          <cell r="G265">
            <v>0</v>
          </cell>
        </row>
        <row r="266">
          <cell r="A266" t="str">
            <v>ZK102.K115.C370</v>
          </cell>
          <cell r="B266" t="str">
            <v>ZK102</v>
          </cell>
          <cell r="C266">
            <v>0</v>
          </cell>
          <cell r="D266">
            <v>0</v>
          </cell>
          <cell r="E266">
            <v>327.96</v>
          </cell>
          <cell r="F266">
            <v>0</v>
          </cell>
          <cell r="G266">
            <v>0</v>
          </cell>
        </row>
        <row r="267">
          <cell r="A267" t="str">
            <v>ZK102.K115.C380</v>
          </cell>
          <cell r="B267" t="str">
            <v>ZK102</v>
          </cell>
          <cell r="C267">
            <v>0</v>
          </cell>
          <cell r="D267">
            <v>0</v>
          </cell>
          <cell r="E267">
            <v>6.17</v>
          </cell>
          <cell r="F267">
            <v>0</v>
          </cell>
          <cell r="G267">
            <v>0</v>
          </cell>
        </row>
        <row r="268">
          <cell r="A268" t="str">
            <v>ZK102.K115.C390</v>
          </cell>
          <cell r="B268" t="str">
            <v>ZK102</v>
          </cell>
          <cell r="C268">
            <v>0</v>
          </cell>
          <cell r="D268">
            <v>0</v>
          </cell>
          <cell r="E268">
            <v>34.799999999999997</v>
          </cell>
          <cell r="F268">
            <v>0</v>
          </cell>
          <cell r="G268">
            <v>0</v>
          </cell>
        </row>
        <row r="269">
          <cell r="A269" t="str">
            <v>ZK102.K115.C395</v>
          </cell>
          <cell r="B269" t="str">
            <v>ZK102</v>
          </cell>
          <cell r="C269">
            <v>0</v>
          </cell>
          <cell r="D269">
            <v>0</v>
          </cell>
          <cell r="E269">
            <v>0</v>
          </cell>
          <cell r="F269">
            <v>163.19999999999999</v>
          </cell>
          <cell r="G269">
            <v>0</v>
          </cell>
        </row>
        <row r="270">
          <cell r="A270" t="str">
            <v>ZK102.K115.C396</v>
          </cell>
          <cell r="B270" t="str">
            <v>ZK102</v>
          </cell>
          <cell r="C270">
            <v>0</v>
          </cell>
          <cell r="D270">
            <v>0</v>
          </cell>
          <cell r="E270">
            <v>711.16</v>
          </cell>
          <cell r="F270">
            <v>0</v>
          </cell>
          <cell r="G270">
            <v>0</v>
          </cell>
        </row>
        <row r="271">
          <cell r="A271" t="str">
            <v>ZK102.K115.C397</v>
          </cell>
          <cell r="B271" t="str">
            <v>ZK102</v>
          </cell>
          <cell r="C271">
            <v>0</v>
          </cell>
          <cell r="D271">
            <v>0</v>
          </cell>
          <cell r="E271">
            <v>15.8</v>
          </cell>
          <cell r="F271">
            <v>0</v>
          </cell>
          <cell r="G271">
            <v>0</v>
          </cell>
        </row>
        <row r="272">
          <cell r="A272" t="str">
            <v>ZK102.K115.C400</v>
          </cell>
          <cell r="B272" t="str">
            <v>ZK102</v>
          </cell>
          <cell r="C272">
            <v>0</v>
          </cell>
          <cell r="D272">
            <v>0</v>
          </cell>
          <cell r="E272">
            <v>106.08</v>
          </cell>
          <cell r="F272">
            <v>0</v>
          </cell>
          <cell r="G272">
            <v>0</v>
          </cell>
        </row>
        <row r="273">
          <cell r="A273" t="str">
            <v>ZK102.K115.C410</v>
          </cell>
          <cell r="B273" t="str">
            <v>ZK102</v>
          </cell>
          <cell r="C273">
            <v>0</v>
          </cell>
          <cell r="D273">
            <v>0</v>
          </cell>
          <cell r="E273">
            <v>15.7</v>
          </cell>
          <cell r="F273">
            <v>0</v>
          </cell>
          <cell r="G273">
            <v>0</v>
          </cell>
        </row>
        <row r="274">
          <cell r="A274" t="str">
            <v>ZK102.K115.C435</v>
          </cell>
          <cell r="B274" t="str">
            <v>ZK102</v>
          </cell>
          <cell r="C274">
            <v>0</v>
          </cell>
          <cell r="D274">
            <v>0</v>
          </cell>
          <cell r="E274">
            <v>12.6</v>
          </cell>
          <cell r="F274">
            <v>0</v>
          </cell>
          <cell r="G274">
            <v>0</v>
          </cell>
        </row>
        <row r="275">
          <cell r="A275" t="str">
            <v>ZK102.K115.C500</v>
          </cell>
          <cell r="B275" t="str">
            <v>ZK102</v>
          </cell>
          <cell r="C275">
            <v>0</v>
          </cell>
          <cell r="D275">
            <v>0</v>
          </cell>
          <cell r="E275">
            <v>203.17</v>
          </cell>
          <cell r="F275">
            <v>40</v>
          </cell>
          <cell r="G275">
            <v>0</v>
          </cell>
        </row>
        <row r="276">
          <cell r="A276" t="str">
            <v>ZK102.K115.C530</v>
          </cell>
          <cell r="B276" t="str">
            <v>ZK102</v>
          </cell>
          <cell r="C276">
            <v>0</v>
          </cell>
          <cell r="D276">
            <v>0</v>
          </cell>
          <cell r="E276">
            <v>0</v>
          </cell>
          <cell r="F276">
            <v>46.6</v>
          </cell>
          <cell r="G276">
            <v>0</v>
          </cell>
        </row>
        <row r="277">
          <cell r="A277" t="str">
            <v>ZK102.K115.C810</v>
          </cell>
          <cell r="B277" t="str">
            <v>ZK102</v>
          </cell>
          <cell r="C277">
            <v>0</v>
          </cell>
          <cell r="D277">
            <v>0</v>
          </cell>
          <cell r="E277">
            <v>1152.2</v>
          </cell>
          <cell r="F277">
            <v>373.4</v>
          </cell>
          <cell r="G277">
            <v>0</v>
          </cell>
        </row>
        <row r="278">
          <cell r="A278" t="str">
            <v>ZK102.K115.C850</v>
          </cell>
          <cell r="B278" t="str">
            <v>ZK102</v>
          </cell>
          <cell r="C278">
            <v>0</v>
          </cell>
          <cell r="D278">
            <v>0</v>
          </cell>
          <cell r="E278">
            <v>16.8</v>
          </cell>
          <cell r="F278">
            <v>0</v>
          </cell>
          <cell r="G278">
            <v>0</v>
          </cell>
        </row>
        <row r="279">
          <cell r="A279" t="str">
            <v>ZK102.K115.I001</v>
          </cell>
          <cell r="B279" t="str">
            <v>ZK102</v>
          </cell>
          <cell r="C279">
            <v>0</v>
          </cell>
          <cell r="D279">
            <v>0</v>
          </cell>
          <cell r="E279">
            <v>0</v>
          </cell>
          <cell r="F279">
            <v>0</v>
          </cell>
          <cell r="G279">
            <v>0</v>
          </cell>
        </row>
        <row r="280">
          <cell r="A280" t="str">
            <v>ZK102.K116.0000</v>
          </cell>
          <cell r="B280" t="str">
            <v>ZK102</v>
          </cell>
          <cell r="C280">
            <v>0</v>
          </cell>
          <cell r="D280">
            <v>78.099999999999994</v>
          </cell>
          <cell r="E280">
            <v>0</v>
          </cell>
          <cell r="F280">
            <v>0</v>
          </cell>
          <cell r="G280">
            <v>0</v>
          </cell>
        </row>
        <row r="281">
          <cell r="A281" t="str">
            <v>ZK102.K116.C020</v>
          </cell>
          <cell r="B281" t="str">
            <v>ZK102</v>
          </cell>
          <cell r="C281">
            <v>0</v>
          </cell>
          <cell r="D281">
            <v>82</v>
          </cell>
          <cell r="E281">
            <v>1415.49</v>
          </cell>
          <cell r="F281">
            <v>0</v>
          </cell>
          <cell r="G281">
            <v>0</v>
          </cell>
        </row>
        <row r="282">
          <cell r="A282" t="str">
            <v>ZK102.K116.C100</v>
          </cell>
          <cell r="B282" t="str">
            <v>ZK102</v>
          </cell>
          <cell r="C282">
            <v>0</v>
          </cell>
          <cell r="D282">
            <v>0</v>
          </cell>
          <cell r="E282">
            <v>0</v>
          </cell>
          <cell r="F282">
            <v>7718</v>
          </cell>
          <cell r="G282">
            <v>0</v>
          </cell>
        </row>
        <row r="283">
          <cell r="A283" t="str">
            <v>ZK102.K116.C181</v>
          </cell>
          <cell r="B283" t="str">
            <v>ZK102</v>
          </cell>
          <cell r="C283">
            <v>0</v>
          </cell>
          <cell r="D283">
            <v>0</v>
          </cell>
          <cell r="E283">
            <v>266</v>
          </cell>
          <cell r="F283">
            <v>0</v>
          </cell>
          <cell r="G283">
            <v>0</v>
          </cell>
        </row>
        <row r="284">
          <cell r="A284" t="str">
            <v>ZK102.K116.C320</v>
          </cell>
          <cell r="B284" t="str">
            <v>ZK102</v>
          </cell>
          <cell r="C284">
            <v>0</v>
          </cell>
          <cell r="D284">
            <v>0</v>
          </cell>
          <cell r="E284">
            <v>63.5</v>
          </cell>
          <cell r="F284">
            <v>0</v>
          </cell>
          <cell r="G284">
            <v>0</v>
          </cell>
        </row>
        <row r="285">
          <cell r="A285" t="str">
            <v>ZK102.K116.C350</v>
          </cell>
          <cell r="B285" t="str">
            <v>ZK102</v>
          </cell>
          <cell r="C285">
            <v>0</v>
          </cell>
          <cell r="D285">
            <v>0</v>
          </cell>
          <cell r="E285">
            <v>411.34</v>
          </cell>
          <cell r="F285">
            <v>0</v>
          </cell>
          <cell r="G285">
            <v>0</v>
          </cell>
        </row>
        <row r="286">
          <cell r="A286" t="str">
            <v>ZK102.K116.C370</v>
          </cell>
          <cell r="B286" t="str">
            <v>ZK102</v>
          </cell>
          <cell r="C286">
            <v>0</v>
          </cell>
          <cell r="D286">
            <v>0</v>
          </cell>
          <cell r="E286">
            <v>303.10000000000002</v>
          </cell>
          <cell r="F286">
            <v>0</v>
          </cell>
          <cell r="G286">
            <v>0</v>
          </cell>
        </row>
        <row r="287">
          <cell r="A287" t="str">
            <v>ZK102.K116.C400</v>
          </cell>
          <cell r="B287" t="str">
            <v>ZK102</v>
          </cell>
          <cell r="C287">
            <v>0</v>
          </cell>
          <cell r="D287">
            <v>0</v>
          </cell>
          <cell r="E287">
            <v>377.5</v>
          </cell>
          <cell r="F287">
            <v>0</v>
          </cell>
          <cell r="G287">
            <v>0</v>
          </cell>
        </row>
        <row r="288">
          <cell r="A288" t="str">
            <v>ZK102.K116.C555</v>
          </cell>
          <cell r="B288" t="str">
            <v>ZK102</v>
          </cell>
          <cell r="C288">
            <v>0</v>
          </cell>
          <cell r="D288">
            <v>0</v>
          </cell>
          <cell r="E288">
            <v>54.17</v>
          </cell>
          <cell r="F288">
            <v>0</v>
          </cell>
          <cell r="G288">
            <v>0</v>
          </cell>
        </row>
        <row r="289">
          <cell r="A289" t="str">
            <v>ZK102.K116.C810</v>
          </cell>
          <cell r="B289" t="str">
            <v>ZK102</v>
          </cell>
          <cell r="C289">
            <v>0</v>
          </cell>
          <cell r="D289">
            <v>0</v>
          </cell>
          <cell r="E289">
            <v>0</v>
          </cell>
          <cell r="F289">
            <v>136.25</v>
          </cell>
          <cell r="G289">
            <v>0</v>
          </cell>
        </row>
        <row r="290">
          <cell r="A290" t="str">
            <v>ZK102.K117.C039</v>
          </cell>
          <cell r="B290" t="str">
            <v>ZK102</v>
          </cell>
          <cell r="C290">
            <v>0</v>
          </cell>
          <cell r="D290">
            <v>0</v>
          </cell>
          <cell r="E290">
            <v>0</v>
          </cell>
          <cell r="F290">
            <v>147.05000000000001</v>
          </cell>
          <cell r="G290">
            <v>0</v>
          </cell>
        </row>
        <row r="291">
          <cell r="A291" t="str">
            <v>ZK102.K117.C070</v>
          </cell>
          <cell r="B291" t="str">
            <v>ZK102</v>
          </cell>
          <cell r="C291">
            <v>0</v>
          </cell>
          <cell r="D291">
            <v>0</v>
          </cell>
          <cell r="E291">
            <v>38.61</v>
          </cell>
          <cell r="F291">
            <v>0</v>
          </cell>
          <cell r="G291">
            <v>0</v>
          </cell>
        </row>
        <row r="292">
          <cell r="A292" t="str">
            <v>ZK102.K117.C300</v>
          </cell>
          <cell r="B292" t="str">
            <v>ZK102</v>
          </cell>
          <cell r="C292">
            <v>0</v>
          </cell>
          <cell r="D292">
            <v>6.5</v>
          </cell>
          <cell r="E292">
            <v>0</v>
          </cell>
          <cell r="F292">
            <v>0</v>
          </cell>
          <cell r="G292">
            <v>0</v>
          </cell>
        </row>
        <row r="293">
          <cell r="A293" t="str">
            <v>ZK102.K117.C301</v>
          </cell>
          <cell r="B293" t="str">
            <v>ZK102</v>
          </cell>
          <cell r="C293">
            <v>0</v>
          </cell>
          <cell r="D293">
            <v>0</v>
          </cell>
          <cell r="E293">
            <v>22.78</v>
          </cell>
          <cell r="F293">
            <v>0</v>
          </cell>
          <cell r="G293">
            <v>0</v>
          </cell>
        </row>
        <row r="294">
          <cell r="A294" t="str">
            <v>ZK102.K117.C350</v>
          </cell>
          <cell r="B294" t="str">
            <v>ZK102</v>
          </cell>
          <cell r="C294">
            <v>0</v>
          </cell>
          <cell r="D294">
            <v>0</v>
          </cell>
          <cell r="E294">
            <v>0</v>
          </cell>
          <cell r="F294">
            <v>7.4</v>
          </cell>
          <cell r="G294">
            <v>0</v>
          </cell>
        </row>
        <row r="295">
          <cell r="A295" t="str">
            <v>ZK102.K117.C370</v>
          </cell>
          <cell r="B295" t="str">
            <v>ZK102</v>
          </cell>
          <cell r="C295">
            <v>0</v>
          </cell>
          <cell r="D295">
            <v>0</v>
          </cell>
          <cell r="E295">
            <v>313.64999999999998</v>
          </cell>
          <cell r="F295">
            <v>0</v>
          </cell>
          <cell r="G295">
            <v>0</v>
          </cell>
        </row>
        <row r="296">
          <cell r="A296" t="str">
            <v>ZK102.K120.0000</v>
          </cell>
          <cell r="B296" t="str">
            <v>ZK102</v>
          </cell>
          <cell r="C296">
            <v>0</v>
          </cell>
          <cell r="D296">
            <v>128.25</v>
          </cell>
          <cell r="E296">
            <v>0</v>
          </cell>
          <cell r="F296">
            <v>0</v>
          </cell>
          <cell r="G296">
            <v>0</v>
          </cell>
        </row>
        <row r="297">
          <cell r="A297" t="str">
            <v>ZK102.K120.C125</v>
          </cell>
          <cell r="B297" t="str">
            <v>ZK102</v>
          </cell>
          <cell r="C297">
            <v>0</v>
          </cell>
          <cell r="D297">
            <v>0</v>
          </cell>
          <cell r="E297">
            <v>133.65</v>
          </cell>
          <cell r="F297">
            <v>0</v>
          </cell>
          <cell r="G297">
            <v>0</v>
          </cell>
        </row>
        <row r="298">
          <cell r="A298" t="str">
            <v>ZK102.K120.C181</v>
          </cell>
          <cell r="B298" t="str">
            <v>ZK102</v>
          </cell>
          <cell r="C298">
            <v>0</v>
          </cell>
          <cell r="D298">
            <v>0</v>
          </cell>
          <cell r="E298">
            <v>10.199999999999999</v>
          </cell>
          <cell r="F298">
            <v>0</v>
          </cell>
          <cell r="G298">
            <v>0</v>
          </cell>
        </row>
        <row r="299">
          <cell r="A299" t="str">
            <v>ZK102.K120.C395</v>
          </cell>
          <cell r="B299" t="str">
            <v>ZK102</v>
          </cell>
          <cell r="C299">
            <v>0</v>
          </cell>
          <cell r="D299">
            <v>0</v>
          </cell>
          <cell r="E299">
            <v>22.15</v>
          </cell>
          <cell r="F299">
            <v>0</v>
          </cell>
          <cell r="G299">
            <v>0</v>
          </cell>
        </row>
        <row r="300">
          <cell r="A300" t="str">
            <v>ZK102.K133.C395</v>
          </cell>
          <cell r="B300" t="str">
            <v>ZK102</v>
          </cell>
          <cell r="C300">
            <v>0</v>
          </cell>
          <cell r="D300">
            <v>0</v>
          </cell>
          <cell r="E300">
            <v>2.08</v>
          </cell>
          <cell r="F300">
            <v>0</v>
          </cell>
          <cell r="G300">
            <v>0</v>
          </cell>
        </row>
        <row r="301">
          <cell r="A301" t="str">
            <v>ZK102.K138.0000</v>
          </cell>
          <cell r="B301" t="str">
            <v>ZK102</v>
          </cell>
          <cell r="C301">
            <v>0</v>
          </cell>
          <cell r="D301">
            <v>95</v>
          </cell>
          <cell r="E301">
            <v>0</v>
          </cell>
          <cell r="F301">
            <v>0</v>
          </cell>
          <cell r="G301">
            <v>0</v>
          </cell>
        </row>
        <row r="302">
          <cell r="A302" t="str">
            <v>ZK102.K171.0000</v>
          </cell>
          <cell r="B302" t="str">
            <v>ZK102</v>
          </cell>
          <cell r="C302">
            <v>0</v>
          </cell>
          <cell r="D302">
            <v>37.950000000000003</v>
          </cell>
          <cell r="E302">
            <v>0</v>
          </cell>
          <cell r="F302">
            <v>0</v>
          </cell>
          <cell r="G302">
            <v>0</v>
          </cell>
        </row>
        <row r="303">
          <cell r="A303" t="str">
            <v>ZK102.K201.0000</v>
          </cell>
          <cell r="B303" t="str">
            <v>ZK102</v>
          </cell>
          <cell r="C303">
            <v>0</v>
          </cell>
          <cell r="D303">
            <v>10090</v>
          </cell>
          <cell r="E303">
            <v>1140</v>
          </cell>
          <cell r="F303">
            <v>0</v>
          </cell>
          <cell r="G303">
            <v>0</v>
          </cell>
        </row>
        <row r="304">
          <cell r="A304" t="str">
            <v>ZK102.K201.C020</v>
          </cell>
          <cell r="B304" t="str">
            <v>ZK102</v>
          </cell>
          <cell r="C304">
            <v>0</v>
          </cell>
          <cell r="D304">
            <v>0</v>
          </cell>
          <cell r="E304">
            <v>21106</v>
          </cell>
          <cell r="F304">
            <v>0</v>
          </cell>
          <cell r="G304">
            <v>0</v>
          </cell>
        </row>
        <row r="305">
          <cell r="A305" t="str">
            <v>ZK102.K201.C025</v>
          </cell>
          <cell r="B305" t="str">
            <v>ZK102</v>
          </cell>
          <cell r="C305">
            <v>0</v>
          </cell>
          <cell r="D305">
            <v>0</v>
          </cell>
          <cell r="E305">
            <v>0</v>
          </cell>
          <cell r="F305">
            <v>366299.63</v>
          </cell>
          <cell r="G305">
            <v>0</v>
          </cell>
        </row>
        <row r="306">
          <cell r="A306" t="str">
            <v>ZK102.K201.C030</v>
          </cell>
          <cell r="B306" t="str">
            <v>ZK102</v>
          </cell>
          <cell r="C306">
            <v>0</v>
          </cell>
          <cell r="D306">
            <v>0</v>
          </cell>
          <cell r="E306">
            <v>0</v>
          </cell>
          <cell r="F306">
            <v>0</v>
          </cell>
          <cell r="G306">
            <v>0</v>
          </cell>
        </row>
        <row r="307">
          <cell r="A307" t="str">
            <v>ZK102.K201.C031</v>
          </cell>
          <cell r="B307" t="str">
            <v>ZK102</v>
          </cell>
          <cell r="C307">
            <v>0</v>
          </cell>
          <cell r="D307">
            <v>0</v>
          </cell>
          <cell r="E307">
            <v>3000</v>
          </cell>
          <cell r="F307">
            <v>0</v>
          </cell>
          <cell r="G307">
            <v>0</v>
          </cell>
        </row>
        <row r="308">
          <cell r="A308" t="str">
            <v>ZK102.K201.C033</v>
          </cell>
          <cell r="B308" t="str">
            <v>ZK102</v>
          </cell>
          <cell r="C308">
            <v>0</v>
          </cell>
          <cell r="D308">
            <v>0</v>
          </cell>
          <cell r="E308">
            <v>3000</v>
          </cell>
          <cell r="F308">
            <v>0</v>
          </cell>
          <cell r="G308">
            <v>0</v>
          </cell>
        </row>
        <row r="309">
          <cell r="A309" t="str">
            <v>ZK102.K201.C035</v>
          </cell>
          <cell r="B309" t="str">
            <v>ZK102</v>
          </cell>
          <cell r="C309">
            <v>0</v>
          </cell>
          <cell r="D309">
            <v>0</v>
          </cell>
          <cell r="E309">
            <v>3000</v>
          </cell>
          <cell r="F309">
            <v>0</v>
          </cell>
          <cell r="G309">
            <v>0</v>
          </cell>
        </row>
        <row r="310">
          <cell r="A310" t="str">
            <v>ZK102.K201.C036</v>
          </cell>
          <cell r="B310" t="str">
            <v>ZK102</v>
          </cell>
          <cell r="C310">
            <v>0</v>
          </cell>
          <cell r="D310">
            <v>0</v>
          </cell>
          <cell r="E310">
            <v>0</v>
          </cell>
          <cell r="F310">
            <v>3000</v>
          </cell>
          <cell r="G310">
            <v>0</v>
          </cell>
        </row>
        <row r="311">
          <cell r="A311" t="str">
            <v>ZK102.K201.C041</v>
          </cell>
          <cell r="B311" t="str">
            <v>ZK102</v>
          </cell>
          <cell r="C311">
            <v>0</v>
          </cell>
          <cell r="D311">
            <v>0</v>
          </cell>
          <cell r="E311">
            <v>3000</v>
          </cell>
          <cell r="F311">
            <v>0</v>
          </cell>
          <cell r="G311">
            <v>0</v>
          </cell>
        </row>
        <row r="312">
          <cell r="A312" t="str">
            <v>ZK102.K201.C045</v>
          </cell>
          <cell r="B312" t="str">
            <v>ZK102</v>
          </cell>
          <cell r="C312">
            <v>0</v>
          </cell>
          <cell r="D312">
            <v>0</v>
          </cell>
          <cell r="E312">
            <v>0</v>
          </cell>
          <cell r="F312">
            <v>7500</v>
          </cell>
          <cell r="G312">
            <v>2500</v>
          </cell>
        </row>
        <row r="313">
          <cell r="A313" t="str">
            <v>ZK102.K201.C125</v>
          </cell>
          <cell r="B313" t="str">
            <v>ZK102</v>
          </cell>
          <cell r="C313">
            <v>0</v>
          </cell>
          <cell r="D313">
            <v>0</v>
          </cell>
          <cell r="E313">
            <v>0</v>
          </cell>
          <cell r="F313">
            <v>5250</v>
          </cell>
          <cell r="G313">
            <v>0</v>
          </cell>
        </row>
        <row r="314">
          <cell r="A314" t="str">
            <v>ZK102.K201.C140</v>
          </cell>
          <cell r="B314" t="str">
            <v>ZK102</v>
          </cell>
          <cell r="C314">
            <v>0</v>
          </cell>
          <cell r="D314">
            <v>2810</v>
          </cell>
          <cell r="E314">
            <v>0</v>
          </cell>
          <cell r="F314">
            <v>0</v>
          </cell>
          <cell r="G314">
            <v>0</v>
          </cell>
        </row>
        <row r="315">
          <cell r="A315" t="str">
            <v>ZK102.K201.C181</v>
          </cell>
          <cell r="B315" t="str">
            <v>ZK102</v>
          </cell>
          <cell r="C315">
            <v>0</v>
          </cell>
          <cell r="D315">
            <v>0</v>
          </cell>
          <cell r="E315">
            <v>0</v>
          </cell>
          <cell r="F315">
            <v>2612.64</v>
          </cell>
          <cell r="G315">
            <v>2000</v>
          </cell>
        </row>
        <row r="316">
          <cell r="A316" t="str">
            <v>ZK102.K201.C301</v>
          </cell>
          <cell r="B316" t="str">
            <v>ZK102</v>
          </cell>
          <cell r="C316">
            <v>0</v>
          </cell>
          <cell r="D316">
            <v>0</v>
          </cell>
          <cell r="E316">
            <v>0</v>
          </cell>
          <cell r="F316">
            <v>86.48</v>
          </cell>
          <cell r="G316">
            <v>0</v>
          </cell>
        </row>
        <row r="317">
          <cell r="A317" t="str">
            <v>ZK102.K201.C320</v>
          </cell>
          <cell r="B317" t="str">
            <v>ZK102</v>
          </cell>
          <cell r="C317">
            <v>0</v>
          </cell>
          <cell r="D317">
            <v>0</v>
          </cell>
          <cell r="E317">
            <v>500</v>
          </cell>
          <cell r="F317">
            <v>0</v>
          </cell>
          <cell r="G317">
            <v>0</v>
          </cell>
        </row>
        <row r="318">
          <cell r="A318" t="str">
            <v>ZK102.K201.C395</v>
          </cell>
          <cell r="B318" t="str">
            <v>ZK102</v>
          </cell>
          <cell r="C318">
            <v>0</v>
          </cell>
          <cell r="D318">
            <v>0</v>
          </cell>
          <cell r="E318">
            <v>9071.6</v>
          </cell>
          <cell r="F318">
            <v>579.9</v>
          </cell>
          <cell r="G318">
            <v>0</v>
          </cell>
        </row>
        <row r="319">
          <cell r="A319" t="str">
            <v>ZK102.K201.C396</v>
          </cell>
          <cell r="B319" t="str">
            <v>ZK102</v>
          </cell>
          <cell r="C319">
            <v>0</v>
          </cell>
          <cell r="D319">
            <v>0</v>
          </cell>
          <cell r="E319">
            <v>32500</v>
          </cell>
          <cell r="F319">
            <v>0</v>
          </cell>
          <cell r="G319">
            <v>0</v>
          </cell>
        </row>
        <row r="320">
          <cell r="A320" t="str">
            <v>ZK102.K201.C700</v>
          </cell>
          <cell r="B320" t="str">
            <v>ZK102</v>
          </cell>
          <cell r="C320">
            <v>0</v>
          </cell>
          <cell r="D320">
            <v>0</v>
          </cell>
          <cell r="E320">
            <v>128.62</v>
          </cell>
          <cell r="F320">
            <v>0</v>
          </cell>
          <cell r="G320">
            <v>0</v>
          </cell>
        </row>
        <row r="321">
          <cell r="A321" t="str">
            <v>ZK102.K201.C701</v>
          </cell>
          <cell r="B321" t="str">
            <v>ZK102</v>
          </cell>
          <cell r="C321">
            <v>0</v>
          </cell>
          <cell r="D321">
            <v>0</v>
          </cell>
          <cell r="E321">
            <v>0</v>
          </cell>
          <cell r="F321">
            <v>853.34</v>
          </cell>
          <cell r="G321">
            <v>0</v>
          </cell>
        </row>
        <row r="322">
          <cell r="A322" t="str">
            <v>ZK102.K202.0000</v>
          </cell>
          <cell r="B322" t="str">
            <v>ZK102</v>
          </cell>
          <cell r="C322">
            <v>0</v>
          </cell>
          <cell r="D322">
            <v>875</v>
          </cell>
          <cell r="E322">
            <v>900</v>
          </cell>
          <cell r="F322">
            <v>0</v>
          </cell>
          <cell r="G322">
            <v>0</v>
          </cell>
        </row>
        <row r="323">
          <cell r="A323" t="str">
            <v>ZK102.K202.C030</v>
          </cell>
          <cell r="B323" t="str">
            <v>ZK102</v>
          </cell>
          <cell r="C323">
            <v>0</v>
          </cell>
          <cell r="D323">
            <v>150</v>
          </cell>
          <cell r="E323">
            <v>0</v>
          </cell>
          <cell r="F323">
            <v>0</v>
          </cell>
          <cell r="G323">
            <v>0</v>
          </cell>
        </row>
        <row r="324">
          <cell r="A324" t="str">
            <v>ZK102.K202.C031</v>
          </cell>
          <cell r="B324" t="str">
            <v>ZK102</v>
          </cell>
          <cell r="C324">
            <v>0</v>
          </cell>
          <cell r="D324">
            <v>0</v>
          </cell>
          <cell r="E324">
            <v>17850</v>
          </cell>
          <cell r="F324">
            <v>0</v>
          </cell>
          <cell r="G324">
            <v>0</v>
          </cell>
        </row>
        <row r="325">
          <cell r="A325" t="str">
            <v>ZK102.K202.C396</v>
          </cell>
          <cell r="B325" t="str">
            <v>ZK102</v>
          </cell>
          <cell r="C325">
            <v>0</v>
          </cell>
          <cell r="D325">
            <v>0</v>
          </cell>
          <cell r="E325">
            <v>10639.31</v>
          </cell>
          <cell r="F325">
            <v>0</v>
          </cell>
          <cell r="G325">
            <v>0</v>
          </cell>
        </row>
        <row r="326">
          <cell r="A326" t="str">
            <v>ZK102.K202.C530</v>
          </cell>
          <cell r="B326" t="str">
            <v>ZK102</v>
          </cell>
          <cell r="C326">
            <v>0</v>
          </cell>
          <cell r="D326">
            <v>0</v>
          </cell>
          <cell r="E326">
            <v>40000</v>
          </cell>
          <cell r="F326">
            <v>0</v>
          </cell>
          <cell r="G326">
            <v>5000</v>
          </cell>
        </row>
        <row r="327">
          <cell r="A327" t="str">
            <v>ZK102.K203.0000</v>
          </cell>
          <cell r="B327" t="str">
            <v>ZK102</v>
          </cell>
          <cell r="C327">
            <v>0</v>
          </cell>
          <cell r="D327">
            <v>142.5</v>
          </cell>
          <cell r="E327">
            <v>0</v>
          </cell>
          <cell r="F327">
            <v>0</v>
          </cell>
          <cell r="G327">
            <v>0</v>
          </cell>
        </row>
        <row r="328">
          <cell r="A328" t="str">
            <v>ZK102.K203.C100</v>
          </cell>
          <cell r="B328" t="str">
            <v>ZK102</v>
          </cell>
          <cell r="C328">
            <v>0</v>
          </cell>
          <cell r="D328">
            <v>0</v>
          </cell>
          <cell r="E328">
            <v>0</v>
          </cell>
          <cell r="F328">
            <v>38.89</v>
          </cell>
          <cell r="G328">
            <v>0</v>
          </cell>
        </row>
        <row r="329">
          <cell r="A329" t="str">
            <v>ZK102.K203.C140</v>
          </cell>
          <cell r="B329" t="str">
            <v>ZK102</v>
          </cell>
          <cell r="C329">
            <v>0</v>
          </cell>
          <cell r="D329">
            <v>166.4</v>
          </cell>
          <cell r="E329">
            <v>0</v>
          </cell>
          <cell r="F329">
            <v>0</v>
          </cell>
          <cell r="G329">
            <v>0</v>
          </cell>
        </row>
        <row r="330">
          <cell r="A330" t="str">
            <v>ZK102.K203.C181</v>
          </cell>
          <cell r="B330" t="str">
            <v>ZK102</v>
          </cell>
          <cell r="C330">
            <v>0</v>
          </cell>
          <cell r="D330">
            <v>0</v>
          </cell>
          <cell r="E330">
            <v>194.26</v>
          </cell>
          <cell r="F330">
            <v>41.9</v>
          </cell>
          <cell r="G330">
            <v>0</v>
          </cell>
        </row>
        <row r="331">
          <cell r="A331" t="str">
            <v>ZK102.K203.C301</v>
          </cell>
          <cell r="B331" t="str">
            <v>ZK102</v>
          </cell>
          <cell r="C331">
            <v>0</v>
          </cell>
          <cell r="D331">
            <v>0</v>
          </cell>
          <cell r="E331">
            <v>31.45</v>
          </cell>
          <cell r="F331">
            <v>0</v>
          </cell>
          <cell r="G331">
            <v>0</v>
          </cell>
        </row>
        <row r="332">
          <cell r="A332" t="str">
            <v>ZK102.K203.C395</v>
          </cell>
          <cell r="B332" t="str">
            <v>ZK102</v>
          </cell>
          <cell r="C332">
            <v>0</v>
          </cell>
          <cell r="D332">
            <v>0</v>
          </cell>
          <cell r="E332">
            <v>0</v>
          </cell>
          <cell r="F332">
            <v>39.950000000000003</v>
          </cell>
          <cell r="G332">
            <v>0</v>
          </cell>
        </row>
        <row r="333">
          <cell r="A333" t="str">
            <v>ZK102.K203.I001</v>
          </cell>
          <cell r="B333" t="str">
            <v>ZK102</v>
          </cell>
          <cell r="C333">
            <v>0</v>
          </cell>
          <cell r="D333">
            <v>0</v>
          </cell>
          <cell r="E333">
            <v>0.05</v>
          </cell>
          <cell r="F333">
            <v>0</v>
          </cell>
          <cell r="G333">
            <v>0</v>
          </cell>
        </row>
        <row r="334">
          <cell r="A334" t="str">
            <v>ZK102.K209.I013</v>
          </cell>
          <cell r="B334" t="str">
            <v>ZK102</v>
          </cell>
          <cell r="C334">
            <v>0</v>
          </cell>
          <cell r="D334">
            <v>0</v>
          </cell>
          <cell r="E334">
            <v>0</v>
          </cell>
          <cell r="F334">
            <v>264.56</v>
          </cell>
          <cell r="G334">
            <v>0</v>
          </cell>
        </row>
        <row r="335">
          <cell r="A335" t="str">
            <v>ZK102.K210.C025</v>
          </cell>
          <cell r="B335" t="str">
            <v>ZK102</v>
          </cell>
          <cell r="C335">
            <v>0</v>
          </cell>
          <cell r="D335">
            <v>0</v>
          </cell>
          <cell r="E335">
            <v>0</v>
          </cell>
          <cell r="F335">
            <v>43650</v>
          </cell>
          <cell r="G335">
            <v>0</v>
          </cell>
        </row>
        <row r="336">
          <cell r="A336" t="str">
            <v>ZK102.K227.C009</v>
          </cell>
          <cell r="B336" t="str">
            <v>ZK102</v>
          </cell>
          <cell r="C336">
            <v>0</v>
          </cell>
          <cell r="D336">
            <v>0</v>
          </cell>
          <cell r="E336">
            <v>0</v>
          </cell>
          <cell r="F336">
            <v>2.5</v>
          </cell>
          <cell r="G336">
            <v>0</v>
          </cell>
        </row>
        <row r="337">
          <cell r="A337" t="str">
            <v>ZK102.K244.C140</v>
          </cell>
          <cell r="B337" t="str">
            <v>ZK102</v>
          </cell>
          <cell r="C337">
            <v>0</v>
          </cell>
          <cell r="D337">
            <v>0</v>
          </cell>
          <cell r="E337">
            <v>2.5</v>
          </cell>
          <cell r="F337">
            <v>0</v>
          </cell>
          <cell r="G337">
            <v>0</v>
          </cell>
        </row>
        <row r="338">
          <cell r="A338" t="str">
            <v>ZK102.K270.C350</v>
          </cell>
          <cell r="B338" t="str">
            <v>ZK102</v>
          </cell>
          <cell r="C338">
            <v>0</v>
          </cell>
          <cell r="D338">
            <v>0</v>
          </cell>
          <cell r="E338">
            <v>85.5</v>
          </cell>
          <cell r="F338">
            <v>0</v>
          </cell>
          <cell r="G338">
            <v>0</v>
          </cell>
        </row>
        <row r="339">
          <cell r="A339" t="str">
            <v>ZK102.K272.I013</v>
          </cell>
          <cell r="B339" t="str">
            <v>ZK102</v>
          </cell>
          <cell r="C339">
            <v>0</v>
          </cell>
          <cell r="D339">
            <v>0</v>
          </cell>
          <cell r="E339">
            <v>0</v>
          </cell>
          <cell r="F339">
            <v>475</v>
          </cell>
          <cell r="G339">
            <v>0</v>
          </cell>
        </row>
        <row r="340">
          <cell r="A340" t="str">
            <v>ZK102.K281.I013</v>
          </cell>
          <cell r="B340" t="str">
            <v>ZK102</v>
          </cell>
          <cell r="C340">
            <v>0</v>
          </cell>
          <cell r="D340">
            <v>0</v>
          </cell>
          <cell r="E340">
            <v>0</v>
          </cell>
          <cell r="F340">
            <v>170</v>
          </cell>
          <cell r="G340">
            <v>0</v>
          </cell>
        </row>
        <row r="341">
          <cell r="A341" t="str">
            <v>ZK102.K299.C020</v>
          </cell>
          <cell r="B341" t="str">
            <v>ZK102</v>
          </cell>
          <cell r="C341">
            <v>0</v>
          </cell>
          <cell r="D341">
            <v>0</v>
          </cell>
          <cell r="E341">
            <v>100</v>
          </cell>
          <cell r="F341">
            <v>0</v>
          </cell>
          <cell r="G341">
            <v>0</v>
          </cell>
        </row>
        <row r="342">
          <cell r="A342" t="str">
            <v>ZK103.K005.C360</v>
          </cell>
          <cell r="B342" t="str">
            <v>ZK103</v>
          </cell>
          <cell r="C342">
            <v>0</v>
          </cell>
          <cell r="D342">
            <v>0</v>
          </cell>
          <cell r="E342">
            <v>-21.83</v>
          </cell>
          <cell r="F342">
            <v>0</v>
          </cell>
          <cell r="G342">
            <v>0</v>
          </cell>
        </row>
        <row r="343">
          <cell r="A343" t="str">
            <v>ZK103.K005.C500</v>
          </cell>
          <cell r="B343" t="str">
            <v>ZK103</v>
          </cell>
          <cell r="C343">
            <v>0</v>
          </cell>
          <cell r="D343">
            <v>0</v>
          </cell>
          <cell r="E343">
            <v>0</v>
          </cell>
          <cell r="F343">
            <v>-819.84</v>
          </cell>
          <cell r="G343">
            <v>0</v>
          </cell>
        </row>
        <row r="344">
          <cell r="A344" t="str">
            <v>ZK103.K115.0000</v>
          </cell>
          <cell r="B344" t="str">
            <v>ZK103</v>
          </cell>
          <cell r="C344">
            <v>0</v>
          </cell>
          <cell r="D344">
            <v>154.08000000000001</v>
          </cell>
          <cell r="E344">
            <v>0</v>
          </cell>
          <cell r="F344">
            <v>0</v>
          </cell>
          <cell r="G344">
            <v>0</v>
          </cell>
        </row>
        <row r="345">
          <cell r="A345" t="str">
            <v>ZK103.K115.C009</v>
          </cell>
          <cell r="B345" t="str">
            <v>ZK103</v>
          </cell>
          <cell r="C345">
            <v>0</v>
          </cell>
          <cell r="D345">
            <v>0</v>
          </cell>
          <cell r="E345">
            <v>0</v>
          </cell>
          <cell r="F345">
            <v>36.6</v>
          </cell>
          <cell r="G345">
            <v>0</v>
          </cell>
        </row>
        <row r="346">
          <cell r="A346" t="str">
            <v>ZK103.K115.C020</v>
          </cell>
          <cell r="B346" t="str">
            <v>ZK103</v>
          </cell>
          <cell r="C346">
            <v>0</v>
          </cell>
          <cell r="D346">
            <v>16.61</v>
          </cell>
          <cell r="E346">
            <v>311.76</v>
          </cell>
          <cell r="F346">
            <v>0</v>
          </cell>
          <cell r="G346">
            <v>0</v>
          </cell>
        </row>
        <row r="347">
          <cell r="A347" t="str">
            <v>ZK103.K115.C301</v>
          </cell>
          <cell r="B347" t="str">
            <v>ZK103</v>
          </cell>
          <cell r="C347">
            <v>0</v>
          </cell>
          <cell r="D347">
            <v>0</v>
          </cell>
          <cell r="E347">
            <v>0</v>
          </cell>
          <cell r="F347">
            <v>649</v>
          </cell>
          <cell r="G347">
            <v>0</v>
          </cell>
        </row>
        <row r="348">
          <cell r="A348" t="str">
            <v>ZK103.K115.C397</v>
          </cell>
          <cell r="B348" t="str">
            <v>ZK103</v>
          </cell>
          <cell r="C348">
            <v>0</v>
          </cell>
          <cell r="D348">
            <v>0</v>
          </cell>
          <cell r="E348">
            <v>0</v>
          </cell>
          <cell r="F348">
            <v>52.2</v>
          </cell>
          <cell r="G348">
            <v>0</v>
          </cell>
        </row>
        <row r="349">
          <cell r="A349" t="str">
            <v>ZK103.K115.C560</v>
          </cell>
          <cell r="B349" t="str">
            <v>ZK103</v>
          </cell>
          <cell r="C349">
            <v>0</v>
          </cell>
          <cell r="D349">
            <v>0</v>
          </cell>
          <cell r="E349">
            <v>0</v>
          </cell>
          <cell r="F349">
            <v>49.5</v>
          </cell>
          <cell r="G349">
            <v>0</v>
          </cell>
        </row>
        <row r="350">
          <cell r="A350" t="str">
            <v>ZK103.K116.C020</v>
          </cell>
          <cell r="B350" t="str">
            <v>ZK103</v>
          </cell>
          <cell r="C350">
            <v>0</v>
          </cell>
          <cell r="D350">
            <v>81.67</v>
          </cell>
          <cell r="E350">
            <v>0</v>
          </cell>
          <cell r="F350">
            <v>0</v>
          </cell>
          <cell r="G350">
            <v>0</v>
          </cell>
        </row>
        <row r="351">
          <cell r="A351" t="str">
            <v>ZK103.K116.C140</v>
          </cell>
          <cell r="B351" t="str">
            <v>ZK103</v>
          </cell>
          <cell r="C351">
            <v>0</v>
          </cell>
          <cell r="D351">
            <v>0</v>
          </cell>
          <cell r="E351">
            <v>4983</v>
          </cell>
          <cell r="F351">
            <v>0</v>
          </cell>
          <cell r="G351">
            <v>0</v>
          </cell>
        </row>
        <row r="352">
          <cell r="A352" t="str">
            <v>ZK103.K116.C181</v>
          </cell>
          <cell r="B352" t="str">
            <v>ZK103</v>
          </cell>
          <cell r="C352">
            <v>0</v>
          </cell>
          <cell r="D352">
            <v>0</v>
          </cell>
          <cell r="E352">
            <v>0</v>
          </cell>
          <cell r="F352">
            <v>0</v>
          </cell>
          <cell r="G352">
            <v>0</v>
          </cell>
        </row>
        <row r="353">
          <cell r="A353" t="str">
            <v>ZK103.K116.C301</v>
          </cell>
          <cell r="B353" t="str">
            <v>ZK103</v>
          </cell>
          <cell r="C353">
            <v>0</v>
          </cell>
          <cell r="D353">
            <v>0</v>
          </cell>
          <cell r="E353">
            <v>0</v>
          </cell>
          <cell r="F353">
            <v>3450.01</v>
          </cell>
          <cell r="G353">
            <v>0</v>
          </cell>
        </row>
        <row r="354">
          <cell r="A354" t="str">
            <v>ZK103.K116.C350</v>
          </cell>
          <cell r="B354" t="str">
            <v>ZK103</v>
          </cell>
          <cell r="C354">
            <v>0</v>
          </cell>
          <cell r="D354">
            <v>0</v>
          </cell>
          <cell r="E354">
            <v>64.17</v>
          </cell>
          <cell r="F354">
            <v>0</v>
          </cell>
          <cell r="G354">
            <v>0</v>
          </cell>
        </row>
        <row r="355">
          <cell r="A355" t="str">
            <v>ZK103.K117.C301</v>
          </cell>
          <cell r="B355" t="str">
            <v>ZK103</v>
          </cell>
          <cell r="C355">
            <v>0</v>
          </cell>
          <cell r="D355">
            <v>0</v>
          </cell>
          <cell r="E355">
            <v>0</v>
          </cell>
          <cell r="F355">
            <v>5091.8</v>
          </cell>
          <cell r="G355">
            <v>0</v>
          </cell>
        </row>
        <row r="356">
          <cell r="A356" t="str">
            <v>ZK103.K136.C130</v>
          </cell>
          <cell r="B356" t="str">
            <v>ZK103</v>
          </cell>
          <cell r="C356">
            <v>0</v>
          </cell>
          <cell r="D356">
            <v>0</v>
          </cell>
          <cell r="E356">
            <v>0</v>
          </cell>
          <cell r="F356">
            <v>90.5</v>
          </cell>
          <cell r="G356">
            <v>0</v>
          </cell>
        </row>
        <row r="357">
          <cell r="A357" t="str">
            <v>ZK103.K161.0000</v>
          </cell>
          <cell r="B357" t="str">
            <v>ZK103</v>
          </cell>
          <cell r="C357">
            <v>0</v>
          </cell>
          <cell r="D357">
            <v>0</v>
          </cell>
          <cell r="E357">
            <v>0</v>
          </cell>
          <cell r="F357">
            <v>0</v>
          </cell>
          <cell r="G357">
            <v>0</v>
          </cell>
        </row>
        <row r="358">
          <cell r="A358" t="str">
            <v>ZK103.K161.C019</v>
          </cell>
          <cell r="B358" t="str">
            <v>ZK103</v>
          </cell>
          <cell r="C358">
            <v>0</v>
          </cell>
          <cell r="D358">
            <v>0</v>
          </cell>
          <cell r="E358">
            <v>142024</v>
          </cell>
          <cell r="F358">
            <v>0</v>
          </cell>
          <cell r="G358">
            <v>0</v>
          </cell>
        </row>
        <row r="359">
          <cell r="A359" t="str">
            <v>ZK103.K161.C020</v>
          </cell>
          <cell r="B359" t="str">
            <v>ZK103</v>
          </cell>
          <cell r="C359">
            <v>0</v>
          </cell>
          <cell r="D359">
            <v>0</v>
          </cell>
          <cell r="E359">
            <v>0</v>
          </cell>
          <cell r="F359">
            <v>0</v>
          </cell>
          <cell r="G359">
            <v>0</v>
          </cell>
        </row>
        <row r="360">
          <cell r="A360" t="str">
            <v>ZK103.K161.C030</v>
          </cell>
          <cell r="B360" t="str">
            <v>ZK103</v>
          </cell>
          <cell r="C360">
            <v>0</v>
          </cell>
          <cell r="D360">
            <v>13200</v>
          </cell>
          <cell r="E360">
            <v>77101.59</v>
          </cell>
          <cell r="F360">
            <v>58409.75</v>
          </cell>
          <cell r="G360">
            <v>35203.93</v>
          </cell>
        </row>
        <row r="361">
          <cell r="A361" t="str">
            <v>ZK103.K161.C100</v>
          </cell>
          <cell r="B361" t="str">
            <v>ZK103</v>
          </cell>
          <cell r="C361">
            <v>0</v>
          </cell>
          <cell r="D361">
            <v>0</v>
          </cell>
          <cell r="E361">
            <v>0</v>
          </cell>
          <cell r="F361">
            <v>0</v>
          </cell>
          <cell r="G361">
            <v>88564</v>
          </cell>
        </row>
        <row r="362">
          <cell r="A362" t="str">
            <v>ZK103.K161.C140</v>
          </cell>
          <cell r="B362" t="str">
            <v>ZK103</v>
          </cell>
          <cell r="C362">
            <v>0</v>
          </cell>
          <cell r="D362">
            <v>0</v>
          </cell>
          <cell r="E362">
            <v>74747.12</v>
          </cell>
          <cell r="F362">
            <v>0</v>
          </cell>
          <cell r="G362">
            <v>0</v>
          </cell>
        </row>
        <row r="363">
          <cell r="A363" t="str">
            <v>ZK103.K161.C150</v>
          </cell>
          <cell r="B363" t="str">
            <v>ZK103</v>
          </cell>
          <cell r="C363">
            <v>0</v>
          </cell>
          <cell r="D363">
            <v>0</v>
          </cell>
          <cell r="E363">
            <v>9500</v>
          </cell>
          <cell r="F363">
            <v>13000</v>
          </cell>
          <cell r="G363">
            <v>3500</v>
          </cell>
        </row>
        <row r="364">
          <cell r="A364" t="str">
            <v>ZK103.K161.C235</v>
          </cell>
          <cell r="B364" t="str">
            <v>ZK103</v>
          </cell>
          <cell r="C364">
            <v>0</v>
          </cell>
          <cell r="D364">
            <v>0</v>
          </cell>
          <cell r="E364">
            <v>0</v>
          </cell>
          <cell r="F364">
            <v>5160.55</v>
          </cell>
          <cell r="G364">
            <v>506</v>
          </cell>
        </row>
        <row r="365">
          <cell r="A365" t="str">
            <v>ZK103.K161.C301</v>
          </cell>
          <cell r="B365" t="str">
            <v>ZK103</v>
          </cell>
          <cell r="C365">
            <v>0</v>
          </cell>
          <cell r="D365">
            <v>0</v>
          </cell>
          <cell r="E365">
            <v>0</v>
          </cell>
          <cell r="F365">
            <v>44553.27</v>
          </cell>
          <cell r="G365">
            <v>0</v>
          </cell>
        </row>
        <row r="366">
          <cell r="A366" t="str">
            <v>ZK103.K161.C397</v>
          </cell>
          <cell r="B366" t="str">
            <v>ZK103</v>
          </cell>
          <cell r="C366">
            <v>0</v>
          </cell>
          <cell r="D366">
            <v>0</v>
          </cell>
          <cell r="E366">
            <v>0</v>
          </cell>
          <cell r="F366">
            <v>3842.35</v>
          </cell>
          <cell r="G366">
            <v>0</v>
          </cell>
        </row>
        <row r="367">
          <cell r="A367" t="str">
            <v>ZK103.K161.C500</v>
          </cell>
          <cell r="B367" t="str">
            <v>ZK103</v>
          </cell>
          <cell r="C367">
            <v>0</v>
          </cell>
          <cell r="D367">
            <v>0</v>
          </cell>
          <cell r="E367">
            <v>2801.63</v>
          </cell>
          <cell r="F367">
            <v>0</v>
          </cell>
          <cell r="G367">
            <v>0</v>
          </cell>
        </row>
        <row r="368">
          <cell r="A368" t="str">
            <v>ZK103.K161.C601</v>
          </cell>
          <cell r="B368" t="str">
            <v>ZK103</v>
          </cell>
          <cell r="C368">
            <v>0</v>
          </cell>
          <cell r="D368">
            <v>0</v>
          </cell>
          <cell r="E368">
            <v>0</v>
          </cell>
          <cell r="F368">
            <v>2767</v>
          </cell>
          <cell r="G368">
            <v>0</v>
          </cell>
        </row>
        <row r="369">
          <cell r="A369" t="str">
            <v>ZK103.K161.C700</v>
          </cell>
          <cell r="B369" t="str">
            <v>ZK103</v>
          </cell>
          <cell r="C369">
            <v>0</v>
          </cell>
          <cell r="D369">
            <v>0</v>
          </cell>
          <cell r="E369">
            <v>6375</v>
          </cell>
          <cell r="F369">
            <v>2125</v>
          </cell>
          <cell r="G369">
            <v>0</v>
          </cell>
        </row>
        <row r="370">
          <cell r="A370" t="str">
            <v>ZK103.K161.I001</v>
          </cell>
          <cell r="B370" t="str">
            <v>ZK103</v>
          </cell>
          <cell r="C370">
            <v>0</v>
          </cell>
          <cell r="D370">
            <v>0</v>
          </cell>
          <cell r="E370">
            <v>4550</v>
          </cell>
          <cell r="F370">
            <v>0</v>
          </cell>
          <cell r="G370">
            <v>0</v>
          </cell>
        </row>
        <row r="371">
          <cell r="A371" t="str">
            <v>ZK103.K161.I004</v>
          </cell>
          <cell r="B371" t="str">
            <v>ZK103</v>
          </cell>
          <cell r="C371">
            <v>0</v>
          </cell>
          <cell r="D371">
            <v>0</v>
          </cell>
          <cell r="E371">
            <v>0</v>
          </cell>
          <cell r="F371">
            <v>45272.959999999999</v>
          </cell>
          <cell r="G371">
            <v>0</v>
          </cell>
        </row>
        <row r="372">
          <cell r="A372" t="str">
            <v>ZK103.K161.I005</v>
          </cell>
          <cell r="B372" t="str">
            <v>ZK103</v>
          </cell>
          <cell r="C372">
            <v>0</v>
          </cell>
          <cell r="D372">
            <v>0</v>
          </cell>
          <cell r="E372">
            <v>0</v>
          </cell>
          <cell r="F372">
            <v>5035.57</v>
          </cell>
          <cell r="G372">
            <v>0</v>
          </cell>
        </row>
        <row r="373">
          <cell r="A373" t="str">
            <v>ZK103.K161.I006</v>
          </cell>
          <cell r="B373" t="str">
            <v>ZK103</v>
          </cell>
          <cell r="C373">
            <v>0</v>
          </cell>
          <cell r="D373">
            <v>0</v>
          </cell>
          <cell r="E373">
            <v>0</v>
          </cell>
          <cell r="F373">
            <v>25700.58</v>
          </cell>
          <cell r="G373">
            <v>1299.4199999999983</v>
          </cell>
        </row>
        <row r="374">
          <cell r="A374" t="str">
            <v>ZK103.K161.I007</v>
          </cell>
          <cell r="B374" t="str">
            <v>ZK103</v>
          </cell>
          <cell r="C374">
            <v>0</v>
          </cell>
          <cell r="D374">
            <v>0</v>
          </cell>
          <cell r="E374">
            <v>0</v>
          </cell>
          <cell r="F374">
            <v>27120.28</v>
          </cell>
          <cell r="G374">
            <v>0</v>
          </cell>
        </row>
        <row r="375">
          <cell r="A375" t="str">
            <v>ZK103.K161.I008</v>
          </cell>
          <cell r="B375" t="str">
            <v>ZK103</v>
          </cell>
          <cell r="C375">
            <v>0</v>
          </cell>
          <cell r="D375">
            <v>0</v>
          </cell>
          <cell r="E375">
            <v>0</v>
          </cell>
          <cell r="F375">
            <v>15000</v>
          </cell>
          <cell r="G375">
            <v>15000</v>
          </cell>
        </row>
        <row r="376">
          <cell r="A376" t="str">
            <v>ZK103.K161.I009</v>
          </cell>
          <cell r="B376" t="str">
            <v>ZK103</v>
          </cell>
          <cell r="C376">
            <v>0</v>
          </cell>
          <cell r="D376">
            <v>0</v>
          </cell>
          <cell r="E376">
            <v>0</v>
          </cell>
          <cell r="F376">
            <v>0</v>
          </cell>
          <cell r="G376">
            <v>33820.699999999997</v>
          </cell>
        </row>
        <row r="377">
          <cell r="A377" t="str">
            <v>ZK103.K223.C019</v>
          </cell>
          <cell r="B377" t="str">
            <v>ZK103</v>
          </cell>
          <cell r="C377">
            <v>0</v>
          </cell>
          <cell r="D377">
            <v>0</v>
          </cell>
          <cell r="E377">
            <v>120921.15</v>
          </cell>
          <cell r="F377">
            <v>0</v>
          </cell>
          <cell r="G377">
            <v>0</v>
          </cell>
        </row>
        <row r="378">
          <cell r="A378" t="str">
            <v>ZK103.K223.C020</v>
          </cell>
          <cell r="B378" t="str">
            <v>ZK103</v>
          </cell>
          <cell r="C378">
            <v>0</v>
          </cell>
          <cell r="D378">
            <v>0</v>
          </cell>
          <cell r="E378">
            <v>150992.07</v>
          </cell>
          <cell r="F378">
            <v>0</v>
          </cell>
          <cell r="G378">
            <v>0</v>
          </cell>
        </row>
        <row r="379">
          <cell r="A379" t="str">
            <v>ZK103.K223.C031</v>
          </cell>
          <cell r="B379" t="str">
            <v>ZK103</v>
          </cell>
          <cell r="C379">
            <v>0</v>
          </cell>
          <cell r="D379">
            <v>0</v>
          </cell>
          <cell r="E379">
            <v>13000</v>
          </cell>
          <cell r="F379">
            <v>0</v>
          </cell>
          <cell r="G379">
            <v>0</v>
          </cell>
        </row>
        <row r="380">
          <cell r="A380" t="str">
            <v>ZK103.K223.C100</v>
          </cell>
          <cell r="B380" t="str">
            <v>ZK103</v>
          </cell>
          <cell r="C380">
            <v>0</v>
          </cell>
          <cell r="D380">
            <v>0</v>
          </cell>
          <cell r="E380">
            <v>0</v>
          </cell>
          <cell r="F380">
            <v>53194.36</v>
          </cell>
          <cell r="G380">
            <v>0</v>
          </cell>
        </row>
        <row r="381">
          <cell r="A381" t="str">
            <v>ZK103.K223.C140</v>
          </cell>
          <cell r="B381" t="str">
            <v>ZK103</v>
          </cell>
          <cell r="C381">
            <v>0</v>
          </cell>
          <cell r="D381">
            <v>0</v>
          </cell>
          <cell r="E381">
            <v>49560.44</v>
          </cell>
          <cell r="F381">
            <v>0</v>
          </cell>
          <cell r="G381">
            <v>0</v>
          </cell>
        </row>
        <row r="382">
          <cell r="A382" t="str">
            <v>ZK103.K223.C181</v>
          </cell>
          <cell r="B382" t="str">
            <v>ZK103</v>
          </cell>
          <cell r="C382">
            <v>0</v>
          </cell>
          <cell r="D382">
            <v>0</v>
          </cell>
          <cell r="E382">
            <v>3166</v>
          </cell>
          <cell r="F382">
            <v>9832</v>
          </cell>
          <cell r="G382">
            <v>10669</v>
          </cell>
        </row>
        <row r="383">
          <cell r="A383" t="str">
            <v>ZK103.K223.C235</v>
          </cell>
          <cell r="B383" t="str">
            <v>ZK103</v>
          </cell>
          <cell r="C383">
            <v>0</v>
          </cell>
          <cell r="D383">
            <v>0</v>
          </cell>
          <cell r="E383">
            <v>0</v>
          </cell>
          <cell r="F383">
            <v>1605.71</v>
          </cell>
          <cell r="G383">
            <v>121</v>
          </cell>
        </row>
        <row r="384">
          <cell r="A384" t="str">
            <v>ZK103.K223.C290</v>
          </cell>
          <cell r="B384" t="str">
            <v>ZK103</v>
          </cell>
          <cell r="C384">
            <v>0</v>
          </cell>
          <cell r="D384">
            <v>0</v>
          </cell>
          <cell r="E384">
            <v>6250</v>
          </cell>
          <cell r="F384">
            <v>15250</v>
          </cell>
          <cell r="G384">
            <v>3910</v>
          </cell>
        </row>
        <row r="385">
          <cell r="A385" t="str">
            <v>ZK103.K223.C320</v>
          </cell>
          <cell r="B385" t="str">
            <v>ZK103</v>
          </cell>
          <cell r="C385">
            <v>0</v>
          </cell>
          <cell r="D385">
            <v>0</v>
          </cell>
          <cell r="E385">
            <v>7500</v>
          </cell>
          <cell r="F385">
            <v>7500</v>
          </cell>
          <cell r="G385">
            <v>0</v>
          </cell>
        </row>
        <row r="386">
          <cell r="A386" t="str">
            <v>ZK103.K223.C603</v>
          </cell>
          <cell r="B386" t="str">
            <v>ZK103</v>
          </cell>
          <cell r="C386">
            <v>0</v>
          </cell>
          <cell r="D386">
            <v>0</v>
          </cell>
          <cell r="E386">
            <v>0</v>
          </cell>
          <cell r="F386">
            <v>1700</v>
          </cell>
          <cell r="G386">
            <v>0</v>
          </cell>
        </row>
        <row r="387">
          <cell r="A387" t="str">
            <v>ZK103.K223.C700</v>
          </cell>
          <cell r="B387" t="str">
            <v>ZK103</v>
          </cell>
          <cell r="C387">
            <v>0</v>
          </cell>
          <cell r="D387">
            <v>0</v>
          </cell>
          <cell r="E387">
            <v>0</v>
          </cell>
          <cell r="F387">
            <v>283.29000000000002</v>
          </cell>
          <cell r="G387">
            <v>0</v>
          </cell>
        </row>
        <row r="388">
          <cell r="A388" t="str">
            <v>ZK103.K223.C701</v>
          </cell>
          <cell r="B388" t="str">
            <v>ZK103</v>
          </cell>
          <cell r="C388">
            <v>0</v>
          </cell>
          <cell r="D388">
            <v>0</v>
          </cell>
          <cell r="E388">
            <v>0</v>
          </cell>
          <cell r="F388">
            <v>46.5</v>
          </cell>
          <cell r="G388">
            <v>0</v>
          </cell>
        </row>
        <row r="389">
          <cell r="A389" t="str">
            <v>ZK103.K223.C810</v>
          </cell>
          <cell r="B389" t="str">
            <v>ZK103</v>
          </cell>
          <cell r="C389">
            <v>0</v>
          </cell>
          <cell r="D389">
            <v>0</v>
          </cell>
          <cell r="E389">
            <v>0</v>
          </cell>
          <cell r="F389">
            <v>3100</v>
          </cell>
          <cell r="G389">
            <v>0</v>
          </cell>
        </row>
        <row r="390">
          <cell r="A390" t="str">
            <v>ZK103.K223.I001</v>
          </cell>
          <cell r="B390" t="str">
            <v>ZK103</v>
          </cell>
          <cell r="C390">
            <v>0</v>
          </cell>
          <cell r="D390">
            <v>0</v>
          </cell>
          <cell r="E390">
            <v>0</v>
          </cell>
          <cell r="F390">
            <v>2214.3200000000002</v>
          </cell>
          <cell r="G390">
            <v>0</v>
          </cell>
        </row>
        <row r="391">
          <cell r="A391" t="str">
            <v>ZK103.K224.C131</v>
          </cell>
          <cell r="B391" t="str">
            <v>ZK103</v>
          </cell>
          <cell r="C391">
            <v>0</v>
          </cell>
          <cell r="D391">
            <v>0</v>
          </cell>
          <cell r="E391">
            <v>0</v>
          </cell>
          <cell r="F391">
            <v>1298.05</v>
          </cell>
          <cell r="G391">
            <v>0</v>
          </cell>
        </row>
        <row r="392">
          <cell r="A392" t="str">
            <v>ZK103.K224.C235</v>
          </cell>
          <cell r="B392" t="str">
            <v>ZK103</v>
          </cell>
          <cell r="C392">
            <v>0</v>
          </cell>
          <cell r="D392">
            <v>0</v>
          </cell>
          <cell r="E392">
            <v>0</v>
          </cell>
          <cell r="F392">
            <v>1697.7</v>
          </cell>
          <cell r="G392">
            <v>0</v>
          </cell>
        </row>
        <row r="393">
          <cell r="A393" t="str">
            <v>ZK103.K224.C330</v>
          </cell>
          <cell r="B393" t="str">
            <v>ZK103</v>
          </cell>
          <cell r="C393">
            <v>0</v>
          </cell>
          <cell r="D393">
            <v>0</v>
          </cell>
          <cell r="E393">
            <v>0</v>
          </cell>
          <cell r="F393">
            <v>6600</v>
          </cell>
          <cell r="G393">
            <v>0</v>
          </cell>
        </row>
        <row r="394">
          <cell r="A394" t="str">
            <v>ZK103.K224.I001</v>
          </cell>
          <cell r="B394" t="str">
            <v>ZK103</v>
          </cell>
          <cell r="C394">
            <v>0</v>
          </cell>
          <cell r="D394">
            <v>0</v>
          </cell>
          <cell r="E394">
            <v>3735.11</v>
          </cell>
          <cell r="F394">
            <v>704.71</v>
          </cell>
          <cell r="G394">
            <v>0</v>
          </cell>
        </row>
        <row r="395">
          <cell r="A395" t="str">
            <v>ZK103.K225.0000</v>
          </cell>
          <cell r="B395" t="str">
            <v>ZK103</v>
          </cell>
          <cell r="C395">
            <v>0</v>
          </cell>
          <cell r="D395">
            <v>0</v>
          </cell>
          <cell r="E395">
            <v>6.45</v>
          </cell>
          <cell r="F395">
            <v>0</v>
          </cell>
          <cell r="G395">
            <v>0</v>
          </cell>
        </row>
        <row r="396">
          <cell r="A396" t="str">
            <v>ZK103.K225.C020</v>
          </cell>
          <cell r="B396" t="str">
            <v>ZK103</v>
          </cell>
          <cell r="C396">
            <v>0</v>
          </cell>
          <cell r="D396">
            <v>0</v>
          </cell>
          <cell r="E396">
            <v>9033.56</v>
          </cell>
          <cell r="F396">
            <v>5957.02</v>
          </cell>
          <cell r="G396">
            <v>0</v>
          </cell>
        </row>
        <row r="397">
          <cell r="A397" t="str">
            <v>ZK103.K225.C070</v>
          </cell>
          <cell r="B397" t="str">
            <v>ZK103</v>
          </cell>
          <cell r="C397">
            <v>0</v>
          </cell>
          <cell r="D397">
            <v>0</v>
          </cell>
          <cell r="E397">
            <v>0</v>
          </cell>
          <cell r="F397">
            <v>1238.9100000000001</v>
          </cell>
          <cell r="G397">
            <v>0</v>
          </cell>
        </row>
        <row r="398">
          <cell r="A398" t="str">
            <v>ZK103.K225.C130</v>
          </cell>
          <cell r="B398" t="str">
            <v>ZK103</v>
          </cell>
          <cell r="C398">
            <v>0</v>
          </cell>
          <cell r="D398">
            <v>0</v>
          </cell>
          <cell r="E398">
            <v>0</v>
          </cell>
          <cell r="F398">
            <v>12378.3</v>
          </cell>
          <cell r="G398">
            <v>1166.67</v>
          </cell>
        </row>
        <row r="399">
          <cell r="A399" t="str">
            <v>ZK103.K225.C131</v>
          </cell>
          <cell r="B399" t="str">
            <v>ZK103</v>
          </cell>
          <cell r="C399">
            <v>0</v>
          </cell>
          <cell r="D399">
            <v>0</v>
          </cell>
          <cell r="E399">
            <v>0</v>
          </cell>
          <cell r="F399">
            <v>1451.12</v>
          </cell>
          <cell r="G399">
            <v>175</v>
          </cell>
        </row>
        <row r="400">
          <cell r="A400" t="str">
            <v>ZK103.K225.C140</v>
          </cell>
          <cell r="B400" t="str">
            <v>ZK103</v>
          </cell>
          <cell r="C400">
            <v>0</v>
          </cell>
          <cell r="D400">
            <v>0</v>
          </cell>
          <cell r="E400">
            <v>13391.1</v>
          </cell>
          <cell r="F400">
            <v>0</v>
          </cell>
          <cell r="G400">
            <v>0</v>
          </cell>
        </row>
        <row r="401">
          <cell r="A401" t="str">
            <v>ZK103.K225.C180</v>
          </cell>
          <cell r="B401" t="str">
            <v>ZK103</v>
          </cell>
          <cell r="C401">
            <v>0</v>
          </cell>
          <cell r="D401">
            <v>0</v>
          </cell>
          <cell r="E401">
            <v>0</v>
          </cell>
          <cell r="F401">
            <v>113.29</v>
          </cell>
          <cell r="G401">
            <v>0</v>
          </cell>
        </row>
        <row r="402">
          <cell r="A402" t="str">
            <v>ZK103.K225.C181</v>
          </cell>
          <cell r="B402" t="str">
            <v>ZK103</v>
          </cell>
          <cell r="C402">
            <v>0</v>
          </cell>
          <cell r="D402">
            <v>0</v>
          </cell>
          <cell r="E402">
            <v>0</v>
          </cell>
          <cell r="F402">
            <v>2000</v>
          </cell>
          <cell r="G402">
            <v>1300</v>
          </cell>
        </row>
        <row r="403">
          <cell r="A403" t="str">
            <v>ZK103.K225.C230</v>
          </cell>
          <cell r="B403" t="str">
            <v>ZK103</v>
          </cell>
          <cell r="C403">
            <v>0</v>
          </cell>
          <cell r="D403">
            <v>0</v>
          </cell>
          <cell r="E403">
            <v>35.6</v>
          </cell>
          <cell r="F403">
            <v>0</v>
          </cell>
          <cell r="G403">
            <v>0</v>
          </cell>
        </row>
        <row r="404">
          <cell r="A404" t="str">
            <v>ZK103.K225.C235</v>
          </cell>
          <cell r="B404" t="str">
            <v>ZK103</v>
          </cell>
          <cell r="C404">
            <v>0</v>
          </cell>
          <cell r="D404">
            <v>0</v>
          </cell>
          <cell r="E404">
            <v>0</v>
          </cell>
          <cell r="F404">
            <v>3450.55</v>
          </cell>
          <cell r="G404">
            <v>0</v>
          </cell>
        </row>
        <row r="405">
          <cell r="A405" t="str">
            <v>ZK103.K225.C603</v>
          </cell>
          <cell r="B405" t="str">
            <v>ZK103</v>
          </cell>
          <cell r="C405">
            <v>0</v>
          </cell>
          <cell r="D405">
            <v>0</v>
          </cell>
          <cell r="E405">
            <v>0</v>
          </cell>
          <cell r="F405">
            <v>100</v>
          </cell>
          <cell r="G405">
            <v>0</v>
          </cell>
        </row>
        <row r="406">
          <cell r="A406" t="str">
            <v>ZK103.K225.C810</v>
          </cell>
          <cell r="B406" t="str">
            <v>ZK103</v>
          </cell>
          <cell r="C406">
            <v>0</v>
          </cell>
          <cell r="D406">
            <v>0</v>
          </cell>
          <cell r="E406">
            <v>0</v>
          </cell>
          <cell r="F406">
            <v>75.98</v>
          </cell>
          <cell r="G406">
            <v>0</v>
          </cell>
        </row>
        <row r="407">
          <cell r="A407" t="str">
            <v>ZK103.K225.I001</v>
          </cell>
          <cell r="B407" t="str">
            <v>ZK103</v>
          </cell>
          <cell r="C407">
            <v>0</v>
          </cell>
          <cell r="D407">
            <v>0</v>
          </cell>
          <cell r="E407">
            <v>13229.94</v>
          </cell>
          <cell r="F407">
            <v>0</v>
          </cell>
          <cell r="G407">
            <v>0</v>
          </cell>
        </row>
        <row r="408">
          <cell r="A408" t="str">
            <v>ZK103.K226.C020</v>
          </cell>
          <cell r="B408" t="str">
            <v>ZK103</v>
          </cell>
          <cell r="C408">
            <v>0</v>
          </cell>
          <cell r="D408">
            <v>0</v>
          </cell>
          <cell r="E408">
            <v>115279.98</v>
          </cell>
          <cell r="F408">
            <v>0</v>
          </cell>
          <cell r="G408">
            <v>0</v>
          </cell>
        </row>
        <row r="409">
          <cell r="A409" t="str">
            <v>ZK103.K226.C070</v>
          </cell>
          <cell r="B409" t="str">
            <v>ZK103</v>
          </cell>
          <cell r="C409">
            <v>0</v>
          </cell>
          <cell r="D409">
            <v>0</v>
          </cell>
          <cell r="E409">
            <v>0</v>
          </cell>
          <cell r="F409">
            <v>4402.8100000000004</v>
          </cell>
          <cell r="G409">
            <v>0</v>
          </cell>
        </row>
        <row r="410">
          <cell r="A410" t="str">
            <v>ZK103.K226.C181</v>
          </cell>
          <cell r="B410" t="str">
            <v>ZK103</v>
          </cell>
          <cell r="C410">
            <v>0</v>
          </cell>
          <cell r="D410">
            <v>0</v>
          </cell>
          <cell r="E410">
            <v>2000</v>
          </cell>
          <cell r="F410">
            <v>0</v>
          </cell>
          <cell r="G410">
            <v>0</v>
          </cell>
        </row>
        <row r="411">
          <cell r="A411" t="str">
            <v>ZK103.K226.C235</v>
          </cell>
          <cell r="B411" t="str">
            <v>ZK103</v>
          </cell>
          <cell r="C411">
            <v>0</v>
          </cell>
          <cell r="D411">
            <v>0</v>
          </cell>
          <cell r="E411">
            <v>0</v>
          </cell>
          <cell r="F411">
            <v>655.17999999999995</v>
          </cell>
          <cell r="G411">
            <v>0</v>
          </cell>
        </row>
        <row r="412">
          <cell r="A412" t="str">
            <v>ZK103.K226.C274</v>
          </cell>
          <cell r="B412" t="str">
            <v>ZK103</v>
          </cell>
          <cell r="C412">
            <v>0</v>
          </cell>
          <cell r="D412">
            <v>0</v>
          </cell>
          <cell r="E412">
            <v>0</v>
          </cell>
          <cell r="F412">
            <v>500</v>
          </cell>
          <cell r="G412">
            <v>630</v>
          </cell>
        </row>
        <row r="413">
          <cell r="A413" t="str">
            <v>ZK103.K226.C290</v>
          </cell>
          <cell r="B413" t="str">
            <v>ZK103</v>
          </cell>
          <cell r="C413">
            <v>0</v>
          </cell>
          <cell r="D413">
            <v>0</v>
          </cell>
          <cell r="E413">
            <v>0</v>
          </cell>
          <cell r="F413">
            <v>980</v>
          </cell>
          <cell r="G413">
            <v>1332</v>
          </cell>
        </row>
        <row r="414">
          <cell r="A414" t="str">
            <v>ZK103.K226.C301</v>
          </cell>
          <cell r="B414" t="str">
            <v>ZK103</v>
          </cell>
          <cell r="C414">
            <v>0</v>
          </cell>
          <cell r="D414">
            <v>0</v>
          </cell>
          <cell r="E414">
            <v>0</v>
          </cell>
          <cell r="F414">
            <v>5650</v>
          </cell>
          <cell r="G414">
            <v>0</v>
          </cell>
        </row>
        <row r="415">
          <cell r="A415" t="str">
            <v>ZK103.K226.C320</v>
          </cell>
          <cell r="B415" t="str">
            <v>ZK103</v>
          </cell>
          <cell r="C415">
            <v>0</v>
          </cell>
          <cell r="D415">
            <v>0</v>
          </cell>
          <cell r="E415">
            <v>3200</v>
          </cell>
          <cell r="F415">
            <v>1600</v>
          </cell>
          <cell r="G415">
            <v>0</v>
          </cell>
        </row>
        <row r="416">
          <cell r="A416" t="str">
            <v>ZK103.K226.C330</v>
          </cell>
          <cell r="B416" t="str">
            <v>ZK103</v>
          </cell>
          <cell r="C416">
            <v>0</v>
          </cell>
          <cell r="D416">
            <v>0</v>
          </cell>
          <cell r="E416">
            <v>0</v>
          </cell>
          <cell r="F416">
            <v>270</v>
          </cell>
          <cell r="G416">
            <v>0</v>
          </cell>
        </row>
        <row r="417">
          <cell r="A417" t="str">
            <v>ZK103.K226.I001</v>
          </cell>
          <cell r="B417" t="str">
            <v>ZK103</v>
          </cell>
          <cell r="C417">
            <v>0</v>
          </cell>
          <cell r="D417">
            <v>0</v>
          </cell>
          <cell r="E417">
            <v>7500</v>
          </cell>
          <cell r="F417">
            <v>22000</v>
          </cell>
          <cell r="G417">
            <v>7000</v>
          </cell>
        </row>
        <row r="418">
          <cell r="A418" t="str">
            <v>ZK103.K227.C009</v>
          </cell>
          <cell r="B418" t="str">
            <v>ZK103</v>
          </cell>
          <cell r="C418">
            <v>0</v>
          </cell>
          <cell r="D418">
            <v>0</v>
          </cell>
          <cell r="E418">
            <v>157.30000000000001</v>
          </cell>
          <cell r="F418">
            <v>84.3</v>
          </cell>
          <cell r="G418">
            <v>0</v>
          </cell>
        </row>
        <row r="419">
          <cell r="A419" t="str">
            <v>ZK103.K227.C020</v>
          </cell>
          <cell r="B419" t="str">
            <v>ZK103</v>
          </cell>
          <cell r="C419">
            <v>0</v>
          </cell>
          <cell r="D419">
            <v>0</v>
          </cell>
          <cell r="E419">
            <v>51529.01</v>
          </cell>
          <cell r="F419">
            <v>0</v>
          </cell>
          <cell r="G419">
            <v>0</v>
          </cell>
        </row>
        <row r="420">
          <cell r="A420" t="str">
            <v>ZK103.K227.C070</v>
          </cell>
          <cell r="B420" t="str">
            <v>ZK103</v>
          </cell>
          <cell r="C420">
            <v>0</v>
          </cell>
          <cell r="D420">
            <v>0</v>
          </cell>
          <cell r="E420">
            <v>0</v>
          </cell>
          <cell r="F420">
            <v>1414.24</v>
          </cell>
          <cell r="G420">
            <v>0</v>
          </cell>
        </row>
        <row r="421">
          <cell r="A421" t="str">
            <v>ZK103.K227.C130</v>
          </cell>
          <cell r="B421" t="str">
            <v>ZK103</v>
          </cell>
          <cell r="C421">
            <v>0</v>
          </cell>
          <cell r="D421">
            <v>0</v>
          </cell>
          <cell r="E421">
            <v>0</v>
          </cell>
          <cell r="F421">
            <v>87.21</v>
          </cell>
          <cell r="G421">
            <v>0</v>
          </cell>
        </row>
        <row r="422">
          <cell r="A422" t="str">
            <v>ZK103.K227.C230</v>
          </cell>
          <cell r="B422" t="str">
            <v>ZK103</v>
          </cell>
          <cell r="C422">
            <v>0</v>
          </cell>
          <cell r="D422">
            <v>0</v>
          </cell>
          <cell r="E422">
            <v>120.77</v>
          </cell>
          <cell r="F422">
            <v>56</v>
          </cell>
          <cell r="G422">
            <v>0</v>
          </cell>
        </row>
        <row r="423">
          <cell r="A423" t="str">
            <v>ZK103.K227.C235</v>
          </cell>
          <cell r="B423" t="str">
            <v>ZK103</v>
          </cell>
          <cell r="C423">
            <v>0</v>
          </cell>
          <cell r="D423">
            <v>0</v>
          </cell>
          <cell r="E423">
            <v>0</v>
          </cell>
          <cell r="F423">
            <v>654.88</v>
          </cell>
          <cell r="G423">
            <v>0</v>
          </cell>
        </row>
        <row r="424">
          <cell r="A424" t="str">
            <v>ZK103.K227.C290</v>
          </cell>
          <cell r="B424" t="str">
            <v>ZK103</v>
          </cell>
          <cell r="C424">
            <v>0</v>
          </cell>
          <cell r="D424">
            <v>0</v>
          </cell>
          <cell r="E424">
            <v>0</v>
          </cell>
          <cell r="F424">
            <v>366.6</v>
          </cell>
          <cell r="G424">
            <v>0</v>
          </cell>
        </row>
        <row r="425">
          <cell r="A425" t="str">
            <v>ZK103.K227.C301</v>
          </cell>
          <cell r="B425" t="str">
            <v>ZK103</v>
          </cell>
          <cell r="C425">
            <v>0</v>
          </cell>
          <cell r="D425">
            <v>0</v>
          </cell>
          <cell r="E425">
            <v>0</v>
          </cell>
          <cell r="F425">
            <v>1935.33</v>
          </cell>
          <cell r="G425">
            <v>0</v>
          </cell>
        </row>
        <row r="426">
          <cell r="A426" t="str">
            <v>ZK103.K227.C320</v>
          </cell>
          <cell r="B426" t="str">
            <v>ZK103</v>
          </cell>
          <cell r="C426">
            <v>0</v>
          </cell>
          <cell r="D426">
            <v>0</v>
          </cell>
          <cell r="E426">
            <v>18.75</v>
          </cell>
          <cell r="F426">
            <v>0</v>
          </cell>
          <cell r="G426">
            <v>0</v>
          </cell>
        </row>
        <row r="427">
          <cell r="A427" t="str">
            <v>ZK103.K227.C370</v>
          </cell>
          <cell r="B427" t="str">
            <v>ZK103</v>
          </cell>
          <cell r="C427">
            <v>0</v>
          </cell>
          <cell r="D427">
            <v>0</v>
          </cell>
          <cell r="E427">
            <v>0</v>
          </cell>
          <cell r="F427">
            <v>266.99</v>
          </cell>
          <cell r="G427">
            <v>0</v>
          </cell>
        </row>
        <row r="428">
          <cell r="A428" t="str">
            <v>ZK103.K227.C397</v>
          </cell>
          <cell r="B428" t="str">
            <v>ZK103</v>
          </cell>
          <cell r="C428">
            <v>0</v>
          </cell>
          <cell r="D428">
            <v>0</v>
          </cell>
          <cell r="E428">
            <v>38.200000000000003</v>
          </cell>
          <cell r="F428">
            <v>49.57</v>
          </cell>
          <cell r="G428">
            <v>0</v>
          </cell>
        </row>
        <row r="429">
          <cell r="A429" t="str">
            <v>ZK103.K227.C560</v>
          </cell>
          <cell r="B429" t="str">
            <v>ZK103</v>
          </cell>
          <cell r="C429">
            <v>0</v>
          </cell>
          <cell r="D429">
            <v>0</v>
          </cell>
          <cell r="E429">
            <v>4726.38</v>
          </cell>
          <cell r="F429">
            <v>806.47</v>
          </cell>
          <cell r="G429">
            <v>0</v>
          </cell>
        </row>
        <row r="430">
          <cell r="A430" t="str">
            <v>ZK103.K227.C700</v>
          </cell>
          <cell r="B430" t="str">
            <v>ZK103</v>
          </cell>
          <cell r="C430">
            <v>0</v>
          </cell>
          <cell r="D430">
            <v>0</v>
          </cell>
          <cell r="E430">
            <v>1404</v>
          </cell>
          <cell r="F430">
            <v>0</v>
          </cell>
          <cell r="G430">
            <v>0</v>
          </cell>
        </row>
        <row r="431">
          <cell r="A431" t="str">
            <v>ZK103.K227.I001</v>
          </cell>
          <cell r="B431" t="str">
            <v>ZK103</v>
          </cell>
          <cell r="C431">
            <v>0</v>
          </cell>
          <cell r="D431">
            <v>0</v>
          </cell>
          <cell r="E431">
            <v>1611.93</v>
          </cell>
          <cell r="F431">
            <v>0</v>
          </cell>
          <cell r="G431">
            <v>0</v>
          </cell>
        </row>
        <row r="432">
          <cell r="A432" t="str">
            <v>ZK103.K232.C235</v>
          </cell>
          <cell r="B432" t="str">
            <v>ZK103</v>
          </cell>
          <cell r="C432">
            <v>0</v>
          </cell>
          <cell r="D432">
            <v>0</v>
          </cell>
          <cell r="E432">
            <v>0</v>
          </cell>
          <cell r="F432">
            <v>0.55000000000000004</v>
          </cell>
          <cell r="G432">
            <v>0</v>
          </cell>
        </row>
        <row r="433">
          <cell r="A433" t="str">
            <v>ZK103.K245.I005</v>
          </cell>
          <cell r="B433" t="str">
            <v>ZK103</v>
          </cell>
          <cell r="C433">
            <v>0</v>
          </cell>
          <cell r="D433">
            <v>0</v>
          </cell>
          <cell r="E433">
            <v>0</v>
          </cell>
          <cell r="F433">
            <v>1000</v>
          </cell>
          <cell r="G433">
            <v>0</v>
          </cell>
        </row>
        <row r="434">
          <cell r="A434" t="str">
            <v>ZK103.K245.I007</v>
          </cell>
          <cell r="B434" t="str">
            <v>ZK103</v>
          </cell>
          <cell r="C434">
            <v>0</v>
          </cell>
          <cell r="D434">
            <v>0</v>
          </cell>
          <cell r="E434">
            <v>0</v>
          </cell>
          <cell r="F434">
            <v>0</v>
          </cell>
          <cell r="G434">
            <v>65</v>
          </cell>
        </row>
        <row r="435">
          <cell r="A435" t="str">
            <v>ZK103.K247.I007</v>
          </cell>
          <cell r="B435" t="str">
            <v>ZK103</v>
          </cell>
          <cell r="C435">
            <v>0</v>
          </cell>
          <cell r="D435">
            <v>0</v>
          </cell>
          <cell r="E435">
            <v>0</v>
          </cell>
          <cell r="F435">
            <v>50</v>
          </cell>
          <cell r="G435">
            <v>100</v>
          </cell>
        </row>
        <row r="436">
          <cell r="A436" t="str">
            <v>ZK103.K253.I007</v>
          </cell>
          <cell r="B436" t="str">
            <v>ZK103</v>
          </cell>
          <cell r="C436">
            <v>0</v>
          </cell>
          <cell r="D436">
            <v>0</v>
          </cell>
          <cell r="E436">
            <v>0</v>
          </cell>
          <cell r="F436">
            <v>450</v>
          </cell>
          <cell r="G436">
            <v>0</v>
          </cell>
        </row>
        <row r="437">
          <cell r="A437" t="str">
            <v>ZK104.K115.C235</v>
          </cell>
          <cell r="B437" t="str">
            <v>ZK104</v>
          </cell>
          <cell r="C437">
            <v>0</v>
          </cell>
          <cell r="D437">
            <v>0</v>
          </cell>
          <cell r="E437">
            <v>744.15</v>
          </cell>
          <cell r="F437">
            <v>2429.86</v>
          </cell>
          <cell r="G437">
            <v>0</v>
          </cell>
        </row>
        <row r="438">
          <cell r="A438" t="str">
            <v>ZK104.K116.C235</v>
          </cell>
          <cell r="B438" t="str">
            <v>ZK104</v>
          </cell>
          <cell r="C438">
            <v>0</v>
          </cell>
          <cell r="D438">
            <v>0</v>
          </cell>
          <cell r="E438">
            <v>1149.1500000000001</v>
          </cell>
          <cell r="F438">
            <v>204.25</v>
          </cell>
          <cell r="G438">
            <v>252.51</v>
          </cell>
        </row>
        <row r="439">
          <cell r="A439" t="str">
            <v>ZK104.K120.C070</v>
          </cell>
          <cell r="B439" t="str">
            <v>ZK104</v>
          </cell>
          <cell r="C439">
            <v>0</v>
          </cell>
          <cell r="D439">
            <v>0</v>
          </cell>
          <cell r="E439">
            <v>0</v>
          </cell>
          <cell r="F439">
            <v>4742.5600000000004</v>
          </cell>
          <cell r="G439">
            <v>1020</v>
          </cell>
        </row>
        <row r="440">
          <cell r="A440" t="str">
            <v>ZK104.K121.C700</v>
          </cell>
          <cell r="B440" t="str">
            <v>ZK104</v>
          </cell>
          <cell r="C440">
            <v>0</v>
          </cell>
          <cell r="D440">
            <v>0</v>
          </cell>
          <cell r="E440">
            <v>1000</v>
          </cell>
          <cell r="F440">
            <v>0</v>
          </cell>
          <cell r="G440">
            <v>0</v>
          </cell>
        </row>
        <row r="441">
          <cell r="A441" t="str">
            <v>ZK104.K133.C235</v>
          </cell>
          <cell r="B441" t="str">
            <v>ZK104</v>
          </cell>
          <cell r="C441">
            <v>0</v>
          </cell>
          <cell r="D441">
            <v>0</v>
          </cell>
          <cell r="E441">
            <v>1.74</v>
          </cell>
          <cell r="F441">
            <v>0</v>
          </cell>
          <cell r="G441">
            <v>0</v>
          </cell>
        </row>
        <row r="442">
          <cell r="A442" t="str">
            <v>ZK104.K135.I002</v>
          </cell>
          <cell r="B442" t="str">
            <v>ZK104</v>
          </cell>
          <cell r="C442">
            <v>0</v>
          </cell>
          <cell r="D442">
            <v>0</v>
          </cell>
          <cell r="E442">
            <v>150</v>
          </cell>
          <cell r="F442">
            <v>0</v>
          </cell>
          <cell r="G442">
            <v>0</v>
          </cell>
        </row>
        <row r="443">
          <cell r="A443" t="str">
            <v>ZK104.K136.C070</v>
          </cell>
          <cell r="B443" t="str">
            <v>ZK104</v>
          </cell>
          <cell r="C443">
            <v>0</v>
          </cell>
          <cell r="D443">
            <v>0</v>
          </cell>
          <cell r="E443">
            <v>0</v>
          </cell>
          <cell r="F443">
            <v>436.8</v>
          </cell>
          <cell r="G443">
            <v>100</v>
          </cell>
        </row>
        <row r="444">
          <cell r="A444" t="str">
            <v>ZK104.K223.C130</v>
          </cell>
          <cell r="B444" t="str">
            <v>ZK104</v>
          </cell>
          <cell r="C444">
            <v>0</v>
          </cell>
          <cell r="D444">
            <v>0</v>
          </cell>
          <cell r="E444">
            <v>0</v>
          </cell>
          <cell r="F444">
            <v>661.79</v>
          </cell>
          <cell r="G444">
            <v>0</v>
          </cell>
        </row>
        <row r="445">
          <cell r="A445" t="str">
            <v>ZK104.K223.C330</v>
          </cell>
          <cell r="B445" t="str">
            <v>ZK104</v>
          </cell>
          <cell r="C445">
            <v>0</v>
          </cell>
          <cell r="D445">
            <v>0</v>
          </cell>
          <cell r="E445">
            <v>0</v>
          </cell>
          <cell r="F445">
            <v>0</v>
          </cell>
          <cell r="G445">
            <v>0</v>
          </cell>
        </row>
        <row r="446">
          <cell r="A446" t="str">
            <v>ZK104.K231.C020</v>
          </cell>
          <cell r="B446" t="str">
            <v>ZK104</v>
          </cell>
          <cell r="C446">
            <v>0</v>
          </cell>
          <cell r="D446">
            <v>0</v>
          </cell>
          <cell r="E446">
            <v>9034.2000000000007</v>
          </cell>
          <cell r="F446">
            <v>0</v>
          </cell>
          <cell r="G446">
            <v>0</v>
          </cell>
        </row>
        <row r="447">
          <cell r="A447" t="str">
            <v>ZK104.K232.C130</v>
          </cell>
          <cell r="B447" t="str">
            <v>ZK104</v>
          </cell>
          <cell r="C447">
            <v>0</v>
          </cell>
          <cell r="D447">
            <v>0</v>
          </cell>
          <cell r="E447">
            <v>0</v>
          </cell>
          <cell r="F447">
            <v>875</v>
          </cell>
          <cell r="G447">
            <v>0</v>
          </cell>
        </row>
        <row r="448">
          <cell r="A448" t="str">
            <v>ZK104.K232.C175</v>
          </cell>
          <cell r="B448" t="str">
            <v>ZK104</v>
          </cell>
          <cell r="C448">
            <v>0</v>
          </cell>
          <cell r="D448">
            <v>0</v>
          </cell>
          <cell r="E448">
            <v>0</v>
          </cell>
          <cell r="F448">
            <v>13000</v>
          </cell>
          <cell r="G448">
            <v>0</v>
          </cell>
        </row>
        <row r="449">
          <cell r="A449" t="str">
            <v>ZK104.K232.C235</v>
          </cell>
          <cell r="B449" t="str">
            <v>ZK104</v>
          </cell>
          <cell r="C449">
            <v>0</v>
          </cell>
          <cell r="D449">
            <v>0</v>
          </cell>
          <cell r="E449">
            <v>4639.3</v>
          </cell>
          <cell r="F449">
            <v>7200</v>
          </cell>
          <cell r="G449">
            <v>0</v>
          </cell>
        </row>
        <row r="450">
          <cell r="A450" t="str">
            <v>ZK104.K232.C320</v>
          </cell>
          <cell r="B450" t="str">
            <v>ZK104</v>
          </cell>
          <cell r="C450">
            <v>0</v>
          </cell>
          <cell r="D450">
            <v>0</v>
          </cell>
          <cell r="E450">
            <v>0</v>
          </cell>
          <cell r="F450">
            <v>4606.8</v>
          </cell>
          <cell r="G450">
            <v>0</v>
          </cell>
        </row>
        <row r="451">
          <cell r="A451" t="str">
            <v>ZK104.K232.C330</v>
          </cell>
          <cell r="B451" t="str">
            <v>ZK104</v>
          </cell>
          <cell r="C451">
            <v>0</v>
          </cell>
          <cell r="D451">
            <v>0</v>
          </cell>
          <cell r="E451">
            <v>0</v>
          </cell>
          <cell r="F451">
            <v>24257.200000000001</v>
          </cell>
          <cell r="G451">
            <v>0</v>
          </cell>
        </row>
        <row r="452">
          <cell r="A452" t="str">
            <v>ZK104.K232.C601</v>
          </cell>
          <cell r="B452" t="str">
            <v>ZK104</v>
          </cell>
          <cell r="C452">
            <v>0</v>
          </cell>
          <cell r="D452">
            <v>0</v>
          </cell>
          <cell r="E452">
            <v>0</v>
          </cell>
          <cell r="F452">
            <v>1000</v>
          </cell>
          <cell r="G452">
            <v>0</v>
          </cell>
        </row>
        <row r="453">
          <cell r="A453" t="str">
            <v>ZK104.K232.C700</v>
          </cell>
          <cell r="B453" t="str">
            <v>ZK104</v>
          </cell>
          <cell r="C453">
            <v>0</v>
          </cell>
          <cell r="D453">
            <v>0</v>
          </cell>
          <cell r="E453">
            <v>17611</v>
          </cell>
          <cell r="F453">
            <v>0</v>
          </cell>
          <cell r="G453">
            <v>0</v>
          </cell>
        </row>
        <row r="454">
          <cell r="A454" t="str">
            <v>ZK104.K232.C703</v>
          </cell>
          <cell r="B454" t="str">
            <v>ZK104</v>
          </cell>
          <cell r="C454">
            <v>0</v>
          </cell>
          <cell r="D454">
            <v>0</v>
          </cell>
          <cell r="E454">
            <v>0</v>
          </cell>
          <cell r="F454">
            <v>310</v>
          </cell>
          <cell r="G454">
            <v>0</v>
          </cell>
        </row>
        <row r="455">
          <cell r="A455" t="str">
            <v>ZK104.K232.C704</v>
          </cell>
          <cell r="B455" t="str">
            <v>ZK104</v>
          </cell>
          <cell r="C455">
            <v>0</v>
          </cell>
          <cell r="D455">
            <v>0</v>
          </cell>
          <cell r="E455">
            <v>0</v>
          </cell>
          <cell r="F455">
            <v>315</v>
          </cell>
          <cell r="G455">
            <v>0</v>
          </cell>
        </row>
        <row r="456">
          <cell r="A456" t="str">
            <v>ZK104.K232.C706</v>
          </cell>
          <cell r="B456" t="str">
            <v>ZK104</v>
          </cell>
          <cell r="C456">
            <v>0</v>
          </cell>
          <cell r="D456">
            <v>0</v>
          </cell>
          <cell r="E456">
            <v>0</v>
          </cell>
          <cell r="F456">
            <v>800</v>
          </cell>
          <cell r="G456">
            <v>0</v>
          </cell>
        </row>
        <row r="457">
          <cell r="A457" t="str">
            <v>ZK104.K232.C707</v>
          </cell>
          <cell r="B457" t="str">
            <v>ZK104</v>
          </cell>
          <cell r="C457">
            <v>0</v>
          </cell>
          <cell r="D457">
            <v>0</v>
          </cell>
          <cell r="E457">
            <v>0</v>
          </cell>
          <cell r="F457">
            <v>1500</v>
          </cell>
          <cell r="G457">
            <v>0</v>
          </cell>
        </row>
        <row r="458">
          <cell r="A458" t="str">
            <v>ZK104.K232.C708</v>
          </cell>
          <cell r="B458" t="str">
            <v>ZK104</v>
          </cell>
          <cell r="C458">
            <v>0</v>
          </cell>
          <cell r="D458">
            <v>0</v>
          </cell>
          <cell r="E458">
            <v>0</v>
          </cell>
          <cell r="F458">
            <v>1000</v>
          </cell>
          <cell r="G458">
            <v>0</v>
          </cell>
        </row>
        <row r="459">
          <cell r="A459" t="str">
            <v>ZK104.K232.C709</v>
          </cell>
          <cell r="B459" t="str">
            <v>ZK104</v>
          </cell>
          <cell r="C459">
            <v>0</v>
          </cell>
          <cell r="D459">
            <v>0</v>
          </cell>
          <cell r="E459">
            <v>0</v>
          </cell>
          <cell r="F459">
            <v>1000</v>
          </cell>
          <cell r="G459">
            <v>0</v>
          </cell>
        </row>
        <row r="460">
          <cell r="A460" t="str">
            <v>ZK104.K232.C710</v>
          </cell>
          <cell r="B460" t="str">
            <v>ZK104</v>
          </cell>
          <cell r="C460">
            <v>0</v>
          </cell>
          <cell r="D460">
            <v>0</v>
          </cell>
          <cell r="E460">
            <v>0</v>
          </cell>
          <cell r="F460">
            <v>4500</v>
          </cell>
          <cell r="G460">
            <v>0</v>
          </cell>
        </row>
        <row r="461">
          <cell r="A461" t="str">
            <v>ZK104.K232.C712</v>
          </cell>
          <cell r="B461" t="str">
            <v>ZK104</v>
          </cell>
          <cell r="C461">
            <v>0</v>
          </cell>
          <cell r="D461">
            <v>0</v>
          </cell>
          <cell r="E461">
            <v>0</v>
          </cell>
          <cell r="F461">
            <v>250</v>
          </cell>
          <cell r="G461">
            <v>0</v>
          </cell>
        </row>
        <row r="462">
          <cell r="A462" t="str">
            <v>ZK104.K232.C713</v>
          </cell>
          <cell r="B462" t="str">
            <v>ZK104</v>
          </cell>
          <cell r="C462">
            <v>0</v>
          </cell>
          <cell r="D462">
            <v>0</v>
          </cell>
          <cell r="E462">
            <v>0</v>
          </cell>
          <cell r="F462">
            <v>4500</v>
          </cell>
          <cell r="G462">
            <v>0</v>
          </cell>
        </row>
        <row r="463">
          <cell r="A463" t="str">
            <v>ZK104.K232.C714</v>
          </cell>
          <cell r="B463" t="str">
            <v>ZK104</v>
          </cell>
          <cell r="C463">
            <v>0</v>
          </cell>
          <cell r="D463">
            <v>0</v>
          </cell>
          <cell r="E463">
            <v>0</v>
          </cell>
          <cell r="F463">
            <v>1500</v>
          </cell>
          <cell r="G463">
            <v>0</v>
          </cell>
        </row>
        <row r="464">
          <cell r="A464" t="str">
            <v>ZK104.K232.C715</v>
          </cell>
          <cell r="B464" t="str">
            <v>ZK104</v>
          </cell>
          <cell r="C464">
            <v>0</v>
          </cell>
          <cell r="D464">
            <v>0</v>
          </cell>
          <cell r="E464">
            <v>0</v>
          </cell>
          <cell r="F464">
            <v>310</v>
          </cell>
          <cell r="G464">
            <v>0</v>
          </cell>
        </row>
        <row r="465">
          <cell r="A465" t="str">
            <v>ZK104.K232.C716</v>
          </cell>
          <cell r="B465" t="str">
            <v>ZK104</v>
          </cell>
          <cell r="C465">
            <v>0</v>
          </cell>
          <cell r="D465">
            <v>0</v>
          </cell>
          <cell r="E465">
            <v>0</v>
          </cell>
          <cell r="F465">
            <v>800</v>
          </cell>
          <cell r="G465">
            <v>0</v>
          </cell>
        </row>
        <row r="466">
          <cell r="A466" t="str">
            <v>ZK104.K232.C717</v>
          </cell>
          <cell r="B466" t="str">
            <v>ZK104</v>
          </cell>
          <cell r="C466">
            <v>0</v>
          </cell>
          <cell r="D466">
            <v>0</v>
          </cell>
          <cell r="E466">
            <v>0</v>
          </cell>
          <cell r="F466">
            <v>1000</v>
          </cell>
          <cell r="G466">
            <v>0</v>
          </cell>
        </row>
        <row r="467">
          <cell r="A467" t="str">
            <v>ZK104.K232.C718</v>
          </cell>
          <cell r="B467" t="str">
            <v>ZK104</v>
          </cell>
          <cell r="C467">
            <v>0</v>
          </cell>
          <cell r="D467">
            <v>0</v>
          </cell>
          <cell r="E467">
            <v>0</v>
          </cell>
          <cell r="F467">
            <v>850</v>
          </cell>
          <cell r="G467">
            <v>0</v>
          </cell>
        </row>
        <row r="468">
          <cell r="A468" t="str">
            <v>ZK104.K232.C720</v>
          </cell>
          <cell r="B468" t="str">
            <v>ZK104</v>
          </cell>
          <cell r="C468">
            <v>0</v>
          </cell>
          <cell r="D468">
            <v>0</v>
          </cell>
          <cell r="E468">
            <v>0</v>
          </cell>
          <cell r="F468">
            <v>1050</v>
          </cell>
          <cell r="G468">
            <v>0</v>
          </cell>
        </row>
        <row r="469">
          <cell r="A469" t="str">
            <v>ZK104.K232.C721</v>
          </cell>
          <cell r="B469" t="str">
            <v>ZK104</v>
          </cell>
          <cell r="C469">
            <v>0</v>
          </cell>
          <cell r="D469">
            <v>0</v>
          </cell>
          <cell r="E469">
            <v>0</v>
          </cell>
          <cell r="F469">
            <v>500</v>
          </cell>
          <cell r="G469">
            <v>0</v>
          </cell>
        </row>
        <row r="470">
          <cell r="A470" t="str">
            <v>ZK104.K232.C722</v>
          </cell>
          <cell r="B470" t="str">
            <v>ZK104</v>
          </cell>
          <cell r="C470">
            <v>0</v>
          </cell>
          <cell r="D470">
            <v>0</v>
          </cell>
          <cell r="E470">
            <v>0</v>
          </cell>
          <cell r="F470">
            <v>3000</v>
          </cell>
          <cell r="G470">
            <v>0</v>
          </cell>
        </row>
        <row r="471">
          <cell r="A471" t="str">
            <v>ZK104.K232.C723</v>
          </cell>
          <cell r="B471" t="str">
            <v>ZK104</v>
          </cell>
          <cell r="C471">
            <v>0</v>
          </cell>
          <cell r="D471">
            <v>0</v>
          </cell>
          <cell r="E471">
            <v>0</v>
          </cell>
          <cell r="F471">
            <v>800</v>
          </cell>
          <cell r="G471">
            <v>0</v>
          </cell>
        </row>
        <row r="472">
          <cell r="A472" t="str">
            <v>ZK104.K232.C724</v>
          </cell>
          <cell r="B472" t="str">
            <v>ZK104</v>
          </cell>
          <cell r="C472">
            <v>0</v>
          </cell>
          <cell r="D472">
            <v>0</v>
          </cell>
          <cell r="E472">
            <v>0</v>
          </cell>
          <cell r="F472">
            <v>310</v>
          </cell>
          <cell r="G472">
            <v>0</v>
          </cell>
        </row>
        <row r="473">
          <cell r="A473" t="str">
            <v>ZK104.K232.C725</v>
          </cell>
          <cell r="B473" t="str">
            <v>ZK104</v>
          </cell>
          <cell r="C473">
            <v>0</v>
          </cell>
          <cell r="D473">
            <v>0</v>
          </cell>
          <cell r="E473">
            <v>0</v>
          </cell>
          <cell r="F473">
            <v>1000</v>
          </cell>
          <cell r="G473">
            <v>0</v>
          </cell>
        </row>
        <row r="474">
          <cell r="A474" t="str">
            <v>ZK104.K232.C727</v>
          </cell>
          <cell r="B474" t="str">
            <v>ZK104</v>
          </cell>
          <cell r="C474">
            <v>0</v>
          </cell>
          <cell r="D474">
            <v>0</v>
          </cell>
          <cell r="E474">
            <v>0</v>
          </cell>
          <cell r="F474">
            <v>19100</v>
          </cell>
          <cell r="G474">
            <v>22250</v>
          </cell>
        </row>
        <row r="475">
          <cell r="A475" t="str">
            <v>ZK104.K233.C300</v>
          </cell>
          <cell r="B475" t="str">
            <v>ZK104</v>
          </cell>
          <cell r="C475">
            <v>0</v>
          </cell>
          <cell r="D475">
            <v>0</v>
          </cell>
          <cell r="E475">
            <v>0</v>
          </cell>
          <cell r="F475">
            <v>7</v>
          </cell>
          <cell r="G475">
            <v>0</v>
          </cell>
        </row>
        <row r="476">
          <cell r="A476" t="str">
            <v>ZK104.K233.C320</v>
          </cell>
          <cell r="B476" t="str">
            <v>ZK104</v>
          </cell>
          <cell r="C476">
            <v>0</v>
          </cell>
          <cell r="D476">
            <v>0</v>
          </cell>
          <cell r="E476">
            <v>5001.8900000000003</v>
          </cell>
          <cell r="F476">
            <v>901.01</v>
          </cell>
          <cell r="G476">
            <v>0</v>
          </cell>
        </row>
        <row r="477">
          <cell r="A477" t="str">
            <v>ZK104.K233.C330</v>
          </cell>
          <cell r="B477" t="str">
            <v>ZK104</v>
          </cell>
          <cell r="C477">
            <v>0</v>
          </cell>
          <cell r="D477">
            <v>0</v>
          </cell>
          <cell r="E477">
            <v>1870</v>
          </cell>
          <cell r="F477">
            <v>9345.35</v>
          </cell>
          <cell r="G477">
            <v>0</v>
          </cell>
        </row>
        <row r="478">
          <cell r="A478" t="str">
            <v>ZK104.K233.C500</v>
          </cell>
          <cell r="B478" t="str">
            <v>ZK104</v>
          </cell>
          <cell r="C478">
            <v>0</v>
          </cell>
          <cell r="D478">
            <v>0</v>
          </cell>
          <cell r="E478">
            <v>260.66000000000003</v>
          </cell>
          <cell r="F478">
            <v>0</v>
          </cell>
          <cell r="G478">
            <v>0</v>
          </cell>
        </row>
        <row r="479">
          <cell r="A479" t="str">
            <v>ZK104.K233.C555</v>
          </cell>
          <cell r="B479" t="str">
            <v>ZK104</v>
          </cell>
          <cell r="C479">
            <v>0</v>
          </cell>
          <cell r="D479">
            <v>0</v>
          </cell>
          <cell r="E479">
            <v>0</v>
          </cell>
          <cell r="F479">
            <v>0</v>
          </cell>
          <cell r="G479">
            <v>0</v>
          </cell>
        </row>
        <row r="480">
          <cell r="A480" t="str">
            <v>ZK104.K245.C070</v>
          </cell>
          <cell r="B480" t="str">
            <v>ZK104</v>
          </cell>
          <cell r="C480">
            <v>0</v>
          </cell>
          <cell r="D480">
            <v>0</v>
          </cell>
          <cell r="E480">
            <v>0</v>
          </cell>
          <cell r="F480">
            <v>2643.04</v>
          </cell>
          <cell r="G480">
            <v>0</v>
          </cell>
        </row>
        <row r="481">
          <cell r="A481" t="str">
            <v>ZK104.K270.C070</v>
          </cell>
          <cell r="B481" t="str">
            <v>ZK104</v>
          </cell>
          <cell r="C481">
            <v>0</v>
          </cell>
          <cell r="D481">
            <v>0</v>
          </cell>
          <cell r="E481">
            <v>0</v>
          </cell>
          <cell r="F481">
            <v>552.64</v>
          </cell>
          <cell r="G481">
            <v>0</v>
          </cell>
        </row>
        <row r="482">
          <cell r="A482" t="str">
            <v>ZK104.K299.C290</v>
          </cell>
          <cell r="B482" t="str">
            <v>ZK104</v>
          </cell>
          <cell r="C482">
            <v>0</v>
          </cell>
          <cell r="D482">
            <v>0</v>
          </cell>
          <cell r="E482">
            <v>0</v>
          </cell>
          <cell r="F482">
            <v>782.76</v>
          </cell>
          <cell r="G482">
            <v>0</v>
          </cell>
        </row>
        <row r="483">
          <cell r="A483" t="str">
            <v>ZK104.K323.C320</v>
          </cell>
          <cell r="B483" t="str">
            <v>ZK104</v>
          </cell>
          <cell r="C483">
            <v>0</v>
          </cell>
          <cell r="D483">
            <v>0</v>
          </cell>
          <cell r="E483">
            <v>10</v>
          </cell>
          <cell r="F483">
            <v>0</v>
          </cell>
          <cell r="G483">
            <v>0</v>
          </cell>
        </row>
        <row r="484">
          <cell r="A484" t="str">
            <v>ZK105.K147.I003</v>
          </cell>
          <cell r="B484" t="str">
            <v>ZK105</v>
          </cell>
          <cell r="C484">
            <v>0</v>
          </cell>
          <cell r="D484">
            <v>0</v>
          </cell>
          <cell r="E484">
            <v>0</v>
          </cell>
          <cell r="F484">
            <v>19</v>
          </cell>
          <cell r="G484">
            <v>0</v>
          </cell>
        </row>
        <row r="485">
          <cell r="A485" t="str">
            <v>ZK105.K207.I003</v>
          </cell>
          <cell r="B485" t="str">
            <v>ZK105</v>
          </cell>
          <cell r="C485">
            <v>0</v>
          </cell>
          <cell r="D485">
            <v>0</v>
          </cell>
          <cell r="E485">
            <v>0</v>
          </cell>
          <cell r="F485">
            <v>1535.65</v>
          </cell>
          <cell r="G485">
            <v>0</v>
          </cell>
        </row>
        <row r="486">
          <cell r="A486" t="str">
            <v>ZK105.K237.C131</v>
          </cell>
          <cell r="B486" t="str">
            <v>ZK105</v>
          </cell>
          <cell r="C486">
            <v>0</v>
          </cell>
          <cell r="D486">
            <v>0</v>
          </cell>
          <cell r="E486">
            <v>0</v>
          </cell>
          <cell r="F486">
            <v>1497.12</v>
          </cell>
          <cell r="G486">
            <v>0</v>
          </cell>
        </row>
        <row r="487">
          <cell r="A487" t="str">
            <v>ZK105.K237.C300</v>
          </cell>
          <cell r="B487" t="str">
            <v>ZK105</v>
          </cell>
          <cell r="C487">
            <v>0</v>
          </cell>
          <cell r="D487">
            <v>0</v>
          </cell>
          <cell r="E487">
            <v>0</v>
          </cell>
          <cell r="F487">
            <v>1050</v>
          </cell>
          <cell r="G487">
            <v>0</v>
          </cell>
        </row>
        <row r="488">
          <cell r="A488" t="str">
            <v>ZK105.K237.I003</v>
          </cell>
          <cell r="B488" t="str">
            <v>ZK105</v>
          </cell>
          <cell r="C488">
            <v>0</v>
          </cell>
          <cell r="D488">
            <v>0</v>
          </cell>
          <cell r="E488">
            <v>3300</v>
          </cell>
          <cell r="F488">
            <v>6600</v>
          </cell>
          <cell r="G488">
            <v>0</v>
          </cell>
        </row>
        <row r="489">
          <cell r="A489" t="str">
            <v>ZK105.K238.C300</v>
          </cell>
          <cell r="B489" t="str">
            <v>ZK105</v>
          </cell>
          <cell r="C489">
            <v>0</v>
          </cell>
          <cell r="D489">
            <v>0</v>
          </cell>
          <cell r="E489">
            <v>247.8</v>
          </cell>
          <cell r="F489">
            <v>210</v>
          </cell>
          <cell r="G489">
            <v>0</v>
          </cell>
        </row>
        <row r="490">
          <cell r="A490" t="str">
            <v>ZK105.K238.I003</v>
          </cell>
          <cell r="B490" t="str">
            <v>ZK105</v>
          </cell>
          <cell r="C490">
            <v>0</v>
          </cell>
          <cell r="D490">
            <v>0</v>
          </cell>
          <cell r="E490">
            <v>3104.22</v>
          </cell>
          <cell r="F490">
            <v>92</v>
          </cell>
          <cell r="G490">
            <v>0</v>
          </cell>
        </row>
        <row r="491">
          <cell r="A491" t="str">
            <v>ZK105.K239.C300</v>
          </cell>
          <cell r="B491" t="str">
            <v>ZK105</v>
          </cell>
          <cell r="C491">
            <v>0</v>
          </cell>
          <cell r="D491">
            <v>0</v>
          </cell>
          <cell r="E491">
            <v>2000</v>
          </cell>
          <cell r="F491">
            <v>1000</v>
          </cell>
          <cell r="G491">
            <v>0</v>
          </cell>
        </row>
        <row r="492">
          <cell r="A492" t="str">
            <v>ZK105.K239.I003</v>
          </cell>
          <cell r="B492" t="str">
            <v>ZK105</v>
          </cell>
          <cell r="C492">
            <v>0</v>
          </cell>
          <cell r="D492">
            <v>0</v>
          </cell>
          <cell r="E492">
            <v>0</v>
          </cell>
          <cell r="F492">
            <v>1098</v>
          </cell>
          <cell r="G492">
            <v>102</v>
          </cell>
        </row>
        <row r="493">
          <cell r="A493" t="str">
            <v>ZK105.K240.I003</v>
          </cell>
          <cell r="B493" t="str">
            <v>ZK105</v>
          </cell>
          <cell r="C493">
            <v>0</v>
          </cell>
          <cell r="D493">
            <v>0</v>
          </cell>
          <cell r="E493">
            <v>0</v>
          </cell>
          <cell r="F493">
            <v>200</v>
          </cell>
          <cell r="G493">
            <v>0</v>
          </cell>
        </row>
        <row r="494">
          <cell r="A494" t="str">
            <v>ZK105.K244.C070</v>
          </cell>
          <cell r="B494" t="str">
            <v>ZK105</v>
          </cell>
          <cell r="C494">
            <v>0</v>
          </cell>
          <cell r="D494">
            <v>0</v>
          </cell>
          <cell r="E494">
            <v>0</v>
          </cell>
          <cell r="F494">
            <v>0</v>
          </cell>
          <cell r="G494">
            <v>553.86</v>
          </cell>
        </row>
        <row r="495">
          <cell r="A495" t="str">
            <v>ZK106.K005.C130</v>
          </cell>
          <cell r="B495" t="str">
            <v>ZK106</v>
          </cell>
          <cell r="C495">
            <v>0</v>
          </cell>
          <cell r="D495">
            <v>0</v>
          </cell>
          <cell r="E495">
            <v>0</v>
          </cell>
          <cell r="F495">
            <v>-3449.36</v>
          </cell>
          <cell r="G495">
            <v>0</v>
          </cell>
        </row>
        <row r="496">
          <cell r="A496" t="str">
            <v>ZK106.K005.C230</v>
          </cell>
          <cell r="B496" t="str">
            <v>ZK106</v>
          </cell>
          <cell r="C496">
            <v>0</v>
          </cell>
          <cell r="D496">
            <v>0</v>
          </cell>
          <cell r="E496">
            <v>0</v>
          </cell>
          <cell r="F496">
            <v>-1000</v>
          </cell>
          <cell r="G496">
            <v>0</v>
          </cell>
        </row>
        <row r="497">
          <cell r="A497" t="str">
            <v>ZK106.K005.C390</v>
          </cell>
          <cell r="B497" t="str">
            <v>ZK106</v>
          </cell>
          <cell r="C497">
            <v>0</v>
          </cell>
          <cell r="D497">
            <v>0</v>
          </cell>
          <cell r="E497">
            <v>-5566</v>
          </cell>
          <cell r="F497">
            <v>0</v>
          </cell>
          <cell r="G497">
            <v>0</v>
          </cell>
        </row>
        <row r="498">
          <cell r="A498" t="str">
            <v>ZK106.K005.C500</v>
          </cell>
          <cell r="B498" t="str">
            <v>ZK106</v>
          </cell>
          <cell r="C498">
            <v>0</v>
          </cell>
          <cell r="D498">
            <v>0</v>
          </cell>
          <cell r="E498">
            <v>0</v>
          </cell>
          <cell r="F498">
            <v>-332.16</v>
          </cell>
          <cell r="G498">
            <v>0</v>
          </cell>
        </row>
        <row r="499">
          <cell r="A499" t="str">
            <v>ZK106.K107.C390</v>
          </cell>
          <cell r="B499" t="str">
            <v>ZK106</v>
          </cell>
          <cell r="C499">
            <v>0</v>
          </cell>
          <cell r="D499">
            <v>0</v>
          </cell>
          <cell r="E499">
            <v>1195</v>
          </cell>
          <cell r="F499">
            <v>0</v>
          </cell>
          <cell r="G499">
            <v>0</v>
          </cell>
        </row>
        <row r="500">
          <cell r="A500" t="str">
            <v>ZK106.K115.C031</v>
          </cell>
          <cell r="B500" t="str">
            <v>ZK106</v>
          </cell>
          <cell r="C500">
            <v>0</v>
          </cell>
          <cell r="D500">
            <v>0</v>
          </cell>
          <cell r="E500">
            <v>18.2</v>
          </cell>
          <cell r="F500">
            <v>0</v>
          </cell>
          <cell r="G500">
            <v>0</v>
          </cell>
        </row>
        <row r="501">
          <cell r="A501" t="str">
            <v>ZK106.K115.C041</v>
          </cell>
          <cell r="B501" t="str">
            <v>ZK106</v>
          </cell>
          <cell r="C501">
            <v>0</v>
          </cell>
          <cell r="D501">
            <v>0</v>
          </cell>
          <cell r="E501">
            <v>0</v>
          </cell>
          <cell r="F501">
            <v>8.6</v>
          </cell>
          <cell r="G501">
            <v>0</v>
          </cell>
        </row>
        <row r="502">
          <cell r="A502" t="str">
            <v>ZK106.K115.C100</v>
          </cell>
          <cell r="B502" t="str">
            <v>ZK106</v>
          </cell>
          <cell r="C502">
            <v>0</v>
          </cell>
          <cell r="D502">
            <v>0</v>
          </cell>
          <cell r="E502">
            <v>0</v>
          </cell>
          <cell r="F502">
            <v>6.5</v>
          </cell>
          <cell r="G502">
            <v>0</v>
          </cell>
        </row>
        <row r="503">
          <cell r="A503" t="str">
            <v>ZK106.K115.C130</v>
          </cell>
          <cell r="B503" t="str">
            <v>ZK106</v>
          </cell>
          <cell r="C503">
            <v>0</v>
          </cell>
          <cell r="D503">
            <v>0</v>
          </cell>
          <cell r="E503">
            <v>0</v>
          </cell>
          <cell r="F503">
            <v>191.7</v>
          </cell>
          <cell r="G503">
            <v>0</v>
          </cell>
        </row>
        <row r="504">
          <cell r="A504" t="str">
            <v>ZK106.K115.C155</v>
          </cell>
          <cell r="B504" t="str">
            <v>ZK106</v>
          </cell>
          <cell r="C504">
            <v>0</v>
          </cell>
          <cell r="D504">
            <v>0</v>
          </cell>
          <cell r="E504">
            <v>0</v>
          </cell>
          <cell r="F504">
            <v>99.45</v>
          </cell>
          <cell r="G504">
            <v>0</v>
          </cell>
        </row>
        <row r="505">
          <cell r="A505" t="str">
            <v>ZK106.K115.C205</v>
          </cell>
          <cell r="B505" t="str">
            <v>ZK106</v>
          </cell>
          <cell r="C505">
            <v>0</v>
          </cell>
          <cell r="D505">
            <v>0</v>
          </cell>
          <cell r="E505">
            <v>0</v>
          </cell>
          <cell r="F505">
            <v>16.2</v>
          </cell>
          <cell r="G505">
            <v>0</v>
          </cell>
        </row>
        <row r="506">
          <cell r="A506" t="str">
            <v>ZK106.K115.C230</v>
          </cell>
          <cell r="B506" t="str">
            <v>ZK106</v>
          </cell>
          <cell r="C506">
            <v>0</v>
          </cell>
          <cell r="D506">
            <v>0</v>
          </cell>
          <cell r="E506">
            <v>6.2</v>
          </cell>
          <cell r="F506">
            <v>0</v>
          </cell>
          <cell r="G506">
            <v>0</v>
          </cell>
        </row>
        <row r="507">
          <cell r="A507" t="str">
            <v>ZK106.K115.C235</v>
          </cell>
          <cell r="B507" t="str">
            <v>ZK106</v>
          </cell>
          <cell r="C507">
            <v>0</v>
          </cell>
          <cell r="D507">
            <v>0</v>
          </cell>
          <cell r="E507">
            <v>0</v>
          </cell>
          <cell r="F507">
            <v>99.96</v>
          </cell>
          <cell r="G507">
            <v>0</v>
          </cell>
        </row>
        <row r="508">
          <cell r="A508" t="str">
            <v>ZK106.K115.C330</v>
          </cell>
          <cell r="B508" t="str">
            <v>ZK106</v>
          </cell>
          <cell r="C508">
            <v>0</v>
          </cell>
          <cell r="D508">
            <v>0</v>
          </cell>
          <cell r="E508">
            <v>0</v>
          </cell>
          <cell r="F508">
            <v>18.8</v>
          </cell>
          <cell r="G508">
            <v>0</v>
          </cell>
        </row>
        <row r="509">
          <cell r="A509" t="str">
            <v>ZK106.K115.C390</v>
          </cell>
          <cell r="B509" t="str">
            <v>ZK106</v>
          </cell>
          <cell r="C509">
            <v>0</v>
          </cell>
          <cell r="D509">
            <v>0</v>
          </cell>
          <cell r="E509">
            <v>15.3</v>
          </cell>
          <cell r="F509">
            <v>91.26</v>
          </cell>
          <cell r="G509">
            <v>0</v>
          </cell>
        </row>
        <row r="510">
          <cell r="A510" t="str">
            <v>ZK106.K115.C610</v>
          </cell>
          <cell r="B510" t="str">
            <v>ZK106</v>
          </cell>
          <cell r="C510">
            <v>0</v>
          </cell>
          <cell r="D510">
            <v>0</v>
          </cell>
          <cell r="E510">
            <v>0</v>
          </cell>
          <cell r="F510">
            <v>47</v>
          </cell>
          <cell r="G510">
            <v>0</v>
          </cell>
        </row>
        <row r="511">
          <cell r="A511" t="str">
            <v>ZK106.K115.C810</v>
          </cell>
          <cell r="B511" t="str">
            <v>ZK106</v>
          </cell>
          <cell r="C511">
            <v>0</v>
          </cell>
          <cell r="D511">
            <v>0</v>
          </cell>
          <cell r="E511">
            <v>0</v>
          </cell>
          <cell r="F511">
            <v>19.600000000000001</v>
          </cell>
          <cell r="G511">
            <v>0</v>
          </cell>
        </row>
        <row r="512">
          <cell r="A512" t="str">
            <v>ZK106.K115.I006</v>
          </cell>
          <cell r="B512" t="str">
            <v>ZK106</v>
          </cell>
          <cell r="C512">
            <v>0</v>
          </cell>
          <cell r="D512">
            <v>0</v>
          </cell>
          <cell r="E512">
            <v>0</v>
          </cell>
          <cell r="F512">
            <v>13.4</v>
          </cell>
          <cell r="G512">
            <v>0</v>
          </cell>
        </row>
        <row r="513">
          <cell r="A513" t="str">
            <v>ZK106.K115.I009</v>
          </cell>
          <cell r="B513" t="str">
            <v>ZK106</v>
          </cell>
          <cell r="C513">
            <v>0</v>
          </cell>
          <cell r="D513">
            <v>0</v>
          </cell>
          <cell r="E513">
            <v>0</v>
          </cell>
          <cell r="F513">
            <v>1049.73</v>
          </cell>
          <cell r="G513">
            <v>0</v>
          </cell>
        </row>
        <row r="514">
          <cell r="A514" t="str">
            <v>ZK106.K117.C031</v>
          </cell>
          <cell r="B514" t="str">
            <v>ZK106</v>
          </cell>
          <cell r="C514">
            <v>0</v>
          </cell>
          <cell r="D514">
            <v>0</v>
          </cell>
          <cell r="E514">
            <v>155.6</v>
          </cell>
          <cell r="F514">
            <v>0</v>
          </cell>
          <cell r="G514">
            <v>0</v>
          </cell>
        </row>
        <row r="515">
          <cell r="A515" t="str">
            <v>ZK106.K120.C390</v>
          </cell>
          <cell r="B515" t="str">
            <v>ZK106</v>
          </cell>
          <cell r="C515">
            <v>0</v>
          </cell>
          <cell r="D515">
            <v>0</v>
          </cell>
          <cell r="E515">
            <v>2.1</v>
          </cell>
          <cell r="F515">
            <v>0</v>
          </cell>
          <cell r="G515">
            <v>0</v>
          </cell>
        </row>
        <row r="516">
          <cell r="A516" t="str">
            <v>ZK106.K120.I005</v>
          </cell>
          <cell r="B516" t="str">
            <v>ZK106</v>
          </cell>
          <cell r="C516">
            <v>0</v>
          </cell>
          <cell r="D516">
            <v>0</v>
          </cell>
          <cell r="E516">
            <v>0</v>
          </cell>
          <cell r="F516">
            <v>719.41</v>
          </cell>
          <cell r="G516">
            <v>0</v>
          </cell>
        </row>
        <row r="517">
          <cell r="A517" t="str">
            <v>ZK106.K122.C610</v>
          </cell>
          <cell r="B517" t="str">
            <v>ZK106</v>
          </cell>
          <cell r="C517">
            <v>0</v>
          </cell>
          <cell r="D517">
            <v>0</v>
          </cell>
          <cell r="E517">
            <v>0</v>
          </cell>
          <cell r="F517">
            <v>180</v>
          </cell>
          <cell r="G517">
            <v>0</v>
          </cell>
        </row>
        <row r="518">
          <cell r="A518" t="str">
            <v>ZK106.K128.C020</v>
          </cell>
          <cell r="B518" t="str">
            <v>ZK106</v>
          </cell>
          <cell r="C518">
            <v>0</v>
          </cell>
          <cell r="D518">
            <v>0</v>
          </cell>
          <cell r="E518">
            <v>58636.03</v>
          </cell>
          <cell r="F518">
            <v>0</v>
          </cell>
          <cell r="G518">
            <v>0</v>
          </cell>
        </row>
        <row r="519">
          <cell r="A519" t="str">
            <v>ZK106.K128.C132</v>
          </cell>
          <cell r="B519" t="str">
            <v>ZK106</v>
          </cell>
          <cell r="C519">
            <v>0</v>
          </cell>
          <cell r="D519">
            <v>0</v>
          </cell>
          <cell r="E519">
            <v>0</v>
          </cell>
          <cell r="F519">
            <v>5421.2</v>
          </cell>
          <cell r="G519">
            <v>878.5</v>
          </cell>
        </row>
        <row r="520">
          <cell r="A520" t="str">
            <v>ZK106.K128.C235</v>
          </cell>
          <cell r="B520" t="str">
            <v>ZK106</v>
          </cell>
          <cell r="C520">
            <v>0</v>
          </cell>
          <cell r="D520">
            <v>0</v>
          </cell>
          <cell r="E520">
            <v>168.5</v>
          </cell>
          <cell r="F520">
            <v>605</v>
          </cell>
          <cell r="G520">
            <v>0</v>
          </cell>
        </row>
        <row r="521">
          <cell r="A521" t="str">
            <v>ZK106.K128.C290</v>
          </cell>
          <cell r="B521" t="str">
            <v>ZK106</v>
          </cell>
          <cell r="C521">
            <v>0</v>
          </cell>
          <cell r="D521">
            <v>0</v>
          </cell>
          <cell r="E521">
            <v>0</v>
          </cell>
          <cell r="F521">
            <v>871.66</v>
          </cell>
          <cell r="G521">
            <v>0</v>
          </cell>
        </row>
        <row r="522">
          <cell r="A522" t="str">
            <v>ZK106.K128.C330</v>
          </cell>
          <cell r="B522" t="str">
            <v>ZK106</v>
          </cell>
          <cell r="C522">
            <v>0</v>
          </cell>
          <cell r="D522">
            <v>0</v>
          </cell>
          <cell r="E522">
            <v>0</v>
          </cell>
          <cell r="F522">
            <v>484.12</v>
          </cell>
          <cell r="G522">
            <v>0</v>
          </cell>
        </row>
        <row r="523">
          <cell r="A523" t="str">
            <v>ZK106.K128.C604</v>
          </cell>
          <cell r="B523" t="str">
            <v>ZK106</v>
          </cell>
          <cell r="C523">
            <v>0</v>
          </cell>
          <cell r="D523">
            <v>0</v>
          </cell>
          <cell r="E523">
            <v>0</v>
          </cell>
          <cell r="F523">
            <v>350</v>
          </cell>
          <cell r="G523">
            <v>0</v>
          </cell>
        </row>
        <row r="524">
          <cell r="A524" t="str">
            <v>ZK106.K128.C810</v>
          </cell>
          <cell r="B524" t="str">
            <v>ZK106</v>
          </cell>
          <cell r="C524">
            <v>0</v>
          </cell>
          <cell r="D524">
            <v>0</v>
          </cell>
          <cell r="E524">
            <v>0</v>
          </cell>
          <cell r="F524">
            <v>987.6</v>
          </cell>
          <cell r="G524">
            <v>0</v>
          </cell>
        </row>
        <row r="525">
          <cell r="A525" t="str">
            <v>ZK106.K129.C390</v>
          </cell>
          <cell r="B525" t="str">
            <v>ZK106</v>
          </cell>
          <cell r="C525">
            <v>0</v>
          </cell>
          <cell r="D525">
            <v>0</v>
          </cell>
          <cell r="E525">
            <v>472.95</v>
          </cell>
          <cell r="F525">
            <v>468.2</v>
          </cell>
          <cell r="G525">
            <v>0</v>
          </cell>
        </row>
        <row r="526">
          <cell r="A526" t="str">
            <v>ZK106.K130.C390</v>
          </cell>
          <cell r="B526" t="str">
            <v>ZK106</v>
          </cell>
          <cell r="C526">
            <v>0</v>
          </cell>
          <cell r="D526">
            <v>0</v>
          </cell>
          <cell r="E526">
            <v>5.79</v>
          </cell>
          <cell r="F526">
            <v>0</v>
          </cell>
          <cell r="G526">
            <v>0</v>
          </cell>
        </row>
        <row r="527">
          <cell r="A527" t="str">
            <v>ZK106.K131.C100</v>
          </cell>
          <cell r="B527" t="str">
            <v>ZK106</v>
          </cell>
          <cell r="C527">
            <v>0</v>
          </cell>
          <cell r="D527">
            <v>0</v>
          </cell>
          <cell r="E527">
            <v>0</v>
          </cell>
          <cell r="F527">
            <v>39.42</v>
          </cell>
          <cell r="G527">
            <v>0</v>
          </cell>
        </row>
        <row r="528">
          <cell r="A528" t="str">
            <v>ZK106.K131.C235</v>
          </cell>
          <cell r="B528" t="str">
            <v>ZK106</v>
          </cell>
          <cell r="C528">
            <v>0</v>
          </cell>
          <cell r="D528">
            <v>0</v>
          </cell>
          <cell r="E528">
            <v>3.99</v>
          </cell>
          <cell r="F528">
            <v>9300</v>
          </cell>
          <cell r="G528">
            <v>0</v>
          </cell>
        </row>
        <row r="529">
          <cell r="A529" t="str">
            <v>ZK106.K131.C390</v>
          </cell>
          <cell r="B529" t="str">
            <v>ZK106</v>
          </cell>
          <cell r="C529">
            <v>0</v>
          </cell>
          <cell r="D529">
            <v>0</v>
          </cell>
          <cell r="E529">
            <v>3.1</v>
          </cell>
          <cell r="F529">
            <v>0</v>
          </cell>
          <cell r="G529">
            <v>0</v>
          </cell>
        </row>
        <row r="530">
          <cell r="A530" t="str">
            <v>ZK106.K133.C390</v>
          </cell>
          <cell r="B530" t="str">
            <v>ZK106</v>
          </cell>
          <cell r="C530">
            <v>0</v>
          </cell>
          <cell r="D530">
            <v>0</v>
          </cell>
          <cell r="E530">
            <v>63.46</v>
          </cell>
          <cell r="F530">
            <v>0</v>
          </cell>
          <cell r="G530">
            <v>0</v>
          </cell>
        </row>
        <row r="531">
          <cell r="A531" t="str">
            <v>ZK106.K136.C330</v>
          </cell>
          <cell r="B531" t="str">
            <v>ZK106</v>
          </cell>
          <cell r="C531">
            <v>0</v>
          </cell>
          <cell r="D531">
            <v>0</v>
          </cell>
          <cell r="E531">
            <v>0</v>
          </cell>
          <cell r="F531">
            <v>200</v>
          </cell>
          <cell r="G531">
            <v>0</v>
          </cell>
        </row>
        <row r="532">
          <cell r="A532" t="str">
            <v>ZK106.K137.C020</v>
          </cell>
          <cell r="B532" t="str">
            <v>ZK106</v>
          </cell>
          <cell r="C532">
            <v>0</v>
          </cell>
          <cell r="D532">
            <v>0</v>
          </cell>
          <cell r="E532">
            <v>39.950000000000003</v>
          </cell>
          <cell r="F532">
            <v>0</v>
          </cell>
          <cell r="G532">
            <v>0</v>
          </cell>
        </row>
        <row r="533">
          <cell r="A533" t="str">
            <v>ZK106.K137.C810</v>
          </cell>
          <cell r="B533" t="str">
            <v>ZK106</v>
          </cell>
          <cell r="C533">
            <v>0</v>
          </cell>
          <cell r="D533">
            <v>0</v>
          </cell>
          <cell r="E533">
            <v>0</v>
          </cell>
          <cell r="F533">
            <v>1054.75</v>
          </cell>
          <cell r="G533">
            <v>0</v>
          </cell>
        </row>
        <row r="534">
          <cell r="A534" t="str">
            <v>ZK106.K160.C390</v>
          </cell>
          <cell r="B534" t="str">
            <v>ZK106</v>
          </cell>
          <cell r="C534">
            <v>0</v>
          </cell>
          <cell r="D534">
            <v>0</v>
          </cell>
          <cell r="E534">
            <v>0</v>
          </cell>
          <cell r="F534">
            <v>300</v>
          </cell>
          <cell r="G534">
            <v>0</v>
          </cell>
        </row>
        <row r="535">
          <cell r="A535" t="str">
            <v>ZK106.K161.0000</v>
          </cell>
          <cell r="B535" t="str">
            <v>ZK106</v>
          </cell>
          <cell r="C535">
            <v>0</v>
          </cell>
          <cell r="D535">
            <v>0</v>
          </cell>
          <cell r="E535">
            <v>0</v>
          </cell>
          <cell r="F535">
            <v>0</v>
          </cell>
          <cell r="G535">
            <v>0</v>
          </cell>
        </row>
        <row r="536">
          <cell r="A536" t="str">
            <v>ZK106.K161.C019</v>
          </cell>
          <cell r="B536" t="str">
            <v>ZK106</v>
          </cell>
          <cell r="C536">
            <v>0</v>
          </cell>
          <cell r="D536">
            <v>0</v>
          </cell>
          <cell r="E536">
            <v>3000</v>
          </cell>
          <cell r="F536">
            <v>0</v>
          </cell>
          <cell r="G536">
            <v>0</v>
          </cell>
        </row>
        <row r="537">
          <cell r="A537" t="str">
            <v>ZK106.K161.C020</v>
          </cell>
          <cell r="B537" t="str">
            <v>ZK106</v>
          </cell>
          <cell r="C537">
            <v>0</v>
          </cell>
          <cell r="D537">
            <v>0</v>
          </cell>
          <cell r="E537">
            <v>15050</v>
          </cell>
          <cell r="F537">
            <v>0</v>
          </cell>
          <cell r="G537">
            <v>0</v>
          </cell>
        </row>
        <row r="538">
          <cell r="A538" t="str">
            <v>ZK106.K201.C396</v>
          </cell>
          <cell r="B538" t="str">
            <v>ZK106</v>
          </cell>
          <cell r="C538">
            <v>0</v>
          </cell>
          <cell r="D538">
            <v>0</v>
          </cell>
          <cell r="E538">
            <v>140</v>
          </cell>
          <cell r="F538">
            <v>0</v>
          </cell>
          <cell r="G538">
            <v>0</v>
          </cell>
        </row>
        <row r="539">
          <cell r="A539" t="str">
            <v>ZK106.K203.C019</v>
          </cell>
          <cell r="B539" t="str">
            <v>ZK106</v>
          </cell>
          <cell r="C539">
            <v>0</v>
          </cell>
          <cell r="D539">
            <v>0</v>
          </cell>
          <cell r="E539">
            <v>74.55</v>
          </cell>
          <cell r="F539">
            <v>0</v>
          </cell>
          <cell r="G539">
            <v>0</v>
          </cell>
        </row>
        <row r="540">
          <cell r="A540" t="str">
            <v>ZK106.K203.C396</v>
          </cell>
          <cell r="B540" t="str">
            <v>ZK106</v>
          </cell>
          <cell r="C540">
            <v>0</v>
          </cell>
          <cell r="D540">
            <v>0</v>
          </cell>
          <cell r="E540">
            <v>14.99</v>
          </cell>
          <cell r="F540">
            <v>0</v>
          </cell>
          <cell r="G540">
            <v>0</v>
          </cell>
        </row>
        <row r="541">
          <cell r="A541" t="str">
            <v>ZK106.K218.C235</v>
          </cell>
          <cell r="B541" t="str">
            <v>ZK106</v>
          </cell>
          <cell r="C541">
            <v>0</v>
          </cell>
          <cell r="D541">
            <v>0</v>
          </cell>
          <cell r="E541">
            <v>0</v>
          </cell>
          <cell r="F541">
            <v>162</v>
          </cell>
          <cell r="G541">
            <v>0</v>
          </cell>
        </row>
        <row r="542">
          <cell r="A542" t="str">
            <v>ZK106.K219.C390</v>
          </cell>
          <cell r="B542" t="str">
            <v>ZK106</v>
          </cell>
          <cell r="C542">
            <v>0</v>
          </cell>
          <cell r="D542">
            <v>0</v>
          </cell>
          <cell r="E542">
            <v>11132</v>
          </cell>
          <cell r="F542">
            <v>0</v>
          </cell>
          <cell r="G542">
            <v>0</v>
          </cell>
        </row>
        <row r="543">
          <cell r="A543" t="str">
            <v>ZK106.K223.C330</v>
          </cell>
          <cell r="B543" t="str">
            <v>ZK106</v>
          </cell>
          <cell r="C543">
            <v>0</v>
          </cell>
          <cell r="D543">
            <v>0</v>
          </cell>
          <cell r="E543">
            <v>700</v>
          </cell>
          <cell r="F543">
            <v>844.35</v>
          </cell>
          <cell r="G543">
            <v>0</v>
          </cell>
        </row>
        <row r="544">
          <cell r="A544" t="str">
            <v>ZK106.K224.C070</v>
          </cell>
          <cell r="B544" t="str">
            <v>ZK106</v>
          </cell>
          <cell r="C544">
            <v>0</v>
          </cell>
          <cell r="D544">
            <v>0</v>
          </cell>
          <cell r="E544">
            <v>0</v>
          </cell>
          <cell r="F544">
            <v>3799.75</v>
          </cell>
          <cell r="G544">
            <v>1993.1200000000001</v>
          </cell>
        </row>
        <row r="545">
          <cell r="A545" t="str">
            <v>ZK106.K227.C005</v>
          </cell>
          <cell r="B545" t="str">
            <v>ZK106</v>
          </cell>
          <cell r="C545">
            <v>0</v>
          </cell>
          <cell r="D545">
            <v>0</v>
          </cell>
          <cell r="E545">
            <v>0</v>
          </cell>
          <cell r="F545">
            <v>37.229999999999997</v>
          </cell>
          <cell r="G545">
            <v>0</v>
          </cell>
        </row>
        <row r="546">
          <cell r="A546" t="str">
            <v>ZK106.K227.C125</v>
          </cell>
          <cell r="B546" t="str">
            <v>ZK106</v>
          </cell>
          <cell r="C546">
            <v>0</v>
          </cell>
          <cell r="D546">
            <v>0</v>
          </cell>
          <cell r="E546">
            <v>0</v>
          </cell>
          <cell r="F546">
            <v>101.4</v>
          </cell>
          <cell r="G546">
            <v>0</v>
          </cell>
        </row>
        <row r="547">
          <cell r="A547" t="str">
            <v>ZK106.K227.C700</v>
          </cell>
          <cell r="B547" t="str">
            <v>ZK106</v>
          </cell>
          <cell r="C547">
            <v>0</v>
          </cell>
          <cell r="D547">
            <v>0</v>
          </cell>
          <cell r="E547">
            <v>0</v>
          </cell>
          <cell r="F547">
            <v>9.43</v>
          </cell>
          <cell r="G547">
            <v>0</v>
          </cell>
        </row>
        <row r="548">
          <cell r="A548" t="str">
            <v>ZK106.K227.I005</v>
          </cell>
          <cell r="B548" t="str">
            <v>ZK106</v>
          </cell>
          <cell r="C548">
            <v>0</v>
          </cell>
          <cell r="D548">
            <v>0</v>
          </cell>
          <cell r="E548">
            <v>0</v>
          </cell>
          <cell r="F548">
            <v>57.62</v>
          </cell>
          <cell r="G548">
            <v>0</v>
          </cell>
        </row>
        <row r="549">
          <cell r="A549" t="str">
            <v>ZK106.K227.I006</v>
          </cell>
          <cell r="B549" t="str">
            <v>ZK106</v>
          </cell>
          <cell r="C549">
            <v>0</v>
          </cell>
          <cell r="D549">
            <v>0</v>
          </cell>
          <cell r="E549">
            <v>0</v>
          </cell>
          <cell r="F549">
            <v>3199.84</v>
          </cell>
          <cell r="G549">
            <v>0</v>
          </cell>
        </row>
        <row r="550">
          <cell r="A550" t="str">
            <v>ZK106.K227.I007</v>
          </cell>
          <cell r="B550" t="str">
            <v>ZK106</v>
          </cell>
          <cell r="C550">
            <v>0</v>
          </cell>
          <cell r="D550">
            <v>0</v>
          </cell>
          <cell r="E550">
            <v>0</v>
          </cell>
          <cell r="F550">
            <v>1881.29</v>
          </cell>
          <cell r="G550">
            <v>302.17</v>
          </cell>
        </row>
        <row r="551">
          <cell r="A551" t="str">
            <v>ZK106.K227.I008</v>
          </cell>
          <cell r="B551" t="str">
            <v>ZK106</v>
          </cell>
          <cell r="C551">
            <v>0</v>
          </cell>
          <cell r="D551">
            <v>0</v>
          </cell>
          <cell r="E551">
            <v>0</v>
          </cell>
          <cell r="F551">
            <v>20.32</v>
          </cell>
          <cell r="G551">
            <v>450.82</v>
          </cell>
        </row>
        <row r="552">
          <cell r="A552" t="str">
            <v>ZK106.K227.I009</v>
          </cell>
          <cell r="B552" t="str">
            <v>ZK106</v>
          </cell>
          <cell r="C552">
            <v>0</v>
          </cell>
          <cell r="D552">
            <v>0</v>
          </cell>
          <cell r="E552">
            <v>0</v>
          </cell>
          <cell r="F552">
            <v>0</v>
          </cell>
          <cell r="G552">
            <v>565</v>
          </cell>
        </row>
        <row r="553">
          <cell r="A553" t="str">
            <v>ZK106.K232.I005</v>
          </cell>
          <cell r="B553" t="str">
            <v>ZK106</v>
          </cell>
          <cell r="C553">
            <v>0</v>
          </cell>
          <cell r="D553">
            <v>0</v>
          </cell>
          <cell r="E553">
            <v>0</v>
          </cell>
          <cell r="F553">
            <v>2965</v>
          </cell>
          <cell r="G553">
            <v>0</v>
          </cell>
        </row>
        <row r="554">
          <cell r="A554" t="str">
            <v>ZK106.K232.I009</v>
          </cell>
          <cell r="B554" t="str">
            <v>ZK106</v>
          </cell>
          <cell r="C554">
            <v>0</v>
          </cell>
          <cell r="D554">
            <v>0</v>
          </cell>
          <cell r="E554">
            <v>0</v>
          </cell>
          <cell r="F554">
            <v>0</v>
          </cell>
          <cell r="G554">
            <v>1820</v>
          </cell>
        </row>
        <row r="555">
          <cell r="A555" t="str">
            <v>ZK106.K244.C020</v>
          </cell>
          <cell r="B555" t="str">
            <v>ZK106</v>
          </cell>
          <cell r="C555">
            <v>0</v>
          </cell>
          <cell r="D555">
            <v>0</v>
          </cell>
          <cell r="E555">
            <v>2700</v>
          </cell>
          <cell r="F555">
            <v>0</v>
          </cell>
          <cell r="G555">
            <v>0</v>
          </cell>
        </row>
        <row r="556">
          <cell r="A556" t="str">
            <v>ZK106.K244.C031</v>
          </cell>
          <cell r="B556" t="str">
            <v>ZK106</v>
          </cell>
          <cell r="C556">
            <v>0</v>
          </cell>
          <cell r="D556">
            <v>0</v>
          </cell>
          <cell r="E556">
            <v>45000</v>
          </cell>
          <cell r="F556">
            <v>5000</v>
          </cell>
          <cell r="G556">
            <v>0</v>
          </cell>
        </row>
        <row r="557">
          <cell r="A557" t="str">
            <v>ZK106.K244.C033</v>
          </cell>
          <cell r="B557" t="str">
            <v>ZK106</v>
          </cell>
          <cell r="C557">
            <v>0</v>
          </cell>
          <cell r="D557">
            <v>0</v>
          </cell>
          <cell r="E557">
            <v>18000</v>
          </cell>
          <cell r="F557">
            <v>10000</v>
          </cell>
          <cell r="G557">
            <v>0</v>
          </cell>
        </row>
        <row r="558">
          <cell r="A558" t="str">
            <v>ZK106.K244.C034</v>
          </cell>
          <cell r="B558" t="str">
            <v>ZK106</v>
          </cell>
          <cell r="C558">
            <v>0</v>
          </cell>
          <cell r="D558">
            <v>0</v>
          </cell>
          <cell r="E558">
            <v>25000</v>
          </cell>
          <cell r="F558">
            <v>0</v>
          </cell>
          <cell r="G558">
            <v>0</v>
          </cell>
        </row>
        <row r="559">
          <cell r="A559" t="str">
            <v>ZK106.K244.C035</v>
          </cell>
          <cell r="B559" t="str">
            <v>ZK106</v>
          </cell>
          <cell r="C559">
            <v>0</v>
          </cell>
          <cell r="D559">
            <v>0</v>
          </cell>
          <cell r="E559">
            <v>0</v>
          </cell>
          <cell r="F559">
            <v>6811.1</v>
          </cell>
          <cell r="G559">
            <v>0</v>
          </cell>
        </row>
        <row r="560">
          <cell r="A560" t="str">
            <v>ZK106.K244.C038</v>
          </cell>
          <cell r="B560" t="str">
            <v>ZK106</v>
          </cell>
          <cell r="C560">
            <v>0</v>
          </cell>
          <cell r="D560">
            <v>0</v>
          </cell>
          <cell r="E560">
            <v>0</v>
          </cell>
          <cell r="F560">
            <v>300</v>
          </cell>
          <cell r="G560">
            <v>0</v>
          </cell>
        </row>
        <row r="561">
          <cell r="A561" t="str">
            <v>ZK106.K244.C039</v>
          </cell>
          <cell r="B561" t="str">
            <v>ZK106</v>
          </cell>
          <cell r="C561">
            <v>0</v>
          </cell>
          <cell r="D561">
            <v>0</v>
          </cell>
          <cell r="E561">
            <v>0</v>
          </cell>
          <cell r="F561">
            <v>16806</v>
          </cell>
          <cell r="G561">
            <v>525</v>
          </cell>
        </row>
        <row r="562">
          <cell r="A562" t="str">
            <v>ZK106.K244.C041</v>
          </cell>
          <cell r="B562" t="str">
            <v>ZK106</v>
          </cell>
          <cell r="C562">
            <v>0</v>
          </cell>
          <cell r="D562">
            <v>0</v>
          </cell>
          <cell r="E562">
            <v>0</v>
          </cell>
          <cell r="F562">
            <v>4151.1499999999996</v>
          </cell>
          <cell r="G562">
            <v>0</v>
          </cell>
        </row>
        <row r="563">
          <cell r="A563" t="str">
            <v>ZK106.K244.C045</v>
          </cell>
          <cell r="B563" t="str">
            <v>ZK106</v>
          </cell>
          <cell r="C563">
            <v>0</v>
          </cell>
          <cell r="D563">
            <v>0</v>
          </cell>
          <cell r="E563">
            <v>0</v>
          </cell>
          <cell r="F563">
            <v>2000</v>
          </cell>
          <cell r="G563">
            <v>0</v>
          </cell>
        </row>
        <row r="564">
          <cell r="A564" t="str">
            <v>ZK106.K244.C070</v>
          </cell>
          <cell r="B564" t="str">
            <v>ZK106</v>
          </cell>
          <cell r="C564">
            <v>0</v>
          </cell>
          <cell r="D564">
            <v>0</v>
          </cell>
          <cell r="E564">
            <v>0</v>
          </cell>
          <cell r="F564">
            <v>232.5</v>
          </cell>
          <cell r="G564">
            <v>19204.830000000002</v>
          </cell>
        </row>
        <row r="565">
          <cell r="A565" t="str">
            <v>ZK106.K244.C100</v>
          </cell>
          <cell r="B565" t="str">
            <v>ZK106</v>
          </cell>
          <cell r="C565">
            <v>0</v>
          </cell>
          <cell r="D565">
            <v>0</v>
          </cell>
          <cell r="E565">
            <v>0</v>
          </cell>
          <cell r="F565">
            <v>4963.1000000000004</v>
          </cell>
          <cell r="G565">
            <v>0</v>
          </cell>
        </row>
        <row r="566">
          <cell r="A566" t="str">
            <v>ZK106.K244.C130</v>
          </cell>
          <cell r="B566" t="str">
            <v>ZK106</v>
          </cell>
          <cell r="C566">
            <v>0</v>
          </cell>
          <cell r="D566">
            <v>0</v>
          </cell>
          <cell r="E566">
            <v>0</v>
          </cell>
          <cell r="F566">
            <v>480</v>
          </cell>
          <cell r="G566">
            <v>0</v>
          </cell>
        </row>
        <row r="567">
          <cell r="A567" t="str">
            <v>ZK106.K244.C140</v>
          </cell>
          <cell r="B567" t="str">
            <v>ZK106</v>
          </cell>
          <cell r="C567">
            <v>0</v>
          </cell>
          <cell r="D567">
            <v>0</v>
          </cell>
          <cell r="E567">
            <v>19.170000000000002</v>
          </cell>
          <cell r="F567">
            <v>0</v>
          </cell>
          <cell r="G567">
            <v>0</v>
          </cell>
        </row>
        <row r="568">
          <cell r="A568" t="str">
            <v>ZK106.K244.C290</v>
          </cell>
          <cell r="B568" t="str">
            <v>ZK106</v>
          </cell>
          <cell r="C568">
            <v>0</v>
          </cell>
          <cell r="D568">
            <v>0</v>
          </cell>
          <cell r="E568">
            <v>0</v>
          </cell>
          <cell r="F568">
            <v>40226</v>
          </cell>
          <cell r="G568">
            <v>1364</v>
          </cell>
        </row>
        <row r="569">
          <cell r="A569" t="str">
            <v>ZK106.K244.C390</v>
          </cell>
          <cell r="B569" t="str">
            <v>ZK106</v>
          </cell>
          <cell r="C569">
            <v>0</v>
          </cell>
          <cell r="D569">
            <v>0</v>
          </cell>
          <cell r="E569">
            <v>2231.48</v>
          </cell>
          <cell r="F569">
            <v>9196.25</v>
          </cell>
          <cell r="G569">
            <v>84.86</v>
          </cell>
        </row>
        <row r="570">
          <cell r="A570" t="str">
            <v>ZK106.K244.C510</v>
          </cell>
          <cell r="B570" t="str">
            <v>ZK106</v>
          </cell>
          <cell r="C570">
            <v>0</v>
          </cell>
          <cell r="D570">
            <v>0</v>
          </cell>
          <cell r="E570">
            <v>0</v>
          </cell>
          <cell r="F570">
            <v>263.04000000000002</v>
          </cell>
          <cell r="G570">
            <v>186</v>
          </cell>
        </row>
        <row r="571">
          <cell r="A571" t="str">
            <v>ZK106.K244.C810</v>
          </cell>
          <cell r="B571" t="str">
            <v>ZK106</v>
          </cell>
          <cell r="C571">
            <v>0</v>
          </cell>
          <cell r="D571">
            <v>0</v>
          </cell>
          <cell r="E571">
            <v>0</v>
          </cell>
          <cell r="F571">
            <v>14901.74</v>
          </cell>
          <cell r="G571">
            <v>0</v>
          </cell>
        </row>
        <row r="572">
          <cell r="A572" t="str">
            <v>ZK106.K244.I004</v>
          </cell>
          <cell r="B572" t="str">
            <v>ZK106</v>
          </cell>
          <cell r="C572">
            <v>0</v>
          </cell>
          <cell r="D572">
            <v>0</v>
          </cell>
          <cell r="E572">
            <v>1000</v>
          </cell>
          <cell r="F572">
            <v>2007.5</v>
          </cell>
          <cell r="G572">
            <v>0</v>
          </cell>
        </row>
        <row r="573">
          <cell r="A573" t="str">
            <v>ZK106.K244.I006</v>
          </cell>
          <cell r="B573" t="str">
            <v>ZK106</v>
          </cell>
          <cell r="C573">
            <v>0</v>
          </cell>
          <cell r="D573">
            <v>0</v>
          </cell>
          <cell r="E573">
            <v>0</v>
          </cell>
          <cell r="F573">
            <v>100</v>
          </cell>
          <cell r="G573">
            <v>0</v>
          </cell>
        </row>
        <row r="574">
          <cell r="A574" t="str">
            <v>ZK106.K244.I010</v>
          </cell>
          <cell r="B574" t="str">
            <v>ZK106</v>
          </cell>
          <cell r="C574">
            <v>0</v>
          </cell>
          <cell r="D574">
            <v>0</v>
          </cell>
          <cell r="E574">
            <v>160</v>
          </cell>
          <cell r="F574">
            <v>875</v>
          </cell>
          <cell r="G574">
            <v>0</v>
          </cell>
        </row>
        <row r="575">
          <cell r="A575" t="str">
            <v>ZK106.K245.C020</v>
          </cell>
          <cell r="B575" t="str">
            <v>ZK106</v>
          </cell>
          <cell r="C575">
            <v>0</v>
          </cell>
          <cell r="D575">
            <v>0</v>
          </cell>
          <cell r="E575">
            <v>40546.980000000003</v>
          </cell>
          <cell r="F575">
            <v>0</v>
          </cell>
          <cell r="G575">
            <v>0</v>
          </cell>
        </row>
        <row r="576">
          <cell r="A576" t="str">
            <v>ZK106.K245.C031</v>
          </cell>
          <cell r="B576" t="str">
            <v>ZK106</v>
          </cell>
          <cell r="C576">
            <v>0</v>
          </cell>
          <cell r="D576">
            <v>0</v>
          </cell>
          <cell r="E576">
            <v>175000</v>
          </cell>
          <cell r="F576">
            <v>0</v>
          </cell>
          <cell r="G576">
            <v>10000</v>
          </cell>
        </row>
        <row r="577">
          <cell r="A577" t="str">
            <v>ZK106.K245.C070</v>
          </cell>
          <cell r="B577" t="str">
            <v>ZK106</v>
          </cell>
          <cell r="C577">
            <v>0</v>
          </cell>
          <cell r="D577">
            <v>0</v>
          </cell>
          <cell r="E577">
            <v>0</v>
          </cell>
          <cell r="F577">
            <v>80127.19</v>
          </cell>
          <cell r="G577">
            <v>12928.82</v>
          </cell>
        </row>
        <row r="578">
          <cell r="A578" t="str">
            <v>ZK106.K245.C100</v>
          </cell>
          <cell r="B578" t="str">
            <v>ZK106</v>
          </cell>
          <cell r="C578">
            <v>0</v>
          </cell>
          <cell r="D578">
            <v>0</v>
          </cell>
          <cell r="E578">
            <v>0</v>
          </cell>
          <cell r="F578">
            <v>44.15</v>
          </cell>
          <cell r="G578">
            <v>0</v>
          </cell>
        </row>
        <row r="579">
          <cell r="A579" t="str">
            <v>ZK106.K245.C130</v>
          </cell>
          <cell r="B579" t="str">
            <v>ZK106</v>
          </cell>
          <cell r="C579">
            <v>0</v>
          </cell>
          <cell r="D579">
            <v>0</v>
          </cell>
          <cell r="E579">
            <v>0</v>
          </cell>
          <cell r="F579">
            <v>17142.240000000002</v>
          </cell>
          <cell r="G579">
            <v>0</v>
          </cell>
        </row>
        <row r="580">
          <cell r="A580" t="str">
            <v>ZK106.K245.C175</v>
          </cell>
          <cell r="B580" t="str">
            <v>ZK106</v>
          </cell>
          <cell r="C580">
            <v>0</v>
          </cell>
          <cell r="D580">
            <v>0</v>
          </cell>
          <cell r="E580">
            <v>0</v>
          </cell>
          <cell r="F580">
            <v>6834</v>
          </cell>
          <cell r="G580">
            <v>76</v>
          </cell>
        </row>
        <row r="581">
          <cell r="A581" t="str">
            <v>ZK106.K245.C230</v>
          </cell>
          <cell r="B581" t="str">
            <v>ZK106</v>
          </cell>
          <cell r="C581">
            <v>0</v>
          </cell>
          <cell r="D581">
            <v>0</v>
          </cell>
          <cell r="E581">
            <v>0</v>
          </cell>
          <cell r="F581">
            <v>86366.22</v>
          </cell>
          <cell r="G581">
            <v>3680.45</v>
          </cell>
        </row>
        <row r="582">
          <cell r="A582" t="str">
            <v>ZK106.K245.C235</v>
          </cell>
          <cell r="B582" t="str">
            <v>ZK106</v>
          </cell>
          <cell r="C582">
            <v>0</v>
          </cell>
          <cell r="D582">
            <v>0</v>
          </cell>
          <cell r="E582">
            <v>25.2</v>
          </cell>
          <cell r="F582">
            <v>3113.9</v>
          </cell>
          <cell r="G582">
            <v>153</v>
          </cell>
        </row>
        <row r="583">
          <cell r="A583" t="str">
            <v>ZK106.K245.C320</v>
          </cell>
          <cell r="B583" t="str">
            <v>ZK106</v>
          </cell>
          <cell r="C583">
            <v>0</v>
          </cell>
          <cell r="D583">
            <v>0</v>
          </cell>
          <cell r="E583">
            <v>2054.16</v>
          </cell>
          <cell r="F583">
            <v>0</v>
          </cell>
          <cell r="G583">
            <v>0</v>
          </cell>
        </row>
        <row r="584">
          <cell r="A584" t="str">
            <v>ZK106.K245.C330</v>
          </cell>
          <cell r="B584" t="str">
            <v>ZK106</v>
          </cell>
          <cell r="C584">
            <v>0</v>
          </cell>
          <cell r="D584">
            <v>0</v>
          </cell>
          <cell r="E584">
            <v>2874.41</v>
          </cell>
          <cell r="F584">
            <v>942.74</v>
          </cell>
          <cell r="G584">
            <v>0</v>
          </cell>
        </row>
        <row r="585">
          <cell r="A585" t="str">
            <v>ZK106.K245.C350</v>
          </cell>
          <cell r="B585" t="str">
            <v>ZK106</v>
          </cell>
          <cell r="C585">
            <v>0</v>
          </cell>
          <cell r="D585">
            <v>0</v>
          </cell>
          <cell r="E585">
            <v>1290.9000000000001</v>
          </cell>
          <cell r="F585">
            <v>0</v>
          </cell>
          <cell r="G585">
            <v>0</v>
          </cell>
        </row>
        <row r="586">
          <cell r="A586" t="str">
            <v>ZK106.K245.C500</v>
          </cell>
          <cell r="B586" t="str">
            <v>ZK106</v>
          </cell>
          <cell r="C586">
            <v>0</v>
          </cell>
          <cell r="D586">
            <v>0</v>
          </cell>
          <cell r="E586">
            <v>2845</v>
          </cell>
          <cell r="F586">
            <v>276.8</v>
          </cell>
          <cell r="G586">
            <v>0</v>
          </cell>
        </row>
        <row r="587">
          <cell r="A587" t="str">
            <v>ZK106.K245.C515</v>
          </cell>
          <cell r="B587" t="str">
            <v>ZK106</v>
          </cell>
          <cell r="C587">
            <v>0</v>
          </cell>
          <cell r="D587">
            <v>0</v>
          </cell>
          <cell r="E587">
            <v>0</v>
          </cell>
          <cell r="F587">
            <v>333.75</v>
          </cell>
          <cell r="G587">
            <v>0</v>
          </cell>
        </row>
        <row r="588">
          <cell r="A588" t="str">
            <v>ZK106.K245.C550</v>
          </cell>
          <cell r="B588" t="str">
            <v>ZK106</v>
          </cell>
          <cell r="C588">
            <v>0</v>
          </cell>
          <cell r="D588">
            <v>0</v>
          </cell>
          <cell r="E588">
            <v>0</v>
          </cell>
          <cell r="F588">
            <v>15122.85</v>
          </cell>
          <cell r="G588">
            <v>488.66</v>
          </cell>
        </row>
        <row r="589">
          <cell r="A589" t="str">
            <v>ZK106.K245.C565</v>
          </cell>
          <cell r="B589" t="str">
            <v>ZK106</v>
          </cell>
          <cell r="C589">
            <v>0</v>
          </cell>
          <cell r="D589">
            <v>0</v>
          </cell>
          <cell r="E589">
            <v>0</v>
          </cell>
          <cell r="F589">
            <v>105</v>
          </cell>
          <cell r="G589">
            <v>0</v>
          </cell>
        </row>
        <row r="590">
          <cell r="A590" t="str">
            <v>ZK106.K245.C603</v>
          </cell>
          <cell r="B590" t="str">
            <v>ZK106</v>
          </cell>
          <cell r="C590">
            <v>0</v>
          </cell>
          <cell r="D590">
            <v>0</v>
          </cell>
          <cell r="E590">
            <v>620</v>
          </cell>
          <cell r="F590">
            <v>0</v>
          </cell>
          <cell r="G590">
            <v>0</v>
          </cell>
        </row>
        <row r="591">
          <cell r="A591" t="str">
            <v>ZK106.K245.C610</v>
          </cell>
          <cell r="B591" t="str">
            <v>ZK106</v>
          </cell>
          <cell r="C591">
            <v>0</v>
          </cell>
          <cell r="D591">
            <v>0</v>
          </cell>
          <cell r="E591">
            <v>0</v>
          </cell>
          <cell r="F591">
            <v>14095.69</v>
          </cell>
          <cell r="G591">
            <v>0</v>
          </cell>
        </row>
        <row r="592">
          <cell r="A592" t="str">
            <v>ZK106.K245.C810</v>
          </cell>
          <cell r="B592" t="str">
            <v>ZK106</v>
          </cell>
          <cell r="C592">
            <v>0</v>
          </cell>
          <cell r="D592">
            <v>0</v>
          </cell>
          <cell r="E592">
            <v>0</v>
          </cell>
          <cell r="F592">
            <v>13746.3</v>
          </cell>
          <cell r="G592">
            <v>0</v>
          </cell>
        </row>
        <row r="593">
          <cell r="A593" t="str">
            <v>ZK106.K245.I004</v>
          </cell>
          <cell r="B593" t="str">
            <v>ZK106</v>
          </cell>
          <cell r="C593">
            <v>0</v>
          </cell>
          <cell r="D593">
            <v>0</v>
          </cell>
          <cell r="E593">
            <v>0</v>
          </cell>
          <cell r="F593">
            <v>782.99</v>
          </cell>
          <cell r="G593">
            <v>0</v>
          </cell>
        </row>
        <row r="594">
          <cell r="A594" t="str">
            <v>ZK106.K245.I005</v>
          </cell>
          <cell r="B594" t="str">
            <v>ZK106</v>
          </cell>
          <cell r="C594">
            <v>0</v>
          </cell>
          <cell r="D594">
            <v>0</v>
          </cell>
          <cell r="E594">
            <v>0</v>
          </cell>
          <cell r="F594">
            <v>87</v>
          </cell>
          <cell r="G594">
            <v>0</v>
          </cell>
        </row>
        <row r="595">
          <cell r="A595" t="str">
            <v>ZK106.K245.I007</v>
          </cell>
          <cell r="B595" t="str">
            <v>ZK106</v>
          </cell>
          <cell r="C595">
            <v>0</v>
          </cell>
          <cell r="D595">
            <v>0</v>
          </cell>
          <cell r="E595">
            <v>0</v>
          </cell>
          <cell r="F595">
            <v>4814.75</v>
          </cell>
          <cell r="G595">
            <v>0</v>
          </cell>
        </row>
        <row r="596">
          <cell r="A596" t="str">
            <v>ZK106.K246.C235</v>
          </cell>
          <cell r="B596" t="str">
            <v>ZK106</v>
          </cell>
          <cell r="C596">
            <v>0</v>
          </cell>
          <cell r="D596">
            <v>0</v>
          </cell>
          <cell r="E596">
            <v>0</v>
          </cell>
          <cell r="F596">
            <v>1166.82</v>
          </cell>
          <cell r="G596">
            <v>0</v>
          </cell>
        </row>
        <row r="597">
          <cell r="A597" t="str">
            <v>ZK106.K246.C810</v>
          </cell>
          <cell r="B597" t="str">
            <v>ZK106</v>
          </cell>
          <cell r="C597">
            <v>0</v>
          </cell>
          <cell r="D597">
            <v>0</v>
          </cell>
          <cell r="E597">
            <v>0</v>
          </cell>
          <cell r="F597">
            <v>3579.9</v>
          </cell>
          <cell r="G597">
            <v>0</v>
          </cell>
        </row>
        <row r="598">
          <cell r="A598" t="str">
            <v>ZK106.K247.C100</v>
          </cell>
          <cell r="B598" t="str">
            <v>ZK106</v>
          </cell>
          <cell r="C598">
            <v>0</v>
          </cell>
          <cell r="D598">
            <v>0</v>
          </cell>
          <cell r="E598">
            <v>0</v>
          </cell>
          <cell r="F598">
            <v>151565.75</v>
          </cell>
          <cell r="G598">
            <v>0</v>
          </cell>
        </row>
        <row r="599">
          <cell r="A599" t="str">
            <v>ZK106.K247.C235</v>
          </cell>
          <cell r="B599" t="str">
            <v>ZK106</v>
          </cell>
          <cell r="C599">
            <v>0</v>
          </cell>
          <cell r="D599">
            <v>0</v>
          </cell>
          <cell r="E599">
            <v>0</v>
          </cell>
          <cell r="F599">
            <v>4152.5</v>
          </cell>
          <cell r="G599">
            <v>0</v>
          </cell>
        </row>
        <row r="600">
          <cell r="A600" t="str">
            <v>ZK106.K247.C320</v>
          </cell>
          <cell r="B600" t="str">
            <v>ZK106</v>
          </cell>
          <cell r="C600">
            <v>0</v>
          </cell>
          <cell r="D600">
            <v>0</v>
          </cell>
          <cell r="E600">
            <v>540.35</v>
          </cell>
          <cell r="F600">
            <v>59.99</v>
          </cell>
          <cell r="G600">
            <v>0</v>
          </cell>
        </row>
        <row r="601">
          <cell r="A601" t="str">
            <v>ZK106.K247.C726</v>
          </cell>
          <cell r="B601" t="str">
            <v>ZK106</v>
          </cell>
          <cell r="C601">
            <v>0</v>
          </cell>
          <cell r="D601">
            <v>0</v>
          </cell>
          <cell r="E601">
            <v>0</v>
          </cell>
          <cell r="F601">
            <v>29.21</v>
          </cell>
          <cell r="G601">
            <v>0</v>
          </cell>
        </row>
        <row r="602">
          <cell r="A602" t="str">
            <v>ZK106.K247.C727</v>
          </cell>
          <cell r="B602" t="str">
            <v>ZK106</v>
          </cell>
          <cell r="C602">
            <v>0</v>
          </cell>
          <cell r="D602">
            <v>0</v>
          </cell>
          <cell r="E602">
            <v>0</v>
          </cell>
          <cell r="F602">
            <v>0</v>
          </cell>
          <cell r="G602">
            <v>488</v>
          </cell>
        </row>
        <row r="603">
          <cell r="A603" t="str">
            <v>ZK106.K247.C810</v>
          </cell>
          <cell r="B603" t="str">
            <v>ZK106</v>
          </cell>
          <cell r="C603">
            <v>0</v>
          </cell>
          <cell r="D603">
            <v>0</v>
          </cell>
          <cell r="E603">
            <v>0</v>
          </cell>
          <cell r="F603">
            <v>2118.77</v>
          </cell>
          <cell r="G603">
            <v>0</v>
          </cell>
        </row>
        <row r="604">
          <cell r="A604" t="str">
            <v>ZK106.K247.I005</v>
          </cell>
          <cell r="B604" t="str">
            <v>ZK106</v>
          </cell>
          <cell r="C604">
            <v>0</v>
          </cell>
          <cell r="D604">
            <v>0</v>
          </cell>
          <cell r="E604">
            <v>0</v>
          </cell>
          <cell r="F604">
            <v>420</v>
          </cell>
          <cell r="G604">
            <v>0</v>
          </cell>
        </row>
        <row r="605">
          <cell r="A605" t="str">
            <v>ZK106.K247.I006</v>
          </cell>
          <cell r="B605" t="str">
            <v>ZK106</v>
          </cell>
          <cell r="C605">
            <v>0</v>
          </cell>
          <cell r="D605">
            <v>0</v>
          </cell>
          <cell r="E605">
            <v>0</v>
          </cell>
          <cell r="F605">
            <v>377</v>
          </cell>
          <cell r="G605">
            <v>0</v>
          </cell>
        </row>
        <row r="606">
          <cell r="A606" t="str">
            <v>ZK106.K247.I009</v>
          </cell>
          <cell r="B606" t="str">
            <v>ZK106</v>
          </cell>
          <cell r="C606">
            <v>0</v>
          </cell>
          <cell r="D606">
            <v>0</v>
          </cell>
          <cell r="E606">
            <v>0</v>
          </cell>
          <cell r="F606">
            <v>400.74</v>
          </cell>
          <cell r="G606">
            <v>54</v>
          </cell>
        </row>
        <row r="607">
          <cell r="A607" t="str">
            <v>ZK106.K248.C020</v>
          </cell>
          <cell r="B607" t="str">
            <v>ZK106</v>
          </cell>
          <cell r="C607">
            <v>0</v>
          </cell>
          <cell r="D607">
            <v>0</v>
          </cell>
          <cell r="E607">
            <v>54424</v>
          </cell>
          <cell r="F607">
            <v>0</v>
          </cell>
          <cell r="G607">
            <v>0</v>
          </cell>
        </row>
        <row r="608">
          <cell r="A608" t="str">
            <v>ZK106.K248.C100</v>
          </cell>
          <cell r="B608" t="str">
            <v>ZK106</v>
          </cell>
          <cell r="C608">
            <v>0</v>
          </cell>
          <cell r="D608">
            <v>0</v>
          </cell>
          <cell r="E608">
            <v>0</v>
          </cell>
          <cell r="F608">
            <v>425</v>
          </cell>
          <cell r="G608">
            <v>0</v>
          </cell>
        </row>
        <row r="609">
          <cell r="A609" t="str">
            <v>ZK106.K248.C131</v>
          </cell>
          <cell r="B609" t="str">
            <v>ZK106</v>
          </cell>
          <cell r="C609">
            <v>0</v>
          </cell>
          <cell r="D609">
            <v>0</v>
          </cell>
          <cell r="E609">
            <v>0</v>
          </cell>
          <cell r="F609">
            <v>2876.68</v>
          </cell>
          <cell r="G609">
            <v>6321.97</v>
          </cell>
        </row>
        <row r="610">
          <cell r="A610" t="str">
            <v>ZK106.K248.C235</v>
          </cell>
          <cell r="B610" t="str">
            <v>ZK106</v>
          </cell>
          <cell r="C610">
            <v>0</v>
          </cell>
          <cell r="D610">
            <v>0</v>
          </cell>
          <cell r="E610">
            <v>0</v>
          </cell>
          <cell r="F610">
            <v>483</v>
          </cell>
          <cell r="G610">
            <v>0</v>
          </cell>
        </row>
        <row r="611">
          <cell r="A611" t="str">
            <v>ZK106.K248.C320</v>
          </cell>
          <cell r="B611" t="str">
            <v>ZK106</v>
          </cell>
          <cell r="C611">
            <v>0</v>
          </cell>
          <cell r="D611">
            <v>0</v>
          </cell>
          <cell r="E611">
            <v>14783.4</v>
          </cell>
          <cell r="F611">
            <v>0</v>
          </cell>
          <cell r="G611">
            <v>0</v>
          </cell>
        </row>
        <row r="612">
          <cell r="A612" t="str">
            <v>ZK106.K248.C330</v>
          </cell>
          <cell r="B612" t="str">
            <v>ZK106</v>
          </cell>
          <cell r="C612">
            <v>0</v>
          </cell>
          <cell r="D612">
            <v>0</v>
          </cell>
          <cell r="E612">
            <v>0</v>
          </cell>
          <cell r="F612">
            <v>7699.8</v>
          </cell>
          <cell r="G612">
            <v>0</v>
          </cell>
        </row>
        <row r="613">
          <cell r="A613" t="str">
            <v>ZK106.K248.C604</v>
          </cell>
          <cell r="B613" t="str">
            <v>ZK106</v>
          </cell>
          <cell r="C613">
            <v>0</v>
          </cell>
          <cell r="D613">
            <v>0</v>
          </cell>
          <cell r="E613">
            <v>0</v>
          </cell>
          <cell r="F613">
            <v>2150</v>
          </cell>
          <cell r="G613">
            <v>0</v>
          </cell>
        </row>
        <row r="614">
          <cell r="A614" t="str">
            <v>ZK106.K248.C702</v>
          </cell>
          <cell r="B614" t="str">
            <v>ZK106</v>
          </cell>
          <cell r="C614">
            <v>0</v>
          </cell>
          <cell r="D614">
            <v>0</v>
          </cell>
          <cell r="E614">
            <v>0</v>
          </cell>
          <cell r="F614">
            <v>29426.21</v>
          </cell>
          <cell r="G614">
            <v>0</v>
          </cell>
        </row>
        <row r="615">
          <cell r="A615" t="str">
            <v>ZK106.K248.C810</v>
          </cell>
          <cell r="B615" t="str">
            <v>ZK106</v>
          </cell>
          <cell r="C615">
            <v>0</v>
          </cell>
          <cell r="D615">
            <v>0</v>
          </cell>
          <cell r="E615">
            <v>0</v>
          </cell>
          <cell r="F615">
            <v>6567.45</v>
          </cell>
          <cell r="G615">
            <v>0</v>
          </cell>
        </row>
        <row r="616">
          <cell r="A616" t="str">
            <v>ZK106.K248.I005</v>
          </cell>
          <cell r="B616" t="str">
            <v>ZK106</v>
          </cell>
          <cell r="C616">
            <v>0</v>
          </cell>
          <cell r="D616">
            <v>0</v>
          </cell>
          <cell r="E616">
            <v>0</v>
          </cell>
          <cell r="F616">
            <v>571.20000000000005</v>
          </cell>
          <cell r="G616">
            <v>0</v>
          </cell>
        </row>
        <row r="617">
          <cell r="A617" t="str">
            <v>ZK106.K249.0000</v>
          </cell>
          <cell r="B617" t="str">
            <v>ZK106</v>
          </cell>
          <cell r="C617">
            <v>0</v>
          </cell>
          <cell r="D617">
            <v>0</v>
          </cell>
          <cell r="E617">
            <v>0</v>
          </cell>
          <cell r="F617">
            <v>0</v>
          </cell>
          <cell r="G617">
            <v>0</v>
          </cell>
        </row>
        <row r="618">
          <cell r="A618" t="str">
            <v>ZK106.K249.C020</v>
          </cell>
          <cell r="B618" t="str">
            <v>ZK106</v>
          </cell>
          <cell r="C618">
            <v>0</v>
          </cell>
          <cell r="D618">
            <v>0</v>
          </cell>
          <cell r="E618">
            <v>305150</v>
          </cell>
          <cell r="F618">
            <v>0</v>
          </cell>
          <cell r="G618">
            <v>0</v>
          </cell>
        </row>
        <row r="619">
          <cell r="A619" t="str">
            <v>ZK106.K249.C070</v>
          </cell>
          <cell r="B619" t="str">
            <v>ZK106</v>
          </cell>
          <cell r="C619">
            <v>0</v>
          </cell>
          <cell r="D619">
            <v>0</v>
          </cell>
          <cell r="E619">
            <v>0</v>
          </cell>
          <cell r="F619">
            <v>13046</v>
          </cell>
          <cell r="G619">
            <v>0</v>
          </cell>
        </row>
        <row r="620">
          <cell r="A620" t="str">
            <v>ZK106.K249.C131</v>
          </cell>
          <cell r="B620" t="str">
            <v>ZK106</v>
          </cell>
          <cell r="C620">
            <v>0</v>
          </cell>
          <cell r="D620">
            <v>0</v>
          </cell>
          <cell r="E620">
            <v>0</v>
          </cell>
          <cell r="F620">
            <v>2075</v>
          </cell>
          <cell r="G620">
            <v>0</v>
          </cell>
        </row>
        <row r="621">
          <cell r="A621" t="str">
            <v>ZK106.K249.C132</v>
          </cell>
          <cell r="B621" t="str">
            <v>ZK106</v>
          </cell>
          <cell r="C621">
            <v>0</v>
          </cell>
          <cell r="D621">
            <v>0</v>
          </cell>
          <cell r="E621">
            <v>0</v>
          </cell>
          <cell r="F621">
            <v>37346.639999999999</v>
          </cell>
          <cell r="G621">
            <v>603.16</v>
          </cell>
        </row>
        <row r="622">
          <cell r="A622" t="str">
            <v>ZK106.K249.C235</v>
          </cell>
          <cell r="B622" t="str">
            <v>ZK106</v>
          </cell>
          <cell r="C622">
            <v>0</v>
          </cell>
          <cell r="D622">
            <v>0</v>
          </cell>
          <cell r="E622">
            <v>0</v>
          </cell>
          <cell r="F622">
            <v>300</v>
          </cell>
          <cell r="G622">
            <v>0</v>
          </cell>
        </row>
        <row r="623">
          <cell r="A623" t="str">
            <v>ZK106.K249.C603</v>
          </cell>
          <cell r="B623" t="str">
            <v>ZK106</v>
          </cell>
          <cell r="C623">
            <v>0</v>
          </cell>
          <cell r="D623">
            <v>0</v>
          </cell>
          <cell r="E623">
            <v>6095</v>
          </cell>
          <cell r="F623">
            <v>0</v>
          </cell>
          <cell r="G623">
            <v>0</v>
          </cell>
        </row>
        <row r="624">
          <cell r="A624" t="str">
            <v>ZK106.K249.C810</v>
          </cell>
          <cell r="B624" t="str">
            <v>ZK106</v>
          </cell>
          <cell r="C624">
            <v>0</v>
          </cell>
          <cell r="D624">
            <v>0</v>
          </cell>
          <cell r="E624">
            <v>0</v>
          </cell>
          <cell r="F624">
            <v>2730</v>
          </cell>
          <cell r="G624">
            <v>0</v>
          </cell>
        </row>
        <row r="625">
          <cell r="A625" t="str">
            <v>ZK106.K250.C020</v>
          </cell>
          <cell r="B625" t="str">
            <v>ZK106</v>
          </cell>
          <cell r="C625">
            <v>0</v>
          </cell>
          <cell r="D625">
            <v>0</v>
          </cell>
          <cell r="E625">
            <v>65656.789999999994</v>
          </cell>
          <cell r="F625">
            <v>892.5</v>
          </cell>
          <cell r="G625">
            <v>0</v>
          </cell>
        </row>
        <row r="626">
          <cell r="A626" t="str">
            <v>ZK106.K250.C131</v>
          </cell>
          <cell r="B626" t="str">
            <v>ZK106</v>
          </cell>
          <cell r="C626">
            <v>0</v>
          </cell>
          <cell r="D626">
            <v>0</v>
          </cell>
          <cell r="E626">
            <v>0</v>
          </cell>
          <cell r="F626">
            <v>1350</v>
          </cell>
          <cell r="G626">
            <v>0</v>
          </cell>
        </row>
        <row r="627">
          <cell r="A627" t="str">
            <v>ZK106.K251.C020</v>
          </cell>
          <cell r="B627" t="str">
            <v>ZK106</v>
          </cell>
          <cell r="C627">
            <v>0</v>
          </cell>
          <cell r="D627">
            <v>0</v>
          </cell>
          <cell r="E627">
            <v>55208.67</v>
          </cell>
          <cell r="F627">
            <v>0</v>
          </cell>
          <cell r="G627">
            <v>0</v>
          </cell>
        </row>
        <row r="628">
          <cell r="A628" t="str">
            <v>ZK106.K252.C130</v>
          </cell>
          <cell r="B628" t="str">
            <v>ZK106</v>
          </cell>
          <cell r="C628">
            <v>0</v>
          </cell>
          <cell r="D628">
            <v>0</v>
          </cell>
          <cell r="E628">
            <v>0</v>
          </cell>
          <cell r="F628">
            <v>54.7</v>
          </cell>
          <cell r="G628">
            <v>0</v>
          </cell>
        </row>
        <row r="629">
          <cell r="A629" t="str">
            <v>ZK106.K252.C810</v>
          </cell>
          <cell r="B629" t="str">
            <v>ZK106</v>
          </cell>
          <cell r="C629">
            <v>0</v>
          </cell>
          <cell r="D629">
            <v>0</v>
          </cell>
          <cell r="E629">
            <v>0</v>
          </cell>
          <cell r="F629">
            <v>2000</v>
          </cell>
          <cell r="G629">
            <v>0</v>
          </cell>
        </row>
        <row r="630">
          <cell r="A630" t="str">
            <v>ZK106.K253.C020</v>
          </cell>
          <cell r="B630" t="str">
            <v>ZK106</v>
          </cell>
          <cell r="C630">
            <v>0</v>
          </cell>
          <cell r="D630">
            <v>0</v>
          </cell>
          <cell r="E630">
            <v>16017</v>
          </cell>
          <cell r="F630">
            <v>0</v>
          </cell>
          <cell r="G630">
            <v>0</v>
          </cell>
        </row>
        <row r="631">
          <cell r="A631" t="str">
            <v>ZK106.K253.C132</v>
          </cell>
          <cell r="B631" t="str">
            <v>ZK106</v>
          </cell>
          <cell r="C631">
            <v>0</v>
          </cell>
          <cell r="D631">
            <v>0</v>
          </cell>
          <cell r="E631">
            <v>0</v>
          </cell>
          <cell r="F631">
            <v>90</v>
          </cell>
          <cell r="G631">
            <v>0</v>
          </cell>
        </row>
        <row r="632">
          <cell r="A632" t="str">
            <v>ZK106.K253.C290</v>
          </cell>
          <cell r="B632" t="str">
            <v>ZK106</v>
          </cell>
          <cell r="C632">
            <v>0</v>
          </cell>
          <cell r="D632">
            <v>0</v>
          </cell>
          <cell r="E632">
            <v>0</v>
          </cell>
          <cell r="F632">
            <v>1569.75</v>
          </cell>
          <cell r="G632">
            <v>0</v>
          </cell>
        </row>
        <row r="633">
          <cell r="A633" t="str">
            <v>ZK106.K253.C320</v>
          </cell>
          <cell r="B633" t="str">
            <v>ZK106</v>
          </cell>
          <cell r="C633">
            <v>0</v>
          </cell>
          <cell r="D633">
            <v>0</v>
          </cell>
          <cell r="E633">
            <v>12490.14</v>
          </cell>
          <cell r="F633">
            <v>518.92999999999995</v>
          </cell>
          <cell r="G633">
            <v>0</v>
          </cell>
        </row>
        <row r="634">
          <cell r="A634" t="str">
            <v>ZK106.K253.C330</v>
          </cell>
          <cell r="B634" t="str">
            <v>ZK106</v>
          </cell>
          <cell r="C634">
            <v>0</v>
          </cell>
          <cell r="D634">
            <v>0</v>
          </cell>
          <cell r="E634">
            <v>0</v>
          </cell>
          <cell r="F634">
            <v>6496.75</v>
          </cell>
          <cell r="G634">
            <v>0</v>
          </cell>
        </row>
        <row r="635">
          <cell r="A635" t="str">
            <v>ZK106.K253.C500</v>
          </cell>
          <cell r="B635" t="str">
            <v>ZK106</v>
          </cell>
          <cell r="C635">
            <v>0</v>
          </cell>
          <cell r="D635">
            <v>0</v>
          </cell>
          <cell r="E635">
            <v>2233.13</v>
          </cell>
          <cell r="F635">
            <v>0</v>
          </cell>
          <cell r="G635">
            <v>0</v>
          </cell>
        </row>
        <row r="636">
          <cell r="A636" t="str">
            <v>ZK106.K253.C601</v>
          </cell>
          <cell r="B636" t="str">
            <v>ZK106</v>
          </cell>
          <cell r="C636">
            <v>0</v>
          </cell>
          <cell r="D636">
            <v>0</v>
          </cell>
          <cell r="E636">
            <v>0</v>
          </cell>
          <cell r="F636">
            <v>1628.25</v>
          </cell>
          <cell r="G636">
            <v>1628.25</v>
          </cell>
        </row>
        <row r="637">
          <cell r="A637" t="str">
            <v>ZK106.K253.C603</v>
          </cell>
          <cell r="B637" t="str">
            <v>ZK106</v>
          </cell>
          <cell r="C637">
            <v>0</v>
          </cell>
          <cell r="D637">
            <v>0</v>
          </cell>
          <cell r="E637">
            <v>1559.01</v>
          </cell>
          <cell r="F637">
            <v>0</v>
          </cell>
          <cell r="G637">
            <v>0</v>
          </cell>
        </row>
        <row r="638">
          <cell r="A638" t="str">
            <v>ZK106.K253.C604</v>
          </cell>
          <cell r="B638" t="str">
            <v>ZK106</v>
          </cell>
          <cell r="C638">
            <v>0</v>
          </cell>
          <cell r="D638">
            <v>0</v>
          </cell>
          <cell r="E638">
            <v>0</v>
          </cell>
          <cell r="F638">
            <v>1650</v>
          </cell>
          <cell r="G638">
            <v>0</v>
          </cell>
        </row>
        <row r="639">
          <cell r="A639" t="str">
            <v>ZK106.K253.C700</v>
          </cell>
          <cell r="B639" t="str">
            <v>ZK106</v>
          </cell>
          <cell r="C639">
            <v>0</v>
          </cell>
          <cell r="D639">
            <v>0</v>
          </cell>
          <cell r="E639">
            <v>3890.38</v>
          </cell>
          <cell r="F639">
            <v>393.75</v>
          </cell>
          <cell r="G639">
            <v>0</v>
          </cell>
        </row>
        <row r="640">
          <cell r="A640" t="str">
            <v>ZK106.K253.C810</v>
          </cell>
          <cell r="B640" t="str">
            <v>ZK106</v>
          </cell>
          <cell r="C640">
            <v>0</v>
          </cell>
          <cell r="D640">
            <v>0</v>
          </cell>
          <cell r="E640">
            <v>0</v>
          </cell>
          <cell r="F640">
            <v>2750.1</v>
          </cell>
          <cell r="G640">
            <v>485</v>
          </cell>
        </row>
        <row r="641">
          <cell r="A641" t="str">
            <v>ZK106.K253.I006</v>
          </cell>
          <cell r="B641" t="str">
            <v>ZK106</v>
          </cell>
          <cell r="C641">
            <v>0</v>
          </cell>
          <cell r="D641">
            <v>0</v>
          </cell>
          <cell r="E641">
            <v>0</v>
          </cell>
          <cell r="F641">
            <v>3500</v>
          </cell>
          <cell r="G641">
            <v>0</v>
          </cell>
        </row>
        <row r="642">
          <cell r="A642" t="str">
            <v>ZK106.K253.I007</v>
          </cell>
          <cell r="B642" t="str">
            <v>ZK106</v>
          </cell>
          <cell r="C642">
            <v>0</v>
          </cell>
          <cell r="D642">
            <v>0</v>
          </cell>
          <cell r="E642">
            <v>0</v>
          </cell>
          <cell r="F642">
            <v>1000</v>
          </cell>
          <cell r="G642">
            <v>0</v>
          </cell>
        </row>
        <row r="643">
          <cell r="A643" t="str">
            <v>ZK106.K253.I009</v>
          </cell>
          <cell r="B643" t="str">
            <v>ZK106</v>
          </cell>
          <cell r="C643">
            <v>0</v>
          </cell>
          <cell r="D643">
            <v>0</v>
          </cell>
          <cell r="E643">
            <v>0</v>
          </cell>
          <cell r="F643">
            <v>0</v>
          </cell>
          <cell r="G643">
            <v>336.76</v>
          </cell>
        </row>
        <row r="644">
          <cell r="A644" t="str">
            <v>ZK106.K258.C070</v>
          </cell>
          <cell r="B644" t="str">
            <v>ZK106</v>
          </cell>
          <cell r="C644">
            <v>0</v>
          </cell>
          <cell r="D644">
            <v>0</v>
          </cell>
          <cell r="E644">
            <v>0</v>
          </cell>
          <cell r="F644">
            <v>18474.349999999999</v>
          </cell>
          <cell r="G644">
            <v>0</v>
          </cell>
        </row>
        <row r="645">
          <cell r="A645" t="str">
            <v>ZK106.K265.C390</v>
          </cell>
          <cell r="B645" t="str">
            <v>ZK106</v>
          </cell>
          <cell r="C645">
            <v>0</v>
          </cell>
          <cell r="D645">
            <v>0</v>
          </cell>
          <cell r="E645">
            <v>23.99</v>
          </cell>
          <cell r="F645">
            <v>23</v>
          </cell>
          <cell r="G645">
            <v>0</v>
          </cell>
        </row>
        <row r="646">
          <cell r="A646" t="str">
            <v>ZK106.K265.C900</v>
          </cell>
          <cell r="B646" t="str">
            <v>ZK106</v>
          </cell>
          <cell r="C646">
            <v>0</v>
          </cell>
          <cell r="D646">
            <v>0</v>
          </cell>
          <cell r="E646">
            <v>200</v>
          </cell>
          <cell r="F646">
            <v>0</v>
          </cell>
          <cell r="G646">
            <v>0</v>
          </cell>
        </row>
        <row r="647">
          <cell r="A647" t="str">
            <v>ZK106.K265.I005</v>
          </cell>
          <cell r="B647" t="str">
            <v>ZK106</v>
          </cell>
          <cell r="C647">
            <v>0</v>
          </cell>
          <cell r="D647">
            <v>0</v>
          </cell>
          <cell r="E647">
            <v>0</v>
          </cell>
          <cell r="F647">
            <v>196.5</v>
          </cell>
          <cell r="G647">
            <v>104</v>
          </cell>
        </row>
        <row r="648">
          <cell r="A648" t="str">
            <v>ZK106.K281.C070</v>
          </cell>
          <cell r="B648" t="str">
            <v>ZK106</v>
          </cell>
          <cell r="C648">
            <v>0</v>
          </cell>
          <cell r="D648">
            <v>0</v>
          </cell>
          <cell r="E648">
            <v>0</v>
          </cell>
          <cell r="F648">
            <v>6035</v>
          </cell>
          <cell r="G648">
            <v>0</v>
          </cell>
        </row>
        <row r="649">
          <cell r="A649" t="str">
            <v>ZK106.K299.C390</v>
          </cell>
          <cell r="B649" t="str">
            <v>ZK106</v>
          </cell>
          <cell r="C649">
            <v>0</v>
          </cell>
          <cell r="D649">
            <v>0</v>
          </cell>
          <cell r="E649">
            <v>17.420000000000002</v>
          </cell>
          <cell r="F649">
            <v>0</v>
          </cell>
          <cell r="G649">
            <v>0</v>
          </cell>
        </row>
        <row r="650">
          <cell r="A650" t="str">
            <v>ZK106.K306.C902</v>
          </cell>
          <cell r="B650" t="str">
            <v>ZK106</v>
          </cell>
          <cell r="C650">
            <v>0</v>
          </cell>
          <cell r="D650">
            <v>0</v>
          </cell>
          <cell r="E650">
            <v>21</v>
          </cell>
          <cell r="F650">
            <v>0</v>
          </cell>
          <cell r="G650">
            <v>0</v>
          </cell>
        </row>
        <row r="651">
          <cell r="A651" t="str">
            <v>ZK106.K309.C902</v>
          </cell>
          <cell r="B651" t="str">
            <v>ZK106</v>
          </cell>
          <cell r="C651">
            <v>0</v>
          </cell>
          <cell r="D651">
            <v>0</v>
          </cell>
          <cell r="E651">
            <v>21</v>
          </cell>
          <cell r="F651">
            <v>0</v>
          </cell>
          <cell r="G651">
            <v>0</v>
          </cell>
        </row>
        <row r="652">
          <cell r="A652" t="str">
            <v>ZK107.K005.C019</v>
          </cell>
          <cell r="B652" t="str">
            <v>ZK107</v>
          </cell>
          <cell r="C652">
            <v>0</v>
          </cell>
          <cell r="D652">
            <v>0</v>
          </cell>
          <cell r="E652">
            <v>-200</v>
          </cell>
          <cell r="F652">
            <v>0</v>
          </cell>
          <cell r="G652">
            <v>0</v>
          </cell>
        </row>
        <row r="653">
          <cell r="A653" t="str">
            <v>ZK107.K115.0000</v>
          </cell>
          <cell r="B653" t="str">
            <v>ZK107</v>
          </cell>
          <cell r="C653">
            <v>0</v>
          </cell>
          <cell r="D653">
            <v>0</v>
          </cell>
          <cell r="E653">
            <v>4</v>
          </cell>
          <cell r="F653">
            <v>0</v>
          </cell>
          <cell r="G653">
            <v>0</v>
          </cell>
        </row>
        <row r="654">
          <cell r="A654" t="str">
            <v>ZK107.K115.C031</v>
          </cell>
          <cell r="B654" t="str">
            <v>ZK107</v>
          </cell>
          <cell r="C654">
            <v>0</v>
          </cell>
          <cell r="D654">
            <v>0</v>
          </cell>
          <cell r="E654">
            <v>12.38</v>
          </cell>
          <cell r="F654">
            <v>0</v>
          </cell>
          <cell r="G654">
            <v>0</v>
          </cell>
        </row>
        <row r="655">
          <cell r="A655" t="str">
            <v>ZK107.K115.C301</v>
          </cell>
          <cell r="B655" t="str">
            <v>ZK107</v>
          </cell>
          <cell r="C655">
            <v>0</v>
          </cell>
          <cell r="D655">
            <v>0</v>
          </cell>
          <cell r="E655">
            <v>0</v>
          </cell>
          <cell r="F655">
            <v>10.9</v>
          </cell>
          <cell r="G655">
            <v>0</v>
          </cell>
        </row>
        <row r="656">
          <cell r="A656" t="str">
            <v>ZK107.K115.C350</v>
          </cell>
          <cell r="B656" t="str">
            <v>ZK107</v>
          </cell>
          <cell r="C656">
            <v>0</v>
          </cell>
          <cell r="D656">
            <v>0</v>
          </cell>
          <cell r="E656">
            <v>0</v>
          </cell>
          <cell r="F656">
            <v>7.2</v>
          </cell>
          <cell r="G656">
            <v>0</v>
          </cell>
        </row>
        <row r="657">
          <cell r="A657" t="str">
            <v>ZK107.K115.C390</v>
          </cell>
          <cell r="B657" t="str">
            <v>ZK107</v>
          </cell>
          <cell r="C657">
            <v>0</v>
          </cell>
          <cell r="D657">
            <v>0</v>
          </cell>
          <cell r="E657">
            <v>0</v>
          </cell>
          <cell r="F657">
            <v>207</v>
          </cell>
          <cell r="G657">
            <v>0</v>
          </cell>
        </row>
        <row r="658">
          <cell r="A658" t="str">
            <v>ZK107.K115.C702</v>
          </cell>
          <cell r="B658" t="str">
            <v>ZK107</v>
          </cell>
          <cell r="C658">
            <v>0</v>
          </cell>
          <cell r="D658">
            <v>0</v>
          </cell>
          <cell r="E658">
            <v>0</v>
          </cell>
          <cell r="F658">
            <v>76.5</v>
          </cell>
          <cell r="G658">
            <v>0</v>
          </cell>
        </row>
        <row r="659">
          <cell r="A659" t="str">
            <v>ZK107.K116.C390</v>
          </cell>
          <cell r="B659" t="str">
            <v>ZK107</v>
          </cell>
          <cell r="C659">
            <v>0</v>
          </cell>
          <cell r="D659">
            <v>0</v>
          </cell>
          <cell r="E659">
            <v>0</v>
          </cell>
          <cell r="F659">
            <v>316.66000000000003</v>
          </cell>
          <cell r="G659">
            <v>0</v>
          </cell>
        </row>
        <row r="660">
          <cell r="A660" t="str">
            <v>ZK107.K120.C070</v>
          </cell>
          <cell r="B660" t="str">
            <v>ZK107</v>
          </cell>
          <cell r="C660">
            <v>0</v>
          </cell>
          <cell r="D660">
            <v>0</v>
          </cell>
          <cell r="E660">
            <v>0</v>
          </cell>
          <cell r="F660">
            <v>250</v>
          </cell>
          <cell r="G660">
            <v>0</v>
          </cell>
        </row>
        <row r="661">
          <cell r="A661" t="str">
            <v>ZK107.K133.C070</v>
          </cell>
          <cell r="B661" t="str">
            <v>ZK107</v>
          </cell>
          <cell r="C661">
            <v>0</v>
          </cell>
          <cell r="D661">
            <v>0</v>
          </cell>
          <cell r="E661">
            <v>0</v>
          </cell>
          <cell r="F661">
            <v>207.6</v>
          </cell>
          <cell r="G661">
            <v>980.6</v>
          </cell>
        </row>
        <row r="662">
          <cell r="A662" t="str">
            <v>ZK107.K133.I004</v>
          </cell>
          <cell r="B662" t="str">
            <v>ZK107</v>
          </cell>
          <cell r="C662">
            <v>0</v>
          </cell>
          <cell r="D662">
            <v>0</v>
          </cell>
          <cell r="E662">
            <v>0</v>
          </cell>
          <cell r="F662">
            <v>16.66</v>
          </cell>
          <cell r="G662">
            <v>0</v>
          </cell>
        </row>
        <row r="663">
          <cell r="A663" t="str">
            <v>ZK107.K136.C015</v>
          </cell>
          <cell r="B663" t="str">
            <v>ZK107</v>
          </cell>
          <cell r="C663">
            <v>0</v>
          </cell>
          <cell r="D663">
            <v>0</v>
          </cell>
          <cell r="E663">
            <v>105</v>
          </cell>
          <cell r="F663">
            <v>149.75</v>
          </cell>
          <cell r="G663">
            <v>0</v>
          </cell>
        </row>
        <row r="664">
          <cell r="A664" t="str">
            <v>ZK107.K136.C019</v>
          </cell>
          <cell r="B664" t="str">
            <v>ZK107</v>
          </cell>
          <cell r="C664">
            <v>0</v>
          </cell>
          <cell r="D664">
            <v>0</v>
          </cell>
          <cell r="E664">
            <v>817.6</v>
          </cell>
          <cell r="F664">
            <v>0</v>
          </cell>
          <cell r="G664">
            <v>0</v>
          </cell>
        </row>
        <row r="665">
          <cell r="A665" t="str">
            <v>ZK107.K136.C020</v>
          </cell>
          <cell r="B665" t="str">
            <v>ZK107</v>
          </cell>
          <cell r="C665">
            <v>0</v>
          </cell>
          <cell r="D665">
            <v>0</v>
          </cell>
          <cell r="E665">
            <v>6209.78</v>
          </cell>
          <cell r="F665">
            <v>0</v>
          </cell>
          <cell r="G665">
            <v>0</v>
          </cell>
        </row>
        <row r="666">
          <cell r="A666" t="str">
            <v>ZK107.K136.C034</v>
          </cell>
          <cell r="B666" t="str">
            <v>ZK107</v>
          </cell>
          <cell r="C666">
            <v>0</v>
          </cell>
          <cell r="D666">
            <v>0</v>
          </cell>
          <cell r="E666">
            <v>31000</v>
          </cell>
          <cell r="F666">
            <v>0</v>
          </cell>
          <cell r="G666">
            <v>0</v>
          </cell>
        </row>
        <row r="667">
          <cell r="A667" t="str">
            <v>ZK107.K136.C041</v>
          </cell>
          <cell r="B667" t="str">
            <v>ZK107</v>
          </cell>
          <cell r="C667">
            <v>0</v>
          </cell>
          <cell r="D667">
            <v>0</v>
          </cell>
          <cell r="E667">
            <v>0</v>
          </cell>
          <cell r="F667">
            <v>5268</v>
          </cell>
          <cell r="G667">
            <v>0</v>
          </cell>
        </row>
        <row r="668">
          <cell r="A668" t="str">
            <v>ZK107.K136.C070</v>
          </cell>
          <cell r="B668" t="str">
            <v>ZK107</v>
          </cell>
          <cell r="C668">
            <v>0</v>
          </cell>
          <cell r="D668">
            <v>0</v>
          </cell>
          <cell r="E668">
            <v>0</v>
          </cell>
          <cell r="F668">
            <v>0</v>
          </cell>
          <cell r="G668">
            <v>0</v>
          </cell>
        </row>
        <row r="669">
          <cell r="A669" t="str">
            <v>ZK107.K136.C080</v>
          </cell>
          <cell r="B669" t="str">
            <v>ZK107</v>
          </cell>
          <cell r="C669">
            <v>0</v>
          </cell>
          <cell r="D669">
            <v>0</v>
          </cell>
          <cell r="E669">
            <v>0</v>
          </cell>
          <cell r="F669">
            <v>534</v>
          </cell>
          <cell r="G669">
            <v>0</v>
          </cell>
        </row>
        <row r="670">
          <cell r="A670" t="str">
            <v>ZK107.K136.C100</v>
          </cell>
          <cell r="B670" t="str">
            <v>ZK107</v>
          </cell>
          <cell r="C670">
            <v>0</v>
          </cell>
          <cell r="D670">
            <v>0</v>
          </cell>
          <cell r="E670">
            <v>25000</v>
          </cell>
          <cell r="F670">
            <v>9185.84</v>
          </cell>
          <cell r="G670">
            <v>9204</v>
          </cell>
        </row>
        <row r="671">
          <cell r="A671" t="str">
            <v>ZK107.K136.C130</v>
          </cell>
          <cell r="B671" t="str">
            <v>ZK107</v>
          </cell>
          <cell r="C671">
            <v>0</v>
          </cell>
          <cell r="D671">
            <v>0</v>
          </cell>
          <cell r="E671">
            <v>0</v>
          </cell>
          <cell r="F671">
            <v>2398.11</v>
          </cell>
          <cell r="G671">
            <v>0</v>
          </cell>
        </row>
        <row r="672">
          <cell r="A672" t="str">
            <v>ZK107.K136.C131</v>
          </cell>
          <cell r="B672" t="str">
            <v>ZK107</v>
          </cell>
          <cell r="C672">
            <v>0</v>
          </cell>
          <cell r="D672">
            <v>0</v>
          </cell>
          <cell r="E672">
            <v>0</v>
          </cell>
          <cell r="F672">
            <v>778.42</v>
          </cell>
          <cell r="G672">
            <v>0</v>
          </cell>
        </row>
        <row r="673">
          <cell r="A673" t="str">
            <v>ZK107.K136.C140</v>
          </cell>
          <cell r="B673" t="str">
            <v>ZK107</v>
          </cell>
          <cell r="C673">
            <v>0</v>
          </cell>
          <cell r="D673">
            <v>0</v>
          </cell>
          <cell r="E673">
            <v>2750</v>
          </cell>
          <cell r="F673">
            <v>0</v>
          </cell>
          <cell r="G673">
            <v>0</v>
          </cell>
        </row>
        <row r="674">
          <cell r="A674" t="str">
            <v>ZK107.K136.C235</v>
          </cell>
          <cell r="B674" t="str">
            <v>ZK107</v>
          </cell>
          <cell r="C674">
            <v>0</v>
          </cell>
          <cell r="D674">
            <v>0</v>
          </cell>
          <cell r="E674">
            <v>0</v>
          </cell>
          <cell r="F674">
            <v>305</v>
          </cell>
          <cell r="G674">
            <v>0</v>
          </cell>
        </row>
        <row r="675">
          <cell r="A675" t="str">
            <v>ZK107.K136.C300</v>
          </cell>
          <cell r="B675" t="str">
            <v>ZK107</v>
          </cell>
          <cell r="C675">
            <v>0</v>
          </cell>
          <cell r="D675">
            <v>0</v>
          </cell>
          <cell r="E675">
            <v>21</v>
          </cell>
          <cell r="F675">
            <v>0</v>
          </cell>
          <cell r="G675">
            <v>0</v>
          </cell>
        </row>
        <row r="676">
          <cell r="A676" t="str">
            <v>ZK107.K136.C301</v>
          </cell>
          <cell r="B676" t="str">
            <v>ZK107</v>
          </cell>
          <cell r="C676">
            <v>0</v>
          </cell>
          <cell r="D676">
            <v>0</v>
          </cell>
          <cell r="E676">
            <v>0</v>
          </cell>
          <cell r="F676">
            <v>2019</v>
          </cell>
          <cell r="G676">
            <v>0</v>
          </cell>
        </row>
        <row r="677">
          <cell r="A677" t="str">
            <v>ZK107.K136.C320</v>
          </cell>
          <cell r="B677" t="str">
            <v>ZK107</v>
          </cell>
          <cell r="C677">
            <v>0</v>
          </cell>
          <cell r="D677">
            <v>0</v>
          </cell>
          <cell r="E677">
            <v>8274.73</v>
          </cell>
          <cell r="F677">
            <v>166.66</v>
          </cell>
          <cell r="G677">
            <v>0</v>
          </cell>
        </row>
        <row r="678">
          <cell r="A678" t="str">
            <v>ZK107.K136.C330</v>
          </cell>
          <cell r="B678" t="str">
            <v>ZK107</v>
          </cell>
          <cell r="C678">
            <v>0</v>
          </cell>
          <cell r="D678">
            <v>0</v>
          </cell>
          <cell r="E678">
            <v>0</v>
          </cell>
          <cell r="F678">
            <v>7453.32</v>
          </cell>
          <cell r="G678">
            <v>0</v>
          </cell>
        </row>
        <row r="679">
          <cell r="A679" t="str">
            <v>ZK107.K136.C360</v>
          </cell>
          <cell r="B679" t="str">
            <v>ZK107</v>
          </cell>
          <cell r="C679">
            <v>0</v>
          </cell>
          <cell r="D679">
            <v>0</v>
          </cell>
          <cell r="E679">
            <v>0</v>
          </cell>
          <cell r="F679">
            <v>2367</v>
          </cell>
          <cell r="G679">
            <v>0</v>
          </cell>
        </row>
        <row r="680">
          <cell r="A680" t="str">
            <v>ZK107.K136.C415</v>
          </cell>
          <cell r="B680" t="str">
            <v>ZK107</v>
          </cell>
          <cell r="C680">
            <v>0</v>
          </cell>
          <cell r="D680">
            <v>0</v>
          </cell>
          <cell r="E680">
            <v>0</v>
          </cell>
          <cell r="F680">
            <v>10147.08</v>
          </cell>
          <cell r="G680">
            <v>0</v>
          </cell>
        </row>
        <row r="681">
          <cell r="A681" t="str">
            <v>ZK107.K136.C603</v>
          </cell>
          <cell r="B681" t="str">
            <v>ZK107</v>
          </cell>
          <cell r="C681">
            <v>0</v>
          </cell>
          <cell r="D681">
            <v>0</v>
          </cell>
          <cell r="E681">
            <v>2410</v>
          </cell>
          <cell r="F681">
            <v>0</v>
          </cell>
          <cell r="G681">
            <v>0</v>
          </cell>
        </row>
        <row r="682">
          <cell r="A682" t="str">
            <v>ZK107.K136.C604</v>
          </cell>
          <cell r="B682" t="str">
            <v>ZK107</v>
          </cell>
          <cell r="C682">
            <v>0</v>
          </cell>
          <cell r="D682">
            <v>0</v>
          </cell>
          <cell r="E682">
            <v>0</v>
          </cell>
          <cell r="F682">
            <v>3500</v>
          </cell>
          <cell r="G682">
            <v>0</v>
          </cell>
        </row>
        <row r="683">
          <cell r="A683" t="str">
            <v>ZK107.K136.C610</v>
          </cell>
          <cell r="B683" t="str">
            <v>ZK107</v>
          </cell>
          <cell r="C683">
            <v>0</v>
          </cell>
          <cell r="D683">
            <v>0</v>
          </cell>
          <cell r="E683">
            <v>0</v>
          </cell>
          <cell r="F683">
            <v>6005</v>
          </cell>
          <cell r="G683">
            <v>0</v>
          </cell>
        </row>
        <row r="684">
          <cell r="A684" t="str">
            <v>ZK107.K136.C700</v>
          </cell>
          <cell r="B684" t="str">
            <v>ZK107</v>
          </cell>
          <cell r="C684">
            <v>0</v>
          </cell>
          <cell r="D684">
            <v>0</v>
          </cell>
          <cell r="E684">
            <v>11680.06</v>
          </cell>
          <cell r="F684">
            <v>283.33</v>
          </cell>
          <cell r="G684">
            <v>0</v>
          </cell>
        </row>
        <row r="685">
          <cell r="A685" t="str">
            <v>ZK107.K136.C702</v>
          </cell>
          <cell r="B685" t="str">
            <v>ZK107</v>
          </cell>
          <cell r="C685">
            <v>0</v>
          </cell>
          <cell r="D685">
            <v>0</v>
          </cell>
          <cell r="E685">
            <v>0</v>
          </cell>
          <cell r="F685">
            <v>3956.34</v>
          </cell>
          <cell r="G685">
            <v>0</v>
          </cell>
        </row>
        <row r="686">
          <cell r="A686" t="str">
            <v>ZK107.K136.C727</v>
          </cell>
          <cell r="B686" t="str">
            <v>ZK107</v>
          </cell>
          <cell r="C686">
            <v>0</v>
          </cell>
          <cell r="D686">
            <v>0</v>
          </cell>
          <cell r="E686">
            <v>0</v>
          </cell>
          <cell r="F686">
            <v>90</v>
          </cell>
          <cell r="G686">
            <v>0</v>
          </cell>
        </row>
        <row r="687">
          <cell r="A687" t="str">
            <v>ZK107.K136.C810</v>
          </cell>
          <cell r="B687" t="str">
            <v>ZK107</v>
          </cell>
          <cell r="C687">
            <v>0</v>
          </cell>
          <cell r="D687">
            <v>0</v>
          </cell>
          <cell r="E687">
            <v>0</v>
          </cell>
          <cell r="F687">
            <v>9893.15</v>
          </cell>
          <cell r="G687">
            <v>500</v>
          </cell>
        </row>
        <row r="688">
          <cell r="A688" t="str">
            <v>ZK107.K136.C910</v>
          </cell>
          <cell r="B688" t="str">
            <v>ZK107</v>
          </cell>
          <cell r="C688">
            <v>0</v>
          </cell>
          <cell r="D688">
            <v>0</v>
          </cell>
          <cell r="E688">
            <v>0</v>
          </cell>
          <cell r="F688">
            <v>0</v>
          </cell>
          <cell r="G688">
            <v>550</v>
          </cell>
        </row>
        <row r="689">
          <cell r="A689" t="str">
            <v>ZK107.K136.I002</v>
          </cell>
          <cell r="B689" t="str">
            <v>ZK107</v>
          </cell>
          <cell r="C689">
            <v>0</v>
          </cell>
          <cell r="D689">
            <v>0</v>
          </cell>
          <cell r="E689">
            <v>6585.06</v>
          </cell>
          <cell r="F689">
            <v>216.5</v>
          </cell>
          <cell r="G689">
            <v>0</v>
          </cell>
        </row>
        <row r="690">
          <cell r="A690" t="str">
            <v>ZK107.K136.I005</v>
          </cell>
          <cell r="B690" t="str">
            <v>ZK107</v>
          </cell>
          <cell r="C690">
            <v>0</v>
          </cell>
          <cell r="D690">
            <v>0</v>
          </cell>
          <cell r="E690">
            <v>0</v>
          </cell>
          <cell r="F690">
            <v>4000</v>
          </cell>
          <cell r="G690">
            <v>0</v>
          </cell>
        </row>
        <row r="691">
          <cell r="A691" t="str">
            <v>ZK107.K137.C020</v>
          </cell>
          <cell r="B691" t="str">
            <v>ZK107</v>
          </cell>
          <cell r="C691">
            <v>0</v>
          </cell>
          <cell r="D691">
            <v>0</v>
          </cell>
          <cell r="E691">
            <v>5284</v>
          </cell>
          <cell r="F691">
            <v>0</v>
          </cell>
          <cell r="G691">
            <v>0</v>
          </cell>
        </row>
        <row r="692">
          <cell r="A692" t="str">
            <v>ZK107.K137.C100</v>
          </cell>
          <cell r="B692" t="str">
            <v>ZK107</v>
          </cell>
          <cell r="C692">
            <v>0</v>
          </cell>
          <cell r="D692">
            <v>0</v>
          </cell>
          <cell r="E692">
            <v>0</v>
          </cell>
          <cell r="F692">
            <v>17391.669999999998</v>
          </cell>
          <cell r="G692">
            <v>0</v>
          </cell>
        </row>
        <row r="693">
          <cell r="A693" t="str">
            <v>ZK107.K137.C390</v>
          </cell>
          <cell r="B693" t="str">
            <v>ZK107</v>
          </cell>
          <cell r="C693">
            <v>0</v>
          </cell>
          <cell r="D693">
            <v>0</v>
          </cell>
          <cell r="E693">
            <v>0</v>
          </cell>
          <cell r="F693">
            <v>14</v>
          </cell>
          <cell r="G693">
            <v>0</v>
          </cell>
        </row>
        <row r="694">
          <cell r="A694" t="str">
            <v>ZK107.K137.C500</v>
          </cell>
          <cell r="B694" t="str">
            <v>ZK107</v>
          </cell>
          <cell r="C694">
            <v>0</v>
          </cell>
          <cell r="D694">
            <v>0</v>
          </cell>
          <cell r="E694">
            <v>210</v>
          </cell>
          <cell r="F694">
            <v>0</v>
          </cell>
          <cell r="G694">
            <v>0</v>
          </cell>
        </row>
        <row r="695">
          <cell r="A695" t="str">
            <v>ZK107.K137.C810</v>
          </cell>
          <cell r="B695" t="str">
            <v>ZK107</v>
          </cell>
          <cell r="C695">
            <v>0</v>
          </cell>
          <cell r="D695">
            <v>0</v>
          </cell>
          <cell r="E695">
            <v>0</v>
          </cell>
          <cell r="F695">
            <v>2568.5</v>
          </cell>
          <cell r="G695">
            <v>0</v>
          </cell>
        </row>
        <row r="696">
          <cell r="A696" t="str">
            <v>ZK107.K145.C019</v>
          </cell>
          <cell r="B696" t="str">
            <v>ZK107</v>
          </cell>
          <cell r="C696">
            <v>0</v>
          </cell>
          <cell r="D696">
            <v>0</v>
          </cell>
          <cell r="E696">
            <v>1984.03</v>
          </cell>
          <cell r="F696">
            <v>0</v>
          </cell>
          <cell r="G696">
            <v>0</v>
          </cell>
        </row>
        <row r="697">
          <cell r="A697" t="str">
            <v>ZK107.K145.C020</v>
          </cell>
          <cell r="B697" t="str">
            <v>ZK107</v>
          </cell>
          <cell r="C697">
            <v>0</v>
          </cell>
          <cell r="D697">
            <v>0</v>
          </cell>
          <cell r="E697">
            <v>150</v>
          </cell>
          <cell r="F697">
            <v>0</v>
          </cell>
          <cell r="G697">
            <v>0</v>
          </cell>
        </row>
        <row r="698">
          <cell r="A698" t="str">
            <v>ZK107.K145.C100</v>
          </cell>
          <cell r="B698" t="str">
            <v>ZK107</v>
          </cell>
          <cell r="C698">
            <v>0</v>
          </cell>
          <cell r="D698">
            <v>0</v>
          </cell>
          <cell r="E698">
            <v>0</v>
          </cell>
          <cell r="F698">
            <v>69496.03</v>
          </cell>
          <cell r="G698">
            <v>9813</v>
          </cell>
        </row>
        <row r="699">
          <cell r="A699" t="str">
            <v>ZK107.K145.C500</v>
          </cell>
          <cell r="B699" t="str">
            <v>ZK107</v>
          </cell>
          <cell r="C699">
            <v>0</v>
          </cell>
          <cell r="D699">
            <v>0</v>
          </cell>
          <cell r="E699">
            <v>173.7</v>
          </cell>
          <cell r="F699">
            <v>0</v>
          </cell>
          <cell r="G699">
            <v>0</v>
          </cell>
        </row>
        <row r="700">
          <cell r="A700" t="str">
            <v>ZK107.K145.C555</v>
          </cell>
          <cell r="B700" t="str">
            <v>ZK107</v>
          </cell>
          <cell r="C700">
            <v>0</v>
          </cell>
          <cell r="D700">
            <v>0</v>
          </cell>
          <cell r="E700">
            <v>95.28</v>
          </cell>
          <cell r="F700">
            <v>0</v>
          </cell>
          <cell r="G700">
            <v>0</v>
          </cell>
        </row>
        <row r="701">
          <cell r="A701" t="str">
            <v>ZK107.K145.C610</v>
          </cell>
          <cell r="B701" t="str">
            <v>ZK107</v>
          </cell>
          <cell r="C701">
            <v>0</v>
          </cell>
          <cell r="D701">
            <v>0</v>
          </cell>
          <cell r="E701">
            <v>0</v>
          </cell>
          <cell r="F701">
            <v>1891.73</v>
          </cell>
          <cell r="G701">
            <v>0</v>
          </cell>
        </row>
        <row r="702">
          <cell r="A702" t="str">
            <v>ZK107.K145.C810</v>
          </cell>
          <cell r="B702" t="str">
            <v>ZK107</v>
          </cell>
          <cell r="C702">
            <v>0</v>
          </cell>
          <cell r="D702">
            <v>0</v>
          </cell>
          <cell r="E702">
            <v>0</v>
          </cell>
          <cell r="F702">
            <v>2017.67</v>
          </cell>
          <cell r="G702">
            <v>0</v>
          </cell>
        </row>
        <row r="703">
          <cell r="A703" t="str">
            <v>ZK107.K150.C810</v>
          </cell>
          <cell r="B703" t="str">
            <v>ZK107</v>
          </cell>
          <cell r="C703">
            <v>0</v>
          </cell>
          <cell r="D703">
            <v>0</v>
          </cell>
          <cell r="E703">
            <v>0</v>
          </cell>
          <cell r="F703">
            <v>439.61</v>
          </cell>
          <cell r="G703">
            <v>0</v>
          </cell>
        </row>
        <row r="704">
          <cell r="A704" t="str">
            <v>ZK107.K150.I005</v>
          </cell>
          <cell r="B704" t="str">
            <v>ZK107</v>
          </cell>
          <cell r="C704">
            <v>0</v>
          </cell>
          <cell r="D704">
            <v>0</v>
          </cell>
          <cell r="E704">
            <v>0</v>
          </cell>
          <cell r="F704">
            <v>724.9</v>
          </cell>
          <cell r="G704">
            <v>0</v>
          </cell>
        </row>
        <row r="705">
          <cell r="A705" t="str">
            <v>ZK107.K161.C702</v>
          </cell>
          <cell r="B705" t="str">
            <v>ZK107</v>
          </cell>
          <cell r="C705">
            <v>0</v>
          </cell>
          <cell r="D705">
            <v>0</v>
          </cell>
          <cell r="E705">
            <v>0</v>
          </cell>
          <cell r="F705">
            <v>145</v>
          </cell>
          <cell r="G705">
            <v>0</v>
          </cell>
        </row>
        <row r="706">
          <cell r="A706" t="str">
            <v>ZK107.K162.C130</v>
          </cell>
          <cell r="B706" t="str">
            <v>ZK107</v>
          </cell>
          <cell r="C706">
            <v>0</v>
          </cell>
          <cell r="D706">
            <v>0</v>
          </cell>
          <cell r="E706">
            <v>0</v>
          </cell>
          <cell r="F706">
            <v>178</v>
          </cell>
          <cell r="G706">
            <v>0</v>
          </cell>
        </row>
        <row r="707">
          <cell r="A707" t="str">
            <v>ZK107.K185.C702</v>
          </cell>
          <cell r="B707" t="str">
            <v>ZK107</v>
          </cell>
          <cell r="C707">
            <v>0</v>
          </cell>
          <cell r="D707">
            <v>0</v>
          </cell>
          <cell r="E707">
            <v>0</v>
          </cell>
          <cell r="F707">
            <v>1300</v>
          </cell>
          <cell r="G707">
            <v>0</v>
          </cell>
        </row>
        <row r="708">
          <cell r="A708" t="str">
            <v>ZK107.K200.C910</v>
          </cell>
          <cell r="B708" t="str">
            <v>ZK107</v>
          </cell>
          <cell r="C708">
            <v>0</v>
          </cell>
          <cell r="D708">
            <v>0</v>
          </cell>
          <cell r="E708">
            <v>0</v>
          </cell>
          <cell r="F708">
            <v>0</v>
          </cell>
          <cell r="G708">
            <v>865</v>
          </cell>
        </row>
        <row r="709">
          <cell r="A709" t="str">
            <v>ZK107.K201.C019</v>
          </cell>
          <cell r="B709" t="str">
            <v>ZK107</v>
          </cell>
          <cell r="C709">
            <v>0</v>
          </cell>
          <cell r="D709">
            <v>0</v>
          </cell>
          <cell r="E709">
            <v>350</v>
          </cell>
          <cell r="F709">
            <v>0</v>
          </cell>
          <cell r="G709">
            <v>0</v>
          </cell>
        </row>
        <row r="710">
          <cell r="A710" t="str">
            <v>ZK107.K227.C301</v>
          </cell>
          <cell r="B710" t="str">
            <v>ZK107</v>
          </cell>
          <cell r="C710">
            <v>0</v>
          </cell>
          <cell r="D710">
            <v>0</v>
          </cell>
          <cell r="E710">
            <v>0</v>
          </cell>
          <cell r="F710">
            <v>923.33</v>
          </cell>
          <cell r="G710">
            <v>0</v>
          </cell>
        </row>
        <row r="711">
          <cell r="A711" t="str">
            <v>ZK107.K246.C100</v>
          </cell>
          <cell r="B711" t="str">
            <v>ZK107</v>
          </cell>
          <cell r="C711">
            <v>0</v>
          </cell>
          <cell r="D711">
            <v>0</v>
          </cell>
          <cell r="E711">
            <v>0</v>
          </cell>
          <cell r="F711">
            <v>4946.7</v>
          </cell>
          <cell r="G711">
            <v>0</v>
          </cell>
        </row>
        <row r="712">
          <cell r="A712" t="str">
            <v>ZK107.K247.C100</v>
          </cell>
          <cell r="B712" t="str">
            <v>ZK107</v>
          </cell>
          <cell r="C712">
            <v>0</v>
          </cell>
          <cell r="D712">
            <v>0</v>
          </cell>
          <cell r="E712">
            <v>0</v>
          </cell>
          <cell r="F712">
            <v>0</v>
          </cell>
          <cell r="G712">
            <v>6903</v>
          </cell>
        </row>
        <row r="713">
          <cell r="A713" t="str">
            <v>ZK107.K253.C702</v>
          </cell>
          <cell r="B713" t="str">
            <v>ZK107</v>
          </cell>
          <cell r="C713">
            <v>0</v>
          </cell>
          <cell r="D713">
            <v>0</v>
          </cell>
          <cell r="E713">
            <v>0</v>
          </cell>
          <cell r="F713">
            <v>1402.5</v>
          </cell>
          <cell r="G713">
            <v>0</v>
          </cell>
        </row>
        <row r="714">
          <cell r="A714" t="str">
            <v>ZK107.K257.C020</v>
          </cell>
          <cell r="B714" t="str">
            <v>ZK107</v>
          </cell>
          <cell r="C714">
            <v>0</v>
          </cell>
          <cell r="D714">
            <v>0</v>
          </cell>
          <cell r="E714">
            <v>1423.47</v>
          </cell>
          <cell r="F714">
            <v>0</v>
          </cell>
          <cell r="G714">
            <v>0</v>
          </cell>
        </row>
        <row r="715">
          <cell r="A715" t="str">
            <v>ZK107.K257.C235</v>
          </cell>
          <cell r="B715" t="str">
            <v>ZK107</v>
          </cell>
          <cell r="C715">
            <v>0</v>
          </cell>
          <cell r="D715">
            <v>0</v>
          </cell>
          <cell r="E715">
            <v>0</v>
          </cell>
          <cell r="F715">
            <v>80</v>
          </cell>
          <cell r="G715">
            <v>0</v>
          </cell>
        </row>
        <row r="716">
          <cell r="A716" t="str">
            <v>ZK107.K257.C810</v>
          </cell>
          <cell r="B716" t="str">
            <v>ZK107</v>
          </cell>
          <cell r="C716">
            <v>0</v>
          </cell>
          <cell r="D716">
            <v>0</v>
          </cell>
          <cell r="E716">
            <v>0</v>
          </cell>
          <cell r="F716">
            <v>272.25</v>
          </cell>
          <cell r="G716">
            <v>0</v>
          </cell>
        </row>
        <row r="717">
          <cell r="A717" t="str">
            <v>ZK107.K258.C019</v>
          </cell>
          <cell r="B717" t="str">
            <v>ZK107</v>
          </cell>
          <cell r="C717">
            <v>0</v>
          </cell>
          <cell r="D717">
            <v>0</v>
          </cell>
          <cell r="E717">
            <v>35605.839999999997</v>
          </cell>
          <cell r="F717">
            <v>0</v>
          </cell>
          <cell r="G717">
            <v>0</v>
          </cell>
        </row>
        <row r="718">
          <cell r="A718" t="str">
            <v>ZK107.K258.C020</v>
          </cell>
          <cell r="B718" t="str">
            <v>ZK107</v>
          </cell>
          <cell r="C718">
            <v>0</v>
          </cell>
          <cell r="D718">
            <v>0</v>
          </cell>
          <cell r="E718">
            <v>4104.99</v>
          </cell>
          <cell r="F718">
            <v>0</v>
          </cell>
          <cell r="G718">
            <v>0</v>
          </cell>
        </row>
        <row r="719">
          <cell r="A719" t="str">
            <v>ZK107.K258.C100</v>
          </cell>
          <cell r="B719" t="str">
            <v>ZK107</v>
          </cell>
          <cell r="C719">
            <v>0</v>
          </cell>
          <cell r="D719">
            <v>0</v>
          </cell>
          <cell r="E719">
            <v>0</v>
          </cell>
          <cell r="F719">
            <v>3444.3</v>
          </cell>
          <cell r="G719">
            <v>0</v>
          </cell>
        </row>
        <row r="720">
          <cell r="A720" t="str">
            <v>ZK107.K258.C140</v>
          </cell>
          <cell r="B720" t="str">
            <v>ZK107</v>
          </cell>
          <cell r="C720">
            <v>0</v>
          </cell>
          <cell r="D720">
            <v>0</v>
          </cell>
          <cell r="E720">
            <v>3558.66</v>
          </cell>
          <cell r="F720">
            <v>0</v>
          </cell>
          <cell r="G720">
            <v>0</v>
          </cell>
        </row>
        <row r="721">
          <cell r="A721" t="str">
            <v>ZK107.K258.C235</v>
          </cell>
          <cell r="B721" t="str">
            <v>ZK107</v>
          </cell>
          <cell r="C721">
            <v>0</v>
          </cell>
          <cell r="D721">
            <v>0</v>
          </cell>
          <cell r="E721">
            <v>0</v>
          </cell>
          <cell r="F721">
            <v>229.5</v>
          </cell>
          <cell r="G721">
            <v>0</v>
          </cell>
        </row>
        <row r="722">
          <cell r="A722" t="str">
            <v>ZK107.K258.C300</v>
          </cell>
          <cell r="B722" t="str">
            <v>ZK107</v>
          </cell>
          <cell r="C722">
            <v>0</v>
          </cell>
          <cell r="D722">
            <v>0</v>
          </cell>
          <cell r="E722">
            <v>0</v>
          </cell>
          <cell r="F722">
            <v>17.5</v>
          </cell>
          <cell r="G722">
            <v>0</v>
          </cell>
        </row>
        <row r="723">
          <cell r="A723" t="str">
            <v>ZK107.K258.C535</v>
          </cell>
          <cell r="B723" t="str">
            <v>ZK107</v>
          </cell>
          <cell r="C723">
            <v>0</v>
          </cell>
          <cell r="D723">
            <v>0</v>
          </cell>
          <cell r="E723">
            <v>6430</v>
          </cell>
          <cell r="F723">
            <v>100</v>
          </cell>
          <cell r="G723">
            <v>0</v>
          </cell>
        </row>
        <row r="724">
          <cell r="A724" t="str">
            <v>ZK107.K258.C700</v>
          </cell>
          <cell r="B724" t="str">
            <v>ZK107</v>
          </cell>
          <cell r="C724">
            <v>0</v>
          </cell>
          <cell r="D724">
            <v>0</v>
          </cell>
          <cell r="E724">
            <v>124.48</v>
          </cell>
          <cell r="F724">
            <v>0</v>
          </cell>
          <cell r="G724">
            <v>0</v>
          </cell>
        </row>
        <row r="725">
          <cell r="A725" t="str">
            <v>ZK107.K258.C810</v>
          </cell>
          <cell r="B725" t="str">
            <v>ZK107</v>
          </cell>
          <cell r="C725">
            <v>0</v>
          </cell>
          <cell r="D725">
            <v>0</v>
          </cell>
          <cell r="E725">
            <v>0</v>
          </cell>
          <cell r="F725">
            <v>3198</v>
          </cell>
          <cell r="G725">
            <v>0</v>
          </cell>
        </row>
        <row r="726">
          <cell r="A726" t="str">
            <v>ZK107.K259.C020</v>
          </cell>
          <cell r="B726" t="str">
            <v>ZK107</v>
          </cell>
          <cell r="C726">
            <v>0</v>
          </cell>
          <cell r="D726">
            <v>0</v>
          </cell>
          <cell r="E726">
            <v>4235</v>
          </cell>
          <cell r="F726">
            <v>0</v>
          </cell>
          <cell r="G726">
            <v>0</v>
          </cell>
        </row>
        <row r="727">
          <cell r="A727" t="str">
            <v>ZK107.K259.C100</v>
          </cell>
          <cell r="B727" t="str">
            <v>ZK107</v>
          </cell>
          <cell r="C727">
            <v>0</v>
          </cell>
          <cell r="D727">
            <v>0</v>
          </cell>
          <cell r="E727">
            <v>0</v>
          </cell>
          <cell r="F727">
            <v>19347.54</v>
          </cell>
          <cell r="G727">
            <v>0</v>
          </cell>
        </row>
        <row r="728">
          <cell r="A728" t="str">
            <v>ZK107.K259.C810</v>
          </cell>
          <cell r="B728" t="str">
            <v>ZK107</v>
          </cell>
          <cell r="C728">
            <v>0</v>
          </cell>
          <cell r="D728">
            <v>0</v>
          </cell>
          <cell r="E728">
            <v>0</v>
          </cell>
          <cell r="F728">
            <v>1405</v>
          </cell>
          <cell r="G728">
            <v>0</v>
          </cell>
        </row>
        <row r="729">
          <cell r="A729" t="str">
            <v>ZK107.K260.0000</v>
          </cell>
          <cell r="B729" t="str">
            <v>ZK107</v>
          </cell>
          <cell r="C729">
            <v>0</v>
          </cell>
          <cell r="D729">
            <v>0</v>
          </cell>
          <cell r="E729">
            <v>0</v>
          </cell>
          <cell r="F729">
            <v>0</v>
          </cell>
          <cell r="G729">
            <v>0</v>
          </cell>
        </row>
        <row r="730">
          <cell r="A730" t="str">
            <v>ZK107.K260.C020</v>
          </cell>
          <cell r="B730" t="str">
            <v>ZK107</v>
          </cell>
          <cell r="C730">
            <v>0</v>
          </cell>
          <cell r="D730">
            <v>0</v>
          </cell>
          <cell r="E730">
            <v>10833.5</v>
          </cell>
          <cell r="F730">
            <v>0</v>
          </cell>
          <cell r="G730">
            <v>0</v>
          </cell>
        </row>
        <row r="731">
          <cell r="A731" t="str">
            <v>ZK107.K260.C031</v>
          </cell>
          <cell r="B731" t="str">
            <v>ZK107</v>
          </cell>
          <cell r="C731">
            <v>0</v>
          </cell>
          <cell r="D731">
            <v>0</v>
          </cell>
          <cell r="E731">
            <v>88920</v>
          </cell>
          <cell r="F731">
            <v>0</v>
          </cell>
          <cell r="G731">
            <v>0</v>
          </cell>
        </row>
        <row r="732">
          <cell r="A732" t="str">
            <v>ZK107.K260.C100</v>
          </cell>
          <cell r="B732" t="str">
            <v>ZK107</v>
          </cell>
          <cell r="C732">
            <v>0</v>
          </cell>
          <cell r="D732">
            <v>0</v>
          </cell>
          <cell r="E732">
            <v>0</v>
          </cell>
          <cell r="F732">
            <v>71000</v>
          </cell>
          <cell r="G732">
            <v>0</v>
          </cell>
        </row>
        <row r="733">
          <cell r="A733" t="str">
            <v>ZK107.K260.C131</v>
          </cell>
          <cell r="B733" t="str">
            <v>ZK107</v>
          </cell>
          <cell r="C733">
            <v>0</v>
          </cell>
          <cell r="D733">
            <v>0</v>
          </cell>
          <cell r="E733">
            <v>0</v>
          </cell>
          <cell r="F733">
            <v>1047</v>
          </cell>
          <cell r="G733">
            <v>0</v>
          </cell>
        </row>
        <row r="734">
          <cell r="A734" t="str">
            <v>ZK107.K260.C810</v>
          </cell>
          <cell r="B734" t="str">
            <v>ZK107</v>
          </cell>
          <cell r="C734">
            <v>0</v>
          </cell>
          <cell r="D734">
            <v>0</v>
          </cell>
          <cell r="E734">
            <v>0</v>
          </cell>
          <cell r="F734">
            <v>220.2</v>
          </cell>
          <cell r="G734">
            <v>0</v>
          </cell>
        </row>
        <row r="735">
          <cell r="A735" t="str">
            <v>ZK107.K261.C020</v>
          </cell>
          <cell r="B735" t="str">
            <v>ZK107</v>
          </cell>
          <cell r="C735">
            <v>0</v>
          </cell>
          <cell r="D735">
            <v>0</v>
          </cell>
          <cell r="E735">
            <v>3990</v>
          </cell>
          <cell r="F735">
            <v>0</v>
          </cell>
          <cell r="G735">
            <v>0</v>
          </cell>
        </row>
        <row r="736">
          <cell r="A736" t="str">
            <v>ZK107.K261.C031</v>
          </cell>
          <cell r="B736" t="str">
            <v>ZK107</v>
          </cell>
          <cell r="C736">
            <v>0</v>
          </cell>
          <cell r="D736">
            <v>0</v>
          </cell>
          <cell r="E736">
            <v>55029.62</v>
          </cell>
          <cell r="F736">
            <v>900.83</v>
          </cell>
          <cell r="G736">
            <v>0</v>
          </cell>
        </row>
        <row r="737">
          <cell r="A737" t="str">
            <v>ZK107.K261.C042</v>
          </cell>
          <cell r="B737" t="str">
            <v>ZK107</v>
          </cell>
          <cell r="C737">
            <v>0</v>
          </cell>
          <cell r="D737">
            <v>0</v>
          </cell>
          <cell r="E737">
            <v>0</v>
          </cell>
          <cell r="F737">
            <v>9300.1200000000008</v>
          </cell>
          <cell r="G737">
            <v>7072.5</v>
          </cell>
        </row>
        <row r="738">
          <cell r="A738" t="str">
            <v>ZK107.K261.C100</v>
          </cell>
          <cell r="B738" t="str">
            <v>ZK107</v>
          </cell>
          <cell r="C738">
            <v>0</v>
          </cell>
          <cell r="D738">
            <v>0</v>
          </cell>
          <cell r="E738">
            <v>0</v>
          </cell>
          <cell r="F738">
            <v>34354.15</v>
          </cell>
          <cell r="G738">
            <v>0</v>
          </cell>
        </row>
        <row r="739">
          <cell r="A739" t="str">
            <v>ZK107.K261.C131</v>
          </cell>
          <cell r="B739" t="str">
            <v>ZK107</v>
          </cell>
          <cell r="C739">
            <v>0</v>
          </cell>
          <cell r="D739">
            <v>0</v>
          </cell>
          <cell r="E739">
            <v>0</v>
          </cell>
          <cell r="F739">
            <v>1100</v>
          </cell>
          <cell r="G739">
            <v>891</v>
          </cell>
        </row>
        <row r="740">
          <cell r="A740" t="str">
            <v>ZK107.K261.C320</v>
          </cell>
          <cell r="B740" t="str">
            <v>ZK107</v>
          </cell>
          <cell r="C740">
            <v>0</v>
          </cell>
          <cell r="D740">
            <v>0</v>
          </cell>
          <cell r="E740">
            <v>312.38</v>
          </cell>
          <cell r="F740">
            <v>0</v>
          </cell>
          <cell r="G740">
            <v>0</v>
          </cell>
        </row>
        <row r="741">
          <cell r="A741" t="str">
            <v>ZK107.K261.C603</v>
          </cell>
          <cell r="B741" t="str">
            <v>ZK107</v>
          </cell>
          <cell r="C741">
            <v>0</v>
          </cell>
          <cell r="D741">
            <v>0</v>
          </cell>
          <cell r="E741">
            <v>286.88</v>
          </cell>
          <cell r="F741">
            <v>0</v>
          </cell>
          <cell r="G741">
            <v>0</v>
          </cell>
        </row>
        <row r="742">
          <cell r="A742" t="str">
            <v>ZK107.K261.C610</v>
          </cell>
          <cell r="B742" t="str">
            <v>ZK107</v>
          </cell>
          <cell r="C742">
            <v>0</v>
          </cell>
          <cell r="D742">
            <v>0</v>
          </cell>
          <cell r="E742">
            <v>0</v>
          </cell>
          <cell r="F742">
            <v>3378</v>
          </cell>
          <cell r="G742">
            <v>0</v>
          </cell>
        </row>
        <row r="743">
          <cell r="A743" t="str">
            <v>ZK107.K261.C702</v>
          </cell>
          <cell r="B743" t="str">
            <v>ZK107</v>
          </cell>
          <cell r="C743">
            <v>0</v>
          </cell>
          <cell r="D743">
            <v>0</v>
          </cell>
          <cell r="E743">
            <v>0</v>
          </cell>
          <cell r="F743">
            <v>1087.5</v>
          </cell>
          <cell r="G743">
            <v>0</v>
          </cell>
        </row>
        <row r="744">
          <cell r="A744" t="str">
            <v>ZK107.K261.C810</v>
          </cell>
          <cell r="B744" t="str">
            <v>ZK107</v>
          </cell>
          <cell r="C744">
            <v>0</v>
          </cell>
          <cell r="D744">
            <v>0</v>
          </cell>
          <cell r="E744">
            <v>0</v>
          </cell>
          <cell r="F744">
            <v>1192.5</v>
          </cell>
          <cell r="G744">
            <v>0</v>
          </cell>
        </row>
        <row r="745">
          <cell r="A745" t="str">
            <v>ZK107.K265.C019</v>
          </cell>
          <cell r="B745" t="str">
            <v>ZK107</v>
          </cell>
          <cell r="C745">
            <v>0</v>
          </cell>
          <cell r="D745">
            <v>0</v>
          </cell>
          <cell r="E745">
            <v>238.75</v>
          </cell>
          <cell r="F745">
            <v>0</v>
          </cell>
          <cell r="G745">
            <v>0</v>
          </cell>
        </row>
        <row r="746">
          <cell r="A746" t="str">
            <v>ZK107.K265.C020</v>
          </cell>
          <cell r="B746" t="str">
            <v>ZK107</v>
          </cell>
          <cell r="C746">
            <v>0</v>
          </cell>
          <cell r="D746">
            <v>0</v>
          </cell>
          <cell r="E746">
            <v>84642.51</v>
          </cell>
          <cell r="F746">
            <v>0</v>
          </cell>
          <cell r="G746">
            <v>0</v>
          </cell>
        </row>
        <row r="747">
          <cell r="A747" t="str">
            <v>ZK107.K265.C031</v>
          </cell>
          <cell r="B747" t="str">
            <v>ZK107</v>
          </cell>
          <cell r="C747">
            <v>0</v>
          </cell>
          <cell r="D747">
            <v>0</v>
          </cell>
          <cell r="E747">
            <v>718</v>
          </cell>
          <cell r="F747">
            <v>0</v>
          </cell>
          <cell r="G747">
            <v>0</v>
          </cell>
        </row>
        <row r="748">
          <cell r="A748" t="str">
            <v>ZK107.K265.C033</v>
          </cell>
          <cell r="B748" t="str">
            <v>ZK107</v>
          </cell>
          <cell r="C748">
            <v>0</v>
          </cell>
          <cell r="D748">
            <v>0</v>
          </cell>
          <cell r="E748">
            <v>0</v>
          </cell>
          <cell r="F748">
            <v>748.5</v>
          </cell>
          <cell r="G748">
            <v>0</v>
          </cell>
        </row>
        <row r="749">
          <cell r="A749" t="str">
            <v>ZK107.K265.C100</v>
          </cell>
          <cell r="B749" t="str">
            <v>ZK107</v>
          </cell>
          <cell r="C749">
            <v>0</v>
          </cell>
          <cell r="D749">
            <v>0</v>
          </cell>
          <cell r="E749">
            <v>0</v>
          </cell>
          <cell r="F749">
            <v>10755.75</v>
          </cell>
          <cell r="G749">
            <v>0</v>
          </cell>
        </row>
        <row r="750">
          <cell r="A750" t="str">
            <v>ZK107.K265.C301</v>
          </cell>
          <cell r="B750" t="str">
            <v>ZK107</v>
          </cell>
          <cell r="C750">
            <v>0</v>
          </cell>
          <cell r="D750">
            <v>0</v>
          </cell>
          <cell r="E750">
            <v>0</v>
          </cell>
          <cell r="F750">
            <v>1318</v>
          </cell>
          <cell r="G750">
            <v>0</v>
          </cell>
        </row>
        <row r="751">
          <cell r="A751" t="str">
            <v>ZK107.K265.C320</v>
          </cell>
          <cell r="B751" t="str">
            <v>ZK107</v>
          </cell>
          <cell r="C751">
            <v>0</v>
          </cell>
          <cell r="D751">
            <v>0</v>
          </cell>
          <cell r="E751">
            <v>547.5</v>
          </cell>
          <cell r="F751">
            <v>0</v>
          </cell>
          <cell r="G751">
            <v>0</v>
          </cell>
        </row>
        <row r="752">
          <cell r="A752" t="str">
            <v>ZK107.K265.C603</v>
          </cell>
          <cell r="B752" t="str">
            <v>ZK107</v>
          </cell>
          <cell r="C752">
            <v>0</v>
          </cell>
          <cell r="D752">
            <v>0</v>
          </cell>
          <cell r="E752">
            <v>275</v>
          </cell>
          <cell r="F752">
            <v>0</v>
          </cell>
          <cell r="G752">
            <v>0</v>
          </cell>
        </row>
        <row r="753">
          <cell r="A753" t="str">
            <v>ZK107.K265.C700</v>
          </cell>
          <cell r="B753" t="str">
            <v>ZK107</v>
          </cell>
          <cell r="C753">
            <v>0</v>
          </cell>
          <cell r="D753">
            <v>0</v>
          </cell>
          <cell r="E753">
            <v>1762.5</v>
          </cell>
          <cell r="F753">
            <v>0</v>
          </cell>
          <cell r="G753">
            <v>0</v>
          </cell>
        </row>
        <row r="754">
          <cell r="A754" t="str">
            <v>ZK107.K265.C702</v>
          </cell>
          <cell r="B754" t="str">
            <v>ZK107</v>
          </cell>
          <cell r="C754">
            <v>0</v>
          </cell>
          <cell r="D754">
            <v>0</v>
          </cell>
          <cell r="E754">
            <v>0</v>
          </cell>
          <cell r="F754">
            <v>2175</v>
          </cell>
          <cell r="G754">
            <v>0</v>
          </cell>
        </row>
        <row r="755">
          <cell r="A755" t="str">
            <v>ZK107.K265.C810</v>
          </cell>
          <cell r="B755" t="str">
            <v>ZK107</v>
          </cell>
          <cell r="C755">
            <v>0</v>
          </cell>
          <cell r="D755">
            <v>0</v>
          </cell>
          <cell r="E755">
            <v>0</v>
          </cell>
          <cell r="F755">
            <v>0</v>
          </cell>
          <cell r="G755">
            <v>4936.3500000000004</v>
          </cell>
        </row>
        <row r="756">
          <cell r="A756" t="str">
            <v>ZK107.K281.C704</v>
          </cell>
          <cell r="B756" t="str">
            <v>ZK107</v>
          </cell>
          <cell r="C756">
            <v>0</v>
          </cell>
          <cell r="D756">
            <v>0</v>
          </cell>
          <cell r="E756">
            <v>0</v>
          </cell>
          <cell r="F756">
            <v>97</v>
          </cell>
          <cell r="G756">
            <v>0</v>
          </cell>
        </row>
        <row r="757">
          <cell r="A757" t="str">
            <v>ZK107.K281.C723</v>
          </cell>
          <cell r="B757" t="str">
            <v>ZK107</v>
          </cell>
          <cell r="C757">
            <v>0</v>
          </cell>
          <cell r="D757">
            <v>0</v>
          </cell>
          <cell r="E757">
            <v>0</v>
          </cell>
          <cell r="F757">
            <v>136.94999999999999</v>
          </cell>
          <cell r="G757">
            <v>0</v>
          </cell>
        </row>
        <row r="758">
          <cell r="A758" t="str">
            <v>ZK107.K281.C727</v>
          </cell>
          <cell r="B758" t="str">
            <v>ZK107</v>
          </cell>
          <cell r="C758">
            <v>0</v>
          </cell>
          <cell r="D758">
            <v>0</v>
          </cell>
          <cell r="E758">
            <v>0</v>
          </cell>
          <cell r="F758">
            <v>0</v>
          </cell>
          <cell r="G758">
            <v>269.39999999999998</v>
          </cell>
        </row>
        <row r="759">
          <cell r="A759" t="str">
            <v>ZK107.K299.C555</v>
          </cell>
          <cell r="B759" t="str">
            <v>ZK107</v>
          </cell>
          <cell r="C759">
            <v>0</v>
          </cell>
          <cell r="D759">
            <v>0</v>
          </cell>
          <cell r="E759">
            <v>0</v>
          </cell>
          <cell r="F759">
            <v>52.18</v>
          </cell>
          <cell r="G759">
            <v>0</v>
          </cell>
        </row>
        <row r="760">
          <cell r="A760" t="str">
            <v>ZK108.K162.C019</v>
          </cell>
          <cell r="B760" t="str">
            <v>ZK108</v>
          </cell>
          <cell r="C760">
            <v>0</v>
          </cell>
          <cell r="D760">
            <v>0</v>
          </cell>
          <cell r="E760">
            <v>4316.74</v>
          </cell>
          <cell r="F760">
            <v>0</v>
          </cell>
          <cell r="G760">
            <v>0</v>
          </cell>
        </row>
        <row r="761">
          <cell r="A761" t="str">
            <v>ZK108.K162.C020</v>
          </cell>
          <cell r="B761" t="str">
            <v>ZK108</v>
          </cell>
          <cell r="C761">
            <v>0</v>
          </cell>
          <cell r="D761">
            <v>0</v>
          </cell>
          <cell r="E761">
            <v>24638.14</v>
          </cell>
          <cell r="F761">
            <v>0</v>
          </cell>
          <cell r="G761">
            <v>0</v>
          </cell>
        </row>
        <row r="762">
          <cell r="A762" t="str">
            <v>ZK108.K162.C025</v>
          </cell>
          <cell r="B762" t="str">
            <v>ZK108</v>
          </cell>
          <cell r="C762">
            <v>0</v>
          </cell>
          <cell r="D762">
            <v>0</v>
          </cell>
          <cell r="E762">
            <v>0</v>
          </cell>
          <cell r="F762">
            <v>0</v>
          </cell>
          <cell r="G762">
            <v>1540</v>
          </cell>
        </row>
        <row r="763">
          <cell r="A763" t="str">
            <v>ZK108.K162.C100</v>
          </cell>
          <cell r="B763" t="str">
            <v>ZK108</v>
          </cell>
          <cell r="C763">
            <v>0</v>
          </cell>
          <cell r="D763">
            <v>0</v>
          </cell>
          <cell r="E763">
            <v>16297.2</v>
          </cell>
          <cell r="F763">
            <v>23</v>
          </cell>
          <cell r="G763">
            <v>0</v>
          </cell>
        </row>
        <row r="764">
          <cell r="A764" t="str">
            <v>ZK108.K162.C130</v>
          </cell>
          <cell r="B764" t="str">
            <v>ZK108</v>
          </cell>
          <cell r="C764">
            <v>0</v>
          </cell>
          <cell r="D764">
            <v>0</v>
          </cell>
          <cell r="E764">
            <v>0</v>
          </cell>
          <cell r="F764">
            <v>675</v>
          </cell>
          <cell r="G764">
            <v>0</v>
          </cell>
        </row>
        <row r="765">
          <cell r="A765" t="str">
            <v>ZK108.K162.C140</v>
          </cell>
          <cell r="B765" t="str">
            <v>ZK108</v>
          </cell>
          <cell r="C765">
            <v>0</v>
          </cell>
          <cell r="D765">
            <v>0</v>
          </cell>
          <cell r="E765">
            <v>2472</v>
          </cell>
          <cell r="F765">
            <v>0</v>
          </cell>
          <cell r="G765">
            <v>0</v>
          </cell>
        </row>
        <row r="766">
          <cell r="A766" t="str">
            <v>ZK108.K162.C320</v>
          </cell>
          <cell r="B766" t="str">
            <v>ZK108</v>
          </cell>
          <cell r="C766">
            <v>0</v>
          </cell>
          <cell r="D766">
            <v>0</v>
          </cell>
          <cell r="E766">
            <v>1500</v>
          </cell>
          <cell r="F766">
            <v>1528</v>
          </cell>
          <cell r="G766">
            <v>0</v>
          </cell>
        </row>
        <row r="767">
          <cell r="A767" t="str">
            <v>ZK108.K162.C395</v>
          </cell>
          <cell r="B767" t="str">
            <v>ZK108</v>
          </cell>
          <cell r="C767">
            <v>0</v>
          </cell>
          <cell r="D767">
            <v>0</v>
          </cell>
          <cell r="E767">
            <v>536</v>
          </cell>
          <cell r="F767">
            <v>644</v>
          </cell>
          <cell r="G767">
            <v>0</v>
          </cell>
        </row>
        <row r="768">
          <cell r="A768" t="str">
            <v>ZK108.K162.C515</v>
          </cell>
          <cell r="B768" t="str">
            <v>ZK108</v>
          </cell>
          <cell r="C768">
            <v>0</v>
          </cell>
          <cell r="D768">
            <v>0</v>
          </cell>
          <cell r="E768">
            <v>379.44</v>
          </cell>
          <cell r="F768">
            <v>0</v>
          </cell>
          <cell r="G768">
            <v>0</v>
          </cell>
        </row>
        <row r="769">
          <cell r="A769" t="str">
            <v>ZK108.K162.C601</v>
          </cell>
          <cell r="B769" t="str">
            <v>ZK108</v>
          </cell>
          <cell r="C769">
            <v>0</v>
          </cell>
          <cell r="D769">
            <v>0</v>
          </cell>
          <cell r="E769">
            <v>0</v>
          </cell>
          <cell r="F769">
            <v>663</v>
          </cell>
          <cell r="G769">
            <v>0</v>
          </cell>
        </row>
        <row r="770">
          <cell r="A770" t="str">
            <v>ZK108.K162.C603</v>
          </cell>
          <cell r="B770" t="str">
            <v>ZK108</v>
          </cell>
          <cell r="C770">
            <v>0</v>
          </cell>
          <cell r="D770">
            <v>0</v>
          </cell>
          <cell r="E770">
            <v>0</v>
          </cell>
          <cell r="F770">
            <v>2871.84</v>
          </cell>
          <cell r="G770">
            <v>0</v>
          </cell>
        </row>
        <row r="771">
          <cell r="A771" t="str">
            <v>ZK108.K162.C700</v>
          </cell>
          <cell r="B771" t="str">
            <v>ZK108</v>
          </cell>
          <cell r="C771">
            <v>0</v>
          </cell>
          <cell r="D771">
            <v>0</v>
          </cell>
          <cell r="E771">
            <v>72.61</v>
          </cell>
          <cell r="F771">
            <v>303.51</v>
          </cell>
          <cell r="G771">
            <v>0</v>
          </cell>
        </row>
        <row r="772">
          <cell r="A772" t="str">
            <v>ZK108.K162.C701</v>
          </cell>
          <cell r="B772" t="str">
            <v>ZK108</v>
          </cell>
          <cell r="C772">
            <v>0</v>
          </cell>
          <cell r="D772">
            <v>0</v>
          </cell>
          <cell r="E772">
            <v>0</v>
          </cell>
          <cell r="F772">
            <v>114</v>
          </cell>
          <cell r="G772">
            <v>0</v>
          </cell>
        </row>
        <row r="773">
          <cell r="A773" t="str">
            <v>ZK108.K266.C020</v>
          </cell>
          <cell r="B773" t="str">
            <v>ZK108</v>
          </cell>
          <cell r="C773">
            <v>0</v>
          </cell>
          <cell r="D773">
            <v>0</v>
          </cell>
          <cell r="E773">
            <v>732</v>
          </cell>
          <cell r="F773">
            <v>0</v>
          </cell>
          <cell r="G773">
            <v>0</v>
          </cell>
        </row>
        <row r="774">
          <cell r="A774" t="str">
            <v>ZK108.K266.C100</v>
          </cell>
          <cell r="B774" t="str">
            <v>ZK108</v>
          </cell>
          <cell r="C774">
            <v>0</v>
          </cell>
          <cell r="D774">
            <v>0</v>
          </cell>
          <cell r="E774">
            <v>0</v>
          </cell>
          <cell r="F774">
            <v>19949</v>
          </cell>
          <cell r="G774">
            <v>0</v>
          </cell>
        </row>
        <row r="775">
          <cell r="A775" t="str">
            <v>ZK109.K005.C070</v>
          </cell>
          <cell r="B775" t="str">
            <v>ZK109</v>
          </cell>
          <cell r="C775">
            <v>0</v>
          </cell>
          <cell r="D775">
            <v>0</v>
          </cell>
          <cell r="E775">
            <v>0</v>
          </cell>
          <cell r="F775">
            <v>-84</v>
          </cell>
          <cell r="G775">
            <v>0</v>
          </cell>
        </row>
        <row r="776">
          <cell r="A776" t="str">
            <v>ZK109.K005.C400</v>
          </cell>
          <cell r="B776" t="str">
            <v>ZK109</v>
          </cell>
          <cell r="C776">
            <v>0</v>
          </cell>
          <cell r="D776">
            <v>0</v>
          </cell>
          <cell r="E776">
            <v>0</v>
          </cell>
          <cell r="F776">
            <v>-4928.28</v>
          </cell>
          <cell r="G776">
            <v>0</v>
          </cell>
        </row>
        <row r="777">
          <cell r="A777" t="str">
            <v>ZK109.K115.C038</v>
          </cell>
          <cell r="B777" t="str">
            <v>ZK109</v>
          </cell>
          <cell r="C777">
            <v>0</v>
          </cell>
          <cell r="D777">
            <v>0</v>
          </cell>
          <cell r="E777">
            <v>0</v>
          </cell>
          <cell r="F777">
            <v>6.9</v>
          </cell>
          <cell r="G777">
            <v>0</v>
          </cell>
        </row>
        <row r="778">
          <cell r="A778" t="str">
            <v>ZK109.K115.C370</v>
          </cell>
          <cell r="B778" t="str">
            <v>ZK109</v>
          </cell>
          <cell r="C778">
            <v>0</v>
          </cell>
          <cell r="D778">
            <v>0</v>
          </cell>
          <cell r="E778">
            <v>0</v>
          </cell>
          <cell r="F778">
            <v>13.9</v>
          </cell>
          <cell r="G778">
            <v>0</v>
          </cell>
        </row>
        <row r="779">
          <cell r="A779" t="str">
            <v>ZK109.K122.C702</v>
          </cell>
          <cell r="B779" t="str">
            <v>ZK109</v>
          </cell>
          <cell r="C779">
            <v>0</v>
          </cell>
          <cell r="D779">
            <v>0</v>
          </cell>
          <cell r="E779">
            <v>0</v>
          </cell>
          <cell r="F779">
            <v>35</v>
          </cell>
          <cell r="G779">
            <v>0</v>
          </cell>
        </row>
        <row r="780">
          <cell r="A780" t="str">
            <v>ZK109.K132.C070</v>
          </cell>
          <cell r="B780" t="str">
            <v>ZK109</v>
          </cell>
          <cell r="C780">
            <v>0</v>
          </cell>
          <cell r="D780">
            <v>0</v>
          </cell>
          <cell r="E780">
            <v>0</v>
          </cell>
          <cell r="F780">
            <v>525</v>
          </cell>
          <cell r="G780">
            <v>12591</v>
          </cell>
        </row>
        <row r="781">
          <cell r="A781" t="str">
            <v>ZK109.K138.C020</v>
          </cell>
          <cell r="B781" t="str">
            <v>ZK109</v>
          </cell>
          <cell r="C781">
            <v>0</v>
          </cell>
          <cell r="D781">
            <v>0</v>
          </cell>
          <cell r="E781">
            <v>17016.5</v>
          </cell>
          <cell r="F781">
            <v>0</v>
          </cell>
          <cell r="G781">
            <v>0</v>
          </cell>
        </row>
        <row r="782">
          <cell r="A782" t="str">
            <v>ZK109.K138.C070</v>
          </cell>
          <cell r="B782" t="str">
            <v>ZK109</v>
          </cell>
          <cell r="C782">
            <v>0</v>
          </cell>
          <cell r="D782">
            <v>0</v>
          </cell>
          <cell r="E782">
            <v>0</v>
          </cell>
          <cell r="F782">
            <v>5891</v>
          </cell>
          <cell r="G782">
            <v>0</v>
          </cell>
        </row>
        <row r="783">
          <cell r="A783" t="str">
            <v>ZK109.K138.C115</v>
          </cell>
          <cell r="B783" t="str">
            <v>ZK109</v>
          </cell>
          <cell r="C783">
            <v>0</v>
          </cell>
          <cell r="D783">
            <v>0</v>
          </cell>
          <cell r="E783">
            <v>0</v>
          </cell>
          <cell r="F783">
            <v>1300</v>
          </cell>
          <cell r="G783">
            <v>400</v>
          </cell>
        </row>
        <row r="784">
          <cell r="A784" t="str">
            <v>ZK109.K138.C130</v>
          </cell>
          <cell r="B784" t="str">
            <v>ZK109</v>
          </cell>
          <cell r="C784">
            <v>0</v>
          </cell>
          <cell r="D784">
            <v>0</v>
          </cell>
          <cell r="E784">
            <v>0</v>
          </cell>
          <cell r="F784">
            <v>220</v>
          </cell>
          <cell r="G784">
            <v>0</v>
          </cell>
        </row>
        <row r="785">
          <cell r="A785" t="str">
            <v>ZK109.K138.C132</v>
          </cell>
          <cell r="B785" t="str">
            <v>ZK109</v>
          </cell>
          <cell r="C785">
            <v>0</v>
          </cell>
          <cell r="D785">
            <v>0</v>
          </cell>
          <cell r="E785">
            <v>0</v>
          </cell>
          <cell r="F785">
            <v>650</v>
          </cell>
          <cell r="G785">
            <v>0</v>
          </cell>
        </row>
        <row r="786">
          <cell r="A786" t="str">
            <v>ZK109.K138.C175</v>
          </cell>
          <cell r="B786" t="str">
            <v>ZK109</v>
          </cell>
          <cell r="C786">
            <v>0</v>
          </cell>
          <cell r="D786">
            <v>0</v>
          </cell>
          <cell r="E786">
            <v>0</v>
          </cell>
          <cell r="F786">
            <v>1570</v>
          </cell>
          <cell r="G786">
            <v>0</v>
          </cell>
        </row>
        <row r="787">
          <cell r="A787" t="str">
            <v>ZK109.K138.C230</v>
          </cell>
          <cell r="B787" t="str">
            <v>ZK109</v>
          </cell>
          <cell r="C787">
            <v>0</v>
          </cell>
          <cell r="D787">
            <v>0</v>
          </cell>
          <cell r="E787">
            <v>0</v>
          </cell>
          <cell r="F787">
            <v>9438.91</v>
          </cell>
          <cell r="G787">
            <v>0</v>
          </cell>
        </row>
        <row r="788">
          <cell r="A788" t="str">
            <v>ZK109.K138.C301</v>
          </cell>
          <cell r="B788" t="str">
            <v>ZK109</v>
          </cell>
          <cell r="C788">
            <v>0</v>
          </cell>
          <cell r="D788">
            <v>0</v>
          </cell>
          <cell r="E788">
            <v>0</v>
          </cell>
          <cell r="F788">
            <v>1046.1500000000001</v>
          </cell>
          <cell r="G788">
            <v>0</v>
          </cell>
        </row>
        <row r="789">
          <cell r="A789" t="str">
            <v>ZK109.K138.C320</v>
          </cell>
          <cell r="B789" t="str">
            <v>ZK109</v>
          </cell>
          <cell r="C789">
            <v>0</v>
          </cell>
          <cell r="D789">
            <v>0</v>
          </cell>
          <cell r="E789">
            <v>8841.35</v>
          </cell>
          <cell r="F789">
            <v>0</v>
          </cell>
          <cell r="G789">
            <v>0</v>
          </cell>
        </row>
        <row r="790">
          <cell r="A790" t="str">
            <v>ZK109.K138.C330</v>
          </cell>
          <cell r="B790" t="str">
            <v>ZK109</v>
          </cell>
          <cell r="C790">
            <v>0</v>
          </cell>
          <cell r="D790">
            <v>0</v>
          </cell>
          <cell r="E790">
            <v>404</v>
          </cell>
          <cell r="F790">
            <v>3423.5</v>
          </cell>
          <cell r="G790">
            <v>420.9</v>
          </cell>
        </row>
        <row r="791">
          <cell r="A791" t="str">
            <v>ZK109.K138.C350</v>
          </cell>
          <cell r="B791" t="str">
            <v>ZK109</v>
          </cell>
          <cell r="C791">
            <v>0</v>
          </cell>
          <cell r="D791">
            <v>0</v>
          </cell>
          <cell r="E791">
            <v>47</v>
          </cell>
          <cell r="F791">
            <v>421.25</v>
          </cell>
          <cell r="G791">
            <v>3409.6</v>
          </cell>
        </row>
        <row r="792">
          <cell r="A792" t="str">
            <v>ZK109.K138.C360</v>
          </cell>
          <cell r="B792" t="str">
            <v>ZK109</v>
          </cell>
          <cell r="C792">
            <v>0</v>
          </cell>
          <cell r="D792">
            <v>0</v>
          </cell>
          <cell r="E792">
            <v>0</v>
          </cell>
          <cell r="F792">
            <v>1102.5</v>
          </cell>
          <cell r="G792">
            <v>50</v>
          </cell>
        </row>
        <row r="793">
          <cell r="A793" t="str">
            <v>ZK109.K138.C390</v>
          </cell>
          <cell r="B793" t="str">
            <v>ZK109</v>
          </cell>
          <cell r="C793">
            <v>0</v>
          </cell>
          <cell r="D793">
            <v>613</v>
          </cell>
          <cell r="E793">
            <v>0</v>
          </cell>
          <cell r="F793">
            <v>0</v>
          </cell>
          <cell r="G793">
            <v>0</v>
          </cell>
        </row>
        <row r="794">
          <cell r="A794" t="str">
            <v>ZK109.K138.C397</v>
          </cell>
          <cell r="B794" t="str">
            <v>ZK109</v>
          </cell>
          <cell r="C794">
            <v>0</v>
          </cell>
          <cell r="D794">
            <v>0</v>
          </cell>
          <cell r="E794">
            <v>2639.27</v>
          </cell>
          <cell r="F794">
            <v>440.3</v>
          </cell>
          <cell r="G794">
            <v>0</v>
          </cell>
        </row>
        <row r="795">
          <cell r="A795" t="str">
            <v>ZK109.K138.C603</v>
          </cell>
          <cell r="B795" t="str">
            <v>ZK109</v>
          </cell>
          <cell r="C795">
            <v>0</v>
          </cell>
          <cell r="D795">
            <v>0</v>
          </cell>
          <cell r="E795">
            <v>869.4</v>
          </cell>
          <cell r="F795">
            <v>0</v>
          </cell>
          <cell r="G795">
            <v>0</v>
          </cell>
        </row>
        <row r="796">
          <cell r="A796" t="str">
            <v>ZK109.K138.C700</v>
          </cell>
          <cell r="B796" t="str">
            <v>ZK109</v>
          </cell>
          <cell r="C796">
            <v>0</v>
          </cell>
          <cell r="D796">
            <v>0</v>
          </cell>
          <cell r="E796">
            <v>0</v>
          </cell>
          <cell r="F796">
            <v>0</v>
          </cell>
          <cell r="G796">
            <v>0</v>
          </cell>
        </row>
        <row r="797">
          <cell r="A797" t="str">
            <v>ZK109.K138.I004</v>
          </cell>
          <cell r="B797" t="str">
            <v>ZK109</v>
          </cell>
          <cell r="C797">
            <v>0</v>
          </cell>
          <cell r="D797">
            <v>0</v>
          </cell>
          <cell r="E797">
            <v>0</v>
          </cell>
          <cell r="F797">
            <v>500</v>
          </cell>
          <cell r="G797">
            <v>0</v>
          </cell>
        </row>
        <row r="798">
          <cell r="A798" t="str">
            <v>ZK109.K138.I005</v>
          </cell>
          <cell r="B798" t="str">
            <v>ZK109</v>
          </cell>
          <cell r="C798">
            <v>0</v>
          </cell>
          <cell r="D798">
            <v>0</v>
          </cell>
          <cell r="E798">
            <v>0</v>
          </cell>
          <cell r="F798">
            <v>375</v>
          </cell>
          <cell r="G798">
            <v>0</v>
          </cell>
        </row>
        <row r="799">
          <cell r="A799" t="str">
            <v>ZK109.K138.I006</v>
          </cell>
          <cell r="B799" t="str">
            <v>ZK109</v>
          </cell>
          <cell r="C799">
            <v>0</v>
          </cell>
          <cell r="D799">
            <v>0</v>
          </cell>
          <cell r="E799">
            <v>0</v>
          </cell>
          <cell r="F799">
            <v>783</v>
          </cell>
          <cell r="G799">
            <v>0</v>
          </cell>
        </row>
        <row r="800">
          <cell r="A800" t="str">
            <v>ZK109.K138.I007</v>
          </cell>
          <cell r="B800" t="str">
            <v>ZK109</v>
          </cell>
          <cell r="C800">
            <v>0</v>
          </cell>
          <cell r="D800">
            <v>0</v>
          </cell>
          <cell r="E800">
            <v>0</v>
          </cell>
          <cell r="F800">
            <v>456</v>
          </cell>
          <cell r="G800">
            <v>620</v>
          </cell>
        </row>
        <row r="801">
          <cell r="A801" t="str">
            <v>ZK109.K138.I008</v>
          </cell>
          <cell r="B801" t="str">
            <v>ZK109</v>
          </cell>
          <cell r="C801">
            <v>0</v>
          </cell>
          <cell r="D801">
            <v>0</v>
          </cell>
          <cell r="E801">
            <v>0</v>
          </cell>
          <cell r="F801">
            <v>0</v>
          </cell>
          <cell r="G801">
            <v>1336</v>
          </cell>
        </row>
        <row r="802">
          <cell r="A802" t="str">
            <v>ZK109.K158.C300</v>
          </cell>
          <cell r="B802" t="str">
            <v>ZK109</v>
          </cell>
          <cell r="C802">
            <v>0</v>
          </cell>
          <cell r="D802">
            <v>0</v>
          </cell>
          <cell r="E802">
            <v>0</v>
          </cell>
          <cell r="F802">
            <v>500</v>
          </cell>
          <cell r="G802">
            <v>0</v>
          </cell>
        </row>
        <row r="803">
          <cell r="A803" t="str">
            <v>ZK109.K158.C320</v>
          </cell>
          <cell r="B803" t="str">
            <v>ZK109</v>
          </cell>
          <cell r="C803">
            <v>0</v>
          </cell>
          <cell r="D803">
            <v>0</v>
          </cell>
          <cell r="E803">
            <v>1000</v>
          </cell>
          <cell r="F803">
            <v>0</v>
          </cell>
          <cell r="G803">
            <v>0</v>
          </cell>
        </row>
        <row r="804">
          <cell r="A804" t="str">
            <v>ZK109.K158.C360</v>
          </cell>
          <cell r="B804" t="str">
            <v>ZK109</v>
          </cell>
          <cell r="C804">
            <v>0</v>
          </cell>
          <cell r="D804">
            <v>0</v>
          </cell>
          <cell r="E804">
            <v>1000</v>
          </cell>
          <cell r="F804">
            <v>0</v>
          </cell>
          <cell r="G804">
            <v>0</v>
          </cell>
        </row>
        <row r="805">
          <cell r="A805" t="str">
            <v>ZK109.K158.I004</v>
          </cell>
          <cell r="B805" t="str">
            <v>ZK109</v>
          </cell>
          <cell r="C805">
            <v>0</v>
          </cell>
          <cell r="D805">
            <v>0</v>
          </cell>
          <cell r="E805">
            <v>0</v>
          </cell>
          <cell r="F805">
            <v>445.3</v>
          </cell>
          <cell r="G805">
            <v>0</v>
          </cell>
        </row>
        <row r="806">
          <cell r="A806" t="str">
            <v>ZK109.K158.I007</v>
          </cell>
          <cell r="B806" t="str">
            <v>ZK109</v>
          </cell>
          <cell r="C806">
            <v>0</v>
          </cell>
          <cell r="D806">
            <v>0</v>
          </cell>
          <cell r="E806">
            <v>0</v>
          </cell>
          <cell r="F806">
            <v>55</v>
          </cell>
          <cell r="G806">
            <v>0</v>
          </cell>
        </row>
        <row r="807">
          <cell r="A807" t="str">
            <v>ZK109.K158.I008</v>
          </cell>
          <cell r="B807" t="str">
            <v>ZK109</v>
          </cell>
          <cell r="C807">
            <v>0</v>
          </cell>
          <cell r="D807">
            <v>0</v>
          </cell>
          <cell r="E807">
            <v>0</v>
          </cell>
          <cell r="F807">
            <v>300</v>
          </cell>
          <cell r="G807">
            <v>0</v>
          </cell>
        </row>
        <row r="808">
          <cell r="A808" t="str">
            <v>ZK109.K158.I014</v>
          </cell>
          <cell r="B808" t="str">
            <v>ZK109</v>
          </cell>
          <cell r="C808">
            <v>0</v>
          </cell>
          <cell r="D808">
            <v>0</v>
          </cell>
          <cell r="E808">
            <v>2100</v>
          </cell>
          <cell r="F808">
            <v>0</v>
          </cell>
          <cell r="G808">
            <v>0</v>
          </cell>
        </row>
        <row r="809">
          <cell r="A809" t="str">
            <v>ZK109.K159.0000</v>
          </cell>
          <cell r="B809" t="str">
            <v>ZK109</v>
          </cell>
          <cell r="C809">
            <v>0</v>
          </cell>
          <cell r="D809">
            <v>0</v>
          </cell>
          <cell r="E809">
            <v>0</v>
          </cell>
          <cell r="F809">
            <v>1354.5</v>
          </cell>
          <cell r="G809">
            <v>0</v>
          </cell>
        </row>
        <row r="810">
          <cell r="A810" t="str">
            <v>ZK109.K159.C019</v>
          </cell>
          <cell r="B810" t="str">
            <v>ZK109</v>
          </cell>
          <cell r="C810">
            <v>0</v>
          </cell>
          <cell r="D810">
            <v>0</v>
          </cell>
          <cell r="E810">
            <v>3250</v>
          </cell>
          <cell r="F810">
            <v>0</v>
          </cell>
          <cell r="G810">
            <v>0</v>
          </cell>
        </row>
        <row r="811">
          <cell r="A811" t="str">
            <v>ZK109.K159.C020</v>
          </cell>
          <cell r="B811" t="str">
            <v>ZK109</v>
          </cell>
          <cell r="C811">
            <v>0</v>
          </cell>
          <cell r="D811">
            <v>0</v>
          </cell>
          <cell r="E811">
            <v>11000</v>
          </cell>
          <cell r="F811">
            <v>0</v>
          </cell>
          <cell r="G811">
            <v>0</v>
          </cell>
        </row>
        <row r="812">
          <cell r="A812" t="str">
            <v>ZK109.K159.C130</v>
          </cell>
          <cell r="B812" t="str">
            <v>ZK109</v>
          </cell>
          <cell r="C812">
            <v>0</v>
          </cell>
          <cell r="D812">
            <v>0</v>
          </cell>
          <cell r="E812">
            <v>0</v>
          </cell>
          <cell r="F812">
            <v>49768</v>
          </cell>
          <cell r="G812">
            <v>0</v>
          </cell>
        </row>
        <row r="813">
          <cell r="A813" t="str">
            <v>ZK109.K159.C320</v>
          </cell>
          <cell r="B813" t="str">
            <v>ZK109</v>
          </cell>
          <cell r="C813">
            <v>0</v>
          </cell>
          <cell r="D813">
            <v>0</v>
          </cell>
          <cell r="E813">
            <v>1350</v>
          </cell>
          <cell r="F813">
            <v>0</v>
          </cell>
          <cell r="G813">
            <v>0</v>
          </cell>
        </row>
        <row r="814">
          <cell r="A814" t="str">
            <v>ZK109.K159.C360</v>
          </cell>
          <cell r="B814" t="str">
            <v>ZK109</v>
          </cell>
          <cell r="C814">
            <v>0</v>
          </cell>
          <cell r="D814">
            <v>0</v>
          </cell>
          <cell r="E814">
            <v>1000</v>
          </cell>
          <cell r="F814">
            <v>0</v>
          </cell>
          <cell r="G814">
            <v>0</v>
          </cell>
        </row>
        <row r="815">
          <cell r="A815" t="str">
            <v>ZK109.K159.C603</v>
          </cell>
          <cell r="B815" t="str">
            <v>ZK109</v>
          </cell>
          <cell r="C815">
            <v>0</v>
          </cell>
          <cell r="D815">
            <v>0</v>
          </cell>
          <cell r="E815">
            <v>150</v>
          </cell>
          <cell r="F815">
            <v>0</v>
          </cell>
          <cell r="G815">
            <v>0</v>
          </cell>
        </row>
        <row r="816">
          <cell r="A816" t="str">
            <v>ZK109.K159.I004</v>
          </cell>
          <cell r="B816" t="str">
            <v>ZK109</v>
          </cell>
          <cell r="C816">
            <v>0</v>
          </cell>
          <cell r="D816">
            <v>0</v>
          </cell>
          <cell r="E816">
            <v>0</v>
          </cell>
          <cell r="F816">
            <v>740</v>
          </cell>
          <cell r="G816">
            <v>0</v>
          </cell>
        </row>
        <row r="817">
          <cell r="A817" t="str">
            <v>ZK109.K159.I005</v>
          </cell>
          <cell r="B817" t="str">
            <v>ZK109</v>
          </cell>
          <cell r="C817">
            <v>0</v>
          </cell>
          <cell r="D817">
            <v>0</v>
          </cell>
          <cell r="E817">
            <v>0</v>
          </cell>
          <cell r="F817">
            <v>1500</v>
          </cell>
          <cell r="G817">
            <v>1500</v>
          </cell>
        </row>
        <row r="818">
          <cell r="A818" t="str">
            <v>ZK109.K159.I006</v>
          </cell>
          <cell r="B818" t="str">
            <v>ZK109</v>
          </cell>
          <cell r="C818">
            <v>0</v>
          </cell>
          <cell r="D818">
            <v>0</v>
          </cell>
          <cell r="E818">
            <v>0</v>
          </cell>
          <cell r="F818">
            <v>729</v>
          </cell>
          <cell r="G818">
            <v>0</v>
          </cell>
        </row>
        <row r="819">
          <cell r="A819" t="str">
            <v>ZK109.K159.I008</v>
          </cell>
          <cell r="B819" t="str">
            <v>ZK109</v>
          </cell>
          <cell r="C819">
            <v>0</v>
          </cell>
          <cell r="D819">
            <v>0</v>
          </cell>
          <cell r="E819">
            <v>0</v>
          </cell>
          <cell r="F819">
            <v>331.5</v>
          </cell>
          <cell r="G819">
            <v>105</v>
          </cell>
        </row>
        <row r="820">
          <cell r="A820" t="str">
            <v>ZK109.K161.C726</v>
          </cell>
          <cell r="B820" t="str">
            <v>ZK109</v>
          </cell>
          <cell r="C820">
            <v>0</v>
          </cell>
          <cell r="D820">
            <v>0</v>
          </cell>
          <cell r="E820">
            <v>0</v>
          </cell>
          <cell r="F820">
            <v>850</v>
          </cell>
          <cell r="G820">
            <v>0</v>
          </cell>
        </row>
        <row r="821">
          <cell r="A821" t="str">
            <v>ZK109.K161.C727</v>
          </cell>
          <cell r="B821" t="str">
            <v>ZK109</v>
          </cell>
          <cell r="C821">
            <v>0</v>
          </cell>
          <cell r="D821">
            <v>0</v>
          </cell>
          <cell r="E821">
            <v>0</v>
          </cell>
          <cell r="F821">
            <v>0</v>
          </cell>
          <cell r="G821">
            <v>650</v>
          </cell>
        </row>
        <row r="822">
          <cell r="A822" t="str">
            <v>ZK109.K201.C038</v>
          </cell>
          <cell r="B822" t="str">
            <v>ZK109</v>
          </cell>
          <cell r="C822">
            <v>0</v>
          </cell>
          <cell r="D822">
            <v>0</v>
          </cell>
          <cell r="E822">
            <v>0</v>
          </cell>
          <cell r="F822">
            <v>591.83000000000004</v>
          </cell>
          <cell r="G822">
            <v>0</v>
          </cell>
        </row>
        <row r="823">
          <cell r="A823" t="str">
            <v>ZK109.K207.C140</v>
          </cell>
          <cell r="B823" t="str">
            <v>ZK109</v>
          </cell>
          <cell r="C823">
            <v>0</v>
          </cell>
          <cell r="D823">
            <v>0</v>
          </cell>
          <cell r="E823">
            <v>20</v>
          </cell>
          <cell r="F823">
            <v>0</v>
          </cell>
          <cell r="G823">
            <v>0</v>
          </cell>
        </row>
        <row r="824">
          <cell r="A824" t="str">
            <v>ZK109.K227.C070</v>
          </cell>
          <cell r="B824" t="str">
            <v>ZK109</v>
          </cell>
          <cell r="C824">
            <v>0</v>
          </cell>
          <cell r="D824">
            <v>0</v>
          </cell>
          <cell r="E824">
            <v>0</v>
          </cell>
          <cell r="F824">
            <v>0</v>
          </cell>
          <cell r="G824">
            <v>0</v>
          </cell>
        </row>
        <row r="825">
          <cell r="A825" t="str">
            <v>ZK109.K245.C350</v>
          </cell>
          <cell r="B825" t="str">
            <v>ZK109</v>
          </cell>
          <cell r="C825">
            <v>0</v>
          </cell>
          <cell r="D825">
            <v>0</v>
          </cell>
          <cell r="E825">
            <v>0</v>
          </cell>
          <cell r="F825">
            <v>40</v>
          </cell>
          <cell r="G825">
            <v>0</v>
          </cell>
        </row>
        <row r="826">
          <cell r="A826" t="str">
            <v>ZK109.K245.I005</v>
          </cell>
          <cell r="B826" t="str">
            <v>ZK109</v>
          </cell>
          <cell r="C826">
            <v>0</v>
          </cell>
          <cell r="D826">
            <v>0</v>
          </cell>
          <cell r="E826">
            <v>0</v>
          </cell>
          <cell r="F826">
            <v>115</v>
          </cell>
          <cell r="G826">
            <v>0</v>
          </cell>
        </row>
        <row r="827">
          <cell r="A827" t="str">
            <v>ZK109.K247.I006</v>
          </cell>
          <cell r="B827" t="str">
            <v>ZK109</v>
          </cell>
          <cell r="C827">
            <v>0</v>
          </cell>
          <cell r="D827">
            <v>0</v>
          </cell>
          <cell r="E827">
            <v>0</v>
          </cell>
          <cell r="F827">
            <v>65</v>
          </cell>
          <cell r="G827">
            <v>0</v>
          </cell>
        </row>
        <row r="828">
          <cell r="A828" t="str">
            <v>ZK109.K257.I007</v>
          </cell>
          <cell r="B828" t="str">
            <v>ZK109</v>
          </cell>
          <cell r="C828">
            <v>0</v>
          </cell>
          <cell r="D828">
            <v>0</v>
          </cell>
          <cell r="E828">
            <v>0</v>
          </cell>
          <cell r="F828">
            <v>231</v>
          </cell>
          <cell r="G828">
            <v>59</v>
          </cell>
        </row>
        <row r="829">
          <cell r="A829" t="str">
            <v>ZK109.K257.I008</v>
          </cell>
          <cell r="B829" t="str">
            <v>ZK109</v>
          </cell>
          <cell r="C829">
            <v>0</v>
          </cell>
          <cell r="D829">
            <v>0</v>
          </cell>
          <cell r="E829">
            <v>0</v>
          </cell>
          <cell r="F829">
            <v>0</v>
          </cell>
          <cell r="G829">
            <v>422</v>
          </cell>
        </row>
        <row r="830">
          <cell r="A830" t="str">
            <v>ZK109.K270.C009</v>
          </cell>
          <cell r="B830" t="str">
            <v>ZK109</v>
          </cell>
          <cell r="C830">
            <v>0</v>
          </cell>
          <cell r="D830">
            <v>0</v>
          </cell>
          <cell r="E830">
            <v>1811</v>
          </cell>
          <cell r="F830">
            <v>23087.23</v>
          </cell>
          <cell r="G830">
            <v>35</v>
          </cell>
        </row>
        <row r="831">
          <cell r="A831" t="str">
            <v>ZK109.K270.C019</v>
          </cell>
          <cell r="B831" t="str">
            <v>ZK109</v>
          </cell>
          <cell r="C831">
            <v>0</v>
          </cell>
          <cell r="D831">
            <v>0</v>
          </cell>
          <cell r="E831">
            <v>1636</v>
          </cell>
          <cell r="F831">
            <v>0</v>
          </cell>
          <cell r="G831">
            <v>0</v>
          </cell>
        </row>
        <row r="832">
          <cell r="A832" t="str">
            <v>ZK109.K270.C020</v>
          </cell>
          <cell r="B832" t="str">
            <v>ZK109</v>
          </cell>
          <cell r="C832">
            <v>0</v>
          </cell>
          <cell r="D832">
            <v>0</v>
          </cell>
          <cell r="E832">
            <v>15261</v>
          </cell>
          <cell r="F832">
            <v>0</v>
          </cell>
          <cell r="G832">
            <v>0</v>
          </cell>
        </row>
        <row r="833">
          <cell r="A833" t="str">
            <v>ZK109.K270.C030</v>
          </cell>
          <cell r="B833" t="str">
            <v>ZK109</v>
          </cell>
          <cell r="C833">
            <v>0</v>
          </cell>
          <cell r="D833">
            <v>0</v>
          </cell>
          <cell r="E833">
            <v>1650</v>
          </cell>
          <cell r="F833">
            <v>12439.67</v>
          </cell>
          <cell r="G833">
            <v>160</v>
          </cell>
        </row>
        <row r="834">
          <cell r="A834" t="str">
            <v>ZK109.K270.C033</v>
          </cell>
          <cell r="B834" t="str">
            <v>ZK109</v>
          </cell>
          <cell r="C834">
            <v>0</v>
          </cell>
          <cell r="D834">
            <v>0</v>
          </cell>
          <cell r="E834">
            <v>948</v>
          </cell>
          <cell r="F834">
            <v>1215.05</v>
          </cell>
          <cell r="G834">
            <v>0</v>
          </cell>
        </row>
        <row r="835">
          <cell r="A835" t="str">
            <v>ZK109.K270.C035</v>
          </cell>
          <cell r="B835" t="str">
            <v>ZK109</v>
          </cell>
          <cell r="C835">
            <v>0</v>
          </cell>
          <cell r="D835">
            <v>0</v>
          </cell>
          <cell r="E835">
            <v>0</v>
          </cell>
          <cell r="F835">
            <v>1224</v>
          </cell>
          <cell r="G835">
            <v>0</v>
          </cell>
        </row>
        <row r="836">
          <cell r="A836" t="str">
            <v>ZK109.K270.C038</v>
          </cell>
          <cell r="B836" t="str">
            <v>ZK109</v>
          </cell>
          <cell r="C836">
            <v>0</v>
          </cell>
          <cell r="D836">
            <v>0</v>
          </cell>
          <cell r="E836">
            <v>0</v>
          </cell>
          <cell r="F836">
            <v>216</v>
          </cell>
          <cell r="G836">
            <v>5450</v>
          </cell>
        </row>
        <row r="837">
          <cell r="A837" t="str">
            <v>ZK109.K270.C039</v>
          </cell>
          <cell r="B837" t="str">
            <v>ZK109</v>
          </cell>
          <cell r="C837">
            <v>0</v>
          </cell>
          <cell r="D837">
            <v>0</v>
          </cell>
          <cell r="E837">
            <v>0</v>
          </cell>
          <cell r="F837">
            <v>0</v>
          </cell>
          <cell r="G837">
            <v>0</v>
          </cell>
        </row>
        <row r="838">
          <cell r="A838" t="str">
            <v>ZK109.K270.C041</v>
          </cell>
          <cell r="B838" t="str">
            <v>ZK109</v>
          </cell>
          <cell r="C838">
            <v>0</v>
          </cell>
          <cell r="D838">
            <v>0</v>
          </cell>
          <cell r="E838">
            <v>0</v>
          </cell>
          <cell r="F838">
            <v>2502.9899999999998</v>
          </cell>
          <cell r="G838">
            <v>0</v>
          </cell>
        </row>
        <row r="839">
          <cell r="A839" t="str">
            <v>ZK109.K270.C042</v>
          </cell>
          <cell r="B839" t="str">
            <v>ZK109</v>
          </cell>
          <cell r="C839">
            <v>0</v>
          </cell>
          <cell r="D839">
            <v>0</v>
          </cell>
          <cell r="E839">
            <v>0</v>
          </cell>
          <cell r="F839">
            <v>2496.83</v>
          </cell>
          <cell r="G839">
            <v>2875.4</v>
          </cell>
        </row>
        <row r="840">
          <cell r="A840" t="str">
            <v>ZK109.K270.C070</v>
          </cell>
          <cell r="B840" t="str">
            <v>ZK109</v>
          </cell>
          <cell r="C840">
            <v>0</v>
          </cell>
          <cell r="D840">
            <v>0</v>
          </cell>
          <cell r="E840">
            <v>0</v>
          </cell>
          <cell r="F840">
            <v>1270.5</v>
          </cell>
          <cell r="G840">
            <v>30</v>
          </cell>
        </row>
        <row r="841">
          <cell r="A841" t="str">
            <v>ZK109.K270.C080</v>
          </cell>
          <cell r="B841" t="str">
            <v>ZK109</v>
          </cell>
          <cell r="C841">
            <v>0</v>
          </cell>
          <cell r="D841">
            <v>0</v>
          </cell>
          <cell r="E841">
            <v>0</v>
          </cell>
          <cell r="F841">
            <v>17376.400000000001</v>
          </cell>
          <cell r="G841">
            <v>150</v>
          </cell>
        </row>
        <row r="842">
          <cell r="A842" t="str">
            <v>ZK109.K270.C100</v>
          </cell>
          <cell r="B842" t="str">
            <v>ZK109</v>
          </cell>
          <cell r="C842">
            <v>0</v>
          </cell>
          <cell r="D842">
            <v>0</v>
          </cell>
          <cell r="E842">
            <v>6504.3</v>
          </cell>
          <cell r="F842">
            <v>5968.05</v>
          </cell>
          <cell r="G842">
            <v>0</v>
          </cell>
        </row>
        <row r="843">
          <cell r="A843" t="str">
            <v>ZK109.K270.C130</v>
          </cell>
          <cell r="B843" t="str">
            <v>ZK109</v>
          </cell>
          <cell r="C843">
            <v>0</v>
          </cell>
          <cell r="D843">
            <v>0</v>
          </cell>
          <cell r="E843">
            <v>0</v>
          </cell>
          <cell r="F843">
            <v>11120</v>
          </cell>
          <cell r="G843">
            <v>9131</v>
          </cell>
        </row>
        <row r="844">
          <cell r="A844" t="str">
            <v>ZK109.K270.C140</v>
          </cell>
          <cell r="B844" t="str">
            <v>ZK109</v>
          </cell>
          <cell r="C844">
            <v>0</v>
          </cell>
          <cell r="D844">
            <v>0</v>
          </cell>
          <cell r="E844">
            <v>8718.9</v>
          </cell>
          <cell r="F844">
            <v>0</v>
          </cell>
          <cell r="G844">
            <v>0</v>
          </cell>
        </row>
        <row r="845">
          <cell r="A845" t="str">
            <v>ZK109.K270.C274</v>
          </cell>
          <cell r="B845" t="str">
            <v>ZK109</v>
          </cell>
          <cell r="C845">
            <v>0</v>
          </cell>
          <cell r="D845">
            <v>0</v>
          </cell>
          <cell r="E845">
            <v>240</v>
          </cell>
          <cell r="F845">
            <v>14742</v>
          </cell>
          <cell r="G845">
            <v>1170.8000000000002</v>
          </cell>
        </row>
        <row r="846">
          <cell r="A846" t="str">
            <v>ZK109.K270.C290</v>
          </cell>
          <cell r="B846" t="str">
            <v>ZK109</v>
          </cell>
          <cell r="C846">
            <v>0</v>
          </cell>
          <cell r="D846">
            <v>0</v>
          </cell>
          <cell r="E846">
            <v>0</v>
          </cell>
          <cell r="F846">
            <v>5998.5</v>
          </cell>
          <cell r="G846">
            <v>0</v>
          </cell>
        </row>
        <row r="847">
          <cell r="A847" t="str">
            <v>ZK109.K270.C300</v>
          </cell>
          <cell r="B847" t="str">
            <v>ZK109</v>
          </cell>
          <cell r="C847">
            <v>0</v>
          </cell>
          <cell r="D847">
            <v>0</v>
          </cell>
          <cell r="E847">
            <v>0</v>
          </cell>
          <cell r="F847">
            <v>1378.3</v>
          </cell>
          <cell r="G847">
            <v>0</v>
          </cell>
        </row>
        <row r="848">
          <cell r="A848" t="str">
            <v>ZK109.K270.C301</v>
          </cell>
          <cell r="B848" t="str">
            <v>ZK109</v>
          </cell>
          <cell r="C848">
            <v>0</v>
          </cell>
          <cell r="D848">
            <v>0</v>
          </cell>
          <cell r="E848">
            <v>0</v>
          </cell>
          <cell r="F848">
            <v>3156</v>
          </cell>
          <cell r="G848">
            <v>0</v>
          </cell>
        </row>
        <row r="849">
          <cell r="A849" t="str">
            <v>ZK109.K270.C320</v>
          </cell>
          <cell r="B849" t="str">
            <v>ZK109</v>
          </cell>
          <cell r="C849">
            <v>0</v>
          </cell>
          <cell r="D849">
            <v>0</v>
          </cell>
          <cell r="E849">
            <v>1926.5</v>
          </cell>
          <cell r="F849">
            <v>1625</v>
          </cell>
          <cell r="G849">
            <v>0</v>
          </cell>
        </row>
        <row r="850">
          <cell r="A850" t="str">
            <v>ZK109.K270.C330</v>
          </cell>
          <cell r="B850" t="str">
            <v>ZK109</v>
          </cell>
          <cell r="C850">
            <v>0</v>
          </cell>
          <cell r="D850">
            <v>0</v>
          </cell>
          <cell r="E850">
            <v>3000</v>
          </cell>
          <cell r="F850">
            <v>0</v>
          </cell>
          <cell r="G850">
            <v>0</v>
          </cell>
        </row>
        <row r="851">
          <cell r="A851" t="str">
            <v>ZK109.K270.C350</v>
          </cell>
          <cell r="B851" t="str">
            <v>ZK109</v>
          </cell>
          <cell r="C851">
            <v>0</v>
          </cell>
          <cell r="D851">
            <v>0</v>
          </cell>
          <cell r="E851">
            <v>2000</v>
          </cell>
          <cell r="F851">
            <v>0</v>
          </cell>
          <cell r="G851">
            <v>0</v>
          </cell>
        </row>
        <row r="852">
          <cell r="A852" t="str">
            <v>ZK109.K270.C360</v>
          </cell>
          <cell r="B852" t="str">
            <v>ZK109</v>
          </cell>
          <cell r="C852">
            <v>0</v>
          </cell>
          <cell r="D852">
            <v>0</v>
          </cell>
          <cell r="E852">
            <v>2720</v>
          </cell>
          <cell r="F852">
            <v>4815</v>
          </cell>
          <cell r="G852">
            <v>401.5</v>
          </cell>
        </row>
        <row r="853">
          <cell r="A853" t="str">
            <v>ZK109.K270.C370</v>
          </cell>
          <cell r="B853" t="str">
            <v>ZK109</v>
          </cell>
          <cell r="C853">
            <v>0</v>
          </cell>
          <cell r="D853">
            <v>0</v>
          </cell>
          <cell r="E853">
            <v>34.299999999999997</v>
          </cell>
          <cell r="F853">
            <v>1750</v>
          </cell>
          <cell r="G853">
            <v>0</v>
          </cell>
        </row>
        <row r="854">
          <cell r="A854" t="str">
            <v>ZK109.K270.C390</v>
          </cell>
          <cell r="B854" t="str">
            <v>ZK109</v>
          </cell>
          <cell r="C854">
            <v>0</v>
          </cell>
          <cell r="D854">
            <v>90</v>
          </cell>
          <cell r="E854">
            <v>0</v>
          </cell>
          <cell r="F854">
            <v>0</v>
          </cell>
          <cell r="G854">
            <v>0</v>
          </cell>
        </row>
        <row r="855">
          <cell r="A855" t="str">
            <v>ZK109.K270.C395</v>
          </cell>
          <cell r="B855" t="str">
            <v>ZK109</v>
          </cell>
          <cell r="C855">
            <v>0</v>
          </cell>
          <cell r="D855">
            <v>0</v>
          </cell>
          <cell r="E855">
            <v>0</v>
          </cell>
          <cell r="F855">
            <v>0</v>
          </cell>
          <cell r="G855">
            <v>141.9</v>
          </cell>
        </row>
        <row r="856">
          <cell r="A856" t="str">
            <v>ZK109.K270.C400</v>
          </cell>
          <cell r="B856" t="str">
            <v>ZK109</v>
          </cell>
          <cell r="C856">
            <v>0</v>
          </cell>
          <cell r="D856">
            <v>0</v>
          </cell>
          <cell r="E856">
            <v>0</v>
          </cell>
          <cell r="F856">
            <v>6115.78</v>
          </cell>
          <cell r="G856">
            <v>75</v>
          </cell>
        </row>
        <row r="857">
          <cell r="A857" t="str">
            <v>ZK109.K270.C415</v>
          </cell>
          <cell r="B857" t="str">
            <v>ZK109</v>
          </cell>
          <cell r="C857">
            <v>0</v>
          </cell>
          <cell r="D857">
            <v>0</v>
          </cell>
          <cell r="E857">
            <v>16562.97</v>
          </cell>
          <cell r="F857">
            <v>97</v>
          </cell>
          <cell r="G857">
            <v>0</v>
          </cell>
        </row>
        <row r="858">
          <cell r="A858" t="str">
            <v>ZK109.K270.C430</v>
          </cell>
          <cell r="B858" t="str">
            <v>ZK109</v>
          </cell>
          <cell r="C858">
            <v>0</v>
          </cell>
          <cell r="D858">
            <v>0</v>
          </cell>
          <cell r="E858">
            <v>2718</v>
          </cell>
          <cell r="F858">
            <v>3409</v>
          </cell>
          <cell r="G858">
            <v>0</v>
          </cell>
        </row>
        <row r="859">
          <cell r="A859" t="str">
            <v>ZK109.K270.C435</v>
          </cell>
          <cell r="B859" t="str">
            <v>ZK109</v>
          </cell>
          <cell r="C859">
            <v>0</v>
          </cell>
          <cell r="D859">
            <v>0</v>
          </cell>
          <cell r="E859">
            <v>315</v>
          </cell>
          <cell r="F859">
            <v>0</v>
          </cell>
          <cell r="G859">
            <v>0</v>
          </cell>
        </row>
        <row r="860">
          <cell r="A860" t="str">
            <v>ZK109.K270.C500</v>
          </cell>
          <cell r="B860" t="str">
            <v>ZK109</v>
          </cell>
          <cell r="C860">
            <v>0</v>
          </cell>
          <cell r="D860">
            <v>0</v>
          </cell>
          <cell r="E860">
            <v>915</v>
          </cell>
          <cell r="F860">
            <v>0</v>
          </cell>
          <cell r="G860">
            <v>0</v>
          </cell>
        </row>
        <row r="861">
          <cell r="A861" t="str">
            <v>ZK109.K270.C505</v>
          </cell>
          <cell r="B861" t="str">
            <v>ZK109</v>
          </cell>
          <cell r="C861">
            <v>0</v>
          </cell>
          <cell r="D861">
            <v>0</v>
          </cell>
          <cell r="E861">
            <v>1241.5</v>
          </cell>
          <cell r="F861">
            <v>0</v>
          </cell>
          <cell r="G861">
            <v>0</v>
          </cell>
        </row>
        <row r="862">
          <cell r="A862" t="str">
            <v>ZK109.K270.C601</v>
          </cell>
          <cell r="B862" t="str">
            <v>ZK109</v>
          </cell>
          <cell r="C862">
            <v>0</v>
          </cell>
          <cell r="D862">
            <v>0</v>
          </cell>
          <cell r="E862">
            <v>255</v>
          </cell>
          <cell r="F862">
            <v>445</v>
          </cell>
          <cell r="G862">
            <v>0</v>
          </cell>
        </row>
        <row r="863">
          <cell r="A863" t="str">
            <v>ZK109.K270.C603</v>
          </cell>
          <cell r="B863" t="str">
            <v>ZK109</v>
          </cell>
          <cell r="C863">
            <v>0</v>
          </cell>
          <cell r="D863">
            <v>0</v>
          </cell>
          <cell r="E863">
            <v>185.5</v>
          </cell>
          <cell r="F863">
            <v>0</v>
          </cell>
          <cell r="G863">
            <v>0</v>
          </cell>
        </row>
        <row r="864">
          <cell r="A864" t="str">
            <v>ZK109.K270.C700</v>
          </cell>
          <cell r="B864" t="str">
            <v>ZK109</v>
          </cell>
          <cell r="C864">
            <v>0</v>
          </cell>
          <cell r="D864">
            <v>0</v>
          </cell>
          <cell r="E864">
            <v>8249.76</v>
          </cell>
          <cell r="F864">
            <v>670</v>
          </cell>
          <cell r="G864">
            <v>0</v>
          </cell>
        </row>
        <row r="865">
          <cell r="A865" t="str">
            <v>ZK109.K270.C701</v>
          </cell>
          <cell r="B865" t="str">
            <v>ZK109</v>
          </cell>
          <cell r="C865">
            <v>0</v>
          </cell>
          <cell r="D865">
            <v>0</v>
          </cell>
          <cell r="E865">
            <v>0</v>
          </cell>
          <cell r="F865">
            <v>2246</v>
          </cell>
          <cell r="G865">
            <v>0</v>
          </cell>
        </row>
        <row r="866">
          <cell r="A866" t="str">
            <v>ZK109.K270.C810</v>
          </cell>
          <cell r="B866" t="str">
            <v>ZK109</v>
          </cell>
          <cell r="C866">
            <v>0</v>
          </cell>
          <cell r="D866">
            <v>0</v>
          </cell>
          <cell r="E866">
            <v>0</v>
          </cell>
          <cell r="F866">
            <v>16671.150000000001</v>
          </cell>
          <cell r="G866">
            <v>0</v>
          </cell>
        </row>
        <row r="867">
          <cell r="A867" t="str">
            <v>ZK109.K270.I001</v>
          </cell>
          <cell r="B867" t="str">
            <v>ZK109</v>
          </cell>
          <cell r="C867">
            <v>0</v>
          </cell>
          <cell r="D867">
            <v>0</v>
          </cell>
          <cell r="E867">
            <v>700</v>
          </cell>
          <cell r="F867">
            <v>0</v>
          </cell>
          <cell r="G867">
            <v>0</v>
          </cell>
        </row>
        <row r="868">
          <cell r="A868" t="str">
            <v>ZK109.K270.I004</v>
          </cell>
          <cell r="B868" t="str">
            <v>ZK109</v>
          </cell>
          <cell r="C868">
            <v>0</v>
          </cell>
          <cell r="D868">
            <v>0</v>
          </cell>
          <cell r="E868">
            <v>0</v>
          </cell>
          <cell r="F868">
            <v>1315.39</v>
          </cell>
          <cell r="G868">
            <v>0</v>
          </cell>
        </row>
        <row r="869">
          <cell r="A869" t="str">
            <v>ZK109.K270.I005</v>
          </cell>
          <cell r="B869" t="str">
            <v>ZK109</v>
          </cell>
          <cell r="C869">
            <v>0</v>
          </cell>
          <cell r="D869">
            <v>0</v>
          </cell>
          <cell r="E869">
            <v>0</v>
          </cell>
          <cell r="F869">
            <v>150</v>
          </cell>
          <cell r="G869">
            <v>0</v>
          </cell>
        </row>
        <row r="870">
          <cell r="A870" t="str">
            <v>ZK109.K270.I006</v>
          </cell>
          <cell r="B870" t="str">
            <v>ZK109</v>
          </cell>
          <cell r="C870">
            <v>0</v>
          </cell>
          <cell r="D870">
            <v>0</v>
          </cell>
          <cell r="E870">
            <v>0</v>
          </cell>
          <cell r="F870">
            <v>210</v>
          </cell>
          <cell r="G870">
            <v>0</v>
          </cell>
        </row>
        <row r="871">
          <cell r="A871" t="str">
            <v>ZK109.K270.I009</v>
          </cell>
          <cell r="B871" t="str">
            <v>ZK109</v>
          </cell>
          <cell r="C871">
            <v>0</v>
          </cell>
          <cell r="D871">
            <v>0</v>
          </cell>
          <cell r="E871">
            <v>0</v>
          </cell>
          <cell r="F871">
            <v>0</v>
          </cell>
          <cell r="G871">
            <v>6078</v>
          </cell>
        </row>
        <row r="872">
          <cell r="A872" t="str">
            <v>ZK109.K270.I014</v>
          </cell>
          <cell r="B872" t="str">
            <v>ZK109</v>
          </cell>
          <cell r="C872">
            <v>0</v>
          </cell>
          <cell r="D872">
            <v>0</v>
          </cell>
          <cell r="E872">
            <v>0</v>
          </cell>
          <cell r="F872">
            <v>2100</v>
          </cell>
          <cell r="G872">
            <v>0</v>
          </cell>
        </row>
        <row r="873">
          <cell r="A873" t="str">
            <v>ZK109.K271.C019</v>
          </cell>
          <cell r="B873" t="str">
            <v>ZK109</v>
          </cell>
          <cell r="C873">
            <v>0</v>
          </cell>
          <cell r="D873">
            <v>0</v>
          </cell>
          <cell r="E873">
            <v>1671.57</v>
          </cell>
          <cell r="F873">
            <v>0</v>
          </cell>
          <cell r="G873">
            <v>0</v>
          </cell>
        </row>
        <row r="874">
          <cell r="A874" t="str">
            <v>ZK109.K271.C020</v>
          </cell>
          <cell r="B874" t="str">
            <v>ZK109</v>
          </cell>
          <cell r="C874">
            <v>0</v>
          </cell>
          <cell r="D874">
            <v>0</v>
          </cell>
          <cell r="E874">
            <v>1210</v>
          </cell>
          <cell r="F874">
            <v>0</v>
          </cell>
          <cell r="G874">
            <v>0</v>
          </cell>
        </row>
        <row r="875">
          <cell r="A875" t="str">
            <v>ZK109.K271.C132</v>
          </cell>
          <cell r="B875" t="str">
            <v>ZK109</v>
          </cell>
          <cell r="C875">
            <v>0</v>
          </cell>
          <cell r="D875">
            <v>0</v>
          </cell>
          <cell r="E875">
            <v>0</v>
          </cell>
          <cell r="F875">
            <v>325.5</v>
          </cell>
          <cell r="G875">
            <v>0</v>
          </cell>
        </row>
        <row r="876">
          <cell r="A876" t="str">
            <v>ZK109.K271.C300</v>
          </cell>
          <cell r="B876" t="str">
            <v>ZK109</v>
          </cell>
          <cell r="C876">
            <v>0</v>
          </cell>
          <cell r="D876">
            <v>0</v>
          </cell>
          <cell r="E876">
            <v>0</v>
          </cell>
          <cell r="F876">
            <v>1279.94</v>
          </cell>
          <cell r="G876">
            <v>0</v>
          </cell>
        </row>
        <row r="877">
          <cell r="A877" t="str">
            <v>ZK109.K271.C320</v>
          </cell>
          <cell r="B877" t="str">
            <v>ZK109</v>
          </cell>
          <cell r="C877">
            <v>0</v>
          </cell>
          <cell r="D877">
            <v>0</v>
          </cell>
          <cell r="E877">
            <v>540</v>
          </cell>
          <cell r="F877">
            <v>380</v>
          </cell>
          <cell r="G877">
            <v>0</v>
          </cell>
        </row>
        <row r="878">
          <cell r="A878" t="str">
            <v>ZK109.K271.C603</v>
          </cell>
          <cell r="B878" t="str">
            <v>ZK109</v>
          </cell>
          <cell r="C878">
            <v>0</v>
          </cell>
          <cell r="D878">
            <v>0</v>
          </cell>
          <cell r="E878">
            <v>60</v>
          </cell>
          <cell r="F878">
            <v>0</v>
          </cell>
          <cell r="G878">
            <v>0</v>
          </cell>
        </row>
        <row r="879">
          <cell r="A879" t="str">
            <v>ZK109.K271.C610</v>
          </cell>
          <cell r="B879" t="str">
            <v>ZK109</v>
          </cell>
          <cell r="C879">
            <v>0</v>
          </cell>
          <cell r="D879">
            <v>0</v>
          </cell>
          <cell r="E879">
            <v>0</v>
          </cell>
          <cell r="F879">
            <v>1430.4</v>
          </cell>
          <cell r="G879">
            <v>0</v>
          </cell>
        </row>
        <row r="880">
          <cell r="A880" t="str">
            <v>ZK109.K271.I004</v>
          </cell>
          <cell r="B880" t="str">
            <v>ZK109</v>
          </cell>
          <cell r="C880">
            <v>0</v>
          </cell>
          <cell r="D880">
            <v>0</v>
          </cell>
          <cell r="E880">
            <v>0</v>
          </cell>
          <cell r="F880">
            <v>2713.7</v>
          </cell>
          <cell r="G880">
            <v>0</v>
          </cell>
        </row>
        <row r="881">
          <cell r="A881" t="str">
            <v>ZK109.K271.I005</v>
          </cell>
          <cell r="B881" t="str">
            <v>ZK109</v>
          </cell>
          <cell r="C881">
            <v>0</v>
          </cell>
          <cell r="D881">
            <v>0</v>
          </cell>
          <cell r="E881">
            <v>0</v>
          </cell>
          <cell r="F881">
            <v>907</v>
          </cell>
          <cell r="G881">
            <v>0</v>
          </cell>
        </row>
        <row r="882">
          <cell r="A882" t="str">
            <v>ZK109.K271.I006</v>
          </cell>
          <cell r="B882" t="str">
            <v>ZK109</v>
          </cell>
          <cell r="C882">
            <v>0</v>
          </cell>
          <cell r="D882">
            <v>0</v>
          </cell>
          <cell r="E882">
            <v>0</v>
          </cell>
          <cell r="F882">
            <v>144</v>
          </cell>
          <cell r="G882">
            <v>0</v>
          </cell>
        </row>
        <row r="883">
          <cell r="A883" t="str">
            <v>ZK109.K271.I007</v>
          </cell>
          <cell r="B883" t="str">
            <v>ZK109</v>
          </cell>
          <cell r="C883">
            <v>0</v>
          </cell>
          <cell r="D883">
            <v>0</v>
          </cell>
          <cell r="E883">
            <v>0</v>
          </cell>
          <cell r="F883">
            <v>0</v>
          </cell>
          <cell r="G883">
            <v>198.4</v>
          </cell>
        </row>
        <row r="884">
          <cell r="A884" t="str">
            <v>ZK109.K271.I008</v>
          </cell>
          <cell r="B884" t="str">
            <v>ZK109</v>
          </cell>
          <cell r="C884">
            <v>0</v>
          </cell>
          <cell r="D884">
            <v>0</v>
          </cell>
          <cell r="E884">
            <v>0</v>
          </cell>
          <cell r="F884">
            <v>0</v>
          </cell>
          <cell r="G884">
            <v>1176</v>
          </cell>
        </row>
        <row r="885">
          <cell r="A885" t="str">
            <v>ZK109.K271.I014</v>
          </cell>
          <cell r="B885" t="str">
            <v>ZK109</v>
          </cell>
          <cell r="C885">
            <v>0</v>
          </cell>
          <cell r="D885">
            <v>0</v>
          </cell>
          <cell r="E885">
            <v>0</v>
          </cell>
          <cell r="F885">
            <v>774</v>
          </cell>
          <cell r="G885">
            <v>504</v>
          </cell>
        </row>
        <row r="886">
          <cell r="A886" t="str">
            <v>ZK109.K272.C070</v>
          </cell>
          <cell r="B886" t="str">
            <v>ZK109</v>
          </cell>
          <cell r="C886">
            <v>0</v>
          </cell>
          <cell r="D886">
            <v>0</v>
          </cell>
          <cell r="E886">
            <v>0</v>
          </cell>
          <cell r="F886">
            <v>0</v>
          </cell>
          <cell r="G886">
            <v>6250</v>
          </cell>
        </row>
        <row r="887">
          <cell r="A887" t="str">
            <v>ZK109.K272.C320</v>
          </cell>
          <cell r="B887" t="str">
            <v>ZK109</v>
          </cell>
          <cell r="C887">
            <v>0</v>
          </cell>
          <cell r="D887">
            <v>0</v>
          </cell>
          <cell r="E887">
            <v>929.67</v>
          </cell>
          <cell r="F887">
            <v>0</v>
          </cell>
          <cell r="G887">
            <v>0</v>
          </cell>
        </row>
        <row r="888">
          <cell r="A888" t="str">
            <v>ZK109.K272.C360</v>
          </cell>
          <cell r="B888" t="str">
            <v>ZK109</v>
          </cell>
          <cell r="C888">
            <v>0</v>
          </cell>
          <cell r="D888">
            <v>0</v>
          </cell>
          <cell r="E888">
            <v>4000</v>
          </cell>
          <cell r="F888">
            <v>0</v>
          </cell>
          <cell r="G888">
            <v>0</v>
          </cell>
        </row>
        <row r="889">
          <cell r="A889" t="str">
            <v>ZK109.K272.C603</v>
          </cell>
          <cell r="B889" t="str">
            <v>ZK109</v>
          </cell>
          <cell r="C889">
            <v>0</v>
          </cell>
          <cell r="D889">
            <v>0</v>
          </cell>
          <cell r="E889">
            <v>101</v>
          </cell>
          <cell r="F889">
            <v>0</v>
          </cell>
          <cell r="G889">
            <v>0</v>
          </cell>
        </row>
        <row r="890">
          <cell r="A890" t="str">
            <v>ZK109.K272.I004</v>
          </cell>
          <cell r="B890" t="str">
            <v>ZK109</v>
          </cell>
          <cell r="C890">
            <v>0</v>
          </cell>
          <cell r="D890">
            <v>0</v>
          </cell>
          <cell r="E890">
            <v>0</v>
          </cell>
          <cell r="F890">
            <v>288</v>
          </cell>
          <cell r="G890">
            <v>0</v>
          </cell>
        </row>
        <row r="891">
          <cell r="A891" t="str">
            <v>ZK109.K273.C070</v>
          </cell>
          <cell r="B891" t="str">
            <v>ZK109</v>
          </cell>
          <cell r="C891">
            <v>0</v>
          </cell>
          <cell r="D891">
            <v>0</v>
          </cell>
          <cell r="E891">
            <v>0</v>
          </cell>
          <cell r="F891">
            <v>1797.75</v>
          </cell>
          <cell r="G891">
            <v>120</v>
          </cell>
        </row>
        <row r="892">
          <cell r="A892" t="str">
            <v>ZK109.K273.C360</v>
          </cell>
          <cell r="B892" t="str">
            <v>ZK109</v>
          </cell>
          <cell r="C892">
            <v>0</v>
          </cell>
          <cell r="D892">
            <v>0</v>
          </cell>
          <cell r="E892">
            <v>4000</v>
          </cell>
          <cell r="F892">
            <v>0</v>
          </cell>
          <cell r="G892">
            <v>0</v>
          </cell>
        </row>
        <row r="893">
          <cell r="A893" t="str">
            <v>ZK109.K273.I013</v>
          </cell>
          <cell r="B893" t="str">
            <v>ZK109</v>
          </cell>
          <cell r="C893">
            <v>0</v>
          </cell>
          <cell r="D893">
            <v>0</v>
          </cell>
          <cell r="E893">
            <v>5000</v>
          </cell>
          <cell r="F893">
            <v>0</v>
          </cell>
          <cell r="G893">
            <v>0</v>
          </cell>
        </row>
        <row r="894">
          <cell r="A894" t="str">
            <v>ZK109.K274.C397</v>
          </cell>
          <cell r="B894" t="str">
            <v>ZK109</v>
          </cell>
          <cell r="C894">
            <v>0</v>
          </cell>
          <cell r="D894">
            <v>0</v>
          </cell>
          <cell r="E894">
            <v>0</v>
          </cell>
          <cell r="F894">
            <v>6</v>
          </cell>
          <cell r="G894">
            <v>0</v>
          </cell>
        </row>
        <row r="895">
          <cell r="A895" t="str">
            <v>ZK109.K274.C700</v>
          </cell>
          <cell r="B895" t="str">
            <v>ZK109</v>
          </cell>
          <cell r="C895">
            <v>0</v>
          </cell>
          <cell r="D895">
            <v>0</v>
          </cell>
          <cell r="E895">
            <v>1613.32</v>
          </cell>
          <cell r="F895">
            <v>27.55</v>
          </cell>
          <cell r="G895">
            <v>0</v>
          </cell>
        </row>
        <row r="896">
          <cell r="A896" t="str">
            <v>ZK109.K274.C727</v>
          </cell>
          <cell r="B896" t="str">
            <v>ZK109</v>
          </cell>
          <cell r="C896">
            <v>0</v>
          </cell>
          <cell r="D896">
            <v>0</v>
          </cell>
          <cell r="E896">
            <v>0</v>
          </cell>
          <cell r="F896">
            <v>59.75</v>
          </cell>
          <cell r="G896">
            <v>0</v>
          </cell>
        </row>
        <row r="897">
          <cell r="A897" t="str">
            <v>ZK109.K274.C810</v>
          </cell>
          <cell r="B897" t="str">
            <v>ZK109</v>
          </cell>
          <cell r="C897">
            <v>0</v>
          </cell>
          <cell r="D897">
            <v>0</v>
          </cell>
          <cell r="E897">
            <v>0</v>
          </cell>
          <cell r="F897">
            <v>876</v>
          </cell>
          <cell r="G897">
            <v>0</v>
          </cell>
        </row>
        <row r="898">
          <cell r="A898" t="str">
            <v>ZK109.K289.C070</v>
          </cell>
          <cell r="B898" t="str">
            <v>ZK109</v>
          </cell>
          <cell r="C898">
            <v>0</v>
          </cell>
          <cell r="D898">
            <v>0</v>
          </cell>
          <cell r="E898">
            <v>0</v>
          </cell>
          <cell r="F898">
            <v>4134</v>
          </cell>
          <cell r="G898">
            <v>0</v>
          </cell>
        </row>
        <row r="899">
          <cell r="A899" t="str">
            <v>ZK109.K300.C711</v>
          </cell>
          <cell r="B899" t="str">
            <v>ZK109</v>
          </cell>
          <cell r="C899">
            <v>0</v>
          </cell>
          <cell r="D899">
            <v>0</v>
          </cell>
          <cell r="E899">
            <v>0</v>
          </cell>
          <cell r="F899">
            <v>750</v>
          </cell>
          <cell r="G899">
            <v>0</v>
          </cell>
        </row>
        <row r="900">
          <cell r="A900" t="str">
            <v>ZK109.K300.C719</v>
          </cell>
          <cell r="B900" t="str">
            <v>ZK109</v>
          </cell>
          <cell r="C900">
            <v>0</v>
          </cell>
          <cell r="D900">
            <v>0</v>
          </cell>
          <cell r="E900">
            <v>0</v>
          </cell>
          <cell r="F900">
            <v>750</v>
          </cell>
          <cell r="G900">
            <v>0</v>
          </cell>
        </row>
        <row r="901">
          <cell r="A901" t="str">
            <v>ZK109.K300.C726</v>
          </cell>
          <cell r="B901" t="str">
            <v>ZK109</v>
          </cell>
          <cell r="C901">
            <v>0</v>
          </cell>
          <cell r="D901">
            <v>0</v>
          </cell>
          <cell r="E901">
            <v>0</v>
          </cell>
          <cell r="F901">
            <v>750</v>
          </cell>
          <cell r="G901">
            <v>0</v>
          </cell>
        </row>
        <row r="902">
          <cell r="A902" t="str">
            <v>ZK109.K300.C727</v>
          </cell>
          <cell r="B902" t="str">
            <v>ZK109</v>
          </cell>
          <cell r="C902">
            <v>0</v>
          </cell>
          <cell r="D902">
            <v>0</v>
          </cell>
          <cell r="E902">
            <v>0</v>
          </cell>
          <cell r="F902">
            <v>24.95</v>
          </cell>
          <cell r="G902">
            <v>300</v>
          </cell>
        </row>
        <row r="903">
          <cell r="A903" t="str">
            <v>ZK109.K302.C070</v>
          </cell>
          <cell r="B903" t="str">
            <v>ZK109</v>
          </cell>
          <cell r="C903">
            <v>0</v>
          </cell>
          <cell r="D903">
            <v>0</v>
          </cell>
          <cell r="E903">
            <v>0</v>
          </cell>
          <cell r="F903">
            <v>20544.5</v>
          </cell>
          <cell r="G903">
            <v>7200</v>
          </cell>
        </row>
        <row r="904">
          <cell r="A904" t="str">
            <v>ZK109.K302.I009</v>
          </cell>
          <cell r="B904" t="str">
            <v>ZK109</v>
          </cell>
          <cell r="C904">
            <v>0</v>
          </cell>
          <cell r="D904">
            <v>0</v>
          </cell>
          <cell r="E904">
            <v>0</v>
          </cell>
          <cell r="F904">
            <v>0</v>
          </cell>
          <cell r="G904">
            <v>700</v>
          </cell>
        </row>
        <row r="905">
          <cell r="A905" t="str">
            <v>ZK109.K303.I009</v>
          </cell>
          <cell r="B905" t="str">
            <v>ZK109</v>
          </cell>
          <cell r="C905">
            <v>0</v>
          </cell>
          <cell r="D905">
            <v>0</v>
          </cell>
          <cell r="E905">
            <v>0</v>
          </cell>
          <cell r="F905">
            <v>0</v>
          </cell>
          <cell r="G905">
            <v>1708</v>
          </cell>
        </row>
        <row r="906">
          <cell r="A906" t="str">
            <v>ZK109.K304.0000</v>
          </cell>
          <cell r="B906" t="str">
            <v>ZK109</v>
          </cell>
          <cell r="C906">
            <v>0</v>
          </cell>
          <cell r="D906">
            <v>3669</v>
          </cell>
          <cell r="E906">
            <v>0</v>
          </cell>
          <cell r="F906">
            <v>0</v>
          </cell>
          <cell r="G906">
            <v>0</v>
          </cell>
        </row>
        <row r="907">
          <cell r="A907" t="str">
            <v>ZK109.K304.C009</v>
          </cell>
          <cell r="B907" t="str">
            <v>ZK109</v>
          </cell>
          <cell r="C907">
            <v>0</v>
          </cell>
          <cell r="D907">
            <v>187</v>
          </cell>
          <cell r="E907">
            <v>0</v>
          </cell>
          <cell r="F907">
            <v>2715</v>
          </cell>
          <cell r="G907">
            <v>0</v>
          </cell>
        </row>
        <row r="908">
          <cell r="A908" t="str">
            <v>ZK109.K304.C702</v>
          </cell>
          <cell r="B908" t="str">
            <v>ZK109</v>
          </cell>
          <cell r="C908">
            <v>0</v>
          </cell>
          <cell r="D908">
            <v>0</v>
          </cell>
          <cell r="E908">
            <v>0</v>
          </cell>
          <cell r="F908">
            <v>6778</v>
          </cell>
          <cell r="G908">
            <v>0</v>
          </cell>
        </row>
        <row r="909">
          <cell r="A909" t="str">
            <v>ZK109.K304.C727</v>
          </cell>
          <cell r="B909" t="str">
            <v>ZK109</v>
          </cell>
          <cell r="C909">
            <v>0</v>
          </cell>
          <cell r="D909">
            <v>0</v>
          </cell>
          <cell r="E909">
            <v>0</v>
          </cell>
          <cell r="F909">
            <v>3786.8</v>
          </cell>
          <cell r="G909">
            <v>1800</v>
          </cell>
        </row>
        <row r="910">
          <cell r="A910" t="str">
            <v>ZK109.K304.I013</v>
          </cell>
          <cell r="B910" t="str">
            <v>ZK109</v>
          </cell>
          <cell r="C910">
            <v>0</v>
          </cell>
          <cell r="D910">
            <v>0</v>
          </cell>
          <cell r="E910">
            <v>0</v>
          </cell>
          <cell r="F910">
            <v>192</v>
          </cell>
          <cell r="G910">
            <v>0</v>
          </cell>
        </row>
        <row r="911">
          <cell r="A911" t="str">
            <v>ZK109.K310.C080</v>
          </cell>
          <cell r="B911" t="str">
            <v>ZK109</v>
          </cell>
          <cell r="C911">
            <v>0</v>
          </cell>
          <cell r="D911">
            <v>0</v>
          </cell>
          <cell r="E911">
            <v>0</v>
          </cell>
          <cell r="F911">
            <v>30</v>
          </cell>
          <cell r="G911">
            <v>0</v>
          </cell>
        </row>
        <row r="912">
          <cell r="A912" t="str">
            <v>ZK109.K310.I005</v>
          </cell>
          <cell r="B912" t="str">
            <v>ZK109</v>
          </cell>
          <cell r="C912">
            <v>0</v>
          </cell>
          <cell r="D912">
            <v>0</v>
          </cell>
          <cell r="E912">
            <v>0</v>
          </cell>
          <cell r="F912">
            <v>1066</v>
          </cell>
          <cell r="G912">
            <v>0</v>
          </cell>
        </row>
        <row r="913">
          <cell r="A913" t="str">
            <v>ZK109.K318.C320</v>
          </cell>
          <cell r="B913" t="str">
            <v>ZK109</v>
          </cell>
          <cell r="C913">
            <v>0</v>
          </cell>
          <cell r="D913">
            <v>0</v>
          </cell>
          <cell r="E913">
            <v>195</v>
          </cell>
          <cell r="F913">
            <v>0</v>
          </cell>
          <cell r="G913">
            <v>0</v>
          </cell>
        </row>
        <row r="914">
          <cell r="A914" t="str">
            <v>ZK109.K335.I006</v>
          </cell>
          <cell r="B914" t="str">
            <v>ZK109</v>
          </cell>
          <cell r="C914">
            <v>0</v>
          </cell>
          <cell r="D914">
            <v>0</v>
          </cell>
          <cell r="E914">
            <v>0</v>
          </cell>
          <cell r="F914">
            <v>246</v>
          </cell>
          <cell r="G914">
            <v>0</v>
          </cell>
        </row>
        <row r="915">
          <cell r="A915" t="str">
            <v>ZK109.K335.I009</v>
          </cell>
          <cell r="B915" t="str">
            <v>ZK109</v>
          </cell>
          <cell r="C915">
            <v>0</v>
          </cell>
          <cell r="D915">
            <v>0</v>
          </cell>
          <cell r="E915">
            <v>0</v>
          </cell>
          <cell r="F915">
            <v>0</v>
          </cell>
          <cell r="G915">
            <v>846.26</v>
          </cell>
        </row>
        <row r="916">
          <cell r="A916" t="str">
            <v>ZK110.K133.C360</v>
          </cell>
          <cell r="B916" t="str">
            <v>ZK110</v>
          </cell>
          <cell r="C916">
            <v>0</v>
          </cell>
          <cell r="D916">
            <v>0</v>
          </cell>
          <cell r="E916">
            <v>1.71</v>
          </cell>
          <cell r="F916">
            <v>0</v>
          </cell>
          <cell r="G916">
            <v>0</v>
          </cell>
        </row>
        <row r="917">
          <cell r="A917" t="str">
            <v>ZK110.K187.C070</v>
          </cell>
          <cell r="B917" t="str">
            <v>ZK110</v>
          </cell>
          <cell r="C917">
            <v>0</v>
          </cell>
          <cell r="D917">
            <v>0</v>
          </cell>
          <cell r="E917">
            <v>0</v>
          </cell>
          <cell r="F917">
            <v>300</v>
          </cell>
          <cell r="G917">
            <v>0</v>
          </cell>
        </row>
        <row r="918">
          <cell r="A918" t="str">
            <v>ZK110.K232.C070</v>
          </cell>
          <cell r="B918" t="str">
            <v>ZK110</v>
          </cell>
          <cell r="C918">
            <v>0</v>
          </cell>
          <cell r="D918">
            <v>0</v>
          </cell>
          <cell r="E918">
            <v>0</v>
          </cell>
          <cell r="F918">
            <v>0</v>
          </cell>
          <cell r="G918">
            <v>180</v>
          </cell>
        </row>
        <row r="919">
          <cell r="A919" t="str">
            <v>ZK110.K278.C020</v>
          </cell>
          <cell r="B919" t="str">
            <v>ZK110</v>
          </cell>
          <cell r="C919">
            <v>0</v>
          </cell>
          <cell r="D919">
            <v>0</v>
          </cell>
          <cell r="E919">
            <v>1990</v>
          </cell>
          <cell r="F919">
            <v>0</v>
          </cell>
          <cell r="G919">
            <v>0</v>
          </cell>
        </row>
        <row r="920">
          <cell r="A920" t="str">
            <v>ZK110.K278.C070</v>
          </cell>
          <cell r="B920" t="str">
            <v>ZK110</v>
          </cell>
          <cell r="C920">
            <v>0</v>
          </cell>
          <cell r="D920">
            <v>0</v>
          </cell>
          <cell r="E920">
            <v>0</v>
          </cell>
          <cell r="F920">
            <v>60</v>
          </cell>
          <cell r="G920">
            <v>616.61</v>
          </cell>
        </row>
        <row r="921">
          <cell r="A921" t="str">
            <v>ZK110.K278.C100</v>
          </cell>
          <cell r="B921" t="str">
            <v>ZK110</v>
          </cell>
          <cell r="C921">
            <v>0</v>
          </cell>
          <cell r="D921">
            <v>0</v>
          </cell>
          <cell r="E921">
            <v>1500</v>
          </cell>
          <cell r="F921">
            <v>2968</v>
          </cell>
          <cell r="G921">
            <v>55</v>
          </cell>
        </row>
        <row r="922">
          <cell r="A922" t="str">
            <v>ZK110.K278.C302</v>
          </cell>
          <cell r="B922" t="str">
            <v>ZK110</v>
          </cell>
          <cell r="C922">
            <v>0</v>
          </cell>
          <cell r="D922">
            <v>0</v>
          </cell>
          <cell r="E922">
            <v>0</v>
          </cell>
          <cell r="F922">
            <v>2959.51</v>
          </cell>
          <cell r="G922">
            <v>0</v>
          </cell>
        </row>
        <row r="923">
          <cell r="A923" t="str">
            <v>ZK110.K279.C070</v>
          </cell>
          <cell r="B923" t="str">
            <v>ZK110</v>
          </cell>
          <cell r="C923">
            <v>0</v>
          </cell>
          <cell r="D923">
            <v>0</v>
          </cell>
          <cell r="E923">
            <v>0</v>
          </cell>
          <cell r="F923">
            <v>4100.3999999999996</v>
          </cell>
          <cell r="G923">
            <v>1446</v>
          </cell>
        </row>
        <row r="924">
          <cell r="A924" t="str">
            <v>ZK110.K279.C320</v>
          </cell>
          <cell r="B924" t="str">
            <v>ZK110</v>
          </cell>
          <cell r="C924">
            <v>0</v>
          </cell>
          <cell r="D924">
            <v>0</v>
          </cell>
          <cell r="E924">
            <v>0</v>
          </cell>
          <cell r="F924">
            <v>2074</v>
          </cell>
          <cell r="G924">
            <v>0</v>
          </cell>
        </row>
        <row r="925">
          <cell r="A925" t="str">
            <v>ZK110.K281.C019</v>
          </cell>
          <cell r="B925" t="str">
            <v>ZK110</v>
          </cell>
          <cell r="C925">
            <v>0</v>
          </cell>
          <cell r="D925">
            <v>0</v>
          </cell>
          <cell r="E925">
            <v>1981</v>
          </cell>
          <cell r="F925">
            <v>0</v>
          </cell>
          <cell r="G925">
            <v>0</v>
          </cell>
        </row>
        <row r="926">
          <cell r="A926" t="str">
            <v>ZK110.K281.C140</v>
          </cell>
          <cell r="B926" t="str">
            <v>ZK110</v>
          </cell>
          <cell r="C926">
            <v>0</v>
          </cell>
          <cell r="D926">
            <v>0</v>
          </cell>
          <cell r="E926">
            <v>1610</v>
          </cell>
          <cell r="F926">
            <v>0</v>
          </cell>
          <cell r="G926">
            <v>0</v>
          </cell>
        </row>
        <row r="927">
          <cell r="A927" t="str">
            <v>ZK110.K281.C274</v>
          </cell>
          <cell r="B927" t="str">
            <v>ZK110</v>
          </cell>
          <cell r="C927">
            <v>0</v>
          </cell>
          <cell r="D927">
            <v>0</v>
          </cell>
          <cell r="E927">
            <v>0</v>
          </cell>
          <cell r="F927">
            <v>978.68</v>
          </cell>
          <cell r="G927">
            <v>0</v>
          </cell>
        </row>
        <row r="928">
          <cell r="A928" t="str">
            <v>ZK110.K281.C290</v>
          </cell>
          <cell r="B928" t="str">
            <v>ZK110</v>
          </cell>
          <cell r="C928">
            <v>0</v>
          </cell>
          <cell r="D928">
            <v>0</v>
          </cell>
          <cell r="E928">
            <v>0</v>
          </cell>
          <cell r="F928">
            <v>171.85</v>
          </cell>
          <cell r="G928">
            <v>0</v>
          </cell>
        </row>
        <row r="929">
          <cell r="A929" t="str">
            <v>ZK110.K281.C320</v>
          </cell>
          <cell r="B929" t="str">
            <v>ZK110</v>
          </cell>
          <cell r="C929">
            <v>0</v>
          </cell>
          <cell r="D929">
            <v>0</v>
          </cell>
          <cell r="E929">
            <v>3672.63</v>
          </cell>
          <cell r="F929">
            <v>1250.1199999999999</v>
          </cell>
          <cell r="G929">
            <v>0</v>
          </cell>
        </row>
        <row r="930">
          <cell r="A930" t="str">
            <v>ZK110.K281.C330</v>
          </cell>
          <cell r="B930" t="str">
            <v>ZK110</v>
          </cell>
          <cell r="C930">
            <v>0</v>
          </cell>
          <cell r="D930">
            <v>0</v>
          </cell>
          <cell r="E930">
            <v>0</v>
          </cell>
          <cell r="F930">
            <v>271</v>
          </cell>
          <cell r="G930">
            <v>0</v>
          </cell>
        </row>
        <row r="931">
          <cell r="A931" t="str">
            <v>ZK110.K281.C360</v>
          </cell>
          <cell r="B931" t="str">
            <v>ZK110</v>
          </cell>
          <cell r="C931">
            <v>0</v>
          </cell>
          <cell r="D931">
            <v>0</v>
          </cell>
          <cell r="E931">
            <v>0</v>
          </cell>
          <cell r="F931">
            <v>2676.39</v>
          </cell>
          <cell r="G931">
            <v>99.049999999999955</v>
          </cell>
        </row>
        <row r="932">
          <cell r="A932" t="str">
            <v>ZK110.K281.C370</v>
          </cell>
          <cell r="B932" t="str">
            <v>ZK110</v>
          </cell>
          <cell r="C932">
            <v>0</v>
          </cell>
          <cell r="D932">
            <v>0</v>
          </cell>
          <cell r="E932">
            <v>0</v>
          </cell>
          <cell r="F932">
            <v>557.20000000000005</v>
          </cell>
          <cell r="G932">
            <v>0</v>
          </cell>
        </row>
        <row r="933">
          <cell r="A933" t="str">
            <v>ZK110.K281.C397</v>
          </cell>
          <cell r="B933" t="str">
            <v>ZK110</v>
          </cell>
          <cell r="C933">
            <v>0</v>
          </cell>
          <cell r="D933">
            <v>0</v>
          </cell>
          <cell r="E933">
            <v>0</v>
          </cell>
          <cell r="F933">
            <v>188</v>
          </cell>
          <cell r="G933">
            <v>0</v>
          </cell>
        </row>
        <row r="934">
          <cell r="A934" t="str">
            <v>ZK110.K281.C700</v>
          </cell>
          <cell r="B934" t="str">
            <v>ZK110</v>
          </cell>
          <cell r="C934">
            <v>0</v>
          </cell>
          <cell r="D934">
            <v>0</v>
          </cell>
          <cell r="E934">
            <v>0</v>
          </cell>
          <cell r="F934">
            <v>161.5</v>
          </cell>
          <cell r="G934">
            <v>0</v>
          </cell>
        </row>
        <row r="935">
          <cell r="A935" t="str">
            <v>ZK110.K281.I001</v>
          </cell>
          <cell r="B935" t="str">
            <v>ZK110</v>
          </cell>
          <cell r="C935">
            <v>0</v>
          </cell>
          <cell r="D935">
            <v>0</v>
          </cell>
          <cell r="E935">
            <v>0</v>
          </cell>
          <cell r="F935">
            <v>2912.96</v>
          </cell>
          <cell r="G935">
            <v>0</v>
          </cell>
        </row>
        <row r="936">
          <cell r="A936" t="str">
            <v>ZK110.K282.C320</v>
          </cell>
          <cell r="B936" t="str">
            <v>ZK110</v>
          </cell>
          <cell r="C936">
            <v>0</v>
          </cell>
          <cell r="D936">
            <v>0</v>
          </cell>
          <cell r="E936">
            <v>476.89</v>
          </cell>
          <cell r="F936">
            <v>0</v>
          </cell>
          <cell r="G936">
            <v>0</v>
          </cell>
        </row>
        <row r="937">
          <cell r="A937" t="str">
            <v>ZK111.K237.I007</v>
          </cell>
          <cell r="B937" t="str">
            <v>ZK111</v>
          </cell>
          <cell r="C937">
            <v>0</v>
          </cell>
          <cell r="D937">
            <v>0</v>
          </cell>
          <cell r="E937">
            <v>0</v>
          </cell>
          <cell r="F937">
            <v>32</v>
          </cell>
          <cell r="G937">
            <v>0</v>
          </cell>
        </row>
        <row r="938">
          <cell r="A938" t="str">
            <v>ZK111.K238.C100</v>
          </cell>
          <cell r="B938" t="str">
            <v>ZK111</v>
          </cell>
          <cell r="C938">
            <v>0</v>
          </cell>
          <cell r="D938">
            <v>0</v>
          </cell>
          <cell r="E938">
            <v>0</v>
          </cell>
          <cell r="F938">
            <v>23.6</v>
          </cell>
          <cell r="G938">
            <v>0</v>
          </cell>
        </row>
        <row r="939">
          <cell r="A939" t="str">
            <v>ZK111.K283.C020</v>
          </cell>
          <cell r="B939" t="str">
            <v>ZK111</v>
          </cell>
          <cell r="C939">
            <v>0</v>
          </cell>
          <cell r="D939">
            <v>0</v>
          </cell>
          <cell r="E939">
            <v>250</v>
          </cell>
          <cell r="F939">
            <v>0</v>
          </cell>
          <cell r="G939">
            <v>0</v>
          </cell>
        </row>
        <row r="940">
          <cell r="A940" t="str">
            <v>ZK111.K283.C100</v>
          </cell>
          <cell r="B940" t="str">
            <v>ZK111</v>
          </cell>
          <cell r="C940">
            <v>0</v>
          </cell>
          <cell r="D940">
            <v>0</v>
          </cell>
          <cell r="E940">
            <v>0</v>
          </cell>
          <cell r="F940">
            <v>7035.13</v>
          </cell>
          <cell r="G940">
            <v>685</v>
          </cell>
        </row>
        <row r="941">
          <cell r="A941" t="str">
            <v>ZK111.K283.I001</v>
          </cell>
          <cell r="B941" t="str">
            <v>ZK111</v>
          </cell>
          <cell r="C941">
            <v>0</v>
          </cell>
          <cell r="D941">
            <v>0</v>
          </cell>
          <cell r="E941">
            <v>0</v>
          </cell>
          <cell r="F941">
            <v>2396.61</v>
          </cell>
          <cell r="G941">
            <v>0</v>
          </cell>
        </row>
        <row r="942">
          <cell r="A942" t="str">
            <v>ZK111.K352.C390</v>
          </cell>
          <cell r="B942" t="str">
            <v>ZK111</v>
          </cell>
          <cell r="C942">
            <v>0</v>
          </cell>
          <cell r="D942">
            <v>0</v>
          </cell>
          <cell r="E942">
            <v>24.99</v>
          </cell>
          <cell r="F942">
            <v>0</v>
          </cell>
          <cell r="G942">
            <v>0</v>
          </cell>
        </row>
        <row r="943">
          <cell r="A943" t="str">
            <v>ZK112.K115.C230</v>
          </cell>
          <cell r="B943" t="str">
            <v>ZK112</v>
          </cell>
          <cell r="C943">
            <v>0</v>
          </cell>
          <cell r="D943">
            <v>0</v>
          </cell>
          <cell r="E943">
            <v>0</v>
          </cell>
          <cell r="F943">
            <v>20.3</v>
          </cell>
          <cell r="G943">
            <v>0</v>
          </cell>
        </row>
        <row r="944">
          <cell r="A944" t="str">
            <v>ZK112.K115.C320</v>
          </cell>
          <cell r="B944" t="str">
            <v>ZK112</v>
          </cell>
          <cell r="C944">
            <v>0</v>
          </cell>
          <cell r="D944">
            <v>0</v>
          </cell>
          <cell r="E944">
            <v>661.8</v>
          </cell>
          <cell r="F944">
            <v>0</v>
          </cell>
          <cell r="G944">
            <v>0</v>
          </cell>
        </row>
        <row r="945">
          <cell r="A945" t="str">
            <v>ZK112.K120.C015</v>
          </cell>
          <cell r="B945" t="str">
            <v>ZK112</v>
          </cell>
          <cell r="C945">
            <v>0</v>
          </cell>
          <cell r="D945">
            <v>0</v>
          </cell>
          <cell r="E945">
            <v>523.37</v>
          </cell>
          <cell r="F945">
            <v>166.1</v>
          </cell>
          <cell r="G945">
            <v>0</v>
          </cell>
        </row>
        <row r="946">
          <cell r="A946" t="str">
            <v>ZK112.K120.C320</v>
          </cell>
          <cell r="B946" t="str">
            <v>ZK112</v>
          </cell>
          <cell r="C946">
            <v>0</v>
          </cell>
          <cell r="D946">
            <v>0</v>
          </cell>
          <cell r="E946">
            <v>498.78</v>
          </cell>
          <cell r="F946">
            <v>1254.95</v>
          </cell>
          <cell r="G946">
            <v>0</v>
          </cell>
        </row>
        <row r="947">
          <cell r="A947" t="str">
            <v>ZK112.K120.C350</v>
          </cell>
          <cell r="B947" t="str">
            <v>ZK112</v>
          </cell>
          <cell r="C947">
            <v>0</v>
          </cell>
          <cell r="D947">
            <v>0</v>
          </cell>
          <cell r="E947">
            <v>218.65</v>
          </cell>
          <cell r="F947">
            <v>0</v>
          </cell>
          <cell r="G947">
            <v>0</v>
          </cell>
        </row>
        <row r="948">
          <cell r="A948" t="str">
            <v>ZK112.K120.C603</v>
          </cell>
          <cell r="B948" t="str">
            <v>ZK112</v>
          </cell>
          <cell r="C948">
            <v>0</v>
          </cell>
          <cell r="D948">
            <v>0</v>
          </cell>
          <cell r="E948">
            <v>140.47</v>
          </cell>
          <cell r="F948">
            <v>0</v>
          </cell>
          <cell r="G948">
            <v>0</v>
          </cell>
        </row>
        <row r="949">
          <cell r="A949" t="str">
            <v>ZK112.K170.C390</v>
          </cell>
          <cell r="B949" t="str">
            <v>ZK112</v>
          </cell>
          <cell r="C949">
            <v>0</v>
          </cell>
          <cell r="D949">
            <v>0</v>
          </cell>
          <cell r="E949">
            <v>210</v>
          </cell>
          <cell r="F949">
            <v>0</v>
          </cell>
          <cell r="G949">
            <v>0</v>
          </cell>
        </row>
        <row r="950">
          <cell r="A950" t="str">
            <v>ZK112.K288.C015</v>
          </cell>
          <cell r="B950" t="str">
            <v>ZK112</v>
          </cell>
          <cell r="C950">
            <v>0</v>
          </cell>
          <cell r="D950">
            <v>0</v>
          </cell>
          <cell r="E950">
            <v>344.19</v>
          </cell>
          <cell r="F950">
            <v>112.5</v>
          </cell>
          <cell r="G950">
            <v>149.17000000000002</v>
          </cell>
        </row>
        <row r="951">
          <cell r="A951" t="str">
            <v>ZK112.K288.C230</v>
          </cell>
          <cell r="B951" t="str">
            <v>ZK112</v>
          </cell>
          <cell r="C951">
            <v>0</v>
          </cell>
          <cell r="D951">
            <v>0</v>
          </cell>
          <cell r="E951">
            <v>0</v>
          </cell>
          <cell r="F951">
            <v>3219.5</v>
          </cell>
          <cell r="G951">
            <v>0</v>
          </cell>
        </row>
        <row r="952">
          <cell r="A952" t="str">
            <v>ZK113.K293.C132</v>
          </cell>
          <cell r="B952" t="str">
            <v>ZK113</v>
          </cell>
          <cell r="C952">
            <v>0</v>
          </cell>
          <cell r="D952">
            <v>0</v>
          </cell>
          <cell r="E952">
            <v>0</v>
          </cell>
          <cell r="F952">
            <v>30.6</v>
          </cell>
          <cell r="G952">
            <v>0</v>
          </cell>
        </row>
        <row r="953">
          <cell r="A953" t="str">
            <v>ZK114.K005.C395</v>
          </cell>
          <cell r="B953" t="str">
            <v>ZK114</v>
          </cell>
          <cell r="C953">
            <v>0</v>
          </cell>
          <cell r="D953">
            <v>0</v>
          </cell>
          <cell r="E953">
            <v>-264.5</v>
          </cell>
          <cell r="F953">
            <v>-268.24</v>
          </cell>
          <cell r="G953">
            <v>0</v>
          </cell>
        </row>
        <row r="954">
          <cell r="A954" t="str">
            <v>ZK114.K100.C009</v>
          </cell>
          <cell r="B954" t="str">
            <v>ZK114</v>
          </cell>
          <cell r="C954">
            <v>0</v>
          </cell>
          <cell r="D954">
            <v>0</v>
          </cell>
          <cell r="E954">
            <v>150</v>
          </cell>
          <cell r="F954">
            <v>0</v>
          </cell>
          <cell r="G954">
            <v>0</v>
          </cell>
        </row>
        <row r="955">
          <cell r="A955" t="str">
            <v>ZK114.K100.C320</v>
          </cell>
          <cell r="B955" t="str">
            <v>ZK114</v>
          </cell>
          <cell r="C955">
            <v>0</v>
          </cell>
          <cell r="D955">
            <v>0</v>
          </cell>
          <cell r="E955">
            <v>150</v>
          </cell>
          <cell r="F955">
            <v>0</v>
          </cell>
          <cell r="G955">
            <v>0</v>
          </cell>
        </row>
        <row r="956">
          <cell r="A956" t="str">
            <v>ZK114.K100.C390</v>
          </cell>
          <cell r="B956" t="str">
            <v>ZK114</v>
          </cell>
          <cell r="C956">
            <v>0</v>
          </cell>
          <cell r="D956">
            <v>350</v>
          </cell>
          <cell r="E956">
            <v>150</v>
          </cell>
          <cell r="F956">
            <v>0</v>
          </cell>
          <cell r="G956">
            <v>0</v>
          </cell>
        </row>
        <row r="957">
          <cell r="A957" t="str">
            <v>ZK114.K100.C395</v>
          </cell>
          <cell r="B957" t="str">
            <v>ZK114</v>
          </cell>
          <cell r="C957">
            <v>0</v>
          </cell>
          <cell r="D957">
            <v>0</v>
          </cell>
          <cell r="E957">
            <v>375</v>
          </cell>
          <cell r="F957">
            <v>0</v>
          </cell>
          <cell r="G957">
            <v>0</v>
          </cell>
        </row>
        <row r="958">
          <cell r="A958" t="str">
            <v>ZK114.K103.C070</v>
          </cell>
          <cell r="B958" t="str">
            <v>ZK114</v>
          </cell>
          <cell r="C958">
            <v>0</v>
          </cell>
          <cell r="D958">
            <v>0</v>
          </cell>
          <cell r="E958">
            <v>14.85</v>
          </cell>
          <cell r="F958">
            <v>0</v>
          </cell>
          <cell r="G958">
            <v>0</v>
          </cell>
        </row>
        <row r="959">
          <cell r="A959" t="str">
            <v>ZK114.K114.C395</v>
          </cell>
          <cell r="B959" t="str">
            <v>ZK114</v>
          </cell>
          <cell r="C959">
            <v>0</v>
          </cell>
          <cell r="D959">
            <v>0</v>
          </cell>
          <cell r="E959">
            <v>203.98</v>
          </cell>
          <cell r="F959">
            <v>99.64</v>
          </cell>
          <cell r="G959">
            <v>0</v>
          </cell>
        </row>
        <row r="960">
          <cell r="A960" t="str">
            <v>ZK114.K115.C009</v>
          </cell>
          <cell r="B960" t="str">
            <v>ZK114</v>
          </cell>
          <cell r="C960">
            <v>0</v>
          </cell>
          <cell r="D960">
            <v>0</v>
          </cell>
          <cell r="E960">
            <v>87.35</v>
          </cell>
          <cell r="F960">
            <v>8.4</v>
          </cell>
          <cell r="G960">
            <v>0</v>
          </cell>
        </row>
        <row r="961">
          <cell r="A961" t="str">
            <v>ZK114.K115.C019</v>
          </cell>
          <cell r="B961" t="str">
            <v>ZK114</v>
          </cell>
          <cell r="C961">
            <v>0</v>
          </cell>
          <cell r="D961">
            <v>0</v>
          </cell>
          <cell r="E961">
            <v>12.4</v>
          </cell>
          <cell r="F961">
            <v>0</v>
          </cell>
          <cell r="G961">
            <v>0</v>
          </cell>
        </row>
        <row r="962">
          <cell r="A962" t="str">
            <v>ZK114.K115.C020</v>
          </cell>
          <cell r="B962" t="str">
            <v>ZK114</v>
          </cell>
          <cell r="C962">
            <v>0</v>
          </cell>
          <cell r="D962">
            <v>0</v>
          </cell>
          <cell r="E962">
            <v>32.700000000000003</v>
          </cell>
          <cell r="F962">
            <v>0</v>
          </cell>
          <cell r="G962">
            <v>0</v>
          </cell>
        </row>
        <row r="963">
          <cell r="A963" t="str">
            <v>ZK114.K115.C070</v>
          </cell>
          <cell r="B963" t="str">
            <v>ZK114</v>
          </cell>
          <cell r="C963">
            <v>0</v>
          </cell>
          <cell r="D963">
            <v>0</v>
          </cell>
          <cell r="E963">
            <v>0</v>
          </cell>
          <cell r="F963">
            <v>8660.73</v>
          </cell>
          <cell r="G963">
            <v>32.5</v>
          </cell>
        </row>
        <row r="964">
          <cell r="A964" t="str">
            <v>ZK114.K115.C100</v>
          </cell>
          <cell r="B964" t="str">
            <v>ZK114</v>
          </cell>
          <cell r="C964">
            <v>0</v>
          </cell>
          <cell r="D964">
            <v>0</v>
          </cell>
          <cell r="E964">
            <v>0</v>
          </cell>
          <cell r="F964">
            <v>45.19</v>
          </cell>
          <cell r="G964">
            <v>0</v>
          </cell>
        </row>
        <row r="965">
          <cell r="A965" t="str">
            <v>ZK114.K115.C125</v>
          </cell>
          <cell r="B965" t="str">
            <v>ZK114</v>
          </cell>
          <cell r="C965">
            <v>0</v>
          </cell>
          <cell r="D965">
            <v>0</v>
          </cell>
          <cell r="E965">
            <v>32</v>
          </cell>
          <cell r="F965">
            <v>134.16</v>
          </cell>
          <cell r="G965">
            <v>0</v>
          </cell>
        </row>
        <row r="966">
          <cell r="A966" t="str">
            <v>ZK114.K115.C140</v>
          </cell>
          <cell r="B966" t="str">
            <v>ZK114</v>
          </cell>
          <cell r="C966">
            <v>0</v>
          </cell>
          <cell r="D966">
            <v>0</v>
          </cell>
          <cell r="E966">
            <v>24.8</v>
          </cell>
          <cell r="F966">
            <v>0</v>
          </cell>
          <cell r="G966">
            <v>0</v>
          </cell>
        </row>
        <row r="967">
          <cell r="A967" t="str">
            <v>ZK114.K115.C205</v>
          </cell>
          <cell r="B967" t="str">
            <v>ZK114</v>
          </cell>
          <cell r="C967">
            <v>0</v>
          </cell>
          <cell r="D967">
            <v>0</v>
          </cell>
          <cell r="E967">
            <v>0</v>
          </cell>
          <cell r="F967">
            <v>34.200000000000003</v>
          </cell>
          <cell r="G967">
            <v>0</v>
          </cell>
        </row>
        <row r="968">
          <cell r="A968" t="str">
            <v>ZK114.K115.C274</v>
          </cell>
          <cell r="B968" t="str">
            <v>ZK114</v>
          </cell>
          <cell r="C968">
            <v>0</v>
          </cell>
          <cell r="D968">
            <v>0</v>
          </cell>
          <cell r="E968">
            <v>112.8</v>
          </cell>
          <cell r="F968">
            <v>0</v>
          </cell>
          <cell r="G968">
            <v>0</v>
          </cell>
        </row>
        <row r="969">
          <cell r="A969" t="str">
            <v>ZK114.K115.C290</v>
          </cell>
          <cell r="B969" t="str">
            <v>ZK114</v>
          </cell>
          <cell r="C969">
            <v>0</v>
          </cell>
          <cell r="D969">
            <v>0</v>
          </cell>
          <cell r="E969">
            <v>0</v>
          </cell>
          <cell r="F969">
            <v>171.3</v>
          </cell>
          <cell r="G969">
            <v>0</v>
          </cell>
        </row>
        <row r="970">
          <cell r="A970" t="str">
            <v>ZK114.K115.C300</v>
          </cell>
          <cell r="B970" t="str">
            <v>ZK114</v>
          </cell>
          <cell r="C970">
            <v>0</v>
          </cell>
          <cell r="D970">
            <v>0</v>
          </cell>
          <cell r="E970">
            <v>0</v>
          </cell>
          <cell r="F970">
            <v>118.1</v>
          </cell>
          <cell r="G970">
            <v>0</v>
          </cell>
        </row>
        <row r="971">
          <cell r="A971" t="str">
            <v>ZK114.K115.C330</v>
          </cell>
          <cell r="B971" t="str">
            <v>ZK114</v>
          </cell>
          <cell r="C971">
            <v>0</v>
          </cell>
          <cell r="D971">
            <v>0</v>
          </cell>
          <cell r="E971">
            <v>6.7</v>
          </cell>
          <cell r="F971">
            <v>27.7</v>
          </cell>
          <cell r="G971">
            <v>0</v>
          </cell>
        </row>
        <row r="972">
          <cell r="A972" t="str">
            <v>ZK114.K115.C395</v>
          </cell>
          <cell r="B972" t="str">
            <v>ZK114</v>
          </cell>
          <cell r="C972">
            <v>0</v>
          </cell>
          <cell r="D972">
            <v>0</v>
          </cell>
          <cell r="E972">
            <v>1368.65</v>
          </cell>
          <cell r="F972">
            <v>722.98</v>
          </cell>
          <cell r="G972">
            <v>177</v>
          </cell>
        </row>
        <row r="973">
          <cell r="A973" t="str">
            <v>ZK114.K115.C530</v>
          </cell>
          <cell r="B973" t="str">
            <v>ZK114</v>
          </cell>
          <cell r="C973">
            <v>0</v>
          </cell>
          <cell r="D973">
            <v>0</v>
          </cell>
          <cell r="E973">
            <v>127.5</v>
          </cell>
          <cell r="F973">
            <v>154.55000000000001</v>
          </cell>
          <cell r="G973">
            <v>0</v>
          </cell>
        </row>
        <row r="974">
          <cell r="A974" t="str">
            <v>ZK114.K115.C540</v>
          </cell>
          <cell r="B974" t="str">
            <v>ZK114</v>
          </cell>
          <cell r="C974">
            <v>0</v>
          </cell>
          <cell r="D974">
            <v>0</v>
          </cell>
          <cell r="E974">
            <v>13</v>
          </cell>
          <cell r="F974">
            <v>0</v>
          </cell>
          <cell r="G974">
            <v>0</v>
          </cell>
        </row>
        <row r="975">
          <cell r="A975" t="str">
            <v>ZK114.K115.C555</v>
          </cell>
          <cell r="B975" t="str">
            <v>ZK114</v>
          </cell>
          <cell r="C975">
            <v>0</v>
          </cell>
          <cell r="D975">
            <v>0</v>
          </cell>
          <cell r="E975">
            <v>0</v>
          </cell>
          <cell r="F975">
            <v>240.6</v>
          </cell>
          <cell r="G975">
            <v>0</v>
          </cell>
        </row>
        <row r="976">
          <cell r="A976" t="str">
            <v>ZK114.K115.C601</v>
          </cell>
          <cell r="B976" t="str">
            <v>ZK114</v>
          </cell>
          <cell r="C976">
            <v>0</v>
          </cell>
          <cell r="D976">
            <v>0</v>
          </cell>
          <cell r="E976">
            <v>39</v>
          </cell>
          <cell r="F976">
            <v>0</v>
          </cell>
          <cell r="G976">
            <v>0</v>
          </cell>
        </row>
        <row r="977">
          <cell r="A977" t="str">
            <v>ZK114.K115.C700</v>
          </cell>
          <cell r="B977" t="str">
            <v>ZK114</v>
          </cell>
          <cell r="C977">
            <v>0</v>
          </cell>
          <cell r="D977">
            <v>0</v>
          </cell>
          <cell r="E977">
            <v>26</v>
          </cell>
          <cell r="F977">
            <v>0</v>
          </cell>
          <cell r="G977">
            <v>0</v>
          </cell>
        </row>
        <row r="978">
          <cell r="A978" t="str">
            <v>ZK114.K115.C850</v>
          </cell>
          <cell r="B978" t="str">
            <v>ZK114</v>
          </cell>
          <cell r="C978">
            <v>0</v>
          </cell>
          <cell r="D978">
            <v>0</v>
          </cell>
          <cell r="E978">
            <v>16.399999999999999</v>
          </cell>
          <cell r="F978">
            <v>0</v>
          </cell>
          <cell r="G978">
            <v>0</v>
          </cell>
        </row>
        <row r="979">
          <cell r="A979" t="str">
            <v>ZK114.K115.I001</v>
          </cell>
          <cell r="B979" t="str">
            <v>ZK114</v>
          </cell>
          <cell r="C979">
            <v>0</v>
          </cell>
          <cell r="D979">
            <v>0</v>
          </cell>
          <cell r="E979">
            <v>0</v>
          </cell>
          <cell r="F979">
            <v>122.45</v>
          </cell>
          <cell r="G979">
            <v>0</v>
          </cell>
        </row>
        <row r="980">
          <cell r="A980" t="str">
            <v>ZK114.K116.C070</v>
          </cell>
          <cell r="B980" t="str">
            <v>ZK114</v>
          </cell>
          <cell r="C980">
            <v>0</v>
          </cell>
          <cell r="D980">
            <v>0</v>
          </cell>
          <cell r="E980">
            <v>0</v>
          </cell>
          <cell r="F980">
            <v>64.5</v>
          </cell>
          <cell r="G980">
            <v>0</v>
          </cell>
        </row>
        <row r="981">
          <cell r="A981" t="str">
            <v>ZK114.K116.C235</v>
          </cell>
          <cell r="B981" t="str">
            <v>ZK114</v>
          </cell>
          <cell r="C981">
            <v>0</v>
          </cell>
          <cell r="D981">
            <v>0</v>
          </cell>
          <cell r="E981">
            <v>37.5</v>
          </cell>
          <cell r="F981">
            <v>-37.5</v>
          </cell>
          <cell r="G981">
            <v>0</v>
          </cell>
        </row>
        <row r="982">
          <cell r="A982" t="str">
            <v>ZK114.K116.C395</v>
          </cell>
          <cell r="B982" t="str">
            <v>ZK114</v>
          </cell>
          <cell r="C982">
            <v>0</v>
          </cell>
          <cell r="D982">
            <v>0</v>
          </cell>
          <cell r="E982">
            <v>271.77999999999997</v>
          </cell>
          <cell r="F982">
            <v>2645.74</v>
          </cell>
          <cell r="G982">
            <v>0</v>
          </cell>
        </row>
        <row r="983">
          <cell r="A983" t="str">
            <v>ZK114.K116.I003</v>
          </cell>
          <cell r="B983" t="str">
            <v>ZK114</v>
          </cell>
          <cell r="C983">
            <v>0</v>
          </cell>
          <cell r="D983">
            <v>0</v>
          </cell>
          <cell r="E983">
            <v>0</v>
          </cell>
          <cell r="F983">
            <v>9974.0499999999993</v>
          </cell>
          <cell r="G983">
            <v>2225.0299999999997</v>
          </cell>
        </row>
        <row r="984">
          <cell r="A984" t="str">
            <v>ZK114.K117.C395</v>
          </cell>
          <cell r="B984" t="str">
            <v>ZK114</v>
          </cell>
          <cell r="C984">
            <v>0</v>
          </cell>
          <cell r="D984">
            <v>0</v>
          </cell>
          <cell r="E984">
            <v>187.9</v>
          </cell>
          <cell r="F984">
            <v>58.74</v>
          </cell>
          <cell r="G984">
            <v>0</v>
          </cell>
        </row>
        <row r="985">
          <cell r="A985" t="str">
            <v>ZK114.K120.C009</v>
          </cell>
          <cell r="B985" t="str">
            <v>ZK114</v>
          </cell>
          <cell r="C985">
            <v>0</v>
          </cell>
          <cell r="D985">
            <v>0</v>
          </cell>
          <cell r="E985">
            <v>331.21</v>
          </cell>
          <cell r="F985">
            <v>12</v>
          </cell>
          <cell r="G985">
            <v>0</v>
          </cell>
        </row>
        <row r="986">
          <cell r="A986" t="str">
            <v>ZK114.K120.C030</v>
          </cell>
          <cell r="B986" t="str">
            <v>ZK114</v>
          </cell>
          <cell r="C986">
            <v>0</v>
          </cell>
          <cell r="D986">
            <v>0</v>
          </cell>
          <cell r="E986">
            <v>58.33</v>
          </cell>
          <cell r="F986">
            <v>0</v>
          </cell>
          <cell r="G986">
            <v>0</v>
          </cell>
        </row>
        <row r="987">
          <cell r="A987" t="str">
            <v>ZK114.K120.C130</v>
          </cell>
          <cell r="B987" t="str">
            <v>ZK114</v>
          </cell>
          <cell r="C987">
            <v>0</v>
          </cell>
          <cell r="D987">
            <v>0</v>
          </cell>
          <cell r="E987">
            <v>6.6</v>
          </cell>
          <cell r="F987">
            <v>0</v>
          </cell>
          <cell r="G987">
            <v>0</v>
          </cell>
        </row>
        <row r="988">
          <cell r="A988" t="str">
            <v>ZK114.K120.C320</v>
          </cell>
          <cell r="B988" t="str">
            <v>ZK114</v>
          </cell>
          <cell r="C988">
            <v>0</v>
          </cell>
          <cell r="D988">
            <v>0</v>
          </cell>
          <cell r="E988">
            <v>467.87</v>
          </cell>
          <cell r="F988">
            <v>0</v>
          </cell>
          <cell r="G988">
            <v>0</v>
          </cell>
        </row>
        <row r="989">
          <cell r="A989" t="str">
            <v>ZK114.K120.C395</v>
          </cell>
          <cell r="B989" t="str">
            <v>ZK114</v>
          </cell>
          <cell r="C989">
            <v>0</v>
          </cell>
          <cell r="D989">
            <v>0</v>
          </cell>
          <cell r="E989">
            <v>27</v>
          </cell>
          <cell r="F989">
            <v>0</v>
          </cell>
          <cell r="G989">
            <v>0</v>
          </cell>
        </row>
        <row r="990">
          <cell r="A990" t="str">
            <v>ZK114.K122.C555</v>
          </cell>
          <cell r="B990" t="str">
            <v>ZK114</v>
          </cell>
          <cell r="C990">
            <v>0</v>
          </cell>
          <cell r="D990">
            <v>0</v>
          </cell>
          <cell r="E990">
            <v>0</v>
          </cell>
          <cell r="F990">
            <v>890</v>
          </cell>
          <cell r="G990">
            <v>0</v>
          </cell>
        </row>
        <row r="991">
          <cell r="A991" t="str">
            <v>ZK114.K130.C603</v>
          </cell>
          <cell r="B991" t="str">
            <v>ZK114</v>
          </cell>
          <cell r="C991">
            <v>0</v>
          </cell>
          <cell r="D991">
            <v>0</v>
          </cell>
          <cell r="E991">
            <v>449.35</v>
          </cell>
          <cell r="F991">
            <v>0</v>
          </cell>
          <cell r="G991">
            <v>0</v>
          </cell>
        </row>
        <row r="992">
          <cell r="A992" t="str">
            <v>ZK114.K133.0000</v>
          </cell>
          <cell r="B992" t="str">
            <v>ZK114</v>
          </cell>
          <cell r="C992">
            <v>0</v>
          </cell>
          <cell r="D992">
            <v>26.88</v>
          </cell>
          <cell r="E992">
            <v>0</v>
          </cell>
          <cell r="F992">
            <v>0</v>
          </cell>
          <cell r="G992">
            <v>0</v>
          </cell>
        </row>
        <row r="993">
          <cell r="A993" t="str">
            <v>ZK114.K133.C181</v>
          </cell>
          <cell r="B993" t="str">
            <v>ZK114</v>
          </cell>
          <cell r="C993">
            <v>0</v>
          </cell>
          <cell r="D993">
            <v>0</v>
          </cell>
          <cell r="E993">
            <v>19.649999999999999</v>
          </cell>
          <cell r="F993">
            <v>0</v>
          </cell>
          <cell r="G993">
            <v>0</v>
          </cell>
        </row>
        <row r="994">
          <cell r="A994" t="str">
            <v>ZK114.K133.C320</v>
          </cell>
          <cell r="B994" t="str">
            <v>ZK114</v>
          </cell>
          <cell r="C994">
            <v>0</v>
          </cell>
          <cell r="D994">
            <v>0</v>
          </cell>
          <cell r="E994">
            <v>54.4</v>
          </cell>
          <cell r="F994">
            <v>8.69</v>
          </cell>
          <cell r="G994">
            <v>0</v>
          </cell>
        </row>
        <row r="995">
          <cell r="A995" t="str">
            <v>ZK114.K133.C390</v>
          </cell>
          <cell r="B995" t="str">
            <v>ZK114</v>
          </cell>
          <cell r="C995">
            <v>0</v>
          </cell>
          <cell r="D995">
            <v>0</v>
          </cell>
          <cell r="E995">
            <v>48.6</v>
          </cell>
          <cell r="F995">
            <v>0</v>
          </cell>
          <cell r="G995">
            <v>0</v>
          </cell>
        </row>
        <row r="996">
          <cell r="A996" t="str">
            <v>ZK114.K133.C395</v>
          </cell>
          <cell r="B996" t="str">
            <v>ZK114</v>
          </cell>
          <cell r="C996">
            <v>0</v>
          </cell>
          <cell r="D996">
            <v>0</v>
          </cell>
          <cell r="E996">
            <v>106.44</v>
          </cell>
          <cell r="F996">
            <v>522.79999999999995</v>
          </cell>
          <cell r="G996">
            <v>0</v>
          </cell>
        </row>
        <row r="997">
          <cell r="A997" t="str">
            <v>ZK114.K133.C700</v>
          </cell>
          <cell r="B997" t="str">
            <v>ZK114</v>
          </cell>
          <cell r="C997">
            <v>0</v>
          </cell>
          <cell r="D997">
            <v>0</v>
          </cell>
          <cell r="E997">
            <v>26.67</v>
          </cell>
          <cell r="F997">
            <v>0</v>
          </cell>
          <cell r="G997">
            <v>0</v>
          </cell>
        </row>
        <row r="998">
          <cell r="A998" t="str">
            <v>ZK114.K135.C395</v>
          </cell>
          <cell r="B998" t="str">
            <v>ZK114</v>
          </cell>
          <cell r="C998">
            <v>0</v>
          </cell>
          <cell r="D998">
            <v>0</v>
          </cell>
          <cell r="E998">
            <v>0</v>
          </cell>
          <cell r="F998">
            <v>529.54</v>
          </cell>
          <cell r="G998">
            <v>0</v>
          </cell>
        </row>
        <row r="999">
          <cell r="A999" t="str">
            <v>ZK114.K145.I003</v>
          </cell>
          <cell r="B999" t="str">
            <v>ZK114</v>
          </cell>
          <cell r="C999">
            <v>0</v>
          </cell>
          <cell r="D999">
            <v>0</v>
          </cell>
          <cell r="E999">
            <v>0</v>
          </cell>
          <cell r="F999">
            <v>1.75</v>
          </cell>
          <cell r="G999">
            <v>0</v>
          </cell>
        </row>
        <row r="1000">
          <cell r="A1000" t="str">
            <v>ZK114.K147.I003</v>
          </cell>
          <cell r="B1000" t="str">
            <v>ZK114</v>
          </cell>
          <cell r="C1000">
            <v>0</v>
          </cell>
          <cell r="D1000">
            <v>0</v>
          </cell>
          <cell r="E1000">
            <v>0</v>
          </cell>
          <cell r="F1000">
            <v>732.96</v>
          </cell>
          <cell r="G1000">
            <v>0</v>
          </cell>
        </row>
        <row r="1001">
          <cell r="A1001" t="str">
            <v>ZK114.K170.C390</v>
          </cell>
          <cell r="B1001" t="str">
            <v>ZK114</v>
          </cell>
          <cell r="C1001">
            <v>0</v>
          </cell>
          <cell r="D1001">
            <v>0</v>
          </cell>
          <cell r="E1001">
            <v>7409.5</v>
          </cell>
          <cell r="F1001">
            <v>0</v>
          </cell>
          <cell r="G1001">
            <v>0</v>
          </cell>
        </row>
        <row r="1002">
          <cell r="A1002" t="str">
            <v>ZK114.K171.C320</v>
          </cell>
          <cell r="B1002" t="str">
            <v>ZK114</v>
          </cell>
          <cell r="C1002">
            <v>0</v>
          </cell>
          <cell r="D1002">
            <v>0</v>
          </cell>
          <cell r="E1002">
            <v>435.01</v>
          </cell>
          <cell r="F1002">
            <v>0</v>
          </cell>
          <cell r="G1002">
            <v>0</v>
          </cell>
        </row>
        <row r="1003">
          <cell r="A1003" t="str">
            <v>ZK114.K171.C603</v>
          </cell>
          <cell r="B1003" t="str">
            <v>ZK114</v>
          </cell>
          <cell r="C1003">
            <v>0</v>
          </cell>
          <cell r="D1003">
            <v>0</v>
          </cell>
          <cell r="E1003">
            <v>126.44</v>
          </cell>
          <cell r="F1003">
            <v>0</v>
          </cell>
          <cell r="G1003">
            <v>0</v>
          </cell>
        </row>
        <row r="1004">
          <cell r="A1004" t="str">
            <v>ZK114.K176.C140</v>
          </cell>
          <cell r="B1004" t="str">
            <v>ZK114</v>
          </cell>
          <cell r="C1004">
            <v>0</v>
          </cell>
          <cell r="D1004">
            <v>0</v>
          </cell>
          <cell r="E1004">
            <v>10</v>
          </cell>
          <cell r="F1004">
            <v>0</v>
          </cell>
          <cell r="G1004">
            <v>0</v>
          </cell>
        </row>
        <row r="1005">
          <cell r="A1005" t="str">
            <v>ZK114.K190.C390</v>
          </cell>
          <cell r="B1005" t="str">
            <v>ZK114</v>
          </cell>
          <cell r="C1005">
            <v>0</v>
          </cell>
          <cell r="D1005">
            <v>0</v>
          </cell>
          <cell r="E1005">
            <v>105</v>
          </cell>
          <cell r="F1005">
            <v>0</v>
          </cell>
          <cell r="G1005">
            <v>0</v>
          </cell>
        </row>
        <row r="1006">
          <cell r="A1006" t="str">
            <v>ZK114.K190.C555</v>
          </cell>
          <cell r="B1006" t="str">
            <v>ZK114</v>
          </cell>
          <cell r="C1006">
            <v>0</v>
          </cell>
          <cell r="D1006">
            <v>0</v>
          </cell>
          <cell r="E1006">
            <v>0</v>
          </cell>
          <cell r="F1006">
            <v>223.44</v>
          </cell>
          <cell r="G1006">
            <v>0</v>
          </cell>
        </row>
        <row r="1007">
          <cell r="A1007" t="str">
            <v>ZK114.K203.C070</v>
          </cell>
          <cell r="B1007" t="str">
            <v>ZK114</v>
          </cell>
          <cell r="C1007">
            <v>0</v>
          </cell>
          <cell r="D1007">
            <v>0</v>
          </cell>
          <cell r="E1007">
            <v>0</v>
          </cell>
          <cell r="F1007">
            <v>1312.8</v>
          </cell>
          <cell r="G1007">
            <v>0</v>
          </cell>
        </row>
        <row r="1008">
          <cell r="A1008" t="str">
            <v>ZK114.K207.C550</v>
          </cell>
          <cell r="B1008" t="str">
            <v>ZK114</v>
          </cell>
          <cell r="C1008">
            <v>0</v>
          </cell>
          <cell r="D1008">
            <v>0</v>
          </cell>
          <cell r="E1008">
            <v>0</v>
          </cell>
          <cell r="F1008">
            <v>265.45</v>
          </cell>
          <cell r="G1008">
            <v>0</v>
          </cell>
        </row>
        <row r="1009">
          <cell r="A1009" t="str">
            <v>ZK114.K219.C155</v>
          </cell>
          <cell r="B1009" t="str">
            <v>ZK114</v>
          </cell>
          <cell r="C1009">
            <v>0</v>
          </cell>
          <cell r="D1009">
            <v>0</v>
          </cell>
          <cell r="E1009">
            <v>5.6</v>
          </cell>
          <cell r="F1009">
            <v>0</v>
          </cell>
          <cell r="G1009">
            <v>0</v>
          </cell>
        </row>
        <row r="1010">
          <cell r="A1010" t="str">
            <v>ZK114.K219.C520</v>
          </cell>
          <cell r="B1010" t="str">
            <v>ZK114</v>
          </cell>
          <cell r="C1010">
            <v>0</v>
          </cell>
          <cell r="D1010">
            <v>0</v>
          </cell>
          <cell r="E1010">
            <v>0</v>
          </cell>
          <cell r="F1010">
            <v>0</v>
          </cell>
          <cell r="G1010">
            <v>194</v>
          </cell>
        </row>
        <row r="1011">
          <cell r="A1011" t="str">
            <v>ZK114.K219.C530</v>
          </cell>
          <cell r="B1011" t="str">
            <v>ZK114</v>
          </cell>
          <cell r="C1011">
            <v>0</v>
          </cell>
          <cell r="D1011">
            <v>0</v>
          </cell>
          <cell r="E1011">
            <v>0</v>
          </cell>
          <cell r="F1011">
            <v>1043.0899999999999</v>
          </cell>
          <cell r="G1011">
            <v>375</v>
          </cell>
        </row>
        <row r="1012">
          <cell r="A1012" t="str">
            <v>ZK114.K219.C810</v>
          </cell>
          <cell r="B1012" t="str">
            <v>ZK114</v>
          </cell>
          <cell r="C1012">
            <v>0</v>
          </cell>
          <cell r="D1012">
            <v>0</v>
          </cell>
          <cell r="E1012">
            <v>204.71</v>
          </cell>
          <cell r="F1012">
            <v>412.69</v>
          </cell>
          <cell r="G1012">
            <v>0</v>
          </cell>
        </row>
        <row r="1013">
          <cell r="A1013" t="str">
            <v>ZK114.K227.C555</v>
          </cell>
          <cell r="B1013" t="str">
            <v>ZK114</v>
          </cell>
          <cell r="C1013">
            <v>0</v>
          </cell>
          <cell r="D1013">
            <v>0</v>
          </cell>
          <cell r="E1013">
            <v>0</v>
          </cell>
          <cell r="F1013">
            <v>0</v>
          </cell>
          <cell r="G1013">
            <v>0</v>
          </cell>
        </row>
        <row r="1014">
          <cell r="A1014" t="str">
            <v>ZK114.K227.I001</v>
          </cell>
          <cell r="B1014" t="str">
            <v>ZK114</v>
          </cell>
          <cell r="C1014">
            <v>0</v>
          </cell>
          <cell r="D1014">
            <v>0</v>
          </cell>
          <cell r="E1014">
            <v>0</v>
          </cell>
          <cell r="F1014">
            <v>800.16</v>
          </cell>
          <cell r="G1014">
            <v>0</v>
          </cell>
        </row>
        <row r="1015">
          <cell r="A1015" t="str">
            <v>ZK114.K247.C555</v>
          </cell>
          <cell r="B1015" t="str">
            <v>ZK114</v>
          </cell>
          <cell r="C1015">
            <v>0</v>
          </cell>
          <cell r="D1015">
            <v>0</v>
          </cell>
          <cell r="E1015">
            <v>2237.69</v>
          </cell>
          <cell r="F1015">
            <v>78.87</v>
          </cell>
          <cell r="G1015">
            <v>0</v>
          </cell>
        </row>
        <row r="1016">
          <cell r="A1016" t="str">
            <v>ZK114.K281.C235</v>
          </cell>
          <cell r="B1016" t="str">
            <v>ZK114</v>
          </cell>
          <cell r="C1016">
            <v>0</v>
          </cell>
          <cell r="D1016">
            <v>0</v>
          </cell>
          <cell r="E1016">
            <v>2000</v>
          </cell>
          <cell r="F1016">
            <v>0</v>
          </cell>
          <cell r="G1016">
            <v>0</v>
          </cell>
        </row>
        <row r="1017">
          <cell r="A1017" t="str">
            <v>ZK114.K299.0000</v>
          </cell>
          <cell r="B1017" t="str">
            <v>ZK114</v>
          </cell>
          <cell r="C1017">
            <v>0</v>
          </cell>
          <cell r="D1017">
            <v>0</v>
          </cell>
          <cell r="E1017">
            <v>0</v>
          </cell>
          <cell r="F1017">
            <v>0</v>
          </cell>
          <cell r="G1017">
            <v>0</v>
          </cell>
        </row>
        <row r="1018">
          <cell r="A1018" t="str">
            <v>ZK114.K299.C009</v>
          </cell>
          <cell r="B1018" t="str">
            <v>ZK114</v>
          </cell>
          <cell r="C1018">
            <v>0</v>
          </cell>
          <cell r="D1018">
            <v>5076.1899999999996</v>
          </cell>
          <cell r="E1018">
            <v>6470.82</v>
          </cell>
          <cell r="F1018">
            <v>0</v>
          </cell>
          <cell r="G1018">
            <v>0</v>
          </cell>
        </row>
        <row r="1019">
          <cell r="A1019" t="str">
            <v>ZK114.K299.C019</v>
          </cell>
          <cell r="B1019" t="str">
            <v>ZK114</v>
          </cell>
          <cell r="C1019">
            <v>0</v>
          </cell>
          <cell r="D1019">
            <v>0</v>
          </cell>
          <cell r="E1019">
            <v>331.52</v>
          </cell>
          <cell r="F1019">
            <v>0</v>
          </cell>
          <cell r="G1019">
            <v>0</v>
          </cell>
        </row>
        <row r="1020">
          <cell r="A1020" t="str">
            <v>ZK114.K299.C020</v>
          </cell>
          <cell r="B1020" t="str">
            <v>ZK114</v>
          </cell>
          <cell r="C1020">
            <v>0</v>
          </cell>
          <cell r="D1020">
            <v>0</v>
          </cell>
          <cell r="E1020">
            <v>6.66</v>
          </cell>
          <cell r="F1020">
            <v>0</v>
          </cell>
          <cell r="G1020">
            <v>0</v>
          </cell>
        </row>
        <row r="1021">
          <cell r="A1021" t="str">
            <v>ZK114.K299.C031</v>
          </cell>
          <cell r="B1021" t="str">
            <v>ZK114</v>
          </cell>
          <cell r="C1021">
            <v>0</v>
          </cell>
          <cell r="D1021">
            <v>0</v>
          </cell>
          <cell r="E1021">
            <v>27.28</v>
          </cell>
          <cell r="F1021">
            <v>0</v>
          </cell>
          <cell r="G1021">
            <v>0</v>
          </cell>
        </row>
        <row r="1022">
          <cell r="A1022" t="str">
            <v>ZK114.K299.C070</v>
          </cell>
          <cell r="B1022" t="str">
            <v>ZK114</v>
          </cell>
          <cell r="C1022">
            <v>0</v>
          </cell>
          <cell r="D1022">
            <v>0</v>
          </cell>
          <cell r="E1022">
            <v>1751.61</v>
          </cell>
          <cell r="F1022">
            <v>-38.159999999999997</v>
          </cell>
          <cell r="G1022">
            <v>0</v>
          </cell>
        </row>
        <row r="1023">
          <cell r="A1023" t="str">
            <v>ZK114.K299.C080</v>
          </cell>
          <cell r="B1023" t="str">
            <v>ZK114</v>
          </cell>
          <cell r="C1023">
            <v>0</v>
          </cell>
          <cell r="D1023">
            <v>0</v>
          </cell>
          <cell r="E1023">
            <v>103.57</v>
          </cell>
          <cell r="F1023">
            <v>0</v>
          </cell>
          <cell r="G1023">
            <v>0</v>
          </cell>
        </row>
        <row r="1024">
          <cell r="A1024" t="str">
            <v>ZK114.K299.C100</v>
          </cell>
          <cell r="B1024" t="str">
            <v>ZK114</v>
          </cell>
          <cell r="C1024">
            <v>0</v>
          </cell>
          <cell r="D1024">
            <v>0</v>
          </cell>
          <cell r="E1024">
            <v>1471.67</v>
          </cell>
          <cell r="F1024">
            <v>513.63</v>
          </cell>
          <cell r="G1024">
            <v>0</v>
          </cell>
        </row>
        <row r="1025">
          <cell r="A1025" t="str">
            <v>ZK114.K299.C115</v>
          </cell>
          <cell r="B1025" t="str">
            <v>ZK114</v>
          </cell>
          <cell r="C1025">
            <v>0</v>
          </cell>
          <cell r="D1025">
            <v>0</v>
          </cell>
          <cell r="E1025">
            <v>17.43</v>
          </cell>
          <cell r="F1025">
            <v>210</v>
          </cell>
          <cell r="G1025">
            <v>0</v>
          </cell>
        </row>
        <row r="1026">
          <cell r="A1026" t="str">
            <v>ZK114.K299.C125</v>
          </cell>
          <cell r="B1026" t="str">
            <v>ZK114</v>
          </cell>
          <cell r="C1026">
            <v>0</v>
          </cell>
          <cell r="D1026">
            <v>0</v>
          </cell>
          <cell r="E1026">
            <v>801.08</v>
          </cell>
          <cell r="F1026">
            <v>440.66</v>
          </cell>
          <cell r="G1026">
            <v>0</v>
          </cell>
        </row>
        <row r="1027">
          <cell r="A1027" t="str">
            <v>ZK114.K299.C130</v>
          </cell>
          <cell r="B1027" t="str">
            <v>ZK114</v>
          </cell>
          <cell r="C1027">
            <v>0</v>
          </cell>
          <cell r="D1027">
            <v>0</v>
          </cell>
          <cell r="E1027">
            <v>0</v>
          </cell>
          <cell r="F1027">
            <v>7</v>
          </cell>
          <cell r="G1027">
            <v>0</v>
          </cell>
        </row>
        <row r="1028">
          <cell r="A1028" t="str">
            <v>ZK114.K299.C140</v>
          </cell>
          <cell r="B1028" t="str">
            <v>ZK114</v>
          </cell>
          <cell r="C1028">
            <v>0</v>
          </cell>
          <cell r="D1028">
            <v>0</v>
          </cell>
          <cell r="E1028">
            <v>291.14999999999998</v>
          </cell>
          <cell r="F1028">
            <v>0</v>
          </cell>
          <cell r="G1028">
            <v>0</v>
          </cell>
        </row>
        <row r="1029">
          <cell r="A1029" t="str">
            <v>ZK114.K299.C150</v>
          </cell>
          <cell r="B1029" t="str">
            <v>ZK114</v>
          </cell>
          <cell r="C1029">
            <v>0</v>
          </cell>
          <cell r="D1029">
            <v>0</v>
          </cell>
          <cell r="E1029">
            <v>0</v>
          </cell>
          <cell r="F1029">
            <v>2107.5700000000002</v>
          </cell>
          <cell r="G1029">
            <v>0</v>
          </cell>
        </row>
        <row r="1030">
          <cell r="A1030" t="str">
            <v>ZK114.K299.C155</v>
          </cell>
          <cell r="B1030" t="str">
            <v>ZK114</v>
          </cell>
          <cell r="C1030">
            <v>0</v>
          </cell>
          <cell r="D1030">
            <v>0</v>
          </cell>
          <cell r="E1030">
            <v>888.82</v>
          </cell>
          <cell r="F1030">
            <v>82</v>
          </cell>
          <cell r="G1030">
            <v>0</v>
          </cell>
        </row>
        <row r="1031">
          <cell r="A1031" t="str">
            <v>ZK114.K299.C180</v>
          </cell>
          <cell r="B1031" t="str">
            <v>ZK114</v>
          </cell>
          <cell r="C1031">
            <v>0</v>
          </cell>
          <cell r="D1031">
            <v>0</v>
          </cell>
          <cell r="E1031">
            <v>0</v>
          </cell>
          <cell r="F1031">
            <v>175.57</v>
          </cell>
          <cell r="G1031">
            <v>0</v>
          </cell>
        </row>
        <row r="1032">
          <cell r="A1032" t="str">
            <v>ZK114.K299.C181</v>
          </cell>
          <cell r="B1032" t="str">
            <v>ZK114</v>
          </cell>
          <cell r="C1032">
            <v>0</v>
          </cell>
          <cell r="D1032">
            <v>0</v>
          </cell>
          <cell r="E1032">
            <v>173.72</v>
          </cell>
          <cell r="F1032">
            <v>0</v>
          </cell>
          <cell r="G1032">
            <v>0</v>
          </cell>
        </row>
        <row r="1033">
          <cell r="A1033" t="str">
            <v>ZK114.K299.C205</v>
          </cell>
          <cell r="B1033" t="str">
            <v>ZK114</v>
          </cell>
          <cell r="C1033">
            <v>0</v>
          </cell>
          <cell r="D1033">
            <v>0</v>
          </cell>
          <cell r="E1033">
            <v>32</v>
          </cell>
          <cell r="F1033">
            <v>137.02000000000001</v>
          </cell>
          <cell r="G1033">
            <v>0</v>
          </cell>
        </row>
        <row r="1034">
          <cell r="A1034" t="str">
            <v>ZK114.K299.C255</v>
          </cell>
          <cell r="B1034" t="str">
            <v>ZK114</v>
          </cell>
          <cell r="C1034">
            <v>0</v>
          </cell>
          <cell r="D1034">
            <v>0</v>
          </cell>
          <cell r="E1034">
            <v>0</v>
          </cell>
          <cell r="F1034">
            <v>1175.42</v>
          </cell>
          <cell r="G1034">
            <v>0</v>
          </cell>
        </row>
        <row r="1035">
          <cell r="A1035" t="str">
            <v>ZK114.K299.C265</v>
          </cell>
          <cell r="B1035" t="str">
            <v>ZK114</v>
          </cell>
          <cell r="C1035">
            <v>0</v>
          </cell>
          <cell r="D1035">
            <v>0</v>
          </cell>
          <cell r="E1035">
            <v>145.69999999999999</v>
          </cell>
          <cell r="F1035">
            <v>0</v>
          </cell>
          <cell r="G1035">
            <v>0</v>
          </cell>
        </row>
        <row r="1036">
          <cell r="A1036" t="str">
            <v>ZK114.K299.C274</v>
          </cell>
          <cell r="B1036" t="str">
            <v>ZK114</v>
          </cell>
          <cell r="C1036">
            <v>0</v>
          </cell>
          <cell r="D1036">
            <v>0</v>
          </cell>
          <cell r="E1036">
            <v>0</v>
          </cell>
          <cell r="F1036">
            <v>2226.9299999999998</v>
          </cell>
          <cell r="G1036">
            <v>45</v>
          </cell>
        </row>
        <row r="1037">
          <cell r="A1037" t="str">
            <v>ZK114.K299.C290</v>
          </cell>
          <cell r="B1037" t="str">
            <v>ZK114</v>
          </cell>
          <cell r="C1037">
            <v>0</v>
          </cell>
          <cell r="D1037">
            <v>0</v>
          </cell>
          <cell r="E1037">
            <v>6.5</v>
          </cell>
          <cell r="F1037">
            <v>1139.6400000000001</v>
          </cell>
          <cell r="G1037">
            <v>0</v>
          </cell>
        </row>
        <row r="1038">
          <cell r="A1038" t="str">
            <v>ZK114.K299.C300</v>
          </cell>
          <cell r="B1038" t="str">
            <v>ZK114</v>
          </cell>
          <cell r="C1038">
            <v>0</v>
          </cell>
          <cell r="D1038">
            <v>0</v>
          </cell>
          <cell r="E1038">
            <v>42.9</v>
          </cell>
          <cell r="F1038">
            <v>1520.68</v>
          </cell>
          <cell r="G1038">
            <v>0</v>
          </cell>
        </row>
        <row r="1039">
          <cell r="A1039" t="str">
            <v>ZK114.K299.C301</v>
          </cell>
          <cell r="B1039" t="str">
            <v>ZK114</v>
          </cell>
          <cell r="C1039">
            <v>0</v>
          </cell>
          <cell r="D1039">
            <v>0</v>
          </cell>
          <cell r="E1039">
            <v>330.25</v>
          </cell>
          <cell r="F1039">
            <v>0</v>
          </cell>
          <cell r="G1039">
            <v>0</v>
          </cell>
        </row>
        <row r="1040">
          <cell r="A1040" t="str">
            <v>ZK114.K299.C302</v>
          </cell>
          <cell r="B1040" t="str">
            <v>ZK114</v>
          </cell>
          <cell r="C1040">
            <v>0</v>
          </cell>
          <cell r="D1040">
            <v>0</v>
          </cell>
          <cell r="E1040">
            <v>451.39</v>
          </cell>
          <cell r="F1040">
            <v>115.68</v>
          </cell>
          <cell r="G1040">
            <v>0</v>
          </cell>
        </row>
        <row r="1041">
          <cell r="A1041" t="str">
            <v>ZK114.K299.C320</v>
          </cell>
          <cell r="B1041" t="str">
            <v>ZK114</v>
          </cell>
          <cell r="C1041">
            <v>0</v>
          </cell>
          <cell r="D1041">
            <v>0</v>
          </cell>
          <cell r="E1041">
            <v>1630.61</v>
          </cell>
          <cell r="F1041">
            <v>300</v>
          </cell>
          <cell r="G1041">
            <v>0</v>
          </cell>
        </row>
        <row r="1042">
          <cell r="A1042" t="str">
            <v>ZK114.K299.C330</v>
          </cell>
          <cell r="B1042" t="str">
            <v>ZK114</v>
          </cell>
          <cell r="C1042">
            <v>0</v>
          </cell>
          <cell r="D1042">
            <v>0</v>
          </cell>
          <cell r="E1042">
            <v>528.92999999999995</v>
          </cell>
          <cell r="F1042">
            <v>1115</v>
          </cell>
          <cell r="G1042">
            <v>0</v>
          </cell>
        </row>
        <row r="1043">
          <cell r="A1043" t="str">
            <v>ZK114.K299.C360</v>
          </cell>
          <cell r="B1043" t="str">
            <v>ZK114</v>
          </cell>
          <cell r="C1043">
            <v>0</v>
          </cell>
          <cell r="D1043">
            <v>0</v>
          </cell>
          <cell r="E1043">
            <v>126.13</v>
          </cell>
          <cell r="F1043">
            <v>413.57</v>
          </cell>
          <cell r="G1043">
            <v>0</v>
          </cell>
        </row>
        <row r="1044">
          <cell r="A1044" t="str">
            <v>ZK114.K299.C390</v>
          </cell>
          <cell r="B1044" t="str">
            <v>ZK114</v>
          </cell>
          <cell r="C1044">
            <v>0</v>
          </cell>
          <cell r="D1044">
            <v>0</v>
          </cell>
          <cell r="E1044">
            <v>14.26</v>
          </cell>
          <cell r="F1044">
            <v>0</v>
          </cell>
          <cell r="G1044">
            <v>0</v>
          </cell>
        </row>
        <row r="1045">
          <cell r="A1045" t="str">
            <v>ZK114.K299.C395</v>
          </cell>
          <cell r="B1045" t="str">
            <v>ZK114</v>
          </cell>
          <cell r="C1045">
            <v>0</v>
          </cell>
          <cell r="D1045">
            <v>0</v>
          </cell>
          <cell r="E1045">
            <v>5.6</v>
          </cell>
          <cell r="F1045">
            <v>0</v>
          </cell>
          <cell r="G1045">
            <v>0</v>
          </cell>
        </row>
        <row r="1046">
          <cell r="A1046" t="str">
            <v>ZK114.K299.C430</v>
          </cell>
          <cell r="B1046" t="str">
            <v>ZK114</v>
          </cell>
          <cell r="C1046">
            <v>0</v>
          </cell>
          <cell r="D1046">
            <v>0</v>
          </cell>
          <cell r="E1046">
            <v>93.76</v>
          </cell>
          <cell r="F1046">
            <v>21</v>
          </cell>
          <cell r="G1046">
            <v>0</v>
          </cell>
        </row>
        <row r="1047">
          <cell r="A1047" t="str">
            <v>ZK114.K299.C500</v>
          </cell>
          <cell r="B1047" t="str">
            <v>ZK114</v>
          </cell>
          <cell r="C1047">
            <v>0</v>
          </cell>
          <cell r="D1047">
            <v>0</v>
          </cell>
          <cell r="E1047">
            <v>1865.58</v>
          </cell>
          <cell r="F1047">
            <v>0</v>
          </cell>
          <cell r="G1047">
            <v>0</v>
          </cell>
        </row>
        <row r="1048">
          <cell r="A1048" t="str">
            <v>ZK114.K299.C555</v>
          </cell>
          <cell r="B1048" t="str">
            <v>ZK114</v>
          </cell>
          <cell r="C1048">
            <v>0</v>
          </cell>
          <cell r="D1048">
            <v>0</v>
          </cell>
          <cell r="E1048">
            <v>7654.93</v>
          </cell>
          <cell r="F1048">
            <v>6896.5</v>
          </cell>
          <cell r="G1048">
            <v>2008.28</v>
          </cell>
        </row>
        <row r="1049">
          <cell r="A1049" t="str">
            <v>ZK114.K299.C565</v>
          </cell>
          <cell r="B1049" t="str">
            <v>ZK114</v>
          </cell>
          <cell r="C1049">
            <v>0</v>
          </cell>
          <cell r="D1049">
            <v>0</v>
          </cell>
          <cell r="E1049">
            <v>2946.27</v>
          </cell>
          <cell r="F1049">
            <v>0</v>
          </cell>
          <cell r="G1049">
            <v>0</v>
          </cell>
        </row>
        <row r="1050">
          <cell r="A1050" t="str">
            <v>ZK114.K299.C600</v>
          </cell>
          <cell r="B1050" t="str">
            <v>ZK114</v>
          </cell>
          <cell r="C1050">
            <v>0</v>
          </cell>
          <cell r="D1050">
            <v>0</v>
          </cell>
          <cell r="E1050">
            <v>7</v>
          </cell>
          <cell r="F1050">
            <v>0</v>
          </cell>
          <cell r="G1050">
            <v>0</v>
          </cell>
        </row>
        <row r="1051">
          <cell r="A1051" t="str">
            <v>ZK114.K299.C700</v>
          </cell>
          <cell r="B1051" t="str">
            <v>ZK114</v>
          </cell>
          <cell r="C1051">
            <v>0</v>
          </cell>
          <cell r="D1051">
            <v>0</v>
          </cell>
          <cell r="E1051">
            <v>771.82</v>
          </cell>
          <cell r="F1051">
            <v>76</v>
          </cell>
          <cell r="G1051">
            <v>0</v>
          </cell>
        </row>
        <row r="1052">
          <cell r="A1052" t="str">
            <v>ZK114.K299.C701</v>
          </cell>
          <cell r="B1052" t="str">
            <v>ZK114</v>
          </cell>
          <cell r="C1052">
            <v>0</v>
          </cell>
          <cell r="D1052">
            <v>0</v>
          </cell>
          <cell r="E1052">
            <v>0</v>
          </cell>
          <cell r="F1052">
            <v>2964.45</v>
          </cell>
          <cell r="G1052">
            <v>0</v>
          </cell>
        </row>
        <row r="1053">
          <cell r="A1053" t="str">
            <v>ZK114.K299.C702</v>
          </cell>
          <cell r="B1053" t="str">
            <v>ZK114</v>
          </cell>
          <cell r="C1053">
            <v>0</v>
          </cell>
          <cell r="D1053">
            <v>0</v>
          </cell>
          <cell r="E1053">
            <v>0</v>
          </cell>
          <cell r="F1053">
            <v>454.91</v>
          </cell>
          <cell r="G1053">
            <v>0</v>
          </cell>
        </row>
        <row r="1054">
          <cell r="A1054" t="str">
            <v>ZK114.K299.I001</v>
          </cell>
          <cell r="B1054" t="str">
            <v>ZK114</v>
          </cell>
          <cell r="C1054">
            <v>0</v>
          </cell>
          <cell r="D1054">
            <v>0</v>
          </cell>
          <cell r="E1054">
            <v>1328.58</v>
          </cell>
          <cell r="F1054">
            <v>0</v>
          </cell>
          <cell r="G1054">
            <v>0</v>
          </cell>
        </row>
        <row r="1055">
          <cell r="A1055" t="str">
            <v>ZK200.0001</v>
          </cell>
          <cell r="B1055" t="str">
            <v>ZK200</v>
          </cell>
          <cell r="C1055">
            <v>0</v>
          </cell>
          <cell r="D1055">
            <v>0</v>
          </cell>
          <cell r="E1055">
            <v>0</v>
          </cell>
          <cell r="F1055">
            <v>0</v>
          </cell>
          <cell r="G1055">
            <v>0</v>
          </cell>
        </row>
        <row r="1056">
          <cell r="A1056" t="str">
            <v>ZK200.0008</v>
          </cell>
          <cell r="B1056" t="str">
            <v>ZK200</v>
          </cell>
          <cell r="C1056">
            <v>0</v>
          </cell>
          <cell r="D1056">
            <v>0</v>
          </cell>
          <cell r="E1056">
            <v>0</v>
          </cell>
          <cell r="F1056">
            <v>0</v>
          </cell>
          <cell r="G1056">
            <v>0</v>
          </cell>
        </row>
        <row r="1057">
          <cell r="A1057" t="str">
            <v>ZK200.0009</v>
          </cell>
          <cell r="B1057" t="str">
            <v>ZK200</v>
          </cell>
          <cell r="C1057">
            <v>0</v>
          </cell>
          <cell r="D1057">
            <v>0</v>
          </cell>
          <cell r="E1057">
            <v>0</v>
          </cell>
          <cell r="F1057">
            <v>0</v>
          </cell>
          <cell r="G1057">
            <v>0</v>
          </cell>
        </row>
        <row r="1058">
          <cell r="A1058" t="str">
            <v>ZK200.4810</v>
          </cell>
          <cell r="B1058" t="str">
            <v>ZK200</v>
          </cell>
          <cell r="C1058">
            <v>0</v>
          </cell>
          <cell r="D1058">
            <v>0</v>
          </cell>
          <cell r="E1058">
            <v>0</v>
          </cell>
          <cell r="F1058">
            <v>0</v>
          </cell>
          <cell r="G1058">
            <v>0</v>
          </cell>
        </row>
        <row r="1059">
          <cell r="A1059" t="str">
            <v>ZK200.K001</v>
          </cell>
          <cell r="B1059" t="str">
            <v>ZK200</v>
          </cell>
          <cell r="C1059">
            <v>0</v>
          </cell>
          <cell r="D1059">
            <v>0</v>
          </cell>
          <cell r="E1059">
            <v>0</v>
          </cell>
          <cell r="F1059">
            <v>0</v>
          </cell>
          <cell r="G1059">
            <v>0</v>
          </cell>
        </row>
        <row r="1060">
          <cell r="A1060" t="str">
            <v>ZK200.K005</v>
          </cell>
          <cell r="B1060" t="str">
            <v>ZK200</v>
          </cell>
          <cell r="C1060">
            <v>0</v>
          </cell>
          <cell r="D1060">
            <v>0</v>
          </cell>
          <cell r="E1060">
            <v>0</v>
          </cell>
          <cell r="F1060">
            <v>-964.15</v>
          </cell>
          <cell r="G1060">
            <v>0</v>
          </cell>
        </row>
        <row r="1061">
          <cell r="A1061" t="str">
            <v>ZK200.K006</v>
          </cell>
          <cell r="B1061" t="str">
            <v>ZK200</v>
          </cell>
          <cell r="C1061">
            <v>0</v>
          </cell>
          <cell r="D1061">
            <v>0</v>
          </cell>
          <cell r="E1061">
            <v>0</v>
          </cell>
          <cell r="F1061">
            <v>0</v>
          </cell>
          <cell r="G1061">
            <v>0</v>
          </cell>
        </row>
        <row r="1062">
          <cell r="A1062" t="str">
            <v>ZK200.K100</v>
          </cell>
          <cell r="B1062" t="str">
            <v>ZK200</v>
          </cell>
          <cell r="C1062">
            <v>0</v>
          </cell>
          <cell r="D1062">
            <v>526.24</v>
          </cell>
          <cell r="E1062">
            <v>3518.7</v>
          </cell>
          <cell r="F1062">
            <v>1135.0999999999999</v>
          </cell>
          <cell r="G1062">
            <v>0</v>
          </cell>
        </row>
        <row r="1063">
          <cell r="A1063" t="str">
            <v>ZK200.K102</v>
          </cell>
          <cell r="B1063" t="str">
            <v>ZK200</v>
          </cell>
          <cell r="C1063">
            <v>0</v>
          </cell>
          <cell r="D1063">
            <v>7060.95</v>
          </cell>
          <cell r="E1063">
            <v>1725</v>
          </cell>
          <cell r="F1063">
            <v>0</v>
          </cell>
          <cell r="G1063">
            <v>0</v>
          </cell>
        </row>
        <row r="1064">
          <cell r="A1064" t="str">
            <v>ZK200.K104</v>
          </cell>
          <cell r="B1064" t="str">
            <v>ZK200</v>
          </cell>
          <cell r="C1064">
            <v>0</v>
          </cell>
          <cell r="D1064">
            <v>318.92</v>
          </cell>
          <cell r="E1064">
            <v>408</v>
          </cell>
          <cell r="F1064">
            <v>408</v>
          </cell>
          <cell r="G1064">
            <v>0</v>
          </cell>
        </row>
        <row r="1065">
          <cell r="A1065" t="str">
            <v>ZK200.K115</v>
          </cell>
          <cell r="B1065" t="str">
            <v>ZK200</v>
          </cell>
          <cell r="C1065">
            <v>0</v>
          </cell>
          <cell r="D1065">
            <v>3449.29</v>
          </cell>
          <cell r="E1065">
            <v>15946.49</v>
          </cell>
          <cell r="F1065">
            <v>10086.33</v>
          </cell>
          <cell r="G1065">
            <v>0</v>
          </cell>
        </row>
        <row r="1066">
          <cell r="A1066" t="str">
            <v>ZK200.K116</v>
          </cell>
          <cell r="B1066" t="str">
            <v>ZK200</v>
          </cell>
          <cell r="C1066">
            <v>0</v>
          </cell>
          <cell r="D1066">
            <v>610.95000000000005</v>
          </cell>
          <cell r="E1066">
            <v>6034.85</v>
          </cell>
          <cell r="F1066">
            <v>6270.59</v>
          </cell>
          <cell r="G1066">
            <v>552.03</v>
          </cell>
        </row>
        <row r="1067">
          <cell r="A1067" t="str">
            <v>ZK200.K117</v>
          </cell>
          <cell r="B1067" t="str">
            <v>ZK200</v>
          </cell>
          <cell r="C1067">
            <v>0</v>
          </cell>
          <cell r="D1067">
            <v>0</v>
          </cell>
          <cell r="E1067">
            <v>24.42</v>
          </cell>
          <cell r="F1067">
            <v>54.51</v>
          </cell>
          <cell r="G1067">
            <v>0</v>
          </cell>
        </row>
        <row r="1068">
          <cell r="A1068" t="str">
            <v>ZK200.K119</v>
          </cell>
          <cell r="B1068" t="str">
            <v>ZK200</v>
          </cell>
          <cell r="C1068">
            <v>0</v>
          </cell>
          <cell r="D1068">
            <v>127.93</v>
          </cell>
          <cell r="E1068">
            <v>0</v>
          </cell>
          <cell r="F1068">
            <v>0</v>
          </cell>
          <cell r="G1068">
            <v>0</v>
          </cell>
        </row>
        <row r="1069">
          <cell r="A1069" t="str">
            <v>ZK200.K120</v>
          </cell>
          <cell r="B1069" t="str">
            <v>ZK200</v>
          </cell>
          <cell r="C1069">
            <v>0</v>
          </cell>
          <cell r="D1069">
            <v>1471.81</v>
          </cell>
          <cell r="E1069">
            <v>1730.01</v>
          </cell>
          <cell r="F1069">
            <v>769</v>
          </cell>
          <cell r="G1069">
            <v>0</v>
          </cell>
        </row>
        <row r="1070">
          <cell r="A1070" t="str">
            <v>ZK200.K130</v>
          </cell>
          <cell r="B1070" t="str">
            <v>ZK200</v>
          </cell>
          <cell r="C1070">
            <v>0</v>
          </cell>
          <cell r="D1070">
            <v>0</v>
          </cell>
          <cell r="E1070">
            <v>394.03</v>
          </cell>
          <cell r="F1070">
            <v>0</v>
          </cell>
          <cell r="G1070">
            <v>0</v>
          </cell>
        </row>
        <row r="1071">
          <cell r="A1071" t="str">
            <v>ZK200.K133</v>
          </cell>
          <cell r="B1071" t="str">
            <v>ZK200</v>
          </cell>
          <cell r="C1071">
            <v>0</v>
          </cell>
          <cell r="D1071">
            <v>441.7</v>
          </cell>
          <cell r="E1071">
            <v>1781.49</v>
          </cell>
          <cell r="F1071">
            <v>126.4</v>
          </cell>
          <cell r="G1071">
            <v>0</v>
          </cell>
        </row>
        <row r="1072">
          <cell r="A1072" t="str">
            <v>ZK200.K134</v>
          </cell>
          <cell r="B1072" t="str">
            <v>ZK200</v>
          </cell>
          <cell r="C1072">
            <v>0</v>
          </cell>
          <cell r="D1072">
            <v>0</v>
          </cell>
          <cell r="E1072">
            <v>10095.9</v>
          </cell>
          <cell r="F1072">
            <v>735</v>
          </cell>
          <cell r="G1072">
            <v>0</v>
          </cell>
        </row>
        <row r="1073">
          <cell r="A1073" t="str">
            <v>ZK200.K136</v>
          </cell>
          <cell r="B1073" t="str">
            <v>ZK200</v>
          </cell>
          <cell r="C1073">
            <v>0</v>
          </cell>
          <cell r="D1073">
            <v>0</v>
          </cell>
          <cell r="E1073">
            <v>306.35000000000002</v>
          </cell>
          <cell r="F1073">
            <v>0</v>
          </cell>
          <cell r="G1073">
            <v>0</v>
          </cell>
        </row>
        <row r="1074">
          <cell r="A1074" t="str">
            <v>ZK200.K138</v>
          </cell>
          <cell r="B1074" t="str">
            <v>ZK200</v>
          </cell>
          <cell r="C1074">
            <v>0</v>
          </cell>
          <cell r="D1074">
            <v>545.5</v>
          </cell>
          <cell r="E1074">
            <v>776.58</v>
          </cell>
          <cell r="F1074">
            <v>0</v>
          </cell>
          <cell r="G1074">
            <v>0</v>
          </cell>
        </row>
        <row r="1075">
          <cell r="A1075" t="str">
            <v>ZK200.K175</v>
          </cell>
          <cell r="B1075" t="str">
            <v>ZK200</v>
          </cell>
          <cell r="C1075">
            <v>0</v>
          </cell>
          <cell r="D1075">
            <v>0</v>
          </cell>
          <cell r="E1075">
            <v>341.96</v>
          </cell>
          <cell r="F1075">
            <v>0</v>
          </cell>
          <cell r="G1075">
            <v>0</v>
          </cell>
        </row>
        <row r="1076">
          <cell r="A1076" t="str">
            <v>ZK200.K300</v>
          </cell>
          <cell r="B1076" t="str">
            <v>ZK200</v>
          </cell>
          <cell r="C1076">
            <v>0</v>
          </cell>
          <cell r="D1076">
            <v>928.32</v>
          </cell>
          <cell r="E1076">
            <v>16895.259999999998</v>
          </cell>
          <cell r="F1076">
            <v>9103.92</v>
          </cell>
          <cell r="G1076">
            <v>2374.16</v>
          </cell>
        </row>
        <row r="1077">
          <cell r="A1077" t="str">
            <v>ZK200.K302</v>
          </cell>
          <cell r="B1077" t="str">
            <v>ZK200</v>
          </cell>
          <cell r="C1077">
            <v>0</v>
          </cell>
          <cell r="D1077">
            <v>0</v>
          </cell>
          <cell r="E1077">
            <v>226.52</v>
          </cell>
          <cell r="F1077">
            <v>0</v>
          </cell>
          <cell r="G1077">
            <v>0</v>
          </cell>
        </row>
        <row r="1078">
          <cell r="A1078" t="str">
            <v>ZK200.K303</v>
          </cell>
          <cell r="B1078" t="str">
            <v>ZK200</v>
          </cell>
          <cell r="C1078">
            <v>0</v>
          </cell>
          <cell r="D1078">
            <v>0</v>
          </cell>
          <cell r="E1078">
            <v>19</v>
          </cell>
          <cell r="F1078">
            <v>0</v>
          </cell>
          <cell r="G1078">
            <v>0</v>
          </cell>
        </row>
        <row r="1079">
          <cell r="A1079" t="str">
            <v>ZK200.K306</v>
          </cell>
          <cell r="B1079" t="str">
            <v>ZK200</v>
          </cell>
          <cell r="C1079">
            <v>0</v>
          </cell>
          <cell r="D1079">
            <v>24980</v>
          </cell>
          <cell r="E1079">
            <v>10707.59</v>
          </cell>
          <cell r="F1079">
            <v>2314.8000000000002</v>
          </cell>
          <cell r="G1079">
            <v>0</v>
          </cell>
        </row>
        <row r="1080">
          <cell r="A1080" t="str">
            <v>ZK200.K307</v>
          </cell>
          <cell r="B1080" t="str">
            <v>ZK200</v>
          </cell>
          <cell r="C1080">
            <v>0</v>
          </cell>
          <cell r="D1080">
            <v>20985.3</v>
          </cell>
          <cell r="E1080">
            <v>2775.95</v>
          </cell>
          <cell r="F1080">
            <v>1850</v>
          </cell>
          <cell r="G1080">
            <v>0</v>
          </cell>
        </row>
        <row r="1081">
          <cell r="A1081" t="str">
            <v>ZK200.K308</v>
          </cell>
          <cell r="B1081" t="str">
            <v>ZK200</v>
          </cell>
          <cell r="C1081">
            <v>0</v>
          </cell>
          <cell r="D1081">
            <v>0</v>
          </cell>
          <cell r="E1081">
            <v>20.82</v>
          </cell>
          <cell r="F1081">
            <v>0</v>
          </cell>
          <cell r="G1081">
            <v>0</v>
          </cell>
        </row>
        <row r="1082">
          <cell r="A1082" t="str">
            <v>ZK200.K317</v>
          </cell>
          <cell r="B1082" t="str">
            <v>ZK200</v>
          </cell>
          <cell r="C1082">
            <v>0</v>
          </cell>
          <cell r="D1082">
            <v>0</v>
          </cell>
          <cell r="E1082">
            <v>91.8</v>
          </cell>
          <cell r="F1082">
            <v>0</v>
          </cell>
          <cell r="G1082">
            <v>0</v>
          </cell>
        </row>
        <row r="1083">
          <cell r="A1083" t="str">
            <v>ZK200.K335</v>
          </cell>
          <cell r="B1083" t="str">
            <v>ZK200</v>
          </cell>
          <cell r="C1083">
            <v>0</v>
          </cell>
          <cell r="D1083">
            <v>0</v>
          </cell>
          <cell r="E1083">
            <v>4.5</v>
          </cell>
          <cell r="F1083">
            <v>0</v>
          </cell>
          <cell r="G1083">
            <v>0</v>
          </cell>
        </row>
        <row r="1084">
          <cell r="A1084" t="str">
            <v>ZK200.K342</v>
          </cell>
          <cell r="B1084" t="str">
            <v>ZK200</v>
          </cell>
          <cell r="C1084">
            <v>0</v>
          </cell>
          <cell r="D1084">
            <v>0</v>
          </cell>
          <cell r="E1084">
            <v>8</v>
          </cell>
          <cell r="F1084">
            <v>0</v>
          </cell>
          <cell r="G1084">
            <v>0</v>
          </cell>
        </row>
        <row r="1085">
          <cell r="A1085" t="str">
            <v>ZK201.K005</v>
          </cell>
          <cell r="B1085" t="str">
            <v>ZK201</v>
          </cell>
          <cell r="C1085">
            <v>0</v>
          </cell>
          <cell r="D1085">
            <v>0</v>
          </cell>
          <cell r="E1085">
            <v>-34652</v>
          </cell>
          <cell r="F1085">
            <v>-2478</v>
          </cell>
          <cell r="G1085">
            <v>0</v>
          </cell>
        </row>
        <row r="1086">
          <cell r="A1086" t="str">
            <v>ZK201.K104</v>
          </cell>
          <cell r="B1086" t="str">
            <v>ZK201</v>
          </cell>
          <cell r="C1086">
            <v>0</v>
          </cell>
          <cell r="D1086">
            <v>0</v>
          </cell>
          <cell r="E1086">
            <v>0</v>
          </cell>
          <cell r="F1086">
            <v>0</v>
          </cell>
          <cell r="G1086">
            <v>0</v>
          </cell>
        </row>
        <row r="1087">
          <cell r="A1087" t="str">
            <v>ZK201.K115</v>
          </cell>
          <cell r="B1087" t="str">
            <v>ZK201</v>
          </cell>
          <cell r="C1087">
            <v>0</v>
          </cell>
          <cell r="D1087">
            <v>0</v>
          </cell>
          <cell r="E1087">
            <v>159.72999999999999</v>
          </cell>
          <cell r="F1087">
            <v>0</v>
          </cell>
          <cell r="G1087">
            <v>0</v>
          </cell>
        </row>
        <row r="1088">
          <cell r="A1088" t="str">
            <v>ZK201.K133</v>
          </cell>
          <cell r="B1088" t="str">
            <v>ZK201</v>
          </cell>
          <cell r="C1088">
            <v>0</v>
          </cell>
          <cell r="D1088">
            <v>0</v>
          </cell>
          <cell r="E1088">
            <v>0</v>
          </cell>
          <cell r="F1088">
            <v>11</v>
          </cell>
          <cell r="G1088">
            <v>0</v>
          </cell>
        </row>
        <row r="1089">
          <cell r="A1089" t="str">
            <v>ZK201.K138</v>
          </cell>
          <cell r="B1089" t="str">
            <v>ZK201</v>
          </cell>
          <cell r="C1089">
            <v>0</v>
          </cell>
          <cell r="D1089">
            <v>4424</v>
          </cell>
          <cell r="E1089">
            <v>114046.59</v>
          </cell>
          <cell r="F1089">
            <v>29904</v>
          </cell>
          <cell r="G1089">
            <v>2400</v>
          </cell>
        </row>
        <row r="1090">
          <cell r="A1090" t="str">
            <v>ZK201.K158</v>
          </cell>
          <cell r="B1090" t="str">
            <v>ZK201</v>
          </cell>
          <cell r="C1090">
            <v>0</v>
          </cell>
          <cell r="D1090">
            <v>8010</v>
          </cell>
          <cell r="E1090">
            <v>7822.5</v>
          </cell>
          <cell r="F1090">
            <v>0</v>
          </cell>
          <cell r="G1090">
            <v>0</v>
          </cell>
        </row>
        <row r="1091">
          <cell r="A1091" t="str">
            <v>ZK201.K159</v>
          </cell>
          <cell r="B1091" t="str">
            <v>ZK201</v>
          </cell>
          <cell r="C1091">
            <v>0</v>
          </cell>
          <cell r="D1091">
            <v>5800</v>
          </cell>
          <cell r="E1091">
            <v>12552.5</v>
          </cell>
          <cell r="F1091">
            <v>2517.5</v>
          </cell>
          <cell r="G1091">
            <v>0</v>
          </cell>
        </row>
        <row r="1092">
          <cell r="A1092" t="str">
            <v>ZK201.K160</v>
          </cell>
          <cell r="B1092" t="str">
            <v>ZK201</v>
          </cell>
          <cell r="C1092">
            <v>0</v>
          </cell>
          <cell r="D1092">
            <v>1300</v>
          </cell>
          <cell r="E1092">
            <v>57360.35</v>
          </cell>
          <cell r="F1092">
            <v>16810</v>
          </cell>
          <cell r="G1092">
            <v>0</v>
          </cell>
        </row>
        <row r="1093">
          <cell r="A1093" t="str">
            <v>ZK201.K201</v>
          </cell>
          <cell r="B1093" t="str">
            <v>ZK201</v>
          </cell>
          <cell r="C1093">
            <v>0</v>
          </cell>
          <cell r="D1093">
            <v>0</v>
          </cell>
          <cell r="E1093">
            <v>0</v>
          </cell>
          <cell r="F1093">
            <v>0</v>
          </cell>
          <cell r="G1093">
            <v>0</v>
          </cell>
        </row>
        <row r="1094">
          <cell r="A1094" t="str">
            <v>ZK201.K301</v>
          </cell>
          <cell r="B1094" t="str">
            <v>ZK201</v>
          </cell>
          <cell r="C1094">
            <v>0</v>
          </cell>
          <cell r="D1094">
            <v>131202.65</v>
          </cell>
          <cell r="E1094">
            <v>12489.88</v>
          </cell>
          <cell r="F1094">
            <v>0</v>
          </cell>
          <cell r="G1094">
            <v>0</v>
          </cell>
        </row>
        <row r="1095">
          <cell r="A1095" t="str">
            <v>ZK201.K302</v>
          </cell>
          <cell r="B1095" t="str">
            <v>ZK201</v>
          </cell>
          <cell r="C1095">
            <v>0</v>
          </cell>
          <cell r="D1095">
            <v>0</v>
          </cell>
          <cell r="E1095">
            <v>340555</v>
          </cell>
          <cell r="F1095">
            <v>30365.62</v>
          </cell>
          <cell r="G1095">
            <v>10000</v>
          </cell>
        </row>
        <row r="1096">
          <cell r="A1096" t="str">
            <v>ZK201.K303</v>
          </cell>
          <cell r="B1096" t="str">
            <v>ZK201</v>
          </cell>
          <cell r="C1096">
            <v>0</v>
          </cell>
          <cell r="D1096">
            <v>12640.25</v>
          </cell>
          <cell r="E1096">
            <v>101271.28</v>
          </cell>
          <cell r="F1096">
            <v>33503.11</v>
          </cell>
          <cell r="G1096">
            <v>6063</v>
          </cell>
        </row>
        <row r="1097">
          <cell r="A1097" t="str">
            <v>ZK201.K304</v>
          </cell>
          <cell r="B1097" t="str">
            <v>ZK201</v>
          </cell>
          <cell r="C1097">
            <v>0</v>
          </cell>
          <cell r="D1097">
            <v>50397.43</v>
          </cell>
          <cell r="E1097">
            <v>343537.59</v>
          </cell>
          <cell r="F1097">
            <v>209190.66999999998</v>
          </cell>
          <cell r="G1097">
            <v>9080.14</v>
          </cell>
        </row>
        <row r="1098">
          <cell r="A1098" t="str">
            <v>ZK201.K305</v>
          </cell>
          <cell r="B1098" t="str">
            <v>ZK201</v>
          </cell>
          <cell r="C1098">
            <v>0</v>
          </cell>
          <cell r="D1098">
            <v>0</v>
          </cell>
          <cell r="E1098">
            <v>33481</v>
          </cell>
          <cell r="F1098">
            <v>28875</v>
          </cell>
          <cell r="G1098">
            <v>20000</v>
          </cell>
        </row>
        <row r="1099">
          <cell r="A1099" t="str">
            <v>ZK201.K307</v>
          </cell>
          <cell r="B1099" t="str">
            <v>ZK201</v>
          </cell>
          <cell r="C1099">
            <v>0</v>
          </cell>
          <cell r="D1099">
            <v>0</v>
          </cell>
          <cell r="E1099">
            <v>6053</v>
          </cell>
          <cell r="F1099">
            <v>0</v>
          </cell>
          <cell r="G1099">
            <v>0</v>
          </cell>
        </row>
        <row r="1100">
          <cell r="A1100" t="str">
            <v>ZK201.K308</v>
          </cell>
          <cell r="B1100" t="str">
            <v>ZK201</v>
          </cell>
          <cell r="C1100">
            <v>0</v>
          </cell>
          <cell r="D1100">
            <v>264</v>
          </cell>
          <cell r="E1100">
            <v>26298.47</v>
          </cell>
          <cell r="F1100">
            <v>13124.68</v>
          </cell>
          <cell r="G1100">
            <v>722.16750000000002</v>
          </cell>
        </row>
        <row r="1101">
          <cell r="A1101" t="str">
            <v>ZK201.K309</v>
          </cell>
          <cell r="B1101" t="str">
            <v>ZK201</v>
          </cell>
          <cell r="C1101">
            <v>0</v>
          </cell>
          <cell r="D1101">
            <v>3017.37</v>
          </cell>
          <cell r="E1101">
            <v>5792</v>
          </cell>
          <cell r="F1101">
            <v>2107</v>
          </cell>
          <cell r="G1101">
            <v>0</v>
          </cell>
        </row>
        <row r="1102">
          <cell r="A1102" t="str">
            <v>ZK201.K310</v>
          </cell>
          <cell r="B1102" t="str">
            <v>ZK201</v>
          </cell>
          <cell r="C1102">
            <v>0</v>
          </cell>
          <cell r="D1102">
            <v>0</v>
          </cell>
          <cell r="E1102">
            <v>39553.5</v>
          </cell>
          <cell r="F1102">
            <v>19666.5</v>
          </cell>
          <cell r="G1102">
            <v>12851.432500000001</v>
          </cell>
        </row>
        <row r="1103">
          <cell r="A1103" t="str">
            <v>ZK201.K334</v>
          </cell>
          <cell r="B1103" t="str">
            <v>ZK201</v>
          </cell>
          <cell r="C1103">
            <v>0</v>
          </cell>
          <cell r="D1103">
            <v>0</v>
          </cell>
          <cell r="E1103">
            <v>0</v>
          </cell>
          <cell r="F1103">
            <v>0</v>
          </cell>
          <cell r="G1103">
            <v>0</v>
          </cell>
        </row>
        <row r="1104">
          <cell r="A1104" t="str">
            <v>ZK202.K005</v>
          </cell>
          <cell r="B1104" t="str">
            <v>ZK202</v>
          </cell>
          <cell r="C1104">
            <v>0</v>
          </cell>
          <cell r="D1104">
            <v>0</v>
          </cell>
          <cell r="E1104">
            <v>0</v>
          </cell>
          <cell r="F1104">
            <v>-7000</v>
          </cell>
          <cell r="G1104">
            <v>0</v>
          </cell>
        </row>
        <row r="1105">
          <cell r="A1105" t="str">
            <v>ZK202.K115</v>
          </cell>
          <cell r="B1105" t="str">
            <v>ZK202</v>
          </cell>
          <cell r="C1105">
            <v>0</v>
          </cell>
          <cell r="D1105">
            <v>0</v>
          </cell>
          <cell r="E1105">
            <v>4643.22</v>
          </cell>
          <cell r="F1105">
            <v>3435.62</v>
          </cell>
          <cell r="G1105">
            <v>0</v>
          </cell>
        </row>
        <row r="1106">
          <cell r="A1106" t="str">
            <v>ZK202.K116</v>
          </cell>
          <cell r="B1106" t="str">
            <v>ZK202</v>
          </cell>
          <cell r="C1106">
            <v>0</v>
          </cell>
          <cell r="D1106">
            <v>0</v>
          </cell>
          <cell r="E1106">
            <v>3968.86</v>
          </cell>
          <cell r="F1106">
            <v>1335.68</v>
          </cell>
          <cell r="G1106">
            <v>110.84</v>
          </cell>
        </row>
        <row r="1107">
          <cell r="A1107" t="str">
            <v>ZK202.K133</v>
          </cell>
          <cell r="B1107" t="str">
            <v>ZK202</v>
          </cell>
          <cell r="C1107">
            <v>0</v>
          </cell>
          <cell r="D1107">
            <v>0</v>
          </cell>
          <cell r="E1107">
            <v>0</v>
          </cell>
          <cell r="F1107">
            <v>103.51</v>
          </cell>
          <cell r="G1107">
            <v>0</v>
          </cell>
        </row>
        <row r="1108">
          <cell r="A1108" t="str">
            <v>ZK202.K160</v>
          </cell>
          <cell r="B1108" t="str">
            <v>ZK202</v>
          </cell>
          <cell r="C1108">
            <v>0</v>
          </cell>
          <cell r="D1108">
            <v>150</v>
          </cell>
          <cell r="E1108">
            <v>6124.75</v>
          </cell>
          <cell r="F1108">
            <v>11451.27</v>
          </cell>
          <cell r="G1108">
            <v>0</v>
          </cell>
        </row>
        <row r="1109">
          <cell r="A1109" t="str">
            <v>ZK202.K316</v>
          </cell>
          <cell r="B1109" t="str">
            <v>ZK202</v>
          </cell>
          <cell r="C1109">
            <v>0</v>
          </cell>
          <cell r="D1109">
            <v>3125</v>
          </cell>
          <cell r="E1109">
            <v>88500</v>
          </cell>
          <cell r="F1109">
            <v>78819.539999999994</v>
          </cell>
          <cell r="G1109">
            <v>25678.2</v>
          </cell>
        </row>
        <row r="1110">
          <cell r="A1110" t="str">
            <v>ZK202.K317</v>
          </cell>
          <cell r="B1110" t="str">
            <v>ZK202</v>
          </cell>
          <cell r="C1110">
            <v>0</v>
          </cell>
          <cell r="D1110">
            <v>0</v>
          </cell>
          <cell r="E1110">
            <v>2708.06</v>
          </cell>
          <cell r="F1110">
            <v>2132.21</v>
          </cell>
          <cell r="G1110">
            <v>582.25</v>
          </cell>
        </row>
        <row r="1111">
          <cell r="A1111" t="str">
            <v>ZK202.K318</v>
          </cell>
          <cell r="B1111" t="str">
            <v>ZK202</v>
          </cell>
          <cell r="C1111">
            <v>0</v>
          </cell>
          <cell r="D1111">
            <v>0</v>
          </cell>
          <cell r="E1111">
            <v>5841.37</v>
          </cell>
          <cell r="F1111">
            <v>6412.08</v>
          </cell>
          <cell r="G1111">
            <v>2061.8000000000002</v>
          </cell>
        </row>
        <row r="1112">
          <cell r="A1112" t="str">
            <v>ZK202.K319</v>
          </cell>
          <cell r="B1112" t="str">
            <v>ZK202</v>
          </cell>
          <cell r="C1112">
            <v>0</v>
          </cell>
          <cell r="D1112">
            <v>0</v>
          </cell>
          <cell r="E1112">
            <v>17219.59</v>
          </cell>
          <cell r="F1112">
            <v>2495</v>
          </cell>
          <cell r="G1112">
            <v>518</v>
          </cell>
        </row>
        <row r="1113">
          <cell r="A1113" t="str">
            <v>ZK202.K334</v>
          </cell>
          <cell r="B1113" t="str">
            <v>ZK202</v>
          </cell>
          <cell r="C1113">
            <v>0</v>
          </cell>
          <cell r="D1113">
            <v>0</v>
          </cell>
          <cell r="E1113">
            <v>156.06</v>
          </cell>
          <cell r="F1113">
            <v>0</v>
          </cell>
          <cell r="G1113">
            <v>0</v>
          </cell>
        </row>
        <row r="1114">
          <cell r="A1114" t="str">
            <v>ZK203.K005</v>
          </cell>
          <cell r="B1114" t="str">
            <v>ZK203</v>
          </cell>
          <cell r="C1114">
            <v>0</v>
          </cell>
          <cell r="D1114">
            <v>0</v>
          </cell>
          <cell r="E1114">
            <v>-750</v>
          </cell>
          <cell r="F1114">
            <v>0</v>
          </cell>
          <cell r="G1114">
            <v>0</v>
          </cell>
        </row>
        <row r="1115">
          <cell r="A1115" t="str">
            <v>ZK203.K130</v>
          </cell>
          <cell r="B1115" t="str">
            <v>ZK203</v>
          </cell>
          <cell r="C1115">
            <v>0</v>
          </cell>
          <cell r="D1115">
            <v>20.63</v>
          </cell>
          <cell r="E1115">
            <v>0</v>
          </cell>
          <cell r="F1115">
            <v>0</v>
          </cell>
          <cell r="G1115">
            <v>0</v>
          </cell>
        </row>
        <row r="1116">
          <cell r="A1116" t="str">
            <v>ZK203.K133</v>
          </cell>
          <cell r="B1116" t="str">
            <v>ZK203</v>
          </cell>
          <cell r="C1116">
            <v>0</v>
          </cell>
          <cell r="D1116">
            <v>0</v>
          </cell>
          <cell r="E1116">
            <v>101.84</v>
          </cell>
          <cell r="F1116">
            <v>0</v>
          </cell>
          <cell r="G1116">
            <v>0</v>
          </cell>
        </row>
        <row r="1117">
          <cell r="A1117" t="str">
            <v>ZK203.K137</v>
          </cell>
          <cell r="B1117" t="str">
            <v>ZK203</v>
          </cell>
          <cell r="C1117">
            <v>0</v>
          </cell>
          <cell r="D1117">
            <v>0</v>
          </cell>
          <cell r="E1117">
            <v>0</v>
          </cell>
          <cell r="F1117">
            <v>25</v>
          </cell>
          <cell r="G1117">
            <v>0</v>
          </cell>
        </row>
        <row r="1118">
          <cell r="A1118" t="str">
            <v>ZK203.K160</v>
          </cell>
          <cell r="B1118" t="str">
            <v>ZK203</v>
          </cell>
          <cell r="C1118">
            <v>0</v>
          </cell>
          <cell r="D1118">
            <v>200</v>
          </cell>
          <cell r="E1118">
            <v>11807.5</v>
          </cell>
          <cell r="F1118">
            <v>25112.5</v>
          </cell>
          <cell r="G1118">
            <v>0</v>
          </cell>
        </row>
        <row r="1119">
          <cell r="A1119" t="str">
            <v>ZK203.K237</v>
          </cell>
          <cell r="B1119" t="str">
            <v>ZK203</v>
          </cell>
          <cell r="C1119">
            <v>0</v>
          </cell>
          <cell r="D1119">
            <v>0</v>
          </cell>
          <cell r="E1119">
            <v>0</v>
          </cell>
          <cell r="F1119">
            <v>9.99</v>
          </cell>
          <cell r="G1119">
            <v>0</v>
          </cell>
        </row>
        <row r="1120">
          <cell r="A1120" t="str">
            <v>ZK203.K310</v>
          </cell>
          <cell r="B1120" t="str">
            <v>ZK203</v>
          </cell>
          <cell r="C1120">
            <v>0</v>
          </cell>
          <cell r="D1120">
            <v>-20.63</v>
          </cell>
          <cell r="E1120">
            <v>0</v>
          </cell>
          <cell r="F1120">
            <v>0</v>
          </cell>
          <cell r="G1120">
            <v>0</v>
          </cell>
        </row>
        <row r="1121">
          <cell r="A1121" t="str">
            <v>ZK203.K324</v>
          </cell>
          <cell r="B1121" t="str">
            <v>ZK203</v>
          </cell>
          <cell r="C1121">
            <v>0</v>
          </cell>
          <cell r="D1121">
            <v>66069.62</v>
          </cell>
          <cell r="E1121">
            <v>241377.82</v>
          </cell>
          <cell r="F1121">
            <v>0</v>
          </cell>
          <cell r="G1121">
            <v>0</v>
          </cell>
        </row>
        <row r="1122">
          <cell r="A1122" t="str">
            <v>ZK203.K325</v>
          </cell>
          <cell r="B1122" t="str">
            <v>ZK203</v>
          </cell>
          <cell r="C1122">
            <v>0</v>
          </cell>
          <cell r="D1122">
            <v>0</v>
          </cell>
          <cell r="E1122">
            <v>73873.759999999995</v>
          </cell>
          <cell r="F1122">
            <v>36724.22</v>
          </cell>
          <cell r="G1122">
            <v>5853.5200000000041</v>
          </cell>
        </row>
        <row r="1123">
          <cell r="A1123" t="str">
            <v>ZK203.K326</v>
          </cell>
          <cell r="B1123" t="str">
            <v>ZK203</v>
          </cell>
          <cell r="C1123">
            <v>0</v>
          </cell>
          <cell r="D1123">
            <v>20426.55</v>
          </cell>
          <cell r="E1123">
            <v>124446.35</v>
          </cell>
          <cell r="F1123">
            <v>58558.78</v>
          </cell>
          <cell r="G1123">
            <v>29992.309999999998</v>
          </cell>
        </row>
        <row r="1124">
          <cell r="A1124" t="str">
            <v>ZK203.K327</v>
          </cell>
          <cell r="B1124" t="str">
            <v>ZK203</v>
          </cell>
          <cell r="C1124">
            <v>0</v>
          </cell>
          <cell r="D1124">
            <v>11193.32</v>
          </cell>
          <cell r="E1124">
            <v>52539.98</v>
          </cell>
          <cell r="F1124">
            <v>19077.32</v>
          </cell>
          <cell r="G1124">
            <v>270</v>
          </cell>
        </row>
        <row r="1125">
          <cell r="A1125" t="str">
            <v>ZK203.K329</v>
          </cell>
          <cell r="B1125" t="str">
            <v>ZK203</v>
          </cell>
          <cell r="C1125">
            <v>0</v>
          </cell>
          <cell r="D1125">
            <v>1502.65</v>
          </cell>
          <cell r="E1125">
            <v>15295.73</v>
          </cell>
          <cell r="F1125">
            <v>11167.65</v>
          </cell>
          <cell r="G1125">
            <v>0</v>
          </cell>
        </row>
        <row r="1126">
          <cell r="A1126" t="str">
            <v>ZK204.K115</v>
          </cell>
          <cell r="B1126" t="str">
            <v>ZK204</v>
          </cell>
          <cell r="C1126">
            <v>0</v>
          </cell>
          <cell r="D1126">
            <v>0</v>
          </cell>
          <cell r="E1126">
            <v>0</v>
          </cell>
          <cell r="F1126">
            <v>2999</v>
          </cell>
          <cell r="G1126">
            <v>0</v>
          </cell>
        </row>
        <row r="1127">
          <cell r="A1127" t="str">
            <v>ZK204.K133</v>
          </cell>
          <cell r="B1127" t="str">
            <v>ZK204</v>
          </cell>
          <cell r="C1127">
            <v>0</v>
          </cell>
          <cell r="D1127">
            <v>0</v>
          </cell>
          <cell r="E1127">
            <v>0</v>
          </cell>
          <cell r="F1127">
            <v>0</v>
          </cell>
          <cell r="G1127">
            <v>0</v>
          </cell>
        </row>
        <row r="1128">
          <cell r="A1128" t="str">
            <v>ZK204.K134</v>
          </cell>
          <cell r="B1128" t="str">
            <v>ZK204</v>
          </cell>
          <cell r="C1128">
            <v>0</v>
          </cell>
          <cell r="D1128">
            <v>0</v>
          </cell>
          <cell r="E1128">
            <v>0</v>
          </cell>
          <cell r="F1128">
            <v>0</v>
          </cell>
          <cell r="G1128">
            <v>0</v>
          </cell>
        </row>
        <row r="1129">
          <cell r="A1129" t="str">
            <v>ZK204.K150</v>
          </cell>
          <cell r="B1129" t="str">
            <v>ZK204</v>
          </cell>
          <cell r="C1129">
            <v>0</v>
          </cell>
          <cell r="D1129">
            <v>0</v>
          </cell>
          <cell r="E1129">
            <v>0</v>
          </cell>
          <cell r="F1129">
            <v>1878.74</v>
          </cell>
          <cell r="G1129">
            <v>0</v>
          </cell>
        </row>
        <row r="1130">
          <cell r="A1130" t="str">
            <v>ZK204.K160</v>
          </cell>
          <cell r="B1130" t="str">
            <v>ZK204</v>
          </cell>
          <cell r="C1130">
            <v>0</v>
          </cell>
          <cell r="D1130">
            <v>0</v>
          </cell>
          <cell r="E1130">
            <v>3548.85</v>
          </cell>
          <cell r="F1130">
            <v>3132.94</v>
          </cell>
          <cell r="G1130">
            <v>0</v>
          </cell>
        </row>
        <row r="1131">
          <cell r="A1131" t="str">
            <v>ZK204.K334</v>
          </cell>
          <cell r="B1131" t="str">
            <v>ZK204</v>
          </cell>
          <cell r="C1131">
            <v>0</v>
          </cell>
          <cell r="D1131">
            <v>28667.58</v>
          </cell>
          <cell r="E1131">
            <v>92045</v>
          </cell>
          <cell r="F1131">
            <v>34541.74</v>
          </cell>
          <cell r="G1131">
            <v>15</v>
          </cell>
        </row>
        <row r="1132">
          <cell r="A1132" t="str">
            <v>ZK204.K335</v>
          </cell>
          <cell r="B1132" t="str">
            <v>ZK204</v>
          </cell>
          <cell r="C1132">
            <v>0</v>
          </cell>
          <cell r="D1132">
            <v>4267.95</v>
          </cell>
          <cell r="E1132">
            <v>56898.13</v>
          </cell>
          <cell r="F1132">
            <v>8860.1299999999992</v>
          </cell>
          <cell r="G1132">
            <v>875.7</v>
          </cell>
        </row>
        <row r="1133">
          <cell r="A1133" t="str">
            <v>ZK204.K336</v>
          </cell>
          <cell r="B1133" t="str">
            <v>ZK204</v>
          </cell>
          <cell r="C1133">
            <v>0</v>
          </cell>
          <cell r="D1133">
            <v>870.1</v>
          </cell>
          <cell r="E1133">
            <v>10495.83</v>
          </cell>
          <cell r="F1133">
            <v>13655.68</v>
          </cell>
          <cell r="G1133">
            <v>228</v>
          </cell>
        </row>
        <row r="1134">
          <cell r="A1134" t="str">
            <v>ZK204.K341</v>
          </cell>
          <cell r="B1134" t="str">
            <v>ZK204</v>
          </cell>
          <cell r="C1134">
            <v>0</v>
          </cell>
          <cell r="D1134">
            <v>0</v>
          </cell>
          <cell r="E1134">
            <v>3000</v>
          </cell>
          <cell r="F1134">
            <v>0</v>
          </cell>
          <cell r="G1134">
            <v>0</v>
          </cell>
        </row>
        <row r="1135">
          <cell r="A1135" t="str">
            <v>ZK204.K344</v>
          </cell>
          <cell r="B1135" t="str">
            <v>ZK204</v>
          </cell>
          <cell r="C1135">
            <v>0</v>
          </cell>
          <cell r="D1135">
            <v>0</v>
          </cell>
          <cell r="E1135">
            <v>0</v>
          </cell>
          <cell r="F1135">
            <v>37.4</v>
          </cell>
          <cell r="G1135">
            <v>0</v>
          </cell>
        </row>
        <row r="1136">
          <cell r="A1136" t="str">
            <v>ZK204.K352</v>
          </cell>
          <cell r="B1136" t="str">
            <v>ZK204</v>
          </cell>
          <cell r="C1136">
            <v>0</v>
          </cell>
          <cell r="D1136">
            <v>0</v>
          </cell>
          <cell r="E1136">
            <v>0</v>
          </cell>
          <cell r="F1136">
            <v>0</v>
          </cell>
          <cell r="G1136">
            <v>0</v>
          </cell>
        </row>
        <row r="1137">
          <cell r="A1137" t="str">
            <v>ZK204.K353</v>
          </cell>
          <cell r="B1137" t="str">
            <v>ZK204</v>
          </cell>
          <cell r="C1137">
            <v>0</v>
          </cell>
          <cell r="D1137">
            <v>0</v>
          </cell>
          <cell r="E1137">
            <v>0</v>
          </cell>
          <cell r="F1137">
            <v>0</v>
          </cell>
          <cell r="G1137">
            <v>0</v>
          </cell>
        </row>
        <row r="1138">
          <cell r="A1138" t="str">
            <v>ZK204.K355</v>
          </cell>
          <cell r="B1138" t="str">
            <v>ZK204</v>
          </cell>
          <cell r="C1138">
            <v>0</v>
          </cell>
          <cell r="D1138">
            <v>0</v>
          </cell>
          <cell r="E1138">
            <v>0</v>
          </cell>
          <cell r="F1138">
            <v>0</v>
          </cell>
          <cell r="G1138">
            <v>0</v>
          </cell>
        </row>
        <row r="1139">
          <cell r="A1139" t="str">
            <v>ZK205.K001</v>
          </cell>
          <cell r="B1139" t="str">
            <v>ZK205</v>
          </cell>
          <cell r="C1139">
            <v>0</v>
          </cell>
          <cell r="D1139">
            <v>0</v>
          </cell>
          <cell r="E1139">
            <v>0</v>
          </cell>
          <cell r="F1139">
            <v>0</v>
          </cell>
          <cell r="G1139">
            <v>0</v>
          </cell>
        </row>
        <row r="1140">
          <cell r="A1140" t="str">
            <v>ZK205.K006</v>
          </cell>
          <cell r="B1140" t="str">
            <v>ZK205</v>
          </cell>
          <cell r="C1140">
            <v>0</v>
          </cell>
          <cell r="D1140">
            <v>0</v>
          </cell>
          <cell r="E1140">
            <v>-6950</v>
          </cell>
          <cell r="F1140">
            <v>0</v>
          </cell>
          <cell r="G1140">
            <v>0</v>
          </cell>
        </row>
        <row r="1141">
          <cell r="A1141" t="str">
            <v>ZK205.K115</v>
          </cell>
          <cell r="B1141" t="str">
            <v>ZK205</v>
          </cell>
          <cell r="C1141">
            <v>0</v>
          </cell>
          <cell r="D1141">
            <v>0</v>
          </cell>
          <cell r="E1141">
            <v>0</v>
          </cell>
          <cell r="F1141">
            <v>732</v>
          </cell>
          <cell r="G1141">
            <v>793</v>
          </cell>
        </row>
        <row r="1142">
          <cell r="A1142" t="str">
            <v>ZK205.K120</v>
          </cell>
          <cell r="B1142" t="str">
            <v>ZK205</v>
          </cell>
          <cell r="C1142">
            <v>0</v>
          </cell>
          <cell r="D1142">
            <v>0</v>
          </cell>
          <cell r="E1142">
            <v>74</v>
          </cell>
          <cell r="F1142">
            <v>0</v>
          </cell>
          <cell r="G1142">
            <v>0</v>
          </cell>
        </row>
        <row r="1143">
          <cell r="A1143" t="str">
            <v>ZK205.K136</v>
          </cell>
          <cell r="B1143" t="str">
            <v>ZK205</v>
          </cell>
          <cell r="C1143">
            <v>0</v>
          </cell>
          <cell r="D1143">
            <v>0</v>
          </cell>
          <cell r="E1143">
            <v>0</v>
          </cell>
          <cell r="F1143">
            <v>0</v>
          </cell>
          <cell r="G1143">
            <v>0</v>
          </cell>
        </row>
        <row r="1144">
          <cell r="A1144" t="str">
            <v>ZK205.K161</v>
          </cell>
          <cell r="B1144" t="str">
            <v>ZK205</v>
          </cell>
          <cell r="C1144">
            <v>0</v>
          </cell>
          <cell r="D1144">
            <v>0</v>
          </cell>
          <cell r="E1144">
            <v>0</v>
          </cell>
          <cell r="F1144">
            <v>0</v>
          </cell>
          <cell r="G1144">
            <v>0</v>
          </cell>
        </row>
        <row r="1145">
          <cell r="A1145" t="str">
            <v>ZK205.K171</v>
          </cell>
          <cell r="B1145" t="str">
            <v>ZK205</v>
          </cell>
          <cell r="C1145">
            <v>0</v>
          </cell>
          <cell r="D1145">
            <v>0</v>
          </cell>
          <cell r="E1145">
            <v>0</v>
          </cell>
          <cell r="F1145">
            <v>1.5</v>
          </cell>
          <cell r="G1145">
            <v>0</v>
          </cell>
        </row>
        <row r="1146">
          <cell r="A1146" t="str">
            <v>ZK205.K307</v>
          </cell>
          <cell r="B1146" t="str">
            <v>ZK205</v>
          </cell>
          <cell r="C1146">
            <v>0</v>
          </cell>
          <cell r="D1146">
            <v>7500</v>
          </cell>
          <cell r="E1146">
            <v>6340.93</v>
          </cell>
          <cell r="F1146">
            <v>0</v>
          </cell>
          <cell r="G1146">
            <v>0</v>
          </cell>
        </row>
        <row r="1147">
          <cell r="A1147" t="str">
            <v>ZK205.K308</v>
          </cell>
          <cell r="B1147" t="str">
            <v>ZK205</v>
          </cell>
          <cell r="C1147">
            <v>0</v>
          </cell>
          <cell r="D1147">
            <v>0</v>
          </cell>
          <cell r="E1147">
            <v>3184.3</v>
          </cell>
          <cell r="F1147">
            <v>25013.35</v>
          </cell>
          <cell r="G1147">
            <v>400</v>
          </cell>
        </row>
        <row r="1148">
          <cell r="A1148" t="str">
            <v>ZK205.K327</v>
          </cell>
          <cell r="B1148" t="str">
            <v>ZK205</v>
          </cell>
          <cell r="C1148">
            <v>0</v>
          </cell>
          <cell r="D1148">
            <v>0</v>
          </cell>
          <cell r="E1148">
            <v>26</v>
          </cell>
          <cell r="F1148">
            <v>0</v>
          </cell>
          <cell r="G1148">
            <v>0</v>
          </cell>
        </row>
        <row r="1149">
          <cell r="A1149" t="str">
            <v>ZK205.K334</v>
          </cell>
          <cell r="B1149" t="str">
            <v>ZK205</v>
          </cell>
          <cell r="C1149">
            <v>0</v>
          </cell>
          <cell r="D1149">
            <v>0</v>
          </cell>
          <cell r="E1149">
            <v>9.17</v>
          </cell>
          <cell r="F1149">
            <v>460</v>
          </cell>
          <cell r="G1149">
            <v>0</v>
          </cell>
        </row>
        <row r="1150">
          <cell r="A1150" t="str">
            <v>ZK205.K335</v>
          </cell>
          <cell r="B1150" t="str">
            <v>ZK205</v>
          </cell>
          <cell r="C1150">
            <v>0</v>
          </cell>
          <cell r="D1150">
            <v>0</v>
          </cell>
          <cell r="E1150">
            <v>0</v>
          </cell>
          <cell r="F1150">
            <v>87.12</v>
          </cell>
          <cell r="G1150">
            <v>0</v>
          </cell>
        </row>
        <row r="1151">
          <cell r="A1151" t="str">
            <v>ZK205.K341</v>
          </cell>
          <cell r="B1151" t="str">
            <v>ZK205</v>
          </cell>
          <cell r="C1151">
            <v>0</v>
          </cell>
          <cell r="D1151">
            <v>2780</v>
          </cell>
          <cell r="E1151">
            <v>171369.8</v>
          </cell>
          <cell r="F1151">
            <v>153431.87</v>
          </cell>
          <cell r="G1151">
            <v>56297.5</v>
          </cell>
        </row>
        <row r="1152">
          <cell r="A1152" t="str">
            <v>ZK205.K342</v>
          </cell>
          <cell r="B1152" t="str">
            <v>ZK205</v>
          </cell>
          <cell r="C1152">
            <v>0</v>
          </cell>
          <cell r="D1152">
            <v>771</v>
          </cell>
          <cell r="E1152">
            <v>24343.7</v>
          </cell>
          <cell r="F1152">
            <v>31472</v>
          </cell>
          <cell r="G1152">
            <v>30689</v>
          </cell>
        </row>
        <row r="1153">
          <cell r="A1153" t="str">
            <v>ZK205.K343</v>
          </cell>
          <cell r="B1153" t="str">
            <v>ZK205</v>
          </cell>
          <cell r="C1153">
            <v>0</v>
          </cell>
          <cell r="D1153">
            <v>1122.21</v>
          </cell>
          <cell r="E1153">
            <v>50385.97</v>
          </cell>
          <cell r="F1153">
            <v>32399.86</v>
          </cell>
          <cell r="G1153">
            <v>9205.7999999999993</v>
          </cell>
        </row>
        <row r="1154">
          <cell r="A1154" t="str">
            <v>ZK205.K344</v>
          </cell>
          <cell r="B1154" t="str">
            <v>ZK205</v>
          </cell>
          <cell r="C1154">
            <v>0</v>
          </cell>
          <cell r="D1154">
            <v>710</v>
          </cell>
          <cell r="E1154">
            <v>35461.83</v>
          </cell>
          <cell r="F1154">
            <v>20268.88</v>
          </cell>
          <cell r="G1154">
            <v>15419.6</v>
          </cell>
        </row>
        <row r="1155">
          <cell r="A1155" t="str">
            <v>ZK205.K354</v>
          </cell>
          <cell r="B1155" t="str">
            <v>ZK205</v>
          </cell>
          <cell r="C1155">
            <v>0</v>
          </cell>
          <cell r="D1155">
            <v>0</v>
          </cell>
          <cell r="E1155">
            <v>147.5</v>
          </cell>
          <cell r="F1155">
            <v>0</v>
          </cell>
          <cell r="G1155">
            <v>0</v>
          </cell>
        </row>
        <row r="1156">
          <cell r="A1156" t="str">
            <v>ZK205.K356</v>
          </cell>
          <cell r="B1156" t="str">
            <v>ZK205</v>
          </cell>
          <cell r="C1156">
            <v>0</v>
          </cell>
          <cell r="D1156">
            <v>0</v>
          </cell>
          <cell r="E1156">
            <v>0</v>
          </cell>
          <cell r="F1156">
            <v>2970</v>
          </cell>
          <cell r="G1156">
            <v>0</v>
          </cell>
        </row>
        <row r="1157">
          <cell r="A1157" t="str">
            <v>ZK206.K115</v>
          </cell>
          <cell r="B1157" t="str">
            <v>ZK206</v>
          </cell>
          <cell r="C1157">
            <v>0</v>
          </cell>
          <cell r="D1157">
            <v>0</v>
          </cell>
          <cell r="E1157">
            <v>3.1</v>
          </cell>
          <cell r="F1157">
            <v>1763.41</v>
          </cell>
          <cell r="G1157">
            <v>0</v>
          </cell>
        </row>
        <row r="1158">
          <cell r="A1158" t="str">
            <v>ZK206.K116</v>
          </cell>
          <cell r="B1158" t="str">
            <v>ZK206</v>
          </cell>
          <cell r="C1158">
            <v>0</v>
          </cell>
          <cell r="D1158">
            <v>0</v>
          </cell>
          <cell r="E1158">
            <v>0</v>
          </cell>
          <cell r="F1158">
            <v>128.34</v>
          </cell>
          <cell r="G1158">
            <v>0</v>
          </cell>
        </row>
        <row r="1159">
          <cell r="A1159" t="str">
            <v>ZK206.K150</v>
          </cell>
          <cell r="B1159" t="str">
            <v>ZK206</v>
          </cell>
          <cell r="C1159">
            <v>0</v>
          </cell>
          <cell r="D1159">
            <v>0</v>
          </cell>
          <cell r="E1159">
            <v>0</v>
          </cell>
          <cell r="F1159">
            <v>288.20999999999998</v>
          </cell>
          <cell r="G1159">
            <v>0</v>
          </cell>
        </row>
        <row r="1160">
          <cell r="A1160" t="str">
            <v>ZK206.K335</v>
          </cell>
          <cell r="B1160" t="str">
            <v>ZK206</v>
          </cell>
          <cell r="C1160">
            <v>0</v>
          </cell>
          <cell r="D1160">
            <v>0</v>
          </cell>
          <cell r="E1160">
            <v>878.59</v>
          </cell>
          <cell r="F1160">
            <v>17.97</v>
          </cell>
          <cell r="G1160">
            <v>0</v>
          </cell>
        </row>
        <row r="1161">
          <cell r="A1161" t="str">
            <v>ZK206.K343</v>
          </cell>
          <cell r="B1161" t="str">
            <v>ZK206</v>
          </cell>
          <cell r="C1161">
            <v>0</v>
          </cell>
          <cell r="D1161">
            <v>0</v>
          </cell>
          <cell r="E1161">
            <v>0</v>
          </cell>
          <cell r="F1161">
            <v>8.5</v>
          </cell>
          <cell r="G1161">
            <v>0</v>
          </cell>
        </row>
        <row r="1162">
          <cell r="A1162" t="str">
            <v>ZK206.K349</v>
          </cell>
          <cell r="B1162" t="str">
            <v>ZK206</v>
          </cell>
          <cell r="C1162">
            <v>0</v>
          </cell>
          <cell r="D1162">
            <v>16481.25</v>
          </cell>
          <cell r="E1162">
            <v>609.58000000000004</v>
          </cell>
          <cell r="F1162">
            <v>3173.2</v>
          </cell>
          <cell r="G1162">
            <v>69.5</v>
          </cell>
        </row>
        <row r="1163">
          <cell r="A1163" t="str">
            <v>ZK206.K350</v>
          </cell>
          <cell r="B1163" t="str">
            <v>ZK206</v>
          </cell>
          <cell r="C1163">
            <v>0</v>
          </cell>
          <cell r="D1163">
            <v>3690</v>
          </cell>
          <cell r="E1163">
            <v>11440.1</v>
          </cell>
          <cell r="F1163">
            <v>11876.59</v>
          </cell>
          <cell r="G1163">
            <v>0</v>
          </cell>
        </row>
        <row r="1164">
          <cell r="A1164" t="str">
            <v>ZK206.K351</v>
          </cell>
          <cell r="B1164" t="str">
            <v>ZK206</v>
          </cell>
          <cell r="C1164">
            <v>0</v>
          </cell>
          <cell r="D1164">
            <v>0</v>
          </cell>
          <cell r="E1164">
            <v>27868.97</v>
          </cell>
          <cell r="F1164">
            <v>37379.4</v>
          </cell>
          <cell r="G1164">
            <v>8165.9400000000005</v>
          </cell>
        </row>
        <row r="1165">
          <cell r="A1165" t="str">
            <v>ZK206.K352</v>
          </cell>
          <cell r="B1165" t="str">
            <v>ZK206</v>
          </cell>
          <cell r="C1165">
            <v>0</v>
          </cell>
          <cell r="D1165">
            <v>6125.74</v>
          </cell>
          <cell r="E1165">
            <v>100742.76000000001</v>
          </cell>
          <cell r="F1165">
            <v>23581.56</v>
          </cell>
          <cell r="G1165">
            <v>11363.5</v>
          </cell>
        </row>
        <row r="1166">
          <cell r="A1166" t="str">
            <v>ZK206.K353</v>
          </cell>
          <cell r="B1166" t="str">
            <v>ZK206</v>
          </cell>
          <cell r="C1166">
            <v>0</v>
          </cell>
          <cell r="D1166">
            <v>4916.24</v>
          </cell>
          <cell r="E1166">
            <v>15998.99</v>
          </cell>
          <cell r="F1166">
            <v>1626.68</v>
          </cell>
          <cell r="G1166">
            <v>3500</v>
          </cell>
        </row>
        <row r="1167">
          <cell r="A1167" t="str">
            <v>ZK206.K354</v>
          </cell>
          <cell r="B1167" t="str">
            <v>ZK206</v>
          </cell>
          <cell r="C1167">
            <v>0</v>
          </cell>
          <cell r="D1167">
            <v>5338.13</v>
          </cell>
          <cell r="E1167">
            <v>207625.64</v>
          </cell>
          <cell r="F1167">
            <v>55212.68</v>
          </cell>
          <cell r="G1167">
            <v>14184.3</v>
          </cell>
        </row>
        <row r="1168">
          <cell r="A1168" t="str">
            <v>ZK206.K355</v>
          </cell>
          <cell r="B1168" t="str">
            <v>ZK206</v>
          </cell>
          <cell r="C1168">
            <v>0</v>
          </cell>
          <cell r="D1168">
            <v>0</v>
          </cell>
          <cell r="E1168">
            <v>75045.95</v>
          </cell>
          <cell r="F1168">
            <v>53333.02</v>
          </cell>
          <cell r="G1168">
            <v>26347.409999999996</v>
          </cell>
        </row>
        <row r="1169">
          <cell r="A1169" t="str">
            <v>ZK206.K356</v>
          </cell>
          <cell r="B1169" t="str">
            <v>ZK206</v>
          </cell>
          <cell r="C1169">
            <v>0</v>
          </cell>
          <cell r="D1169">
            <v>0</v>
          </cell>
          <cell r="E1169">
            <v>3903.65</v>
          </cell>
          <cell r="F1169">
            <v>24094.93</v>
          </cell>
          <cell r="G1169">
            <v>7651.12</v>
          </cell>
        </row>
        <row r="1170">
          <cell r="A1170" t="str">
            <v>ZK207.K015</v>
          </cell>
          <cell r="B1170" t="str">
            <v>ZK207</v>
          </cell>
          <cell r="C1170">
            <v>0</v>
          </cell>
          <cell r="D1170">
            <v>0</v>
          </cell>
          <cell r="E1170">
            <v>-7282.19</v>
          </cell>
          <cell r="F1170">
            <v>-12675.41</v>
          </cell>
          <cell r="G1170">
            <v>0</v>
          </cell>
        </row>
        <row r="1171">
          <cell r="A1171" t="str">
            <v>ZK207.K016</v>
          </cell>
          <cell r="B1171" t="str">
            <v>ZK207</v>
          </cell>
          <cell r="C1171">
            <v>0</v>
          </cell>
          <cell r="D1171">
            <v>0</v>
          </cell>
          <cell r="E1171">
            <v>-1057.4100000000001</v>
          </cell>
          <cell r="F1171">
            <v>-1193.6300000000001</v>
          </cell>
          <cell r="G1171">
            <v>0</v>
          </cell>
        </row>
        <row r="1172">
          <cell r="A1172" t="str">
            <v>ZK207.K133</v>
          </cell>
          <cell r="B1172" t="str">
            <v>ZK207</v>
          </cell>
          <cell r="C1172">
            <v>0</v>
          </cell>
          <cell r="D1172">
            <v>0</v>
          </cell>
          <cell r="E1172">
            <v>0</v>
          </cell>
          <cell r="F1172">
            <v>6.12</v>
          </cell>
          <cell r="G1172">
            <v>0.87999999999999989</v>
          </cell>
        </row>
        <row r="1173">
          <cell r="A1173" t="str">
            <v>ZK207.K176</v>
          </cell>
          <cell r="B1173" t="str">
            <v>ZK207</v>
          </cell>
          <cell r="C1173">
            <v>0</v>
          </cell>
          <cell r="D1173">
            <v>0</v>
          </cell>
          <cell r="E1173">
            <v>219.95</v>
          </cell>
          <cell r="F1173">
            <v>0</v>
          </cell>
          <cell r="G1173">
            <v>0</v>
          </cell>
        </row>
        <row r="1174">
          <cell r="A1174" t="str">
            <v>ZK207.K309</v>
          </cell>
          <cell r="B1174" t="str">
            <v>ZK207</v>
          </cell>
          <cell r="C1174">
            <v>0</v>
          </cell>
          <cell r="D1174">
            <v>0</v>
          </cell>
          <cell r="E1174">
            <v>2000</v>
          </cell>
          <cell r="F1174">
            <v>0</v>
          </cell>
          <cell r="G1174">
            <v>0</v>
          </cell>
        </row>
        <row r="1175">
          <cell r="A1175" t="str">
            <v>ZK207.K327</v>
          </cell>
          <cell r="B1175" t="str">
            <v>ZK207</v>
          </cell>
          <cell r="C1175">
            <v>0</v>
          </cell>
          <cell r="D1175">
            <v>0</v>
          </cell>
          <cell r="E1175">
            <v>0</v>
          </cell>
          <cell r="F1175">
            <v>-433.5</v>
          </cell>
          <cell r="G1175">
            <v>0</v>
          </cell>
        </row>
        <row r="1176">
          <cell r="A1176" t="str">
            <v>ZK207.K360</v>
          </cell>
          <cell r="B1176" t="str">
            <v>ZK207</v>
          </cell>
          <cell r="C1176">
            <v>0</v>
          </cell>
          <cell r="D1176">
            <v>0</v>
          </cell>
          <cell r="E1176">
            <v>3816.44</v>
          </cell>
          <cell r="F1176">
            <v>4023.8</v>
          </cell>
          <cell r="G1176">
            <v>0</v>
          </cell>
        </row>
        <row r="1177">
          <cell r="A1177" t="str">
            <v>ZK207.K361</v>
          </cell>
          <cell r="B1177" t="str">
            <v>ZK207</v>
          </cell>
          <cell r="C1177">
            <v>0</v>
          </cell>
          <cell r="D1177">
            <v>0</v>
          </cell>
          <cell r="E1177">
            <v>12523.05</v>
          </cell>
          <cell r="F1177">
            <v>16755.62</v>
          </cell>
          <cell r="G1177">
            <v>0</v>
          </cell>
        </row>
        <row r="1178">
          <cell r="A1178" t="str">
            <v>ZK207.K362</v>
          </cell>
          <cell r="B1178" t="str">
            <v>ZK207</v>
          </cell>
          <cell r="C1178">
            <v>0</v>
          </cell>
          <cell r="D1178">
            <v>0</v>
          </cell>
          <cell r="E1178">
            <v>17550</v>
          </cell>
          <cell r="F1178">
            <v>0</v>
          </cell>
          <cell r="G1178">
            <v>0</v>
          </cell>
        </row>
        <row r="1179">
          <cell r="A1179" t="str">
            <v>ZK208.K136</v>
          </cell>
          <cell r="B1179" t="str">
            <v>ZK208</v>
          </cell>
          <cell r="C1179">
            <v>0</v>
          </cell>
          <cell r="D1179">
            <v>0</v>
          </cell>
          <cell r="E1179">
            <v>82.62</v>
          </cell>
          <cell r="F1179">
            <v>0</v>
          </cell>
          <cell r="G1179">
            <v>0</v>
          </cell>
        </row>
        <row r="1180">
          <cell r="A1180" t="str">
            <v>ZK208.K207</v>
          </cell>
          <cell r="B1180" t="str">
            <v>ZK208</v>
          </cell>
          <cell r="C1180">
            <v>0</v>
          </cell>
          <cell r="D1180">
            <v>0</v>
          </cell>
          <cell r="E1180">
            <v>2516</v>
          </cell>
          <cell r="F1180">
            <v>0</v>
          </cell>
          <cell r="G1180">
            <v>0</v>
          </cell>
        </row>
        <row r="1181">
          <cell r="A1181" t="str">
            <v>ZK208.K302</v>
          </cell>
          <cell r="B1181" t="str">
            <v>ZK208</v>
          </cell>
          <cell r="C1181">
            <v>0</v>
          </cell>
          <cell r="D1181">
            <v>0</v>
          </cell>
          <cell r="E1181">
            <v>4519.62</v>
          </cell>
          <cell r="F1181">
            <v>37765</v>
          </cell>
          <cell r="G1181">
            <v>0</v>
          </cell>
        </row>
        <row r="1182">
          <cell r="A1182" t="str">
            <v>ZK208.K303</v>
          </cell>
          <cell r="B1182" t="str">
            <v>ZK208</v>
          </cell>
          <cell r="C1182">
            <v>0</v>
          </cell>
          <cell r="D1182">
            <v>0</v>
          </cell>
          <cell r="E1182">
            <v>37.799999999999997</v>
          </cell>
          <cell r="F1182">
            <v>0</v>
          </cell>
          <cell r="G1182">
            <v>0</v>
          </cell>
        </row>
        <row r="1183">
          <cell r="A1183" t="str">
            <v>ZK208.K304</v>
          </cell>
          <cell r="B1183" t="str">
            <v>ZK208</v>
          </cell>
          <cell r="C1183">
            <v>0</v>
          </cell>
          <cell r="D1183">
            <v>0</v>
          </cell>
          <cell r="E1183">
            <v>13440.4</v>
          </cell>
          <cell r="F1183">
            <v>14792.5</v>
          </cell>
          <cell r="G1183">
            <v>48</v>
          </cell>
        </row>
        <row r="1184">
          <cell r="A1184" t="str">
            <v>ZK208.K316</v>
          </cell>
          <cell r="B1184" t="str">
            <v>ZK208</v>
          </cell>
          <cell r="C1184">
            <v>0</v>
          </cell>
          <cell r="D1184">
            <v>0</v>
          </cell>
          <cell r="E1184">
            <v>8886.6</v>
          </cell>
          <cell r="F1184">
            <v>10595.59</v>
          </cell>
          <cell r="G1184">
            <v>59.8</v>
          </cell>
        </row>
        <row r="1185">
          <cell r="A1185" t="str">
            <v>ZK208.K335</v>
          </cell>
          <cell r="B1185" t="str">
            <v>ZK208</v>
          </cell>
          <cell r="C1185">
            <v>0</v>
          </cell>
          <cell r="D1185">
            <v>0</v>
          </cell>
          <cell r="E1185">
            <v>13394.82</v>
          </cell>
          <cell r="F1185">
            <v>30774.15</v>
          </cell>
          <cell r="G1185">
            <v>933.95</v>
          </cell>
        </row>
        <row r="1186">
          <cell r="A1186" t="str">
            <v>ZK208.K354</v>
          </cell>
          <cell r="B1186" t="str">
            <v>ZK208</v>
          </cell>
          <cell r="C1186">
            <v>0</v>
          </cell>
          <cell r="D1186">
            <v>0</v>
          </cell>
          <cell r="E1186">
            <v>29456</v>
          </cell>
          <cell r="F1186">
            <v>8438.0400000000009</v>
          </cell>
          <cell r="G1186">
            <v>46.17</v>
          </cell>
        </row>
        <row r="1187">
          <cell r="A1187" t="str">
            <v>ZK300.0001</v>
          </cell>
          <cell r="B1187" t="str">
            <v>ZK300</v>
          </cell>
          <cell r="C1187">
            <v>0</v>
          </cell>
          <cell r="D1187">
            <v>0</v>
          </cell>
          <cell r="E1187">
            <v>0</v>
          </cell>
          <cell r="F1187">
            <v>0</v>
          </cell>
          <cell r="G1187">
            <v>0</v>
          </cell>
        </row>
        <row r="1188">
          <cell r="A1188" t="str">
            <v>ZK300.0008</v>
          </cell>
          <cell r="B1188" t="str">
            <v>ZK300</v>
          </cell>
          <cell r="C1188">
            <v>0</v>
          </cell>
          <cell r="D1188">
            <v>0</v>
          </cell>
          <cell r="E1188">
            <v>0</v>
          </cell>
          <cell r="F1188">
            <v>0</v>
          </cell>
          <cell r="G1188">
            <v>0</v>
          </cell>
        </row>
        <row r="1189">
          <cell r="A1189" t="str">
            <v>ZK300.0009</v>
          </cell>
          <cell r="B1189" t="str">
            <v>ZK300</v>
          </cell>
          <cell r="C1189">
            <v>0</v>
          </cell>
          <cell r="D1189">
            <v>0</v>
          </cell>
          <cell r="E1189">
            <v>0</v>
          </cell>
          <cell r="F1189">
            <v>0</v>
          </cell>
          <cell r="G1189">
            <v>0</v>
          </cell>
        </row>
        <row r="1190">
          <cell r="A1190" t="str">
            <v>ZK300.K005</v>
          </cell>
          <cell r="B1190" t="str">
            <v>ZK300</v>
          </cell>
          <cell r="C1190">
            <v>0</v>
          </cell>
          <cell r="D1190">
            <v>0</v>
          </cell>
          <cell r="E1190">
            <v>0</v>
          </cell>
          <cell r="F1190">
            <v>-445</v>
          </cell>
          <cell r="G1190">
            <v>0</v>
          </cell>
        </row>
        <row r="1191">
          <cell r="A1191" t="str">
            <v>ZK300.K100</v>
          </cell>
          <cell r="B1191" t="str">
            <v>ZK300</v>
          </cell>
          <cell r="C1191">
            <v>0</v>
          </cell>
          <cell r="D1191">
            <v>69</v>
          </cell>
          <cell r="E1191">
            <v>0</v>
          </cell>
          <cell r="F1191">
            <v>130</v>
          </cell>
          <cell r="G1191">
            <v>0</v>
          </cell>
        </row>
        <row r="1192">
          <cell r="A1192" t="str">
            <v>ZK300.K102</v>
          </cell>
          <cell r="B1192" t="str">
            <v>ZK300</v>
          </cell>
          <cell r="C1192">
            <v>0</v>
          </cell>
          <cell r="D1192">
            <v>7028.5</v>
          </cell>
          <cell r="E1192">
            <v>0</v>
          </cell>
          <cell r="F1192">
            <v>0</v>
          </cell>
          <cell r="G1192">
            <v>0</v>
          </cell>
        </row>
        <row r="1193">
          <cell r="A1193" t="str">
            <v>ZK300.K115</v>
          </cell>
          <cell r="B1193" t="str">
            <v>ZK300</v>
          </cell>
          <cell r="C1193">
            <v>0</v>
          </cell>
          <cell r="D1193">
            <v>4715.16</v>
          </cell>
          <cell r="E1193">
            <v>5152.2699999999995</v>
          </cell>
          <cell r="F1193">
            <v>2914.28</v>
          </cell>
          <cell r="G1193">
            <v>0</v>
          </cell>
        </row>
        <row r="1194">
          <cell r="A1194" t="str">
            <v>ZK300.K116</v>
          </cell>
          <cell r="B1194" t="str">
            <v>ZK300</v>
          </cell>
          <cell r="C1194">
            <v>0</v>
          </cell>
          <cell r="D1194">
            <v>253.29</v>
          </cell>
          <cell r="E1194">
            <v>329.86</v>
          </cell>
          <cell r="F1194">
            <v>0</v>
          </cell>
          <cell r="G1194">
            <v>0</v>
          </cell>
        </row>
        <row r="1195">
          <cell r="A1195" t="str">
            <v>ZK300.K117</v>
          </cell>
          <cell r="B1195" t="str">
            <v>ZK300</v>
          </cell>
          <cell r="C1195">
            <v>0</v>
          </cell>
          <cell r="D1195">
            <v>410.2</v>
          </cell>
          <cell r="E1195">
            <v>202.49</v>
          </cell>
          <cell r="F1195">
            <v>57.26</v>
          </cell>
          <cell r="G1195">
            <v>0</v>
          </cell>
        </row>
        <row r="1196">
          <cell r="A1196" t="str">
            <v>ZK300.K118</v>
          </cell>
          <cell r="B1196" t="str">
            <v>ZK300</v>
          </cell>
          <cell r="C1196">
            <v>0</v>
          </cell>
          <cell r="D1196">
            <v>0</v>
          </cell>
          <cell r="E1196">
            <v>0</v>
          </cell>
          <cell r="F1196">
            <v>303</v>
          </cell>
          <cell r="G1196">
            <v>0</v>
          </cell>
        </row>
        <row r="1197">
          <cell r="A1197" t="str">
            <v>ZK300.K120</v>
          </cell>
          <cell r="B1197" t="str">
            <v>ZK300</v>
          </cell>
          <cell r="C1197">
            <v>0</v>
          </cell>
          <cell r="D1197">
            <v>376.84</v>
          </cell>
          <cell r="E1197">
            <v>0</v>
          </cell>
          <cell r="F1197">
            <v>588.25</v>
          </cell>
          <cell r="G1197">
            <v>0</v>
          </cell>
        </row>
        <row r="1198">
          <cell r="A1198" t="str">
            <v>ZK300.K130</v>
          </cell>
          <cell r="B1198" t="str">
            <v>ZK300</v>
          </cell>
          <cell r="C1198">
            <v>0</v>
          </cell>
          <cell r="D1198">
            <v>664</v>
          </cell>
          <cell r="E1198">
            <v>116.62</v>
          </cell>
          <cell r="F1198">
            <v>0</v>
          </cell>
          <cell r="G1198">
            <v>0</v>
          </cell>
        </row>
        <row r="1199">
          <cell r="A1199" t="str">
            <v>ZK300.K133</v>
          </cell>
          <cell r="B1199" t="str">
            <v>ZK300</v>
          </cell>
          <cell r="C1199">
            <v>0</v>
          </cell>
          <cell r="D1199">
            <v>26.59</v>
          </cell>
          <cell r="E1199">
            <v>75.34</v>
          </cell>
          <cell r="F1199">
            <v>3.3</v>
          </cell>
          <cell r="G1199">
            <v>7.5</v>
          </cell>
        </row>
        <row r="1200">
          <cell r="A1200" t="str">
            <v>ZK300.K138</v>
          </cell>
          <cell r="B1200" t="str">
            <v>ZK300</v>
          </cell>
          <cell r="C1200">
            <v>0</v>
          </cell>
          <cell r="D1200">
            <v>503</v>
          </cell>
          <cell r="E1200">
            <v>866</v>
          </cell>
          <cell r="F1200">
            <v>1089.53</v>
          </cell>
          <cell r="G1200">
            <v>0</v>
          </cell>
        </row>
        <row r="1201">
          <cell r="A1201" t="str">
            <v>ZK300.K146</v>
          </cell>
          <cell r="B1201" t="str">
            <v>ZK300</v>
          </cell>
          <cell r="C1201">
            <v>0</v>
          </cell>
          <cell r="D1201">
            <v>20.73</v>
          </cell>
          <cell r="E1201">
            <v>0</v>
          </cell>
          <cell r="F1201">
            <v>0</v>
          </cell>
          <cell r="G1201">
            <v>0</v>
          </cell>
        </row>
        <row r="1202">
          <cell r="A1202" t="str">
            <v>ZK300.K158</v>
          </cell>
          <cell r="B1202" t="str">
            <v>ZK300</v>
          </cell>
          <cell r="C1202">
            <v>0</v>
          </cell>
          <cell r="D1202">
            <v>268</v>
          </cell>
          <cell r="E1202">
            <v>0</v>
          </cell>
          <cell r="F1202">
            <v>0</v>
          </cell>
          <cell r="G1202">
            <v>0</v>
          </cell>
        </row>
        <row r="1203">
          <cell r="A1203" t="str">
            <v>ZK300.K160</v>
          </cell>
          <cell r="B1203" t="str">
            <v>ZK300</v>
          </cell>
          <cell r="C1203">
            <v>0</v>
          </cell>
          <cell r="D1203">
            <v>169.17</v>
          </cell>
          <cell r="E1203">
            <v>0</v>
          </cell>
          <cell r="F1203">
            <v>0</v>
          </cell>
          <cell r="G1203">
            <v>0</v>
          </cell>
        </row>
        <row r="1204">
          <cell r="A1204" t="str">
            <v>ZK300.K161</v>
          </cell>
          <cell r="B1204" t="str">
            <v>ZK300</v>
          </cell>
          <cell r="C1204">
            <v>0</v>
          </cell>
          <cell r="D1204">
            <v>34.57</v>
          </cell>
          <cell r="E1204">
            <v>0</v>
          </cell>
          <cell r="F1204">
            <v>0</v>
          </cell>
          <cell r="G1204">
            <v>0</v>
          </cell>
        </row>
        <row r="1205">
          <cell r="A1205" t="str">
            <v>ZK300.K171</v>
          </cell>
          <cell r="B1205" t="str">
            <v>ZK300</v>
          </cell>
          <cell r="C1205">
            <v>0</v>
          </cell>
          <cell r="D1205">
            <v>366.67</v>
          </cell>
          <cell r="E1205">
            <v>24503.759999999998</v>
          </cell>
          <cell r="F1205">
            <v>27108.85</v>
          </cell>
          <cell r="G1205">
            <v>10658.5</v>
          </cell>
        </row>
        <row r="1206">
          <cell r="A1206" t="str">
            <v>ZK300.K181</v>
          </cell>
          <cell r="B1206" t="str">
            <v>ZK300</v>
          </cell>
          <cell r="C1206">
            <v>0</v>
          </cell>
          <cell r="D1206">
            <v>0.4</v>
          </cell>
          <cell r="E1206">
            <v>0</v>
          </cell>
          <cell r="F1206">
            <v>0</v>
          </cell>
          <cell r="G1206">
            <v>0</v>
          </cell>
        </row>
        <row r="1207">
          <cell r="A1207" t="str">
            <v>ZK300.K185</v>
          </cell>
          <cell r="B1207" t="str">
            <v>ZK300</v>
          </cell>
          <cell r="C1207">
            <v>0</v>
          </cell>
          <cell r="D1207">
            <v>12935.25</v>
          </cell>
          <cell r="E1207">
            <v>22996.79</v>
          </cell>
          <cell r="F1207">
            <v>32896.61</v>
          </cell>
          <cell r="G1207">
            <v>7567.05</v>
          </cell>
        </row>
        <row r="1208">
          <cell r="A1208" t="str">
            <v>ZK300.K186</v>
          </cell>
          <cell r="B1208" t="str">
            <v>ZK300</v>
          </cell>
          <cell r="C1208">
            <v>0</v>
          </cell>
          <cell r="D1208">
            <v>2567.77</v>
          </cell>
          <cell r="E1208">
            <v>2896.16</v>
          </cell>
          <cell r="F1208">
            <v>267.11</v>
          </cell>
          <cell r="G1208">
            <v>0</v>
          </cell>
        </row>
        <row r="1209">
          <cell r="A1209" t="str">
            <v>ZK400.0001</v>
          </cell>
          <cell r="B1209" t="str">
            <v>ZK400</v>
          </cell>
          <cell r="C1209">
            <v>0</v>
          </cell>
          <cell r="D1209">
            <v>0</v>
          </cell>
          <cell r="E1209">
            <v>0</v>
          </cell>
          <cell r="F1209">
            <v>0</v>
          </cell>
          <cell r="G1209">
            <v>10486.02</v>
          </cell>
        </row>
        <row r="1210">
          <cell r="A1210" t="str">
            <v>ZK400.0008</v>
          </cell>
          <cell r="B1210" t="str">
            <v>ZK400</v>
          </cell>
          <cell r="C1210">
            <v>0</v>
          </cell>
          <cell r="D1210">
            <v>0</v>
          </cell>
          <cell r="E1210">
            <v>0</v>
          </cell>
          <cell r="F1210">
            <v>0</v>
          </cell>
          <cell r="G1210">
            <v>0</v>
          </cell>
        </row>
        <row r="1211">
          <cell r="A1211" t="str">
            <v>ZK400.0009</v>
          </cell>
          <cell r="B1211" t="str">
            <v>ZK400</v>
          </cell>
          <cell r="C1211">
            <v>0</v>
          </cell>
          <cell r="D1211">
            <v>0</v>
          </cell>
          <cell r="E1211">
            <v>0</v>
          </cell>
          <cell r="F1211">
            <v>0</v>
          </cell>
          <cell r="G1211">
            <v>0</v>
          </cell>
        </row>
        <row r="1212">
          <cell r="A1212" t="str">
            <v>ZK400.2460</v>
          </cell>
          <cell r="B1212" t="str">
            <v>ZK400</v>
          </cell>
          <cell r="C1212">
            <v>0</v>
          </cell>
          <cell r="D1212">
            <v>0</v>
          </cell>
          <cell r="E1212">
            <v>0</v>
          </cell>
          <cell r="F1212">
            <v>0</v>
          </cell>
          <cell r="G1212">
            <v>0</v>
          </cell>
        </row>
        <row r="1213">
          <cell r="A1213" t="str">
            <v>ZK400.K002</v>
          </cell>
          <cell r="B1213" t="str">
            <v>ZK400</v>
          </cell>
          <cell r="C1213">
            <v>0</v>
          </cell>
          <cell r="D1213">
            <v>0</v>
          </cell>
          <cell r="E1213">
            <v>0</v>
          </cell>
          <cell r="F1213">
            <v>0</v>
          </cell>
          <cell r="G1213">
            <v>0</v>
          </cell>
        </row>
        <row r="1214">
          <cell r="A1214" t="str">
            <v>ZK400.K005</v>
          </cell>
          <cell r="B1214" t="str">
            <v>ZK400</v>
          </cell>
          <cell r="C1214">
            <v>0</v>
          </cell>
          <cell r="D1214">
            <v>0</v>
          </cell>
          <cell r="E1214">
            <v>-1859.86</v>
          </cell>
          <cell r="F1214">
            <v>-161.06</v>
          </cell>
          <cell r="G1214">
            <v>0</v>
          </cell>
        </row>
        <row r="1215">
          <cell r="A1215" t="str">
            <v>ZK400.K006</v>
          </cell>
          <cell r="B1215" t="str">
            <v>ZK400</v>
          </cell>
          <cell r="C1215">
            <v>0</v>
          </cell>
          <cell r="D1215">
            <v>-1421.91</v>
          </cell>
          <cell r="E1215">
            <v>-8531.4699999999993</v>
          </cell>
          <cell r="F1215">
            <v>-11392</v>
          </cell>
          <cell r="G1215">
            <v>0</v>
          </cell>
        </row>
        <row r="1216">
          <cell r="A1216" t="str">
            <v>ZK400.K100</v>
          </cell>
          <cell r="B1216" t="str">
            <v>ZK400</v>
          </cell>
          <cell r="C1216">
            <v>0</v>
          </cell>
          <cell r="D1216">
            <v>2517.71</v>
          </cell>
          <cell r="E1216">
            <v>506.6</v>
          </cell>
          <cell r="F1216">
            <v>972.8</v>
          </cell>
          <cell r="G1216">
            <v>0</v>
          </cell>
        </row>
        <row r="1217">
          <cell r="A1217" t="str">
            <v>ZK400.K101</v>
          </cell>
          <cell r="B1217" t="str">
            <v>ZK400</v>
          </cell>
          <cell r="C1217">
            <v>0</v>
          </cell>
          <cell r="D1217">
            <v>1449.82</v>
          </cell>
          <cell r="E1217">
            <v>4903.58</v>
          </cell>
          <cell r="F1217">
            <v>1048.9000000000001</v>
          </cell>
          <cell r="G1217">
            <v>0</v>
          </cell>
        </row>
        <row r="1218">
          <cell r="A1218" t="str">
            <v>ZK400.K102</v>
          </cell>
          <cell r="B1218" t="str">
            <v>ZK400</v>
          </cell>
          <cell r="C1218">
            <v>0</v>
          </cell>
          <cell r="D1218">
            <v>10562.95</v>
          </cell>
          <cell r="E1218">
            <v>10496.49</v>
          </cell>
          <cell r="F1218">
            <v>0</v>
          </cell>
          <cell r="G1218">
            <v>0</v>
          </cell>
        </row>
        <row r="1219">
          <cell r="A1219" t="str">
            <v>ZK400.K103</v>
          </cell>
          <cell r="B1219" t="str">
            <v>ZK400</v>
          </cell>
          <cell r="C1219">
            <v>0</v>
          </cell>
          <cell r="D1219">
            <v>0</v>
          </cell>
          <cell r="E1219">
            <v>119.78</v>
          </cell>
          <cell r="F1219">
            <v>0</v>
          </cell>
          <cell r="G1219">
            <v>0</v>
          </cell>
        </row>
        <row r="1220">
          <cell r="A1220" t="str">
            <v>ZK400.K104</v>
          </cell>
          <cell r="B1220" t="str">
            <v>ZK400</v>
          </cell>
          <cell r="C1220">
            <v>0</v>
          </cell>
          <cell r="D1220">
            <v>253.4</v>
          </cell>
          <cell r="E1220">
            <v>390.46</v>
          </cell>
          <cell r="F1220">
            <v>828.92</v>
          </cell>
          <cell r="G1220">
            <v>0</v>
          </cell>
        </row>
        <row r="1221">
          <cell r="A1221" t="str">
            <v>ZK400.K105</v>
          </cell>
          <cell r="B1221" t="str">
            <v>ZK400</v>
          </cell>
          <cell r="C1221">
            <v>0</v>
          </cell>
          <cell r="D1221">
            <v>93.1</v>
          </cell>
          <cell r="E1221">
            <v>1268</v>
          </cell>
          <cell r="F1221">
            <v>0</v>
          </cell>
          <cell r="G1221">
            <v>0</v>
          </cell>
        </row>
        <row r="1222">
          <cell r="A1222" t="str">
            <v>ZK400.K107</v>
          </cell>
          <cell r="B1222" t="str">
            <v>ZK400</v>
          </cell>
          <cell r="C1222">
            <v>0</v>
          </cell>
          <cell r="D1222">
            <v>0</v>
          </cell>
          <cell r="E1222">
            <v>0</v>
          </cell>
          <cell r="F1222">
            <v>147</v>
          </cell>
          <cell r="G1222">
            <v>0</v>
          </cell>
        </row>
        <row r="1223">
          <cell r="A1223" t="str">
            <v>ZK400.K114</v>
          </cell>
          <cell r="B1223" t="str">
            <v>ZK400</v>
          </cell>
          <cell r="C1223">
            <v>0</v>
          </cell>
          <cell r="D1223">
            <v>0</v>
          </cell>
          <cell r="E1223">
            <v>40.25</v>
          </cell>
          <cell r="F1223">
            <v>90.1</v>
          </cell>
          <cell r="G1223">
            <v>0</v>
          </cell>
        </row>
        <row r="1224">
          <cell r="A1224" t="str">
            <v>ZK400.K115</v>
          </cell>
          <cell r="B1224" t="str">
            <v>ZK400</v>
          </cell>
          <cell r="C1224">
            <v>0</v>
          </cell>
          <cell r="D1224">
            <v>4150.8</v>
          </cell>
          <cell r="E1224">
            <v>3713.93</v>
          </cell>
          <cell r="F1224">
            <v>3088.18</v>
          </cell>
          <cell r="G1224">
            <v>0</v>
          </cell>
        </row>
        <row r="1225">
          <cell r="A1225" t="str">
            <v>ZK400.K116</v>
          </cell>
          <cell r="B1225" t="str">
            <v>ZK400</v>
          </cell>
          <cell r="C1225">
            <v>0</v>
          </cell>
          <cell r="D1225">
            <v>7182.37</v>
          </cell>
          <cell r="E1225">
            <v>1015.88</v>
          </cell>
          <cell r="F1225">
            <v>1123.93</v>
          </cell>
          <cell r="G1225">
            <v>17.45999999999998</v>
          </cell>
        </row>
        <row r="1226">
          <cell r="A1226" t="str">
            <v>ZK400.K117</v>
          </cell>
          <cell r="B1226" t="str">
            <v>ZK400</v>
          </cell>
          <cell r="C1226">
            <v>0</v>
          </cell>
          <cell r="D1226">
            <v>335</v>
          </cell>
          <cell r="E1226">
            <v>523.62</v>
          </cell>
          <cell r="F1226">
            <v>579.79</v>
          </cell>
          <cell r="G1226">
            <v>0</v>
          </cell>
        </row>
        <row r="1227">
          <cell r="A1227" t="str">
            <v>ZK400.K118</v>
          </cell>
          <cell r="B1227" t="str">
            <v>ZK400</v>
          </cell>
          <cell r="C1227">
            <v>0</v>
          </cell>
          <cell r="D1227">
            <v>7577.16</v>
          </cell>
          <cell r="E1227">
            <v>9861.3799999999992</v>
          </cell>
          <cell r="F1227">
            <v>4344.79</v>
          </cell>
          <cell r="G1227">
            <v>436.18</v>
          </cell>
        </row>
        <row r="1228">
          <cell r="A1228" t="str">
            <v>ZK400.K119</v>
          </cell>
          <cell r="B1228" t="str">
            <v>ZK400</v>
          </cell>
          <cell r="C1228">
            <v>0</v>
          </cell>
          <cell r="D1228">
            <v>18800.57</v>
          </cell>
          <cell r="E1228">
            <v>17367.91</v>
          </cell>
          <cell r="F1228">
            <v>219.14</v>
          </cell>
          <cell r="G1228">
            <v>0</v>
          </cell>
        </row>
        <row r="1229">
          <cell r="A1229" t="str">
            <v>ZK400.K120</v>
          </cell>
          <cell r="B1229" t="str">
            <v>ZK400</v>
          </cell>
          <cell r="C1229">
            <v>0</v>
          </cell>
          <cell r="D1229">
            <v>3026.98</v>
          </cell>
          <cell r="E1229">
            <v>614.4</v>
          </cell>
          <cell r="F1229">
            <v>528.48</v>
          </cell>
          <cell r="G1229">
            <v>0</v>
          </cell>
        </row>
        <row r="1230">
          <cell r="A1230" t="str">
            <v>ZK400.K121</v>
          </cell>
          <cell r="B1230" t="str">
            <v>ZK400</v>
          </cell>
          <cell r="C1230">
            <v>0</v>
          </cell>
          <cell r="D1230">
            <v>0</v>
          </cell>
          <cell r="E1230">
            <v>0</v>
          </cell>
          <cell r="F1230">
            <v>0</v>
          </cell>
          <cell r="G1230">
            <v>0</v>
          </cell>
        </row>
        <row r="1231">
          <cell r="A1231" t="str">
            <v>ZK400.K130</v>
          </cell>
          <cell r="B1231" t="str">
            <v>ZK400</v>
          </cell>
          <cell r="C1231">
            <v>0</v>
          </cell>
          <cell r="D1231">
            <v>327.48</v>
          </cell>
          <cell r="E1231">
            <v>50.67</v>
          </cell>
          <cell r="F1231">
            <v>0</v>
          </cell>
          <cell r="G1231">
            <v>0</v>
          </cell>
        </row>
        <row r="1232">
          <cell r="A1232" t="str">
            <v>ZK400.K131</v>
          </cell>
          <cell r="B1232" t="str">
            <v>ZK400</v>
          </cell>
          <cell r="C1232">
            <v>0</v>
          </cell>
          <cell r="D1232">
            <v>70.83</v>
          </cell>
          <cell r="E1232">
            <v>60</v>
          </cell>
          <cell r="F1232">
            <v>0</v>
          </cell>
          <cell r="G1232">
            <v>0</v>
          </cell>
        </row>
        <row r="1233">
          <cell r="A1233" t="str">
            <v>ZK400.K132</v>
          </cell>
          <cell r="B1233" t="str">
            <v>ZK400</v>
          </cell>
          <cell r="C1233">
            <v>0</v>
          </cell>
          <cell r="D1233">
            <v>317.33999999999997</v>
          </cell>
          <cell r="E1233">
            <v>264.10000000000002</v>
          </cell>
          <cell r="F1233">
            <v>119.49</v>
          </cell>
          <cell r="G1233">
            <v>45.650000000000006</v>
          </cell>
        </row>
        <row r="1234">
          <cell r="A1234" t="str">
            <v>ZK400.K133</v>
          </cell>
          <cell r="B1234" t="str">
            <v>ZK400</v>
          </cell>
          <cell r="C1234">
            <v>0</v>
          </cell>
          <cell r="D1234">
            <v>3134.2</v>
          </cell>
          <cell r="E1234">
            <v>4958.68</v>
          </cell>
          <cell r="F1234">
            <v>2452.35</v>
          </cell>
          <cell r="G1234">
            <v>101.91</v>
          </cell>
        </row>
        <row r="1235">
          <cell r="A1235" t="str">
            <v>ZK400.K135</v>
          </cell>
          <cell r="B1235" t="str">
            <v>ZK400</v>
          </cell>
          <cell r="C1235">
            <v>0</v>
          </cell>
          <cell r="D1235">
            <v>-1857.01</v>
          </cell>
          <cell r="E1235">
            <v>158.31</v>
          </cell>
          <cell r="F1235">
            <v>151</v>
          </cell>
          <cell r="G1235">
            <v>0</v>
          </cell>
        </row>
        <row r="1236">
          <cell r="A1236" t="str">
            <v>ZK400.K138</v>
          </cell>
          <cell r="B1236" t="str">
            <v>ZK400</v>
          </cell>
          <cell r="C1236">
            <v>0</v>
          </cell>
          <cell r="D1236">
            <v>0</v>
          </cell>
          <cell r="E1236">
            <v>1802.05</v>
          </cell>
          <cell r="F1236">
            <v>1019.9</v>
          </cell>
          <cell r="G1236">
            <v>0</v>
          </cell>
        </row>
        <row r="1237">
          <cell r="A1237" t="str">
            <v>ZK400.K145</v>
          </cell>
          <cell r="B1237" t="str">
            <v>ZK400</v>
          </cell>
          <cell r="C1237">
            <v>0</v>
          </cell>
          <cell r="D1237">
            <v>811.55</v>
          </cell>
          <cell r="E1237">
            <v>1198.01</v>
          </cell>
          <cell r="F1237">
            <v>372.33</v>
          </cell>
          <cell r="G1237">
            <v>0</v>
          </cell>
        </row>
        <row r="1238">
          <cell r="A1238" t="str">
            <v>ZK400.K146</v>
          </cell>
          <cell r="B1238" t="str">
            <v>ZK400</v>
          </cell>
          <cell r="C1238">
            <v>0</v>
          </cell>
          <cell r="D1238">
            <v>3042.14</v>
          </cell>
          <cell r="E1238">
            <v>142.47999999999999</v>
          </cell>
          <cell r="F1238">
            <v>27.95</v>
          </cell>
          <cell r="G1238">
            <v>0</v>
          </cell>
        </row>
        <row r="1239">
          <cell r="A1239" t="str">
            <v>ZK400.K148</v>
          </cell>
          <cell r="B1239" t="str">
            <v>ZK400</v>
          </cell>
          <cell r="C1239">
            <v>0</v>
          </cell>
          <cell r="D1239">
            <v>0</v>
          </cell>
          <cell r="E1239">
            <v>29771.88</v>
          </cell>
          <cell r="F1239">
            <v>2375.0300000000002</v>
          </cell>
          <cell r="G1239">
            <v>1017.8699999999999</v>
          </cell>
        </row>
        <row r="1240">
          <cell r="A1240" t="str">
            <v>ZK400.K158</v>
          </cell>
          <cell r="B1240" t="str">
            <v>ZK400</v>
          </cell>
          <cell r="C1240">
            <v>0</v>
          </cell>
          <cell r="D1240">
            <v>260</v>
          </cell>
          <cell r="E1240">
            <v>0</v>
          </cell>
          <cell r="F1240">
            <v>0</v>
          </cell>
          <cell r="G1240">
            <v>0</v>
          </cell>
        </row>
        <row r="1241">
          <cell r="A1241" t="str">
            <v>ZK400.K159</v>
          </cell>
          <cell r="B1241" t="str">
            <v>ZK400</v>
          </cell>
          <cell r="C1241">
            <v>0</v>
          </cell>
          <cell r="D1241">
            <v>42</v>
          </cell>
          <cell r="E1241">
            <v>0</v>
          </cell>
          <cell r="F1241">
            <v>0</v>
          </cell>
          <cell r="G1241">
            <v>0</v>
          </cell>
        </row>
        <row r="1242">
          <cell r="A1242" t="str">
            <v>ZK400.K160</v>
          </cell>
          <cell r="B1242" t="str">
            <v>ZK400</v>
          </cell>
          <cell r="C1242">
            <v>0</v>
          </cell>
          <cell r="D1242">
            <v>0</v>
          </cell>
          <cell r="E1242">
            <v>0</v>
          </cell>
          <cell r="F1242">
            <v>80</v>
          </cell>
          <cell r="G1242">
            <v>0</v>
          </cell>
        </row>
        <row r="1243">
          <cell r="A1243" t="str">
            <v>ZK400.K161</v>
          </cell>
          <cell r="B1243" t="str">
            <v>ZK400</v>
          </cell>
          <cell r="C1243">
            <v>0</v>
          </cell>
          <cell r="D1243">
            <v>99248.91</v>
          </cell>
          <cell r="E1243">
            <v>66953.5</v>
          </cell>
          <cell r="F1243">
            <v>45334.89</v>
          </cell>
          <cell r="G1243">
            <v>27922.53</v>
          </cell>
        </row>
        <row r="1244">
          <cell r="A1244" t="str">
            <v>ZK400.K162</v>
          </cell>
          <cell r="B1244" t="str">
            <v>ZK400</v>
          </cell>
          <cell r="C1244">
            <v>0</v>
          </cell>
          <cell r="D1244">
            <v>64305.2</v>
          </cell>
          <cell r="E1244">
            <v>34537.440000000002</v>
          </cell>
          <cell r="F1244">
            <v>6236.59</v>
          </cell>
          <cell r="G1244">
            <v>0</v>
          </cell>
        </row>
        <row r="1245">
          <cell r="A1245" t="str">
            <v>ZK400.K163</v>
          </cell>
          <cell r="B1245" t="str">
            <v>ZK400</v>
          </cell>
          <cell r="C1245">
            <v>0</v>
          </cell>
          <cell r="D1245">
            <v>3100</v>
          </cell>
          <cell r="E1245">
            <v>10000</v>
          </cell>
          <cell r="F1245">
            <v>0</v>
          </cell>
          <cell r="G1245">
            <v>0</v>
          </cell>
        </row>
        <row r="1246">
          <cell r="A1246" t="str">
            <v>ZK400.K175</v>
          </cell>
          <cell r="B1246" t="str">
            <v>ZK400</v>
          </cell>
          <cell r="C1246">
            <v>0</v>
          </cell>
          <cell r="D1246">
            <v>4974.2700000000004</v>
          </cell>
          <cell r="E1246">
            <v>35922.769999999997</v>
          </cell>
          <cell r="F1246">
            <v>11063.24</v>
          </cell>
          <cell r="G1246">
            <v>0</v>
          </cell>
        </row>
        <row r="1247">
          <cell r="A1247" t="str">
            <v>ZK400.K176</v>
          </cell>
          <cell r="B1247" t="str">
            <v>ZK400</v>
          </cell>
          <cell r="C1247">
            <v>0</v>
          </cell>
          <cell r="D1247">
            <v>73.14</v>
          </cell>
          <cell r="E1247">
            <v>180.34</v>
          </cell>
          <cell r="F1247">
            <v>162.74</v>
          </cell>
          <cell r="G1247">
            <v>0</v>
          </cell>
        </row>
        <row r="1248">
          <cell r="A1248" t="str">
            <v>ZK400.K177</v>
          </cell>
          <cell r="B1248" t="str">
            <v>ZK400</v>
          </cell>
          <cell r="C1248">
            <v>0</v>
          </cell>
          <cell r="D1248">
            <v>63.75</v>
          </cell>
          <cell r="E1248">
            <v>320.20999999999998</v>
          </cell>
          <cell r="F1248">
            <v>0</v>
          </cell>
          <cell r="G1248">
            <v>0</v>
          </cell>
        </row>
        <row r="1249">
          <cell r="A1249" t="str">
            <v>ZK400.K181</v>
          </cell>
          <cell r="B1249" t="str">
            <v>ZK400</v>
          </cell>
          <cell r="C1249">
            <v>0</v>
          </cell>
          <cell r="D1249">
            <v>12766.85</v>
          </cell>
          <cell r="E1249">
            <v>77302.749999999985</v>
          </cell>
          <cell r="F1249">
            <v>46788.189999999995</v>
          </cell>
          <cell r="G1249">
            <v>7768.6900000000005</v>
          </cell>
        </row>
        <row r="1250">
          <cell r="A1250" t="str">
            <v>ZK400.K182</v>
          </cell>
          <cell r="B1250" t="str">
            <v>ZK400</v>
          </cell>
          <cell r="C1250">
            <v>0</v>
          </cell>
          <cell r="D1250">
            <v>4565.21</v>
          </cell>
          <cell r="E1250">
            <v>13254.85</v>
          </cell>
          <cell r="F1250">
            <v>9343.51</v>
          </cell>
          <cell r="G1250">
            <v>1072</v>
          </cell>
        </row>
        <row r="1251">
          <cell r="A1251" t="str">
            <v>ZK400.K187</v>
          </cell>
          <cell r="B1251" t="str">
            <v>ZK400</v>
          </cell>
          <cell r="C1251">
            <v>0</v>
          </cell>
          <cell r="D1251">
            <v>0</v>
          </cell>
          <cell r="E1251">
            <v>30134.240000000002</v>
          </cell>
          <cell r="F1251">
            <v>0</v>
          </cell>
          <cell r="G1251">
            <v>0</v>
          </cell>
        </row>
        <row r="1252">
          <cell r="A1252" t="str">
            <v>ZK401.K005</v>
          </cell>
          <cell r="B1252" t="str">
            <v>ZK401</v>
          </cell>
          <cell r="C1252">
            <v>0</v>
          </cell>
          <cell r="D1252">
            <v>0</v>
          </cell>
          <cell r="E1252">
            <v>0</v>
          </cell>
          <cell r="F1252">
            <v>-997</v>
          </cell>
          <cell r="G1252">
            <v>0</v>
          </cell>
        </row>
        <row r="1253">
          <cell r="A1253" t="str">
            <v>ZK401.K100</v>
          </cell>
          <cell r="B1253" t="str">
            <v>ZK401</v>
          </cell>
          <cell r="C1253">
            <v>0</v>
          </cell>
          <cell r="D1253">
            <v>0</v>
          </cell>
          <cell r="E1253">
            <v>502</v>
          </cell>
          <cell r="F1253">
            <v>0</v>
          </cell>
          <cell r="G1253">
            <v>0</v>
          </cell>
        </row>
        <row r="1254">
          <cell r="A1254" t="str">
            <v>ZK401.K115</v>
          </cell>
          <cell r="B1254" t="str">
            <v>ZK401</v>
          </cell>
          <cell r="C1254">
            <v>0</v>
          </cell>
          <cell r="D1254">
            <v>0</v>
          </cell>
          <cell r="E1254">
            <v>0</v>
          </cell>
          <cell r="F1254">
            <v>0</v>
          </cell>
          <cell r="G1254">
            <v>0</v>
          </cell>
        </row>
        <row r="1255">
          <cell r="A1255" t="str">
            <v>ZK401.K119</v>
          </cell>
          <cell r="B1255" t="str">
            <v>ZK401</v>
          </cell>
          <cell r="C1255">
            <v>0</v>
          </cell>
          <cell r="D1255">
            <v>0</v>
          </cell>
          <cell r="E1255">
            <v>111.69</v>
          </cell>
          <cell r="F1255">
            <v>0</v>
          </cell>
          <cell r="G1255">
            <v>0</v>
          </cell>
        </row>
        <row r="1256">
          <cell r="A1256" t="str">
            <v>ZK401.K121</v>
          </cell>
          <cell r="B1256" t="str">
            <v>ZK401</v>
          </cell>
          <cell r="C1256">
            <v>0</v>
          </cell>
          <cell r="D1256">
            <v>0</v>
          </cell>
          <cell r="E1256">
            <v>0</v>
          </cell>
          <cell r="F1256">
            <v>27.6</v>
          </cell>
          <cell r="G1256">
            <v>0</v>
          </cell>
        </row>
        <row r="1257">
          <cell r="A1257" t="str">
            <v>ZK401.K133</v>
          </cell>
          <cell r="B1257" t="str">
            <v>ZK401</v>
          </cell>
          <cell r="C1257">
            <v>0</v>
          </cell>
          <cell r="D1257">
            <v>0</v>
          </cell>
          <cell r="E1257">
            <v>0</v>
          </cell>
          <cell r="F1257">
            <v>4.99</v>
          </cell>
          <cell r="G1257">
            <v>0</v>
          </cell>
        </row>
        <row r="1258">
          <cell r="A1258" t="str">
            <v>ZK401.K134</v>
          </cell>
          <cell r="B1258" t="str">
            <v>ZK401</v>
          </cell>
          <cell r="C1258">
            <v>0</v>
          </cell>
          <cell r="D1258">
            <v>0</v>
          </cell>
          <cell r="E1258">
            <v>0</v>
          </cell>
          <cell r="F1258">
            <v>0</v>
          </cell>
          <cell r="G1258">
            <v>0</v>
          </cell>
        </row>
        <row r="1259">
          <cell r="A1259" t="str">
            <v>ZK401.K145</v>
          </cell>
          <cell r="B1259" t="str">
            <v>ZK401</v>
          </cell>
          <cell r="C1259">
            <v>0</v>
          </cell>
          <cell r="D1259">
            <v>0</v>
          </cell>
          <cell r="E1259">
            <v>2998.16</v>
          </cell>
          <cell r="F1259">
            <v>9561.9599999999991</v>
          </cell>
          <cell r="G1259">
            <v>1711.7000000000003</v>
          </cell>
        </row>
        <row r="1260">
          <cell r="A1260" t="str">
            <v>ZK401.K146</v>
          </cell>
          <cell r="B1260" t="str">
            <v>ZK401</v>
          </cell>
          <cell r="C1260">
            <v>0</v>
          </cell>
          <cell r="D1260">
            <v>0</v>
          </cell>
          <cell r="E1260">
            <v>155</v>
          </cell>
          <cell r="F1260">
            <v>361.18</v>
          </cell>
          <cell r="G1260">
            <v>363.58</v>
          </cell>
        </row>
        <row r="1261">
          <cell r="A1261" t="str">
            <v>ZK401.K147</v>
          </cell>
          <cell r="B1261" t="str">
            <v>ZK401</v>
          </cell>
          <cell r="C1261">
            <v>0</v>
          </cell>
          <cell r="D1261">
            <v>0</v>
          </cell>
          <cell r="E1261">
            <v>0</v>
          </cell>
          <cell r="F1261">
            <v>8170.42</v>
          </cell>
          <cell r="G1261">
            <v>0</v>
          </cell>
        </row>
        <row r="1262">
          <cell r="A1262" t="str">
            <v>ZK401.K152</v>
          </cell>
          <cell r="B1262" t="str">
            <v>ZK401</v>
          </cell>
          <cell r="C1262">
            <v>0</v>
          </cell>
          <cell r="D1262">
            <v>0</v>
          </cell>
          <cell r="E1262">
            <v>2886.5</v>
          </cell>
          <cell r="F1262">
            <v>453</v>
          </cell>
          <cell r="G1262">
            <v>0</v>
          </cell>
        </row>
        <row r="1263">
          <cell r="A1263" t="str">
            <v>ZK401.K160</v>
          </cell>
          <cell r="B1263" t="str">
            <v>ZK401</v>
          </cell>
          <cell r="C1263">
            <v>0</v>
          </cell>
          <cell r="D1263">
            <v>0</v>
          </cell>
          <cell r="E1263">
            <v>0</v>
          </cell>
          <cell r="F1263">
            <v>760</v>
          </cell>
          <cell r="G1263">
            <v>0</v>
          </cell>
        </row>
        <row r="1264">
          <cell r="A1264" t="str">
            <v>ZK401.K175</v>
          </cell>
          <cell r="B1264" t="str">
            <v>ZK401</v>
          </cell>
          <cell r="C1264">
            <v>0</v>
          </cell>
          <cell r="D1264">
            <v>0</v>
          </cell>
          <cell r="E1264">
            <v>3032.5</v>
          </cell>
          <cell r="F1264">
            <v>0</v>
          </cell>
          <cell r="G1264">
            <v>0</v>
          </cell>
        </row>
        <row r="1265">
          <cell r="A1265" t="str">
            <v>ZK401.K181</v>
          </cell>
          <cell r="B1265" t="str">
            <v>ZK401</v>
          </cell>
          <cell r="C1265">
            <v>0</v>
          </cell>
          <cell r="D1265">
            <v>0</v>
          </cell>
          <cell r="E1265">
            <v>0</v>
          </cell>
          <cell r="F1265">
            <v>0</v>
          </cell>
          <cell r="G1265">
            <v>0</v>
          </cell>
        </row>
        <row r="1266">
          <cell r="A1266" t="str">
            <v>ZK401.K190</v>
          </cell>
          <cell r="B1266" t="str">
            <v>ZK401</v>
          </cell>
          <cell r="C1266">
            <v>0</v>
          </cell>
          <cell r="D1266">
            <v>0</v>
          </cell>
          <cell r="E1266">
            <v>1904.92</v>
          </cell>
          <cell r="F1266">
            <v>447.79</v>
          </cell>
          <cell r="G1266">
            <v>75</v>
          </cell>
        </row>
        <row r="1267">
          <cell r="A1267" t="str">
            <v>ZK401.K191</v>
          </cell>
          <cell r="B1267" t="str">
            <v>ZK401</v>
          </cell>
          <cell r="C1267">
            <v>0</v>
          </cell>
          <cell r="D1267">
            <v>0</v>
          </cell>
          <cell r="E1267">
            <v>1622.82</v>
          </cell>
          <cell r="F1267">
            <v>10429.790000000001</v>
          </cell>
          <cell r="G1267">
            <v>806.00000000000011</v>
          </cell>
        </row>
        <row r="1268">
          <cell r="A1268" t="str">
            <v>ZK401.K304</v>
          </cell>
          <cell r="B1268" t="str">
            <v>ZK401</v>
          </cell>
          <cell r="C1268">
            <v>0</v>
          </cell>
          <cell r="D1268">
            <v>0</v>
          </cell>
          <cell r="E1268">
            <v>15838.38</v>
          </cell>
          <cell r="F1268">
            <v>9710.65</v>
          </cell>
          <cell r="G1268">
            <v>1417</v>
          </cell>
        </row>
        <row r="1269">
          <cell r="A1269" t="str">
            <v>ZK401.K309</v>
          </cell>
          <cell r="B1269" t="str">
            <v>ZK401</v>
          </cell>
          <cell r="C1269">
            <v>0</v>
          </cell>
          <cell r="D1269">
            <v>0</v>
          </cell>
          <cell r="E1269">
            <v>856.74</v>
          </cell>
          <cell r="F1269">
            <v>300.69</v>
          </cell>
          <cell r="G1269">
            <v>170</v>
          </cell>
        </row>
        <row r="1270">
          <cell r="A1270" t="str">
            <v>ZK402.K130</v>
          </cell>
          <cell r="B1270" t="str">
            <v>ZK402</v>
          </cell>
          <cell r="C1270">
            <v>0</v>
          </cell>
          <cell r="D1270">
            <v>0</v>
          </cell>
          <cell r="E1270">
            <v>803.78</v>
          </cell>
          <cell r="F1270">
            <v>0</v>
          </cell>
          <cell r="G1270">
            <v>0</v>
          </cell>
        </row>
        <row r="1271">
          <cell r="A1271" t="str">
            <v>ZK402.K133</v>
          </cell>
          <cell r="B1271" t="str">
            <v>ZK402</v>
          </cell>
          <cell r="C1271">
            <v>0</v>
          </cell>
          <cell r="D1271">
            <v>0</v>
          </cell>
          <cell r="E1271">
            <v>8.32</v>
          </cell>
          <cell r="F1271">
            <v>0</v>
          </cell>
          <cell r="G1271">
            <v>0</v>
          </cell>
        </row>
        <row r="1272">
          <cell r="A1272" t="str">
            <v>ZK402.K134</v>
          </cell>
          <cell r="B1272" t="str">
            <v>ZK402</v>
          </cell>
          <cell r="C1272">
            <v>0</v>
          </cell>
          <cell r="D1272">
            <v>0</v>
          </cell>
          <cell r="E1272">
            <v>0</v>
          </cell>
          <cell r="F1272">
            <v>509.77</v>
          </cell>
          <cell r="G1272">
            <v>212.5</v>
          </cell>
        </row>
        <row r="1273">
          <cell r="A1273" t="str">
            <v>ZK402.K135</v>
          </cell>
          <cell r="B1273" t="str">
            <v>ZK402</v>
          </cell>
          <cell r="C1273">
            <v>0</v>
          </cell>
          <cell r="D1273">
            <v>0</v>
          </cell>
          <cell r="E1273">
            <v>750</v>
          </cell>
          <cell r="F1273">
            <v>0</v>
          </cell>
          <cell r="G1273">
            <v>0</v>
          </cell>
        </row>
        <row r="1274">
          <cell r="A1274" t="str">
            <v>ZK402.K139</v>
          </cell>
          <cell r="B1274" t="str">
            <v>ZK402</v>
          </cell>
          <cell r="C1274">
            <v>0</v>
          </cell>
          <cell r="D1274">
            <v>0</v>
          </cell>
          <cell r="E1274">
            <v>0</v>
          </cell>
          <cell r="F1274">
            <v>8300.86</v>
          </cell>
          <cell r="G1274">
            <v>0</v>
          </cell>
        </row>
        <row r="1275">
          <cell r="A1275" t="str">
            <v>ZK402.K145</v>
          </cell>
          <cell r="B1275" t="str">
            <v>ZK402</v>
          </cell>
          <cell r="C1275">
            <v>0</v>
          </cell>
          <cell r="D1275">
            <v>0</v>
          </cell>
          <cell r="E1275">
            <v>794.84</v>
          </cell>
          <cell r="F1275">
            <v>887.7</v>
          </cell>
          <cell r="G1275">
            <v>54.08</v>
          </cell>
        </row>
        <row r="1276">
          <cell r="A1276" t="str">
            <v>ZK402.K146</v>
          </cell>
          <cell r="B1276" t="str">
            <v>ZK402</v>
          </cell>
          <cell r="C1276">
            <v>0</v>
          </cell>
          <cell r="D1276">
            <v>0</v>
          </cell>
          <cell r="E1276">
            <v>1536.04</v>
          </cell>
          <cell r="F1276">
            <v>39.450000000000003</v>
          </cell>
          <cell r="G1276">
            <v>0</v>
          </cell>
        </row>
        <row r="1277">
          <cell r="A1277" t="str">
            <v>ZK402.K147</v>
          </cell>
          <cell r="B1277" t="str">
            <v>ZK402</v>
          </cell>
          <cell r="C1277">
            <v>0</v>
          </cell>
          <cell r="D1277">
            <v>0</v>
          </cell>
          <cell r="E1277">
            <v>0</v>
          </cell>
          <cell r="F1277">
            <v>174.67</v>
          </cell>
          <cell r="G1277">
            <v>0</v>
          </cell>
        </row>
        <row r="1278">
          <cell r="A1278" t="str">
            <v>ZK402.K148</v>
          </cell>
          <cell r="B1278" t="str">
            <v>ZK402</v>
          </cell>
          <cell r="C1278">
            <v>0</v>
          </cell>
          <cell r="D1278">
            <v>0</v>
          </cell>
          <cell r="E1278">
            <v>0</v>
          </cell>
          <cell r="F1278">
            <v>508.23</v>
          </cell>
          <cell r="G1278">
            <v>0</v>
          </cell>
        </row>
        <row r="1279">
          <cell r="A1279" t="str">
            <v>ZK402.K149</v>
          </cell>
          <cell r="B1279" t="str">
            <v>ZK402</v>
          </cell>
          <cell r="C1279">
            <v>0</v>
          </cell>
          <cell r="D1279">
            <v>0</v>
          </cell>
          <cell r="E1279">
            <v>6445.4</v>
          </cell>
          <cell r="F1279">
            <v>12878.19</v>
          </cell>
          <cell r="G1279">
            <v>1192.3800000000001</v>
          </cell>
        </row>
        <row r="1280">
          <cell r="A1280" t="str">
            <v>ZK402.K150</v>
          </cell>
          <cell r="B1280" t="str">
            <v>ZK402</v>
          </cell>
          <cell r="C1280">
            <v>0</v>
          </cell>
          <cell r="D1280">
            <v>0</v>
          </cell>
          <cell r="E1280">
            <v>0</v>
          </cell>
          <cell r="F1280">
            <v>10946.26</v>
          </cell>
          <cell r="G1280">
            <v>0</v>
          </cell>
        </row>
        <row r="1281">
          <cell r="A1281" t="str">
            <v>ZK402.K152</v>
          </cell>
          <cell r="B1281" t="str">
            <v>ZK402</v>
          </cell>
          <cell r="C1281">
            <v>0</v>
          </cell>
          <cell r="D1281">
            <v>0</v>
          </cell>
          <cell r="E1281">
            <v>0</v>
          </cell>
          <cell r="F1281">
            <v>17.38</v>
          </cell>
          <cell r="G1281">
            <v>0</v>
          </cell>
        </row>
        <row r="1282">
          <cell r="A1282" t="str">
            <v>ZK402.K175</v>
          </cell>
          <cell r="B1282" t="str">
            <v>ZK402</v>
          </cell>
          <cell r="C1282">
            <v>0</v>
          </cell>
          <cell r="D1282">
            <v>0</v>
          </cell>
          <cell r="E1282">
            <v>908.73</v>
          </cell>
          <cell r="F1282">
            <v>0</v>
          </cell>
          <cell r="G1282">
            <v>0</v>
          </cell>
        </row>
        <row r="1283">
          <cell r="A1283" t="str">
            <v>ZK402.K190</v>
          </cell>
          <cell r="B1283" t="str">
            <v>ZK402</v>
          </cell>
          <cell r="C1283">
            <v>0</v>
          </cell>
          <cell r="D1283">
            <v>0</v>
          </cell>
          <cell r="E1283">
            <v>0</v>
          </cell>
          <cell r="F1283">
            <v>14.23</v>
          </cell>
          <cell r="G1283">
            <v>0</v>
          </cell>
        </row>
        <row r="1284">
          <cell r="A1284" t="str">
            <v>ZK402.K341</v>
          </cell>
          <cell r="B1284" t="str">
            <v>ZK402</v>
          </cell>
          <cell r="C1284">
            <v>0</v>
          </cell>
          <cell r="D1284">
            <v>0</v>
          </cell>
          <cell r="E1284">
            <v>0</v>
          </cell>
          <cell r="F1284">
            <v>28.77</v>
          </cell>
          <cell r="G1284">
            <v>0</v>
          </cell>
        </row>
        <row r="1285">
          <cell r="A1285" t="str">
            <v>ZK403.K005</v>
          </cell>
          <cell r="B1285" t="str">
            <v>ZK403</v>
          </cell>
          <cell r="C1285">
            <v>0</v>
          </cell>
          <cell r="D1285">
            <v>0</v>
          </cell>
          <cell r="E1285">
            <v>0</v>
          </cell>
          <cell r="F1285">
            <v>-3000</v>
          </cell>
          <cell r="G1285">
            <v>0</v>
          </cell>
        </row>
        <row r="1286">
          <cell r="A1286" t="str">
            <v>ZK403.K115</v>
          </cell>
          <cell r="B1286" t="str">
            <v>ZK403</v>
          </cell>
          <cell r="C1286">
            <v>0</v>
          </cell>
          <cell r="D1286">
            <v>0</v>
          </cell>
          <cell r="E1286">
            <v>6.2</v>
          </cell>
          <cell r="F1286">
            <v>0</v>
          </cell>
          <cell r="G1286">
            <v>0</v>
          </cell>
        </row>
        <row r="1287">
          <cell r="A1287" t="str">
            <v>ZK403.K133</v>
          </cell>
          <cell r="B1287" t="str">
            <v>ZK403</v>
          </cell>
          <cell r="C1287">
            <v>0</v>
          </cell>
          <cell r="D1287">
            <v>0</v>
          </cell>
          <cell r="E1287">
            <v>13.6</v>
          </cell>
          <cell r="F1287">
            <v>16.78</v>
          </cell>
          <cell r="G1287">
            <v>0</v>
          </cell>
        </row>
        <row r="1288">
          <cell r="A1288" t="str">
            <v>ZK403.K160</v>
          </cell>
          <cell r="B1288" t="str">
            <v>ZK403</v>
          </cell>
          <cell r="C1288">
            <v>0</v>
          </cell>
          <cell r="D1288">
            <v>0</v>
          </cell>
          <cell r="E1288">
            <v>2000</v>
          </cell>
          <cell r="F1288">
            <v>1642.41</v>
          </cell>
          <cell r="G1288">
            <v>0</v>
          </cell>
        </row>
        <row r="1289">
          <cell r="A1289" t="str">
            <v>ZK403.K306</v>
          </cell>
          <cell r="B1289" t="str">
            <v>ZK403</v>
          </cell>
          <cell r="C1289">
            <v>0</v>
          </cell>
          <cell r="D1289">
            <v>0</v>
          </cell>
          <cell r="E1289">
            <v>0</v>
          </cell>
          <cell r="F1289">
            <v>74676.820000000007</v>
          </cell>
          <cell r="G1289">
            <v>105341.1</v>
          </cell>
        </row>
        <row r="1290">
          <cell r="A1290" t="str">
            <v>ZK403.K327</v>
          </cell>
          <cell r="B1290" t="str">
            <v>ZK403</v>
          </cell>
          <cell r="C1290">
            <v>0</v>
          </cell>
          <cell r="D1290">
            <v>0</v>
          </cell>
          <cell r="E1290">
            <v>0</v>
          </cell>
          <cell r="F1290">
            <v>375.74</v>
          </cell>
          <cell r="G1290">
            <v>0</v>
          </cell>
        </row>
        <row r="1291">
          <cell r="A1291" t="str">
            <v>ZK600.0001</v>
          </cell>
          <cell r="B1291" t="str">
            <v>ZK600</v>
          </cell>
          <cell r="C1291">
            <v>0</v>
          </cell>
          <cell r="D1291">
            <v>0</v>
          </cell>
          <cell r="E1291">
            <v>0</v>
          </cell>
          <cell r="F1291">
            <v>0</v>
          </cell>
          <cell r="G1291">
            <v>0</v>
          </cell>
        </row>
        <row r="1292">
          <cell r="A1292" t="str">
            <v>ZK600.0008</v>
          </cell>
          <cell r="B1292" t="str">
            <v>ZK600</v>
          </cell>
          <cell r="C1292">
            <v>0</v>
          </cell>
          <cell r="D1292">
            <v>0</v>
          </cell>
          <cell r="E1292">
            <v>0</v>
          </cell>
          <cell r="F1292">
            <v>0</v>
          </cell>
          <cell r="G1292">
            <v>0</v>
          </cell>
        </row>
        <row r="1293">
          <cell r="A1293" t="str">
            <v>ZK600.0009</v>
          </cell>
          <cell r="B1293" t="str">
            <v>ZK600</v>
          </cell>
          <cell r="C1293">
            <v>0</v>
          </cell>
          <cell r="D1293">
            <v>0</v>
          </cell>
          <cell r="E1293">
            <v>0</v>
          </cell>
          <cell r="F1293">
            <v>0</v>
          </cell>
          <cell r="G1293">
            <v>0</v>
          </cell>
        </row>
        <row r="1294">
          <cell r="A1294" t="str">
            <v>ZK600.K102</v>
          </cell>
          <cell r="B1294" t="str">
            <v>ZK600</v>
          </cell>
          <cell r="C1294">
            <v>0</v>
          </cell>
          <cell r="D1294">
            <v>0</v>
          </cell>
          <cell r="E1294">
            <v>177.59</v>
          </cell>
          <cell r="F1294">
            <v>300</v>
          </cell>
          <cell r="G1294">
            <v>4590</v>
          </cell>
        </row>
        <row r="1295">
          <cell r="A1295" t="str">
            <v>ZK600.K115</v>
          </cell>
          <cell r="B1295" t="str">
            <v>ZK600</v>
          </cell>
          <cell r="C1295">
            <v>0</v>
          </cell>
          <cell r="D1295">
            <v>0</v>
          </cell>
          <cell r="E1295">
            <v>542.91999999999996</v>
          </cell>
          <cell r="F1295">
            <v>14.2</v>
          </cell>
          <cell r="G1295">
            <v>0</v>
          </cell>
        </row>
        <row r="1296">
          <cell r="A1296" t="str">
            <v>ZK600.K116</v>
          </cell>
          <cell r="B1296" t="str">
            <v>ZK600</v>
          </cell>
          <cell r="C1296">
            <v>0</v>
          </cell>
          <cell r="D1296">
            <v>0</v>
          </cell>
          <cell r="E1296">
            <v>0</v>
          </cell>
          <cell r="F1296">
            <v>0</v>
          </cell>
          <cell r="G1296">
            <v>84.17</v>
          </cell>
        </row>
        <row r="1297">
          <cell r="A1297" t="str">
            <v>ZK600.K120</v>
          </cell>
          <cell r="B1297" t="str">
            <v>ZK600</v>
          </cell>
          <cell r="C1297">
            <v>0</v>
          </cell>
          <cell r="D1297">
            <v>0</v>
          </cell>
          <cell r="E1297">
            <v>0</v>
          </cell>
          <cell r="F1297">
            <v>30.9</v>
          </cell>
          <cell r="G1297">
            <v>0</v>
          </cell>
        </row>
        <row r="1298">
          <cell r="A1298" t="str">
            <v>ZK600.K133</v>
          </cell>
          <cell r="B1298" t="str">
            <v>ZK600</v>
          </cell>
          <cell r="C1298">
            <v>0</v>
          </cell>
          <cell r="D1298">
            <v>0</v>
          </cell>
          <cell r="E1298">
            <v>11.63</v>
          </cell>
          <cell r="F1298">
            <v>0</v>
          </cell>
          <cell r="G1298">
            <v>0</v>
          </cell>
        </row>
        <row r="1299">
          <cell r="A1299" t="str">
            <v>ZK777.6999</v>
          </cell>
          <cell r="B1299" t="str">
            <v>ZK777</v>
          </cell>
          <cell r="C1299">
            <v>0</v>
          </cell>
          <cell r="D1299">
            <v>0</v>
          </cell>
          <cell r="E1299">
            <v>0</v>
          </cell>
          <cell r="F1299">
            <v>0</v>
          </cell>
          <cell r="G1299">
            <v>0</v>
          </cell>
        </row>
        <row r="1300">
          <cell r="A1300" t="str">
            <v>ZK777.8999</v>
          </cell>
          <cell r="B1300" t="str">
            <v>ZK777</v>
          </cell>
          <cell r="C1300">
            <v>0</v>
          </cell>
          <cell r="D1300">
            <v>0</v>
          </cell>
          <cell r="E1300">
            <v>0</v>
          </cell>
          <cell r="F1300">
            <v>0</v>
          </cell>
          <cell r="G1300">
            <v>0</v>
          </cell>
        </row>
        <row r="1301">
          <cell r="A1301" t="str">
            <v>ZK777.K999</v>
          </cell>
          <cell r="B1301" t="str">
            <v>ZK777</v>
          </cell>
          <cell r="C1301">
            <v>0</v>
          </cell>
          <cell r="D1301">
            <v>0</v>
          </cell>
          <cell r="E1301">
            <v>0</v>
          </cell>
          <cell r="F1301">
            <v>0</v>
          </cell>
          <cell r="G1301">
            <v>0</v>
          </cell>
        </row>
        <row r="1302">
          <cell r="A1302" t="str">
            <v>ZK800.K002</v>
          </cell>
          <cell r="B1302" t="str">
            <v>ZK800</v>
          </cell>
          <cell r="C1302">
            <v>0</v>
          </cell>
          <cell r="D1302">
            <v>0</v>
          </cell>
          <cell r="E1302">
            <v>0</v>
          </cell>
          <cell r="F1302">
            <v>0</v>
          </cell>
          <cell r="G1302">
            <v>0</v>
          </cell>
        </row>
        <row r="1303">
          <cell r="A1303" t="str">
            <v>ZK800.K005</v>
          </cell>
          <cell r="B1303" t="str">
            <v>ZK800</v>
          </cell>
          <cell r="C1303">
            <v>0</v>
          </cell>
          <cell r="D1303">
            <v>0</v>
          </cell>
          <cell r="E1303">
            <v>-10000</v>
          </cell>
          <cell r="F1303">
            <v>-60183.76</v>
          </cell>
          <cell r="G1303">
            <v>0</v>
          </cell>
        </row>
        <row r="1304">
          <cell r="A1304" t="str">
            <v>ZK800.K009</v>
          </cell>
          <cell r="B1304" t="str">
            <v>ZK800</v>
          </cell>
          <cell r="C1304">
            <v>0</v>
          </cell>
          <cell r="D1304">
            <v>0</v>
          </cell>
          <cell r="E1304">
            <v>-49724</v>
          </cell>
          <cell r="F1304">
            <v>0</v>
          </cell>
          <cell r="G1304">
            <v>0</v>
          </cell>
        </row>
        <row r="1305">
          <cell r="A1305" t="str">
            <v>ZK800.K010</v>
          </cell>
          <cell r="B1305" t="str">
            <v>ZK800</v>
          </cell>
          <cell r="C1305">
            <v>0</v>
          </cell>
          <cell r="D1305">
            <v>0</v>
          </cell>
          <cell r="E1305">
            <v>-9641.7000000000007</v>
          </cell>
          <cell r="F1305">
            <v>-6983.59</v>
          </cell>
          <cell r="G1305">
            <v>0</v>
          </cell>
        </row>
        <row r="1306">
          <cell r="A1306" t="str">
            <v>ZK800.K012</v>
          </cell>
          <cell r="B1306" t="str">
            <v>ZK800</v>
          </cell>
          <cell r="C1306">
            <v>0</v>
          </cell>
          <cell r="D1306">
            <v>0</v>
          </cell>
          <cell r="E1306">
            <v>0</v>
          </cell>
          <cell r="F1306">
            <v>-650735.57999999996</v>
          </cell>
          <cell r="G1306">
            <v>0</v>
          </cell>
        </row>
        <row r="1307">
          <cell r="A1307" t="str">
            <v>ZK800.K018</v>
          </cell>
          <cell r="B1307" t="str">
            <v>ZK800</v>
          </cell>
          <cell r="C1307">
            <v>0</v>
          </cell>
          <cell r="D1307">
            <v>0</v>
          </cell>
          <cell r="E1307">
            <v>-3000</v>
          </cell>
          <cell r="F1307">
            <v>-10150</v>
          </cell>
          <cell r="G1307">
            <v>0</v>
          </cell>
        </row>
        <row r="1308">
          <cell r="A1308" t="str">
            <v>ZK800.K019</v>
          </cell>
          <cell r="B1308" t="str">
            <v>ZK800</v>
          </cell>
          <cell r="C1308">
            <v>0</v>
          </cell>
          <cell r="D1308">
            <v>0</v>
          </cell>
          <cell r="E1308">
            <v>-11532.06</v>
          </cell>
          <cell r="F1308">
            <v>-12501.09</v>
          </cell>
          <cell r="G1308">
            <v>0</v>
          </cell>
        </row>
        <row r="1309">
          <cell r="A1309" t="str">
            <v>ZK800.K020</v>
          </cell>
          <cell r="B1309" t="str">
            <v>ZK800</v>
          </cell>
          <cell r="C1309">
            <v>0</v>
          </cell>
          <cell r="D1309">
            <v>0</v>
          </cell>
          <cell r="E1309">
            <v>0</v>
          </cell>
          <cell r="F1309">
            <v>-479.17</v>
          </cell>
          <cell r="G1309">
            <v>0</v>
          </cell>
        </row>
        <row r="1310">
          <cell r="A1310" t="str">
            <v>ZK800.K115</v>
          </cell>
          <cell r="B1310" t="str">
            <v>ZK800</v>
          </cell>
          <cell r="C1310">
            <v>0</v>
          </cell>
          <cell r="D1310">
            <v>0</v>
          </cell>
          <cell r="E1310">
            <v>0</v>
          </cell>
          <cell r="F1310">
            <v>30858</v>
          </cell>
          <cell r="G1310">
            <v>0</v>
          </cell>
        </row>
        <row r="1311">
          <cell r="A1311" t="str">
            <v>ZK800.K116</v>
          </cell>
          <cell r="B1311" t="str">
            <v>ZK800</v>
          </cell>
          <cell r="C1311">
            <v>0</v>
          </cell>
          <cell r="D1311">
            <v>0</v>
          </cell>
          <cell r="E1311">
            <v>0</v>
          </cell>
          <cell r="F1311">
            <v>150122</v>
          </cell>
          <cell r="G1311">
            <v>0</v>
          </cell>
        </row>
        <row r="1312">
          <cell r="A1312" t="str">
            <v>ZK800.K176</v>
          </cell>
          <cell r="B1312" t="str">
            <v>ZK800</v>
          </cell>
          <cell r="C1312">
            <v>0</v>
          </cell>
          <cell r="D1312">
            <v>0</v>
          </cell>
          <cell r="E1312">
            <v>27.5</v>
          </cell>
          <cell r="F1312">
            <v>27.5</v>
          </cell>
          <cell r="G1312">
            <v>0</v>
          </cell>
        </row>
        <row r="1313">
          <cell r="A1313" t="str">
            <v>ZK800.K198</v>
          </cell>
          <cell r="B1313" t="str">
            <v>ZK800</v>
          </cell>
          <cell r="C1313">
            <v>0</v>
          </cell>
          <cell r="D1313">
            <v>0</v>
          </cell>
          <cell r="E1313">
            <v>2160501</v>
          </cell>
          <cell r="F1313">
            <v>0</v>
          </cell>
          <cell r="G1313">
            <v>0</v>
          </cell>
        </row>
        <row r="1314">
          <cell r="A1314" t="str">
            <v>ZK800.K199</v>
          </cell>
          <cell r="B1314" t="str">
            <v>ZK800</v>
          </cell>
          <cell r="C1314">
            <v>0</v>
          </cell>
          <cell r="D1314">
            <v>0</v>
          </cell>
          <cell r="E1314">
            <v>115045.08</v>
          </cell>
          <cell r="F1314">
            <v>57522.54</v>
          </cell>
          <cell r="G1314">
            <v>0</v>
          </cell>
        </row>
        <row r="1315">
          <cell r="A1315" t="str">
            <v>ZK800.K202</v>
          </cell>
          <cell r="B1315" t="str">
            <v>ZK800</v>
          </cell>
          <cell r="C1315">
            <v>0</v>
          </cell>
          <cell r="D1315">
            <v>0</v>
          </cell>
          <cell r="E1315">
            <v>0</v>
          </cell>
          <cell r="F1315">
            <v>97986.87</v>
          </cell>
          <cell r="G1315">
            <v>0</v>
          </cell>
        </row>
        <row r="1316">
          <cell r="A1316" t="str">
            <v>ZK800.K203</v>
          </cell>
          <cell r="B1316" t="str">
            <v>ZK800</v>
          </cell>
          <cell r="C1316">
            <v>0</v>
          </cell>
          <cell r="D1316">
            <v>0</v>
          </cell>
          <cell r="E1316">
            <v>0</v>
          </cell>
          <cell r="F1316">
            <v>15920</v>
          </cell>
          <cell r="G1316">
            <v>0</v>
          </cell>
        </row>
        <row r="1317">
          <cell r="A1317" t="str">
            <v>ZK800.K223</v>
          </cell>
          <cell r="B1317" t="str">
            <v>ZK800</v>
          </cell>
          <cell r="C1317">
            <v>0</v>
          </cell>
          <cell r="D1317">
            <v>0</v>
          </cell>
          <cell r="E1317">
            <v>0</v>
          </cell>
          <cell r="F1317">
            <v>3932</v>
          </cell>
          <cell r="G1317">
            <v>0</v>
          </cell>
        </row>
        <row r="1318">
          <cell r="A1318" t="str">
            <v>ZK800.K257</v>
          </cell>
          <cell r="B1318" t="str">
            <v>ZK800</v>
          </cell>
          <cell r="C1318">
            <v>0</v>
          </cell>
          <cell r="D1318">
            <v>0</v>
          </cell>
          <cell r="E1318">
            <v>0</v>
          </cell>
          <cell r="F1318">
            <v>74875</v>
          </cell>
          <cell r="G1318">
            <v>0</v>
          </cell>
        </row>
        <row r="1319">
          <cell r="A1319" t="str">
            <v>ZK800.K260</v>
          </cell>
          <cell r="B1319" t="str">
            <v>ZK800</v>
          </cell>
          <cell r="C1319">
            <v>0</v>
          </cell>
          <cell r="D1319">
            <v>0</v>
          </cell>
          <cell r="E1319">
            <v>0</v>
          </cell>
          <cell r="F1319">
            <v>12300</v>
          </cell>
          <cell r="G1319">
            <v>0</v>
          </cell>
        </row>
        <row r="1320">
          <cell r="A1320" t="str">
            <v>ZK800.K299</v>
          </cell>
          <cell r="B1320" t="str">
            <v>ZK800</v>
          </cell>
          <cell r="C1320">
            <v>0</v>
          </cell>
          <cell r="D1320">
            <v>0</v>
          </cell>
          <cell r="E1320">
            <v>0</v>
          </cell>
          <cell r="F1320">
            <v>74680.710000000006</v>
          </cell>
          <cell r="G1320">
            <v>0</v>
          </cell>
        </row>
        <row r="1321">
          <cell r="A1321" t="str">
            <v>ZK877.8999</v>
          </cell>
          <cell r="B1321" t="str">
            <v>ZK877</v>
          </cell>
          <cell r="C1321">
            <v>0</v>
          </cell>
          <cell r="D1321">
            <v>0</v>
          </cell>
          <cell r="E1321">
            <v>0</v>
          </cell>
          <cell r="F1321">
            <v>0</v>
          </cell>
          <cell r="G1321">
            <v>0</v>
          </cell>
        </row>
        <row r="1322">
          <cell r="A1322" t="str">
            <v>ZK877.K999</v>
          </cell>
          <cell r="B1322" t="str">
            <v>ZK877</v>
          </cell>
          <cell r="C1322">
            <v>0</v>
          </cell>
          <cell r="D1322">
            <v>0</v>
          </cell>
          <cell r="E1322">
            <v>0</v>
          </cell>
          <cell r="F1322">
            <v>0</v>
          </cell>
          <cell r="G1322">
            <v>0</v>
          </cell>
        </row>
        <row r="1323">
          <cell r="A1323" t="str">
            <v>ZK900.A006</v>
          </cell>
          <cell r="B1323" t="str">
            <v>ZK900</v>
          </cell>
          <cell r="C1323">
            <v>0</v>
          </cell>
          <cell r="D1323">
            <v>0</v>
          </cell>
          <cell r="E1323">
            <v>0</v>
          </cell>
          <cell r="F1323">
            <v>0</v>
          </cell>
          <cell r="G1323">
            <v>1114.05</v>
          </cell>
        </row>
        <row r="1324">
          <cell r="A1324" t="str">
            <v>ZK901.A006</v>
          </cell>
          <cell r="B1324" t="str">
            <v>ZK901</v>
          </cell>
          <cell r="C1324">
            <v>0</v>
          </cell>
          <cell r="D1324">
            <v>0</v>
          </cell>
          <cell r="E1324">
            <v>0</v>
          </cell>
          <cell r="F1324">
            <v>0</v>
          </cell>
          <cell r="G1324">
            <v>1582</v>
          </cell>
        </row>
        <row r="1325">
          <cell r="A1325" t="str">
            <v>ZK902.A006</v>
          </cell>
          <cell r="B1325" t="str">
            <v>ZK902</v>
          </cell>
          <cell r="C1325">
            <v>0</v>
          </cell>
          <cell r="D1325">
            <v>0</v>
          </cell>
          <cell r="E1325">
            <v>0</v>
          </cell>
          <cell r="F1325">
            <v>0</v>
          </cell>
          <cell r="G1325">
            <v>0</v>
          </cell>
        </row>
        <row r="1326">
          <cell r="A1326" t="str">
            <v>ZK905.A015</v>
          </cell>
          <cell r="B1326" t="str">
            <v>ZK905</v>
          </cell>
          <cell r="C1326">
            <v>0</v>
          </cell>
          <cell r="D1326">
            <v>0</v>
          </cell>
          <cell r="E1326">
            <v>0</v>
          </cell>
          <cell r="F1326">
            <v>0</v>
          </cell>
          <cell r="G1326">
            <v>0</v>
          </cell>
        </row>
        <row r="1327">
          <cell r="A1327" t="str">
            <v>ZK906.A015</v>
          </cell>
          <cell r="B1327" t="str">
            <v>ZK906</v>
          </cell>
          <cell r="C1327">
            <v>0</v>
          </cell>
          <cell r="D1327">
            <v>0</v>
          </cell>
          <cell r="E1327">
            <v>0</v>
          </cell>
          <cell r="F1327">
            <v>0</v>
          </cell>
          <cell r="G1327">
            <v>0</v>
          </cell>
        </row>
        <row r="1328">
          <cell r="A1328" t="str">
            <v>ZK907.A015</v>
          </cell>
          <cell r="B1328" t="str">
            <v>ZK907</v>
          </cell>
          <cell r="C1328">
            <v>0</v>
          </cell>
          <cell r="D1328">
            <v>0</v>
          </cell>
          <cell r="E1328">
            <v>0</v>
          </cell>
          <cell r="F1328">
            <v>0</v>
          </cell>
          <cell r="G1328">
            <v>0</v>
          </cell>
        </row>
        <row r="1329">
          <cell r="A1329" t="str">
            <v>ZK910.A006</v>
          </cell>
          <cell r="B1329" t="str">
            <v>ZK910</v>
          </cell>
          <cell r="C1329">
            <v>0</v>
          </cell>
          <cell r="D1329">
            <v>0</v>
          </cell>
          <cell r="E1329">
            <v>0</v>
          </cell>
          <cell r="F1329">
            <v>0</v>
          </cell>
          <cell r="G1329">
            <v>0</v>
          </cell>
        </row>
        <row r="1330">
          <cell r="A1330" t="str">
            <v>ZK930.A050</v>
          </cell>
          <cell r="B1330" t="str">
            <v>ZK930</v>
          </cell>
          <cell r="C1330">
            <v>0</v>
          </cell>
          <cell r="D1330">
            <v>0</v>
          </cell>
          <cell r="E1330">
            <v>0</v>
          </cell>
          <cell r="F1330">
            <v>0</v>
          </cell>
          <cell r="G1330">
            <v>0</v>
          </cell>
        </row>
        <row r="1331">
          <cell r="A1331" t="str">
            <v>ZK930.A059</v>
          </cell>
          <cell r="B1331" t="str">
            <v>ZK930</v>
          </cell>
          <cell r="C1331">
            <v>0</v>
          </cell>
          <cell r="D1331">
            <v>0</v>
          </cell>
          <cell r="E1331">
            <v>0</v>
          </cell>
          <cell r="F1331">
            <v>0</v>
          </cell>
          <cell r="G1331">
            <v>0</v>
          </cell>
        </row>
        <row r="1332">
          <cell r="A1332" t="str">
            <v>ZK930.A060</v>
          </cell>
          <cell r="B1332" t="str">
            <v>ZK930</v>
          </cell>
          <cell r="C1332">
            <v>0</v>
          </cell>
          <cell r="D1332">
            <v>0</v>
          </cell>
          <cell r="E1332">
            <v>0</v>
          </cell>
          <cell r="F1332">
            <v>0</v>
          </cell>
          <cell r="G1332">
            <v>0</v>
          </cell>
        </row>
        <row r="1333">
          <cell r="A1333" t="str">
            <v>ZK931.A042</v>
          </cell>
          <cell r="B1333" t="str">
            <v>ZK931</v>
          </cell>
          <cell r="C1333">
            <v>0</v>
          </cell>
          <cell r="D1333">
            <v>0</v>
          </cell>
          <cell r="E1333">
            <v>0</v>
          </cell>
          <cell r="F1333">
            <v>0</v>
          </cell>
          <cell r="G1333">
            <v>0</v>
          </cell>
        </row>
        <row r="1334">
          <cell r="A1334" t="str">
            <v>ZK931.A043</v>
          </cell>
          <cell r="B1334" t="str">
            <v>ZK931</v>
          </cell>
          <cell r="C1334">
            <v>0</v>
          </cell>
          <cell r="D1334">
            <v>0</v>
          </cell>
          <cell r="E1334">
            <v>0</v>
          </cell>
          <cell r="F1334">
            <v>0</v>
          </cell>
          <cell r="G1334">
            <v>0</v>
          </cell>
        </row>
        <row r="1335">
          <cell r="A1335" t="str">
            <v>ZK932.A041</v>
          </cell>
          <cell r="B1335" t="str">
            <v>ZK932</v>
          </cell>
          <cell r="C1335">
            <v>0</v>
          </cell>
          <cell r="D1335">
            <v>0</v>
          </cell>
          <cell r="E1335">
            <v>0</v>
          </cell>
          <cell r="F1335">
            <v>0</v>
          </cell>
          <cell r="G1335">
            <v>0</v>
          </cell>
        </row>
        <row r="1336">
          <cell r="A1336" t="str">
            <v>ZK932.A042</v>
          </cell>
          <cell r="B1336" t="str">
            <v>ZK932</v>
          </cell>
          <cell r="C1336">
            <v>0</v>
          </cell>
          <cell r="D1336">
            <v>0</v>
          </cell>
          <cell r="E1336">
            <v>0</v>
          </cell>
          <cell r="F1336">
            <v>0</v>
          </cell>
          <cell r="G1336">
            <v>0</v>
          </cell>
        </row>
        <row r="1337">
          <cell r="A1337" t="str">
            <v>ZK940.A210</v>
          </cell>
          <cell r="B1337" t="str">
            <v>ZK940</v>
          </cell>
          <cell r="C1337">
            <v>0</v>
          </cell>
          <cell r="D1337">
            <v>0</v>
          </cell>
          <cell r="E1337">
            <v>0</v>
          </cell>
          <cell r="F1337">
            <v>0</v>
          </cell>
          <cell r="G1337">
            <v>0</v>
          </cell>
        </row>
        <row r="1338">
          <cell r="A1338" t="str">
            <v>ZK940.A211</v>
          </cell>
          <cell r="B1338" t="str">
            <v>ZK940</v>
          </cell>
          <cell r="C1338">
            <v>0</v>
          </cell>
          <cell r="D1338">
            <v>0</v>
          </cell>
          <cell r="E1338">
            <v>0</v>
          </cell>
          <cell r="F1338">
            <v>0</v>
          </cell>
          <cell r="G1338">
            <v>0</v>
          </cell>
        </row>
        <row r="1339">
          <cell r="A1339" t="str">
            <v>ZK950.A240</v>
          </cell>
          <cell r="B1339" t="str">
            <v>ZK950</v>
          </cell>
          <cell r="C1339">
            <v>0</v>
          </cell>
          <cell r="D1339">
            <v>0</v>
          </cell>
          <cell r="E1339">
            <v>0</v>
          </cell>
          <cell r="F1339">
            <v>0</v>
          </cell>
          <cell r="G1339">
            <v>0</v>
          </cell>
        </row>
        <row r="1340">
          <cell r="A1340" t="str">
            <v>ZK950.A241</v>
          </cell>
          <cell r="B1340" t="str">
            <v>ZK950</v>
          </cell>
          <cell r="C1340">
            <v>0</v>
          </cell>
          <cell r="D1340">
            <v>0</v>
          </cell>
          <cell r="E1340">
            <v>0</v>
          </cell>
          <cell r="F1340">
            <v>0</v>
          </cell>
          <cell r="G1340">
            <v>0</v>
          </cell>
        </row>
        <row r="1341">
          <cell r="A1341" t="str">
            <v>ZK950.A242</v>
          </cell>
          <cell r="B1341" t="str">
            <v>ZK950</v>
          </cell>
          <cell r="C1341">
            <v>0</v>
          </cell>
          <cell r="D1341">
            <v>0</v>
          </cell>
          <cell r="E1341">
            <v>0</v>
          </cell>
          <cell r="F1341">
            <v>0</v>
          </cell>
          <cell r="G1341">
            <v>0</v>
          </cell>
        </row>
        <row r="1342">
          <cell r="A1342" t="str">
            <v>ZK951.A240</v>
          </cell>
          <cell r="B1342" t="str">
            <v>ZK951</v>
          </cell>
          <cell r="C1342">
            <v>0</v>
          </cell>
          <cell r="D1342">
            <v>0</v>
          </cell>
          <cell r="E1342">
            <v>0</v>
          </cell>
          <cell r="F1342">
            <v>0</v>
          </cell>
          <cell r="G1342">
            <v>0</v>
          </cell>
        </row>
        <row r="1343">
          <cell r="A1343" t="str">
            <v>ZK951.A241</v>
          </cell>
          <cell r="B1343" t="str">
            <v>ZK951</v>
          </cell>
          <cell r="C1343">
            <v>0</v>
          </cell>
          <cell r="D1343">
            <v>0</v>
          </cell>
          <cell r="E1343">
            <v>0</v>
          </cell>
          <cell r="F1343">
            <v>0</v>
          </cell>
          <cell r="G1343">
            <v>0</v>
          </cell>
        </row>
        <row r="1344">
          <cell r="A1344" t="str">
            <v>ZK952.A240</v>
          </cell>
          <cell r="B1344" t="str">
            <v>ZK952</v>
          </cell>
          <cell r="C1344">
            <v>0</v>
          </cell>
          <cell r="D1344">
            <v>0</v>
          </cell>
          <cell r="E1344">
            <v>0</v>
          </cell>
          <cell r="F1344">
            <v>0</v>
          </cell>
          <cell r="G1344">
            <v>0</v>
          </cell>
        </row>
        <row r="1345">
          <cell r="A1345" t="str">
            <v>ZK952.A241</v>
          </cell>
          <cell r="B1345" t="str">
            <v>ZK952</v>
          </cell>
          <cell r="C1345">
            <v>0</v>
          </cell>
          <cell r="D1345">
            <v>0</v>
          </cell>
          <cell r="E1345">
            <v>0</v>
          </cell>
          <cell r="F1345">
            <v>0</v>
          </cell>
          <cell r="G1345">
            <v>0</v>
          </cell>
        </row>
        <row r="1346">
          <cell r="A1346" t="str">
            <v>ZK955.A042</v>
          </cell>
          <cell r="B1346" t="str">
            <v>ZK955</v>
          </cell>
          <cell r="C1346">
            <v>0</v>
          </cell>
          <cell r="D1346">
            <v>0</v>
          </cell>
          <cell r="E1346">
            <v>0</v>
          </cell>
          <cell r="F1346">
            <v>0</v>
          </cell>
          <cell r="G1346">
            <v>0</v>
          </cell>
        </row>
        <row r="1347">
          <cell r="A1347" t="str">
            <v>ZK955.A210</v>
          </cell>
          <cell r="B1347" t="str">
            <v>ZK955</v>
          </cell>
          <cell r="C1347">
            <v>0</v>
          </cell>
          <cell r="D1347">
            <v>0</v>
          </cell>
          <cell r="E1347">
            <v>0</v>
          </cell>
          <cell r="F1347">
            <v>0</v>
          </cell>
          <cell r="G1347">
            <v>0</v>
          </cell>
        </row>
        <row r="1348">
          <cell r="A1348" t="str">
            <v>ZK956.A042</v>
          </cell>
          <cell r="B1348" t="str">
            <v>ZK956</v>
          </cell>
          <cell r="C1348">
            <v>0</v>
          </cell>
          <cell r="D1348">
            <v>0</v>
          </cell>
          <cell r="E1348">
            <v>0</v>
          </cell>
          <cell r="F1348">
            <v>0</v>
          </cell>
          <cell r="G1348">
            <v>0</v>
          </cell>
        </row>
        <row r="1349">
          <cell r="A1349" t="str">
            <v>ZK960.A100</v>
          </cell>
          <cell r="B1349" t="str">
            <v>ZK960</v>
          </cell>
          <cell r="C1349">
            <v>0</v>
          </cell>
          <cell r="D1349">
            <v>0</v>
          </cell>
          <cell r="E1349">
            <v>0</v>
          </cell>
          <cell r="F1349">
            <v>0</v>
          </cell>
          <cell r="G1349">
            <v>0</v>
          </cell>
        </row>
        <row r="1350">
          <cell r="A1350" t="str">
            <v>ZK960.A210</v>
          </cell>
          <cell r="B1350" t="str">
            <v>ZK960</v>
          </cell>
          <cell r="C1350">
            <v>0</v>
          </cell>
          <cell r="D1350">
            <v>0</v>
          </cell>
          <cell r="E1350">
            <v>0</v>
          </cell>
          <cell r="F1350">
            <v>0</v>
          </cell>
          <cell r="G1350">
            <v>0</v>
          </cell>
        </row>
        <row r="1351">
          <cell r="A1351" t="str">
            <v>ZK970.A210</v>
          </cell>
          <cell r="B1351" t="str">
            <v>ZK970</v>
          </cell>
          <cell r="C1351">
            <v>0</v>
          </cell>
          <cell r="D1351">
            <v>0</v>
          </cell>
          <cell r="E1351">
            <v>0</v>
          </cell>
          <cell r="F1351">
            <v>0</v>
          </cell>
          <cell r="G1351">
            <v>0</v>
          </cell>
        </row>
        <row r="1352">
          <cell r="A1352" t="str">
            <v>ZK970.A211</v>
          </cell>
          <cell r="B1352" t="str">
            <v>ZK970</v>
          </cell>
          <cell r="C1352">
            <v>0</v>
          </cell>
          <cell r="D1352">
            <v>0</v>
          </cell>
          <cell r="E1352">
            <v>0</v>
          </cell>
          <cell r="F1352">
            <v>0</v>
          </cell>
          <cell r="G1352">
            <v>0</v>
          </cell>
        </row>
        <row r="1353">
          <cell r="A1353" t="str">
            <v>ZK972.A203</v>
          </cell>
          <cell r="B1353" t="str">
            <v>ZK972</v>
          </cell>
          <cell r="C1353">
            <v>0</v>
          </cell>
          <cell r="D1353">
            <v>0</v>
          </cell>
          <cell r="E1353">
            <v>0</v>
          </cell>
          <cell r="F1353">
            <v>0</v>
          </cell>
          <cell r="G1353">
            <v>0</v>
          </cell>
        </row>
        <row r="1354">
          <cell r="A1354" t="str">
            <v>ZK972.A204</v>
          </cell>
          <cell r="B1354" t="str">
            <v>ZK972</v>
          </cell>
          <cell r="C1354">
            <v>0</v>
          </cell>
          <cell r="D1354">
            <v>0</v>
          </cell>
          <cell r="E1354">
            <v>0</v>
          </cell>
          <cell r="F1354">
            <v>0</v>
          </cell>
          <cell r="G1354">
            <v>0</v>
          </cell>
        </row>
        <row r="1355">
          <cell r="A1355" t="str">
            <v>ZK974.A212</v>
          </cell>
          <cell r="B1355" t="str">
            <v>ZK974</v>
          </cell>
          <cell r="C1355">
            <v>0</v>
          </cell>
          <cell r="D1355">
            <v>0</v>
          </cell>
          <cell r="E1355">
            <v>0</v>
          </cell>
          <cell r="F1355">
            <v>0</v>
          </cell>
          <cell r="G1355">
            <v>0</v>
          </cell>
        </row>
        <row r="1356">
          <cell r="A1356" t="str">
            <v>ZK975.A220</v>
          </cell>
          <cell r="B1356" t="str">
            <v>ZK975</v>
          </cell>
          <cell r="C1356">
            <v>0</v>
          </cell>
          <cell r="D1356">
            <v>0</v>
          </cell>
          <cell r="E1356">
            <v>0</v>
          </cell>
          <cell r="F1356">
            <v>0</v>
          </cell>
          <cell r="G1356">
            <v>0</v>
          </cell>
        </row>
        <row r="1357">
          <cell r="A1357" t="str">
            <v>ZK975.A221</v>
          </cell>
          <cell r="B1357" t="str">
            <v>ZK975</v>
          </cell>
          <cell r="C1357">
            <v>0</v>
          </cell>
          <cell r="D1357">
            <v>0</v>
          </cell>
          <cell r="E1357">
            <v>0</v>
          </cell>
          <cell r="F1357">
            <v>0</v>
          </cell>
          <cell r="G1357">
            <v>0</v>
          </cell>
        </row>
        <row r="1358">
          <cell r="A1358" t="str">
            <v>ZK976.A210</v>
          </cell>
          <cell r="B1358" t="str">
            <v>ZK976</v>
          </cell>
          <cell r="C1358">
            <v>0</v>
          </cell>
          <cell r="D1358">
            <v>0</v>
          </cell>
          <cell r="E1358">
            <v>0</v>
          </cell>
          <cell r="F1358">
            <v>0</v>
          </cell>
          <cell r="G1358">
            <v>0</v>
          </cell>
        </row>
        <row r="1359">
          <cell r="A1359" t="str">
            <v>ZK976.A211</v>
          </cell>
          <cell r="B1359" t="str">
            <v>ZK976</v>
          </cell>
          <cell r="C1359">
            <v>0</v>
          </cell>
          <cell r="D1359">
            <v>0</v>
          </cell>
          <cell r="E1359">
            <v>0</v>
          </cell>
          <cell r="F1359">
            <v>0</v>
          </cell>
          <cell r="G1359">
            <v>0</v>
          </cell>
        </row>
        <row r="1360">
          <cell r="A1360" t="str">
            <v>ZK980.A210</v>
          </cell>
          <cell r="B1360" t="str">
            <v>ZK980</v>
          </cell>
          <cell r="C1360">
            <v>0</v>
          </cell>
          <cell r="D1360">
            <v>0</v>
          </cell>
          <cell r="E1360">
            <v>0</v>
          </cell>
          <cell r="F1360">
            <v>0</v>
          </cell>
          <cell r="G1360">
            <v>0</v>
          </cell>
        </row>
        <row r="1361">
          <cell r="A1361" t="str">
            <v>ZK980.A211</v>
          </cell>
          <cell r="B1361" t="str">
            <v>ZK980</v>
          </cell>
          <cell r="C1361">
            <v>0</v>
          </cell>
          <cell r="D1361">
            <v>0</v>
          </cell>
          <cell r="E1361">
            <v>0</v>
          </cell>
          <cell r="F1361">
            <v>0</v>
          </cell>
          <cell r="G1361">
            <v>0</v>
          </cell>
        </row>
        <row r="1362">
          <cell r="A1362" t="str">
            <v>ZK981.A006</v>
          </cell>
          <cell r="B1362" t="str">
            <v>ZK981</v>
          </cell>
          <cell r="C1362">
            <v>0</v>
          </cell>
          <cell r="D1362">
            <v>0</v>
          </cell>
          <cell r="E1362">
            <v>0</v>
          </cell>
          <cell r="F1362">
            <v>0</v>
          </cell>
          <cell r="G1362">
            <v>0</v>
          </cell>
        </row>
        <row r="1363">
          <cell r="A1363" t="str">
            <v>ZK981.A213</v>
          </cell>
          <cell r="B1363" t="str">
            <v>ZK981</v>
          </cell>
          <cell r="C1363">
            <v>0</v>
          </cell>
          <cell r="D1363">
            <v>0</v>
          </cell>
          <cell r="E1363">
            <v>0</v>
          </cell>
          <cell r="F1363">
            <v>0</v>
          </cell>
          <cell r="G1363">
            <v>0</v>
          </cell>
        </row>
        <row r="1364">
          <cell r="A1364" t="str">
            <v>ZK985.A210</v>
          </cell>
          <cell r="B1364" t="str">
            <v>ZK985</v>
          </cell>
          <cell r="C1364">
            <v>0</v>
          </cell>
          <cell r="D1364">
            <v>0</v>
          </cell>
          <cell r="E1364">
            <v>0</v>
          </cell>
          <cell r="F1364">
            <v>0</v>
          </cell>
          <cell r="G1364">
            <v>0</v>
          </cell>
        </row>
        <row r="1365">
          <cell r="A1365" t="str">
            <v>ZK990.A240</v>
          </cell>
          <cell r="B1365" t="str">
            <v>ZK990</v>
          </cell>
          <cell r="C1365">
            <v>0</v>
          </cell>
          <cell r="D1365">
            <v>0</v>
          </cell>
          <cell r="E1365">
            <v>0</v>
          </cell>
          <cell r="F1365">
            <v>0</v>
          </cell>
          <cell r="G1365">
            <v>0</v>
          </cell>
        </row>
        <row r="1366">
          <cell r="A1366" t="str">
            <v>ZK990.A241</v>
          </cell>
          <cell r="B1366" t="str">
            <v>ZK990</v>
          </cell>
          <cell r="C1366">
            <v>0</v>
          </cell>
          <cell r="D1366">
            <v>0</v>
          </cell>
          <cell r="E1366">
            <v>0</v>
          </cell>
          <cell r="F1366">
            <v>0</v>
          </cell>
          <cell r="G1366">
            <v>0</v>
          </cell>
        </row>
        <row r="1367">
          <cell r="A1367" t="str">
            <v>ZK991.A240</v>
          </cell>
          <cell r="B1367" t="str">
            <v>ZK991</v>
          </cell>
          <cell r="C1367">
            <v>0</v>
          </cell>
          <cell r="D1367">
            <v>0</v>
          </cell>
          <cell r="E1367">
            <v>0</v>
          </cell>
          <cell r="F1367">
            <v>0</v>
          </cell>
          <cell r="G1367">
            <v>0</v>
          </cell>
        </row>
        <row r="1368">
          <cell r="A1368" t="str">
            <v>ZK991.A241</v>
          </cell>
          <cell r="B1368" t="str">
            <v>ZK991</v>
          </cell>
          <cell r="C1368">
            <v>0</v>
          </cell>
          <cell r="D1368">
            <v>0</v>
          </cell>
          <cell r="E1368">
            <v>0</v>
          </cell>
          <cell r="F1368">
            <v>0</v>
          </cell>
          <cell r="G1368">
            <v>0</v>
          </cell>
        </row>
        <row r="1369">
          <cell r="A1369" t="str">
            <v>ZK992.A240</v>
          </cell>
          <cell r="B1369" t="str">
            <v>ZK992</v>
          </cell>
          <cell r="C1369">
            <v>0</v>
          </cell>
          <cell r="D1369">
            <v>0</v>
          </cell>
          <cell r="E1369">
            <v>0</v>
          </cell>
          <cell r="F1369">
            <v>0</v>
          </cell>
          <cell r="G1369">
            <v>0</v>
          </cell>
        </row>
        <row r="1370">
          <cell r="A1370" t="str">
            <v>ZK992.A241</v>
          </cell>
          <cell r="B1370" t="str">
            <v>ZK992</v>
          </cell>
          <cell r="C1370">
            <v>0</v>
          </cell>
          <cell r="D1370">
            <v>0</v>
          </cell>
          <cell r="E1370">
            <v>0</v>
          </cell>
          <cell r="F1370">
            <v>0</v>
          </cell>
          <cell r="G1370">
            <v>0</v>
          </cell>
        </row>
        <row r="1371">
          <cell r="A1371" t="str">
            <v>ZK993.A050</v>
          </cell>
          <cell r="B1371" t="str">
            <v>ZK993</v>
          </cell>
          <cell r="C1371">
            <v>0</v>
          </cell>
          <cell r="D1371">
            <v>0</v>
          </cell>
          <cell r="E1371">
            <v>0</v>
          </cell>
          <cell r="F1371">
            <v>0</v>
          </cell>
          <cell r="G1371">
            <v>0</v>
          </cell>
        </row>
        <row r="1372">
          <cell r="A1372" t="str">
            <v>ZK993.A060</v>
          </cell>
          <cell r="B1372" t="str">
            <v>ZK993</v>
          </cell>
          <cell r="C1372">
            <v>0</v>
          </cell>
          <cell r="D1372">
            <v>0</v>
          </cell>
          <cell r="E1372">
            <v>0</v>
          </cell>
          <cell r="F1372">
            <v>0</v>
          </cell>
          <cell r="G1372">
            <v>0</v>
          </cell>
        </row>
        <row r="1373">
          <cell r="A1373" t="str">
            <v>ZK994.A042</v>
          </cell>
          <cell r="B1373" t="str">
            <v>ZK994</v>
          </cell>
          <cell r="C1373">
            <v>0</v>
          </cell>
          <cell r="D1373">
            <v>0</v>
          </cell>
          <cell r="E1373">
            <v>0</v>
          </cell>
          <cell r="F1373">
            <v>0</v>
          </cell>
          <cell r="G1373">
            <v>0</v>
          </cell>
        </row>
        <row r="1374">
          <cell r="A1374" t="str">
            <v>ZK994.A050</v>
          </cell>
          <cell r="B1374" t="str">
            <v>ZK994</v>
          </cell>
          <cell r="C1374">
            <v>0</v>
          </cell>
          <cell r="D1374">
            <v>0</v>
          </cell>
          <cell r="E1374">
            <v>0</v>
          </cell>
          <cell r="F1374">
            <v>0</v>
          </cell>
          <cell r="G1374">
            <v>0</v>
          </cell>
        </row>
        <row r="1375">
          <cell r="A1375" t="str">
            <v>ZK994.A060</v>
          </cell>
          <cell r="B1375" t="str">
            <v>ZK994</v>
          </cell>
          <cell r="C1375">
            <v>0</v>
          </cell>
          <cell r="D1375">
            <v>0</v>
          </cell>
          <cell r="E1375">
            <v>0</v>
          </cell>
          <cell r="F1375">
            <v>0</v>
          </cell>
          <cell r="G1375">
            <v>0</v>
          </cell>
        </row>
        <row r="1376">
          <cell r="A1376" t="str">
            <v>ZK995.A212</v>
          </cell>
          <cell r="B1376" t="str">
            <v>ZK995</v>
          </cell>
          <cell r="C1376">
            <v>0</v>
          </cell>
          <cell r="D1376">
            <v>0</v>
          </cell>
          <cell r="E1376">
            <v>0</v>
          </cell>
          <cell r="F1376">
            <v>0</v>
          </cell>
          <cell r="G1376">
            <v>0</v>
          </cell>
        </row>
        <row r="1377">
          <cell r="A1377" t="str">
            <v>ZK995.A213</v>
          </cell>
          <cell r="B1377" t="str">
            <v>ZK995</v>
          </cell>
          <cell r="C1377">
            <v>0</v>
          </cell>
          <cell r="D1377">
            <v>0</v>
          </cell>
          <cell r="E1377">
            <v>0</v>
          </cell>
          <cell r="F1377">
            <v>0</v>
          </cell>
          <cell r="G1377">
            <v>0</v>
          </cell>
        </row>
        <row r="1378">
          <cell r="A1378" t="str">
            <v>ZK996.A100</v>
          </cell>
          <cell r="B1378" t="str">
            <v>ZK996</v>
          </cell>
          <cell r="C1378">
            <v>0</v>
          </cell>
          <cell r="D1378">
            <v>0</v>
          </cell>
          <cell r="E1378">
            <v>0</v>
          </cell>
          <cell r="F1378">
            <v>0</v>
          </cell>
          <cell r="G1378">
            <v>0</v>
          </cell>
        </row>
        <row r="1379">
          <cell r="A1379" t="str">
            <v>ZK996.A210</v>
          </cell>
          <cell r="B1379" t="str">
            <v>ZK996</v>
          </cell>
          <cell r="C1379">
            <v>0</v>
          </cell>
          <cell r="D1379">
            <v>0</v>
          </cell>
          <cell r="E1379">
            <v>0</v>
          </cell>
          <cell r="F1379">
            <v>0</v>
          </cell>
          <cell r="G1379">
            <v>0</v>
          </cell>
        </row>
        <row r="1380">
          <cell r="A1380" t="str">
            <v>ZK997.A210</v>
          </cell>
          <cell r="B1380" t="str">
            <v>ZK997</v>
          </cell>
          <cell r="C1380">
            <v>0</v>
          </cell>
          <cell r="D1380">
            <v>0</v>
          </cell>
          <cell r="E1380">
            <v>0</v>
          </cell>
          <cell r="F1380">
            <v>0</v>
          </cell>
          <cell r="G1380">
            <v>0</v>
          </cell>
        </row>
        <row r="1381">
          <cell r="A1381" t="str">
            <v>ZK998.A210</v>
          </cell>
          <cell r="B1381" t="str">
            <v>ZK998</v>
          </cell>
          <cell r="C1381">
            <v>0</v>
          </cell>
          <cell r="D1381">
            <v>0</v>
          </cell>
          <cell r="E1381">
            <v>0</v>
          </cell>
          <cell r="F1381">
            <v>0</v>
          </cell>
          <cell r="G1381">
            <v>0</v>
          </cell>
        </row>
        <row r="1382">
          <cell r="A1382" t="str">
            <v>ZK999.A210</v>
          </cell>
          <cell r="B1382" t="str">
            <v>ZK999</v>
          </cell>
          <cell r="C1382">
            <v>0</v>
          </cell>
          <cell r="D1382">
            <v>0</v>
          </cell>
          <cell r="E1382">
            <v>0</v>
          </cell>
          <cell r="F1382">
            <v>0</v>
          </cell>
          <cell r="G1382">
            <v>0</v>
          </cell>
        </row>
        <row r="1383">
          <cell r="D1383">
            <v>959870.5499999997</v>
          </cell>
          <cell r="E1383">
            <v>10310211.9</v>
          </cell>
          <cell r="F1383">
            <v>7061059.2800000096</v>
          </cell>
          <cell r="G1383">
            <v>1605008.7899999996</v>
          </cell>
        </row>
        <row r="1384">
          <cell r="D1384">
            <v>959870.5499999997</v>
          </cell>
          <cell r="E1384">
            <v>10310211.900000004</v>
          </cell>
          <cell r="F1384">
            <v>7061059.2800000096</v>
          </cell>
          <cell r="G1384">
            <v>1603008.7899999993</v>
          </cell>
        </row>
        <row r="1385">
          <cell r="D1385">
            <v>0</v>
          </cell>
          <cell r="E1385">
            <v>0</v>
          </cell>
          <cell r="F1385">
            <v>0</v>
          </cell>
          <cell r="G1385">
            <v>-2000.0000000002328</v>
          </cell>
        </row>
        <row r="1386">
          <cell r="G1386">
            <v>2000</v>
          </cell>
        </row>
        <row r="1387">
          <cell r="G1387">
            <v>-2.3283064365386963E-10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2" activePane="bottomRight" state="frozen"/>
      <selection activeCell="G31" sqref="G8:G31"/>
      <selection pane="topRight" activeCell="G31" sqref="G8:G31"/>
      <selection pane="bottomLeft" activeCell="G31" sqref="G8:G31"/>
      <selection pane="bottomRight" activeCell="G10" sqref="G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ZK102.K201.C525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5">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ZK102.K201.C525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ZK102.K115.C525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ZK102.K115.C525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ZK102.K116.C525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ZK102.K116.C525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ZK102.K202.C525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ZK102.K202.C525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ZK102.K203.C525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ZK102.K203.C525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ZK102.K117.C525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ZK102.K117.C525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ZK102..C525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ZK102..C525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ZK102..C525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ZK102..C525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ZK102..C525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ZK102..C525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6"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Travel Photographer of the Year</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C525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ZK103.K161.C525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ZK103.K161.C525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ZK103.K223.C525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ZK103.K224.C525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ZK103.K224.C525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ZK103.K225.C525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ZK103.K226.C525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ZK103.K227.C525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ZK103..C525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ZK104.K231.C525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ZK104.K231.C525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ZK104.K232.C525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ZK104.K232.C525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ZK104.K233.C525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ZK104.K233.C525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41"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ZK105.K237.C525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ZK105.K237.C525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ZK105.K238.C525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ZK105.K238.C525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ZK105.K239.C525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ZK105.K239.C525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ZK105.K240.C525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ZK105.K240.C525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02" activePane="bottomRight" state="frozen"/>
      <selection activeCell="G31" sqref="G8:G31"/>
      <selection pane="topRight" activeCell="G31" sqref="G8:G31"/>
      <selection pane="bottomLeft" activeCell="G31" sqref="G8:G31"/>
      <selection pane="bottomRight" activeCell="C22" sqref="C22"/>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Travel Photographer of the Year</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C525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ZK106.K244.C525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5">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ZK106.K244.C525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ZK106.K245.C525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ZK106.K245.C525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ZK106.K246.C525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ZK106.K246.C525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ZK106.K247.C525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ZK106.K247.C525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ZK106.K247.C525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ZK106.K128.C525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ZK106.K128.C525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ZK106.K248.C525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ZK106.K248.C525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ZK106.K249.C525</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ZK106.K249.C525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ZK106.K249.C525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ZK106.K250.C525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ZK106.K250.C525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ZK106.K251.C525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ZK106.K251.C525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ZK106.K252.C525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ZK106.K252.C525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ZK106.K253.C525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ZK106.K253.C525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7" activePane="bottomRight" state="frozen"/>
      <selection activeCell="G31" sqref="G8:G31"/>
      <selection pane="topRight" activeCell="G31" sqref="G8:G31"/>
      <selection pane="bottomLeft" activeCell="G31" sqref="G8:G31"/>
      <selection pane="bottomRight" activeCell="AG9" sqref="AG9"/>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5.15625" style="489"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ZK107.K136.C525</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ZK107.K136.C525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ZK107.K257.C525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ZK107.K257.C525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ZK107.K258.C525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ZK107.K258.C525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ZK107.K259.C525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ZK107.K259.C525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ZK107.K260.C525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ZK107.K260.C525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ZK107.K261.C525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ZK107.K261.C525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ZK107.K145.C525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ZK107.K145.C525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ZK107.K137.C525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ZK107.K137.C525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ZK107.K265.C525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ZK107.K265.C525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Travel Photographer of the Year</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C525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ZK108.K162.C525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ZK108.K162.C525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ZK108.K266.C525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ZK108.K266.C525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9"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ZK109.K270.C525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ZK109.K270.C525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ZK109.K271.C525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ZK109.K271.C525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ZK109.K138.C525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ZK109.K138.C525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ZK109.K158.C525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ZK109.K158.C525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ZK109.K159.C525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ZK109.K159.C525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ZK109.K272.C525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ZK109.K272.C525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ZK109.K273.C525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ZK109.K273.C525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ZK109.K274.C525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ZK109.K274.C525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42"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ZK110.K278.C525</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ZK110.K278.C525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ZK110.K279.C525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ZK110.K279.C525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ZK110.K280.C525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ZK110.K280.C525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ZK110.K281.C525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ZK110.K281.C525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ZK110.K282.C525</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ZK110.K282.C525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ZK111.K129.C525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ZK111.K129.C525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ZK111.K246.C525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ZK111.K246.C525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ZK111.K106.C525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ZK111.K106.C525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ZK111.K283.C525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ZK111.K283.C525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ZK111.K105.C525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ZK111.K105.C525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1" workbookViewId="0">
      <selection activeCell="F4490" sqref="F4490"/>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C525</v>
      </c>
      <c r="C1" t="s">
        <v>298</v>
      </c>
      <c r="D1" t="s">
        <v>299</v>
      </c>
      <c r="E1" t="s">
        <v>300</v>
      </c>
      <c r="H1" s="613" t="s">
        <v>5112</v>
      </c>
      <c r="I1" s="613"/>
      <c r="J1" s="613"/>
      <c r="K1" s="613"/>
    </row>
    <row r="2" spans="1:21" ht="14.7" thickBot="1" x14ac:dyDescent="0.6">
      <c r="A2" t="s">
        <v>537</v>
      </c>
      <c r="B2" t="str">
        <f>+A2&amp;"."&amp;$A$1</f>
        <v>ZK100.K101.C525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ZK100.K102.C525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ZK100.K103.C525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ZK100.K104.C525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ZK100.K105.C525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ZK100.K106.C525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ZK100.K107.C525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ZK100.K108.C525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ZK100.K109.C525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ZK100.K110.C525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ZK100.K111.C525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ZK100.K112.C525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ZK100.K113.C525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ZK100.K114.C525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ZK100.K115.C525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ZK100.K116.C525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ZK100.K117.C525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ZK100.K118.C525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ZK100.K119.C525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ZK100.K120.C525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ZK100.K121.C525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ZK100.K122.C525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ZK100.K123.C525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ZK100.K124.C525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ZK100.K125.C525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ZK100.K126.C525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ZK100.K127.C525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ZK100.K128.C525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ZK100.K129.C525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ZK100.K130.C525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ZK100.K131.C525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ZK100.K132.C525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ZK100.K133.C525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ZK100.K134.C525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ZK100.K135.C525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ZK100.K136.C525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ZK100.K137.C525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ZK100.K138.C525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ZK100.K139.C525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ZK100.K140.C525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ZK100.K141.C525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ZK100.K142.C525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ZK100.K143.C525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ZK100.K144.C525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ZK100.K145.C525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ZK100.K146.C525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ZK100.K147.C525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ZK100.K148.C525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ZK100.K149.C525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ZK100.K150.C525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ZK100.K151.C525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ZK100.K152.C525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ZK100.K153.C525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ZK100.K154.C525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ZK100.K155.C525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ZK100.K156.C525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ZK100.K157.C525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ZK100.K158.C525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ZK100.K159.C525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ZK100.K160.C525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ZK100.K161.C525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ZK100.K162.C525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ZK100.K163.C525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ZK100.K164.C525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ZK100.K165.C525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ZK100.K166.C525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ZK100.K167.C525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ZK100.K168.C525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ZK100.K169.C525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ZK100.K170.C525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ZK100.K171.C525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ZK100.K172.C525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ZK100.K173.C525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ZK100.K174.C525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ZK100.K175.C525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ZK100.K176.C525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ZK100.K177.C525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ZK100.K178.C525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ZK100.K179.C525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ZK100.K180.C525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ZK100.K181.C525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ZK100.K182.C525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ZK100.K183.C525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ZK100.K184.C525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ZK100.K185.C525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ZK100.K186.C525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ZK100.K187.C525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ZK100.K188.C525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ZK100.K189.C525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ZK100.K190.C525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ZK100.K191.C525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ZK100.K192.C525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ZK100.K193.C525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ZK100.K194.C525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ZK100.K195.C525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ZK100.K196.C525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ZK100.K197.C525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ZK100.K198.C525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ZK100.K199.C525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ZK100.K200.C525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ZK100.K201.C525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ZK100.K202.C525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ZK100.K203.C525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ZK100.K204.C525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ZK100.K205.C525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ZK100.K206.C525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ZK100.K207.C525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ZK100.K208.C525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ZK100.K209.C525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ZK100.K210.C525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ZK100.K211.C525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ZK100.K212.C525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ZK100.K213.C525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ZK100.K214.C525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ZK100.K215.C525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ZK100.K216.C525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ZK100.K217.C525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ZK100.K218.C525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ZK100.K219.C525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ZK100.K220.C525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ZK100.K221.C525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ZK100.K222.C525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ZK100.K223.C525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ZK100.K224.C525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ZK100.K225.C525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ZK100.K226.C525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ZK100.K227.C525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ZK100.K228.C525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ZK100.K229.C525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ZK100.K230.C525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ZK100.K231.C525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ZK100.K232.C525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ZK100.K233.C525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ZK100.K234.C525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ZK100.K235.C525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ZK100.K236.C525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ZK100.K237.C525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ZK100.K238.C525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ZK100.K239.C525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ZK100.K240.C525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ZK100.K241.C525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ZK100.K242.C525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ZK100.K243.C525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ZK100.K244.C525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ZK100.K245.C525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ZK100.K246.C525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ZK100.K247.C525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ZK100.K248.C525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ZK100.K249.C525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ZK100.K250.C525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ZK100.K251.C525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ZK100.K252.C525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ZK100.K253.C525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ZK100.K254.C525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ZK100.K255.C525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ZK100.K256.C525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ZK100.K257.C525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ZK100.K258.C525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ZK100.K259.C525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ZK100.K260.C525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ZK100.K261.C525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ZK100.K262.C525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ZK100.K263.C525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ZK100.K264.C525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ZK100.K265.C525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ZK100.K266.C525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ZK100.K267.C525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ZK100.K268.C525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ZK100.K269.C525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ZK100.K270.C525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ZK100.K271.C525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ZK100.K272.C525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ZK100.K273.C525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ZK100.K274.C525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ZK100.K275.C525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ZK100.K276.C525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ZK100.K277.C525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ZK100.K278.C525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ZK100.K279.C525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ZK100.K280.C525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ZK100.K281.C525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ZK100.K282.C525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ZK100.K283.C525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ZK100.K284.C525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ZK100.K285.C525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ZK100.K286.C525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ZK100.K287.C525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ZK100.K288.C525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ZK100.K289.C525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ZK100.K290.C525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ZK100.K291.C525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ZK100.K292.C525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ZK100.K293.C525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ZK100.K294.C525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ZK100.K295.C525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ZK100.K296.C525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ZK100.K297.C525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ZK100.K298.C525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ZK100.K299.C525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ZK100.K300.C525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ZK100.K301.C525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ZK100.K302.C525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ZK100.K303.C525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ZK100.K304.C525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ZK100.K305.C525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ZK100.K306.C525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ZK100.K307.C525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ZK100.K308.C525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ZK100.K309.C525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ZK100.K310.C525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ZK100.K311.C525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ZK100.K312.C525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ZK100.K313.C525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ZK100.K314.C525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ZK100.K315.C525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ZK100.K316.C525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ZK100.K317.C525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ZK100.K318.C525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ZK100.K319.C525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ZK100.K320.C525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ZK100.K321.C525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ZK100.K322.C525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ZK100.K323.C525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ZK100.K324.C525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ZK100.K325.C525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ZK100.K326.C525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ZK100.K327.C525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ZK100.K328.C525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ZK100.K329.C525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ZK100.K330.C525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ZK100.K331.C525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ZK100.K332.C525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ZK100.K333.C525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ZK100.K334.C525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ZK100.K335.C525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ZK100.K336.C525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ZK100.K337.C525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ZK100.K338.C525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ZK100.K339.C525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ZK100.K340.C525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ZK100.K341.C525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ZK100.K342.C525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ZK100.K343.C525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ZK100.K344.C525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ZK100.K345.C525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ZK100.K346.C525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ZK100.K347.C525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ZK100.K348.C525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ZK100.K349.C525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ZK100.K350.C525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ZK100.K351.C525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ZK100.K352.C525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ZK100.K353.C525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ZK100.K354.C525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ZK100.K355.C525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ZK100.K356.C525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ZK100.K357.C525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ZK100.K358.C525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ZK100.K359.C525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ZK100.K360.C525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ZK100.K361.C525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ZK100.K362.C525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ZK100.K363.C525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ZK100.K364.C525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ZK100.K365.C525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ZK100.K366.C525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ZK100.K367.C525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ZK100.K368.C525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ZK100.K369.C525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ZK100.K370.C525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ZK100.K371.C525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ZK100.K372.C525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ZK100.K373.C525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ZK100.K374.C525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ZK100.K375.C525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ZK100.K376.C525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ZK100.K377.C525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ZK100.K378.C525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ZK100.K379.C525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ZK100.K380.C525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ZK100.K381.C525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ZK100.K382.C525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ZK100.K383.C525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ZK100.K384.C525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ZK100.K385.C525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ZK100.K386.C525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ZK100.K387.C525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ZK100.K388.C525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ZK100.K389.C525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ZK100.K390.C525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ZK100.K391.C525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ZK100.K392.C525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ZK100.K393.C525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ZK100.K394.C525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ZK100.K395.C525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ZK100.K396.C525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ZK100.K397.C525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ZK100.K398.C525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ZK100.K399.C525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ZK101.K100.C525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ZK101.K101.C525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ZK101.K102.C525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ZK101.K103.C525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ZK101.K104.C525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ZK101.K105.C525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ZK101.K106.C525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ZK101.K107.C525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ZK101.K108.C525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ZK101.K109.C525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ZK101.K110.C525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ZK101.K111.C525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ZK101.K112.C525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ZK101.K113.C525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ZK101.K114.C525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ZK101.K115.C525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ZK101.K116.C525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ZK101.K117.C525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ZK101.K118.C525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ZK101.K119.C525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ZK101.K120.C525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ZK101.K121.C525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ZK101.K122.C525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ZK101.K123.C525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ZK101.K124.C525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ZK101.K125.C525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ZK101.K126.C525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ZK101.K127.C525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ZK101.K128.C525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ZK101.K129.C525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ZK101.K130.C525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ZK101.K131.C525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ZK101.K132.C525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ZK101.K133.C525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ZK101.K134.C525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ZK101.K135.C525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ZK101.K136.C525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ZK101.K137.C525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ZK101.K138.C525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ZK101.K139.C525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ZK101.K140.C525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ZK101.K141.C525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ZK101.K142.C525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ZK101.K143.C525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ZK101.K144.C525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ZK101.K145.C525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ZK101.K146.C525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ZK101.K147.C525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ZK101.K148.C525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ZK101.K149.C525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ZK101.K150.C525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ZK101.K151.C525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ZK101.K152.C525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ZK101.K153.C525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ZK101.K154.C525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ZK101.K155.C525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ZK101.K156.C525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ZK101.K157.C525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ZK101.K158.C525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ZK101.K159.C525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ZK101.K160.C525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ZK101.K161.C525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ZK101.K162.C525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ZK101.K163.C525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ZK101.K164.C525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ZK101.K165.C525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ZK101.K166.C525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ZK101.K167.C525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ZK101.K168.C525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ZK101.K169.C525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ZK101.K170.C525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ZK101.K171.C525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ZK101.K172.C525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ZK101.K173.C525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ZK101.K174.C525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ZK101.K175.C525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ZK101.K176.C525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ZK101.K177.C525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ZK101.K178.C525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ZK101.K179.C525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ZK101.K180.C525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ZK101.K181.C525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ZK101.K182.C525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ZK101.K183.C525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ZK101.K184.C525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ZK101.K185.C525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ZK101.K186.C525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ZK101.K187.C525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ZK101.K188.C525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ZK101.K189.C525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ZK101.K190.C525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ZK101.K191.C525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ZK101.K192.C525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ZK101.K193.C525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ZK101.K194.C525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ZK101.K195.C525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ZK101.K196.C525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ZK101.K197.C525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ZK101.K198.C525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ZK101.K199.C525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ZK101.K200.C525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ZK101.K201.C525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ZK101.K202.C525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ZK101.K203.C525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ZK101.K204.C525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ZK101.K205.C525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ZK101.K206.C525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ZK101.K207.C525</v>
      </c>
      <c r="C408">
        <f>+IFERROR(VLOOKUP(B408,'[1]Sum table'!$A:$D,4,FALSE),0)</f>
        <v>0</v>
      </c>
      <c r="D408">
        <f>+IFERROR(VLOOKUP(B408,'[1]Sum table'!$A:$E,5,FALSE),0)</f>
        <v>8400</v>
      </c>
      <c r="E408">
        <f>+IFERROR(VLOOKUP(B408,'[1]Sum table'!$A:$F,6,FALSE),0)</f>
        <v>5785</v>
      </c>
      <c r="O408" t="s">
        <v>523</v>
      </c>
      <c r="P408" s="617" t="s">
        <v>388</v>
      </c>
      <c r="R408" t="str">
        <f t="shared" si="20"/>
        <v>ZK101</v>
      </c>
      <c r="S408">
        <f t="shared" si="21"/>
        <v>0</v>
      </c>
      <c r="T408">
        <f t="shared" si="21"/>
        <v>8400</v>
      </c>
      <c r="U408">
        <f t="shared" si="21"/>
        <v>5785</v>
      </c>
    </row>
    <row r="409" spans="1:21" x14ac:dyDescent="0.55000000000000004">
      <c r="A409" t="s">
        <v>944</v>
      </c>
      <c r="B409" t="str">
        <f t="shared" si="19"/>
        <v>ZK101.K208.C525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ZK101.K209.C525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ZK101.K210.C525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ZK101.K211.C525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ZK101.K212.C525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ZK101.K213.C525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ZK101.K214.C525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ZK101.K215.C525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ZK101.K216.C525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ZK101.K217.C525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ZK101.K218.C525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ZK101.K219.C525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ZK101.K220.C525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ZK101.K221.C525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ZK101.K222.C525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ZK101.K223.C525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ZK101.K224.C525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ZK101.K225.C525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ZK101.K226.C525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ZK101.K227.C525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ZK101.K228.C525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ZK101.K229.C525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ZK101.K230.C525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ZK101.K231.C525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ZK101.K232.C525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ZK101.K233.C525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ZK101.K234.C525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ZK101.K235.C525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ZK101.K236.C525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ZK101.K237.C525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ZK101.K238.C525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ZK101.K239.C525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ZK101.K240.C525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ZK101.K241.C525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ZK101.K242.C525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ZK101.K243.C525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ZK101.K244.C525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ZK101.K245.C525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ZK101.K246.C525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ZK101.K247.C525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ZK101.K248.C525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ZK101.K249.C525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ZK101.K250.C525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ZK101.K251.C525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ZK101.K252.C525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ZK101.K253.C525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ZK101.K254.C525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ZK101.K255.C525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ZK101.K256.C525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ZK101.K257.C525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ZK101.K258.C525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ZK101.K259.C525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ZK101.K260.C525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ZK101.K261.C525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ZK101.K262.C525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ZK101.K263.C525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ZK101.K264.C525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ZK101.K265.C525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ZK101.K266.C525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ZK101.K267.C525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ZK101.K268.C525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ZK101.K269.C525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ZK101.K270.C525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ZK101.K271.C525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ZK101.K272.C525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ZK101.K273.C525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ZK101.K274.C525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ZK101.K275.C525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ZK101.K276.C525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ZK101.K277.C525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ZK101.K278.C525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ZK101.K279.C525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ZK101.K280.C525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ZK101.K281.C525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ZK101.K282.C525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ZK101.K283.C525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ZK101.K284.C525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ZK101.K285.C525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ZK101.K286.C525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ZK101.K287.C525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ZK101.K288.C525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ZK101.K289.C525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ZK101.K290.C525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ZK101.K291.C525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ZK101.K292.C525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ZK101.K293.C525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ZK101.K294.C525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ZK101.K295.C525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ZK101.K296.C525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ZK101.K297.C525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ZK101.K298.C525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ZK101.K299.C525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ZK101.K300.C525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ZK101.K301.C525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ZK101.K302.C525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ZK101.K303.C525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ZK101.K304.C525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ZK101.K305.C525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ZK101.K306.C525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ZK101.K307.C525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ZK101.K308.C525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ZK101.K309.C525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ZK101.K310.C525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ZK101.K311.C525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ZK101.K312.C525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ZK101.K313.C525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ZK101.K314.C525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ZK101.K315.C525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ZK101.K316.C525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ZK101.K317.C525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ZK101.K318.C525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ZK101.K319.C525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ZK101.K320.C525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ZK101.K321.C525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ZK101.K322.C525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ZK101.K323.C525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ZK101.K324.C525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ZK101.K325.C525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ZK101.K326.C525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ZK101.K327.C525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ZK101.K328.C525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ZK101.K329.C525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ZK101.K330.C525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ZK101.K331.C525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ZK101.K332.C525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ZK101.K333.C525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ZK101.K334.C525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ZK101.K335.C525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ZK101.K336.C525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ZK101.K337.C525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ZK101.K338.C525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ZK101.K339.C525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ZK101.K340.C525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ZK101.K341.C525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ZK101.K342.C525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ZK101.K343.C525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ZK101.K344.C525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ZK101.K345.C525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ZK101.K346.C525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ZK101.K347.C525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ZK101.K348.C525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ZK101.K349.C525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ZK101.K350.C525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ZK101.K351.C525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ZK101.K352.C525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ZK101.K353.C525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ZK101.K354.C525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ZK101.K355.C525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ZK101.K356.C525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ZK101.K357.C525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ZK101.K358.C525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ZK101.K359.C525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ZK101.K360.C525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ZK101.K361.C525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ZK101.K362.C525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ZK101.K363.C525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ZK101.K364.C525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ZK101.K365.C525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ZK101.K366.C525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ZK101.K367.C525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ZK101.K368.C525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ZK101.K369.C525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ZK101.K370.C525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ZK101.K371.C525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ZK101.K372.C525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ZK101.K373.C525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ZK101.K374.C525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ZK101.K375.C525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ZK101.K376.C525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ZK101.K377.C525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ZK101.K378.C525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ZK101.K379.C525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ZK101.K380.C525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ZK101.K381.C525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ZK101.K382.C525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ZK101.K383.C525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ZK101.K384.C525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ZK101.K385.C525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ZK101.K386.C525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ZK101.K387.C525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ZK101.K388.C525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ZK101.K389.C525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ZK101.K390.C525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ZK101.K391.C525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ZK101.K392.C525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ZK101.K393.C525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ZK101.K394.C525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ZK101.K395.C525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ZK101.K396.C525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ZK101.K397.C525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ZK101.K398.C525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ZK101.K399.C525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ZK102.K100.C525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ZK102.K101.C525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ZK102.K102.C525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ZK102.K103.C525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ZK102.K104.C525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ZK102.K105.C525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ZK102.K106.C525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ZK102.K107.C525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ZK102.K108.C525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ZK102.K109.C525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ZK102.K110.C525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ZK102.K111.C525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ZK102.K112.C525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ZK102.K113.C525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ZK102.K114.C525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ZK102.K115.C525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ZK102.K116.C525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ZK102.K117.C525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ZK102.K118.C525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ZK102.K119.C525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ZK102.K120.C525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ZK102.K121.C525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ZK102.K122.C525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ZK102.K123.C525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ZK102.K124.C525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ZK102.K125.C525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ZK102.K126.C525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ZK102.K127.C525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ZK102.K128.C525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ZK102.K129.C525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ZK102.K130.C525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ZK102.K131.C525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ZK102.K132.C525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ZK102.K133.C525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ZK102.K134.C525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ZK102.K135.C525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ZK102.K136.C525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ZK102.K137.C525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ZK102.K138.C525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ZK102.K139.C525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ZK102.K140.C525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ZK102.K141.C525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ZK102.K142.C525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ZK102.K143.C525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ZK102.K144.C525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ZK102.K145.C525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ZK102.K146.C525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ZK102.K147.C525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ZK102.K148.C525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ZK102.K149.C525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ZK102.K150.C525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ZK102.K151.C525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ZK102.K152.C525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ZK102.K153.C525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ZK102.K154.C525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ZK102.K155.C525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ZK102.K156.C525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ZK102.K157.C525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ZK102.K158.C525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ZK102.K159.C525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ZK102.K160.C525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ZK102.K161.C525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ZK102.K162.C525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ZK102.K163.C525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ZK102.K164.C525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ZK102.K165.C525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ZK102.K166.C525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ZK102.K167.C525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ZK102.K168.C525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ZK102.K169.C525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ZK102.K170.C525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ZK102.K171.C525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ZK102.K172.C525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ZK102.K173.C525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ZK102.K174.C525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ZK102.K175.C525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ZK102.K176.C525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ZK102.K177.C525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ZK102.K178.C525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ZK102.K179.C525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ZK102.K180.C525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ZK102.K181.C525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ZK102.K182.C525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ZK102.K183.C525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ZK102.K184.C525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ZK102.K185.C525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ZK102.K186.C525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ZK102.K187.C525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ZK102.K188.C525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ZK102.K189.C525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ZK102.K190.C525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ZK102.K191.C525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ZK102.K192.C525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ZK102.K193.C525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ZK102.K194.C525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ZK102.K195.C525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ZK102.K196.C525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ZK102.K197.C525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ZK102.K198.C525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ZK102.K199.C525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ZK102.K200.C525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ZK102.K201.C525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ZK102.K202.C525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ZK102.K203.C525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ZK102.K204.C525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ZK102.K205.C525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ZK102.K206.C525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ZK102.K207.C525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ZK102.K208.C525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ZK102.K209.C525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ZK102.K210.C525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ZK102.K211.C525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ZK102.K212.C525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ZK102.K213.C525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ZK102.K214.C525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ZK102.K215.C525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ZK102.K216.C525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ZK102.K217.C525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ZK102.K218.C525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ZK102.K219.C525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ZK102.K220.C525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ZK102.K221.C525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ZK102.K222.C525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ZK102.K223.C525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ZK102.K224.C525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ZK102.K225.C525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ZK102.K226.C525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ZK102.K227.C525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ZK102.K228.C525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ZK102.K229.C525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ZK102.K230.C525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ZK102.K231.C525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ZK102.K232.C525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ZK102.K233.C525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ZK102.K234.C525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ZK102.K235.C525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ZK102.K236.C525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ZK102.K237.C525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ZK102.K238.C525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ZK102.K239.C525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ZK102.K240.C525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ZK102.K241.C525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ZK102.K242.C525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ZK102.K243.C525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ZK102.K244.C525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ZK102.K245.C525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ZK102.K246.C525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ZK102.K247.C525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ZK102.K248.C525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ZK102.K249.C525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ZK102.K250.C525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ZK102.K251.C525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ZK102.K252.C525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ZK102.K253.C525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ZK102.K254.C525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ZK102.K255.C525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ZK102.K256.C525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ZK102.K257.C525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ZK102.K258.C525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ZK102.K259.C525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ZK102.K260.C525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ZK102.K261.C525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ZK102.K262.C525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ZK102.K263.C525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ZK102.K264.C525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ZK102.K265.C525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ZK102.K266.C525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ZK102.K267.C525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ZK102.K268.C525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ZK102.K269.C525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ZK102.K270.C525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ZK102.K271.C525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ZK102.K272.C525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ZK102.K273.C525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ZK102.K274.C525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ZK102.K275.C525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ZK102.K276.C525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ZK102.K277.C525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ZK102.K278.C525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ZK102.K279.C525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ZK102.K280.C525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ZK102.K281.C525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ZK102.K282.C525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ZK102.K283.C525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ZK102.K284.C525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ZK102.K285.C525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ZK102.K286.C525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ZK102.K287.C525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ZK102.K288.C525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ZK102.K289.C525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ZK102.K290.C525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ZK102.K291.C525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ZK102.K292.C525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ZK102.K293.C525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ZK102.K294.C525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ZK102.K295.C525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ZK102.K296.C525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ZK102.K297.C525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ZK102.K298.C525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ZK102.K299.C525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ZK102.K300.C525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ZK102.K301.C525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ZK102.K302.C525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ZK102.K303.C525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ZK102.K304.C525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ZK102.K305.C525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ZK102.K306.C525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ZK102.K307.C525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ZK102.K308.C525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ZK102.K309.C525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ZK102.K310.C525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ZK102.K311.C525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ZK102.K312.C525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ZK102.K313.C525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ZK102.K314.C525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ZK102.K315.C525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ZK102.K316.C525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ZK102.K317.C525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ZK102.K318.C525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ZK102.K319.C525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ZK102.K320.C525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ZK102.K321.C525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ZK102.K322.C525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ZK102.K323.C525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ZK102.K324.C525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ZK102.K325.C525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ZK102.K326.C525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ZK102.K327.C525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ZK102.K328.C525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ZK102.K329.C525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ZK102.K330.C525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ZK102.K331.C525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ZK102.K332.C525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ZK102.K333.C525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ZK102.K334.C525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ZK102.K335.C525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ZK102.K336.C525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ZK102.K337.C525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ZK102.K338.C525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ZK102.K339.C525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ZK102.K340.C525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ZK102.K341.C525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ZK102.K342.C525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ZK102.K343.C525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ZK102.K344.C525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ZK102.K345.C525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ZK102.K346.C525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ZK102.K347.C525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ZK102.K348.C525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ZK102.K349.C525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ZK102.K350.C525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ZK102.K351.C525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ZK102.K352.C525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ZK102.K353.C525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ZK102.K354.C525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ZK102.K355.C525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ZK102.K356.C525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ZK102.K357.C525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ZK102.K358.C525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ZK102.K359.C525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ZK102.K360.C525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ZK102.K361.C525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ZK102.K362.C525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ZK102.K363.C525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ZK102.K364.C525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ZK102.K365.C525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ZK102.K366.C525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ZK102.K367.C525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ZK102.K368.C525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ZK102.K369.C525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ZK102.K370.C525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ZK102.K371.C525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ZK102.K372.C525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ZK102.K373.C525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ZK102.K374.C525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ZK102.K375.C525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ZK102.K376.C525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ZK102.K377.C525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ZK102.K378.C525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ZK102.K379.C525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ZK102.K380.C525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ZK102.K381.C525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ZK102.K382.C525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ZK102.K383.C525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ZK102.K384.C525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ZK102.K385.C525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ZK102.K386.C525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ZK102.K387.C525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ZK102.K388.C525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ZK102.K389.C525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ZK102.K390.C525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ZK102.K391.C525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ZK102.K392.C525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ZK102.K393.C525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ZK102.K394.C525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ZK102.K395.C525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ZK102.K396.C525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ZK102.K397.C525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ZK102.K398.C525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ZK102.K399.C525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ZK103.K100.C525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ZK103.K101.C525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ZK103.K102.C525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ZK103.K103.C525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ZK103.K104.C525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ZK103.K105.C525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ZK103.K106.C525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ZK103.K107.C525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ZK103.K108.C525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ZK103.K109.C525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ZK103.K110.C525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ZK103.K111.C525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ZK103.K112.C525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ZK103.K113.C525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ZK103.K114.C525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ZK103.K115.C525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ZK103.K116.C525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ZK103.K117.C525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ZK103.K118.C525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ZK103.K119.C525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ZK103.K120.C525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ZK103.K121.C525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ZK103.K122.C525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ZK103.K123.C525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ZK103.K124.C525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ZK103.K125.C525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ZK103.K126.C525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ZK103.K127.C525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ZK103.K128.C525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ZK103.K129.C525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ZK103.K130.C525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ZK103.K131.C525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ZK103.K132.C525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ZK103.K133.C525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ZK103.K134.C525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ZK103.K135.C525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ZK103.K136.C525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ZK103.K137.C525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ZK103.K138.C525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ZK103.K139.C525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ZK103.K140.C525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ZK103.K141.C525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ZK103.K142.C525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ZK103.K143.C525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ZK103.K144.C525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ZK103.K145.C525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ZK103.K146.C525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ZK103.K147.C525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ZK103.K148.C525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ZK103.K149.C525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ZK103.K150.C525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ZK103.K151.C525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ZK103.K152.C525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ZK103.K153.C525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ZK103.K154.C525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ZK103.K155.C525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ZK103.K156.C525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ZK103.K157.C525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ZK103.K158.C525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ZK103.K159.C525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ZK103.K160.C525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ZK103.K161.C525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ZK103.K162.C525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ZK103.K163.C525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ZK103.K164.C525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ZK103.K165.C525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ZK103.K166.C525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ZK103.K167.C525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ZK103.K168.C525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ZK103.K169.C525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ZK103.K170.C525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ZK103.K171.C525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ZK103.K172.C525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ZK103.K173.C525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ZK103.K174.C525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ZK103.K175.C525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ZK103.K176.C525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ZK103.K177.C525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ZK103.K178.C525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ZK103.K179.C525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ZK103.K180.C525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ZK103.K181.C525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ZK103.K182.C525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ZK103.K183.C525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ZK103.K184.C525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ZK103.K185.C525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ZK103.K186.C525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ZK103.K187.C525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ZK103.K188.C525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ZK103.K189.C525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ZK103.K190.C525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ZK103.K191.C525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ZK103.K192.C525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ZK103.K193.C525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ZK103.K194.C525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ZK103.K195.C525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ZK103.K196.C525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ZK103.K197.C525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ZK103.K198.C525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ZK103.K199.C525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ZK103.K200.C525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ZK103.K201.C525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ZK103.K202.C525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ZK103.K203.C525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ZK103.K204.C525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ZK103.K205.C525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ZK103.K206.C525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ZK103.K207.C525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ZK103.K208.C525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ZK103.K209.C525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ZK103.K210.C525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ZK103.K211.C525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ZK103.K212.C525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ZK103.K213.C525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ZK103.K214.C525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ZK103.K215.C525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ZK103.K216.C525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ZK103.K217.C525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ZK103.K218.C525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ZK103.K219.C525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ZK103.K220.C525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ZK103.K221.C525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ZK103.K222.C525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ZK103.K223.C525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ZK103.K224.C525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ZK103.K225.C525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ZK103.K226.C525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ZK103.K227.C525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ZK103.K228.C525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ZK103.K229.C525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ZK103.K230.C525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ZK103.K231.C525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ZK103.K232.C525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ZK103.K233.C525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ZK103.K234.C525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ZK103.K235.C525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ZK103.K236.C525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ZK103.K237.C525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ZK103.K238.C525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ZK103.K239.C525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ZK103.K240.C525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ZK103.K241.C525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ZK103.K242.C525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ZK103.K243.C525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ZK103.K244.C525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ZK103.K245.C525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ZK103.K246.C525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ZK103.K247.C525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ZK103.K248.C525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ZK103.K249.C525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ZK103.K250.C525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ZK103.K251.C525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ZK103.K252.C525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ZK103.K253.C525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ZK103.K254.C525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ZK103.K255.C525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ZK103.K256.C525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ZK103.K257.C525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ZK103.K258.C525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ZK103.K259.C525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ZK103.K260.C525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ZK103.K261.C525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ZK103.K262.C525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ZK103.K263.C525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ZK103.K264.C525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ZK103.K265.C525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ZK103.K266.C525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ZK103.K267.C525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ZK103.K268.C525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ZK103.K269.C525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ZK103.K270.C525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ZK103.K271.C525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ZK103.K272.C525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ZK103.K273.C525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ZK103.K274.C525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ZK103.K275.C525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ZK103.K276.C525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ZK103.K277.C525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ZK103.K278.C525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ZK103.K279.C525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ZK103.K280.C525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ZK103.K281.C525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ZK103.K282.C525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ZK103.K283.C525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ZK103.K284.C525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ZK103.K285.C525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ZK103.K286.C525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ZK103.K287.C525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ZK103.K288.C525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ZK103.K289.C525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ZK103.K290.C525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ZK103.K291.C525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ZK103.K292.C525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ZK103.K293.C525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ZK103.K294.C525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ZK103.K295.C525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ZK103.K296.C525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ZK103.K297.C525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ZK103.K298.C525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ZK103.K299.C525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ZK103.K300.C525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ZK103.K301.C525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ZK103.K302.C525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ZK103.K303.C525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ZK103.K304.C525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ZK103.K305.C525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ZK103.K306.C525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ZK103.K307.C525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ZK103.K308.C525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ZK103.K309.C525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ZK103.K310.C525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ZK103.K311.C525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ZK103.K312.C525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ZK103.K313.C525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ZK103.K314.C525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ZK103.K315.C525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ZK103.K316.C525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ZK103.K317.C525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ZK103.K318.C525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ZK103.K319.C525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ZK103.K320.C525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ZK103.K321.C525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ZK103.K322.C525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ZK103.K323.C525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ZK103.K324.C525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ZK103.K325.C525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ZK103.K326.C525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ZK103.K327.C525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ZK103.K328.C525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ZK103.K329.C525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ZK103.K330.C525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ZK103.K331.C525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ZK103.K332.C525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ZK103.K333.C525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ZK103.K334.C525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ZK103.K335.C525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ZK103.K336.C525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ZK103.K337.C525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ZK103.K338.C525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ZK103.K339.C525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ZK103.K340.C525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ZK103.K341.C525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ZK103.K342.C525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ZK103.K343.C525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ZK103.K344.C525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ZK103.K345.C525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ZK103.K346.C525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ZK103.K347.C525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ZK103.K348.C525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ZK103.K349.C525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ZK103.K350.C525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ZK103.K351.C525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ZK103.K352.C525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ZK103.K353.C525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ZK103.K354.C525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ZK103.K355.C525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ZK103.K356.C525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ZK103.K357.C525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ZK103.K358.C525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ZK103.K359.C525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ZK103.K360.C525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ZK103.K361.C525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ZK103.K362.C525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ZK103.K363.C525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ZK103.K364.C525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ZK103.K365.C525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ZK103.K366.C525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ZK103.K367.C525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ZK103.K368.C525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ZK103.K369.C525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ZK103.K370.C525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ZK103.K371.C525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ZK103.K372.C525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ZK103.K373.C525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ZK103.K374.C525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ZK103.K375.C525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ZK103.K376.C525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ZK103.K377.C525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ZK103.K378.C525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ZK103.K379.C525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ZK103.K380.C525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ZK103.K381.C525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ZK103.K382.C525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ZK103.K383.C525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ZK103.K384.C525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ZK103.K385.C525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ZK103.K386.C525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ZK103.K387.C525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ZK103.K388.C525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ZK103.K389.C525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ZK103.K390.C525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ZK103.K391.C525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ZK103.K392.C525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ZK103.K393.C525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ZK103.K394.C525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ZK103.K395.C525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ZK103.K396.C525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ZK103.K397.C525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ZK103.K398.C525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ZK103.K399.C525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ZK104.K100.C525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ZK104.K101.C525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ZK104.K102.C525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ZK104.K103.C525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ZK104.K104.C525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ZK104.K105.C525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ZK104.K106.C525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ZK104.K107.C525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ZK104.K108.C525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ZK104.K109.C525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ZK104.K110.C525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ZK104.K111.C525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ZK104.K112.C525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ZK104.K113.C525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ZK104.K114.C525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ZK104.K115.C525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ZK104.K116.C525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ZK104.K117.C525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ZK104.K118.C525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ZK104.K119.C525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ZK104.K120.C525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ZK104.K121.C525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ZK104.K122.C525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ZK104.K123.C525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ZK104.K124.C525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ZK104.K125.C525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ZK104.K126.C525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ZK104.K127.C525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ZK104.K128.C525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ZK104.K129.C525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ZK104.K130.C525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ZK104.K131.C525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ZK104.K132.C525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ZK104.K133.C525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ZK104.K134.C525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ZK104.K135.C525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ZK104.K136.C525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ZK104.K137.C525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ZK104.K138.C525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ZK104.K139.C525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ZK104.K140.C525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ZK104.K141.C525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ZK104.K142.C525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ZK104.K143.C525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ZK104.K144.C525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ZK104.K145.C525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ZK104.K146.C525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ZK104.K147.C525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ZK104.K148.C525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ZK104.K149.C525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ZK104.K150.C525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ZK104.K151.C525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ZK104.K152.C525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ZK104.K153.C525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ZK104.K154.C525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ZK104.K155.C525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ZK104.K156.C525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ZK104.K157.C525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ZK104.K158.C525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ZK104.K159.C525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ZK104.K160.C525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ZK104.K161.C525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ZK104.K162.C525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ZK104.K163.C525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ZK104.K164.C525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ZK104.K165.C525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ZK104.K166.C525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ZK104.K167.C525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ZK104.K168.C525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ZK104.K169.C525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ZK104.K170.C525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ZK104.K171.C525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ZK104.K172.C525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ZK104.K173.C525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ZK104.K174.C525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ZK104.K175.C525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ZK104.K176.C525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ZK104.K177.C525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ZK104.K178.C525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ZK104.K179.C525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ZK104.K180.C525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ZK104.K181.C525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ZK104.K182.C525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ZK104.K183.C525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ZK104.K184.C525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ZK104.K185.C525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ZK104.K186.C525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ZK104.K187.C525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ZK104.K188.C525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ZK104.K189.C525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ZK104.K190.C525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ZK104.K191.C525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ZK104.K192.C525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ZK104.K193.C525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ZK104.K194.C525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ZK104.K195.C525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ZK104.K196.C525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ZK104.K197.C525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ZK104.K198.C525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ZK104.K199.C525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ZK104.K200.C525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ZK104.K201.C525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ZK104.K202.C525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ZK104.K203.C525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ZK104.K204.C525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ZK104.K205.C525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ZK104.K206.C525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ZK104.K207.C525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ZK104.K208.C525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ZK104.K209.C525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ZK104.K210.C525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ZK104.K211.C525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ZK104.K212.C525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ZK104.K213.C525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ZK104.K214.C525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ZK104.K215.C525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ZK104.K216.C525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ZK104.K217.C525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ZK104.K218.C525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ZK104.K219.C525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ZK104.K220.C525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ZK104.K221.C525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ZK104.K222.C525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ZK104.K223.C525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ZK104.K224.C525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ZK104.K225.C525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ZK104.K226.C525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ZK104.K227.C525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ZK104.K228.C525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ZK104.K229.C525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ZK104.K230.C525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ZK104.K231.C525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ZK104.K232.C525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ZK104.K233.C525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ZK104.K234.C525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ZK104.K235.C525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ZK104.K236.C525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ZK104.K237.C525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ZK104.K238.C525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ZK104.K239.C525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ZK104.K240.C525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ZK104.K241.C525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ZK104.K242.C525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ZK104.K243.C525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ZK104.K244.C525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ZK104.K245.C525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ZK104.K246.C525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ZK104.K247.C525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ZK104.K248.C525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ZK104.K249.C525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ZK104.K250.C525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ZK104.K251.C525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ZK104.K252.C525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ZK104.K253.C525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ZK104.K254.C525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ZK104.K255.C525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ZK104.K256.C525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ZK104.K257.C525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ZK104.K258.C525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ZK104.K259.C525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ZK104.K260.C525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ZK104.K261.C525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ZK104.K262.C525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ZK104.K263.C525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ZK104.K264.C525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ZK104.K265.C525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ZK104.K266.C525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ZK104.K267.C525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ZK104.K268.C525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ZK104.K269.C525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ZK104.K270.C525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ZK104.K271.C525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ZK104.K272.C525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ZK104.K273.C525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ZK104.K274.C525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ZK104.K275.C525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ZK104.K276.C525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ZK104.K277.C525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ZK104.K278.C525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ZK104.K279.C525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ZK104.K280.C525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ZK104.K281.C525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ZK104.K282.C525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ZK104.K283.C525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ZK104.K284.C525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ZK104.K285.C525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ZK104.K286.C525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ZK104.K287.C525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ZK104.K288.C525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ZK104.K289.C525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ZK104.K290.C525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ZK104.K291.C525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ZK104.K292.C525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ZK104.K293.C525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ZK104.K294.C525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ZK104.K295.C525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ZK104.K296.C525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ZK104.K297.C525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ZK104.K298.C525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ZK104.K299.C525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ZK104.K300.C525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ZK104.K301.C525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ZK104.K302.C525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ZK104.K303.C525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ZK104.K304.C525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ZK104.K305.C525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ZK104.K306.C525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ZK104.K307.C525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ZK104.K308.C525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ZK104.K309.C525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ZK104.K310.C525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ZK104.K311.C525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ZK104.K312.C525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ZK104.K313.C525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ZK104.K314.C525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ZK104.K315.C525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ZK104.K316.C525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ZK104.K317.C525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ZK104.K318.C525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ZK104.K319.C525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ZK104.K320.C525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ZK104.K321.C525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ZK104.K322.C525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ZK104.K323.C525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ZK104.K324.C525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ZK104.K325.C525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ZK104.K326.C525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ZK104.K327.C525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ZK104.K328.C525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ZK104.K329.C525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ZK104.K330.C525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ZK104.K331.C525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ZK104.K332.C525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ZK104.K333.C525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ZK104.K334.C525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ZK104.K335.C525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ZK104.K336.C525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ZK104.K337.C525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ZK104.K338.C525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ZK104.K339.C525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ZK104.K340.C525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ZK104.K341.C525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ZK104.K342.C525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ZK104.K343.C525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ZK104.K344.C525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ZK104.K345.C525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ZK104.K346.C525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ZK104.K347.C525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ZK104.K348.C525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ZK104.K349.C525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ZK104.K350.C525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ZK104.K351.C525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ZK104.K352.C525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ZK104.K353.C525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ZK104.K354.C525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ZK104.K355.C525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ZK104.K356.C525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ZK104.K357.C525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ZK104.K358.C525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ZK104.K359.C525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ZK104.K360.C525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ZK104.K361.C525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ZK104.K362.C525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ZK104.K363.C525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ZK104.K364.C525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ZK104.K365.C525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ZK104.K366.C525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ZK104.K367.C525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ZK104.K368.C525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ZK104.K369.C525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ZK104.K370.C525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ZK104.K371.C525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ZK104.K372.C525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ZK104.K373.C525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ZK104.K374.C525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ZK104.K375.C525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ZK104.K376.C525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ZK104.K377.C525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ZK104.K378.C525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ZK104.K379.C525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ZK104.K380.C525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ZK104.K381.C525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ZK104.K382.C525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ZK104.K383.C525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ZK104.K384.C525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ZK104.K385.C525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ZK104.K386.C525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ZK104.K387.C525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ZK104.K388.C525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ZK104.K389.C525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ZK104.K390.C525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ZK104.K391.C525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ZK104.K392.C525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ZK104.K393.C525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ZK104.K394.C525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ZK104.K395.C525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ZK104.K396.C525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ZK104.K397.C525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ZK104.K398.C525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ZK104.K399.C525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ZK105.K100.C525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ZK105.K101.C525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ZK105.K102.C525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ZK105.K103.C525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ZK105.K104.C525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ZK105.K105.C525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ZK105.K106.C525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ZK105.K107.C525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ZK105.K108.C525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ZK105.K109.C525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ZK105.K110.C525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ZK105.K111.C525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ZK105.K112.C525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ZK105.K113.C525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ZK105.K114.C525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ZK105.K115.C525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ZK105.K116.C525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ZK105.K117.C525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ZK105.K118.C525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ZK105.K119.C525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ZK105.K120.C525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ZK105.K121.C525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ZK105.K122.C525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ZK105.K123.C525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ZK105.K124.C525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ZK105.K125.C525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ZK105.K126.C525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ZK105.K127.C525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ZK105.K128.C525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ZK105.K129.C525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ZK105.K130.C525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ZK105.K131.C525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ZK105.K132.C525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ZK105.K133.C525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ZK105.K134.C525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ZK105.K135.C525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ZK105.K136.C525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ZK105.K137.C525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ZK105.K138.C525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ZK105.K139.C525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ZK105.K140.C525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ZK105.K141.C525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ZK105.K142.C525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ZK105.K143.C525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ZK105.K144.C525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ZK105.K145.C525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ZK105.K146.C525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ZK105.K147.C525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ZK105.K148.C525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ZK105.K149.C525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ZK105.K150.C525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ZK105.K151.C525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ZK105.K152.C525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ZK105.K153.C525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ZK105.K154.C525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ZK105.K155.C525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ZK105.K156.C525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ZK105.K157.C525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ZK105.K158.C525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ZK105.K159.C525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ZK105.K160.C525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ZK105.K161.C525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ZK105.K162.C525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ZK105.K163.C525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ZK105.K164.C525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ZK105.K165.C525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ZK105.K166.C525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ZK105.K167.C525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ZK105.K168.C525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ZK105.K169.C525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ZK105.K170.C525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ZK105.K171.C525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ZK105.K172.C525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ZK105.K173.C525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ZK105.K174.C525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ZK105.K175.C525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ZK105.K176.C525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ZK105.K177.C525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ZK105.K178.C525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ZK105.K179.C525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ZK105.K180.C525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ZK105.K181.C525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ZK105.K182.C525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ZK105.K183.C525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ZK105.K184.C525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ZK105.K185.C525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ZK105.K186.C525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ZK105.K187.C525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ZK105.K188.C525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ZK105.K189.C525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ZK105.K190.C525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ZK105.K191.C525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ZK105.K192.C525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ZK105.K193.C525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ZK105.K194.C525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ZK105.K195.C525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ZK105.K196.C525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ZK105.K197.C525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ZK105.K198.C525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ZK105.K199.C525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ZK105.K200.C525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ZK105.K201.C525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ZK105.K202.C525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ZK105.K203.C525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ZK105.K204.C525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ZK105.K205.C525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ZK105.K206.C525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ZK105.K207.C525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ZK105.K208.C525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ZK105.K209.C525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ZK105.K210.C525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ZK105.K211.C525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ZK105.K212.C525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ZK105.K213.C525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ZK105.K214.C525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ZK105.K215.C525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ZK105.K216.C525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ZK105.K217.C525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ZK105.K218.C525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ZK105.K219.C525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ZK105.K220.C525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ZK105.K221.C525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ZK105.K222.C525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ZK105.K223.C525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ZK105.K224.C525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ZK105.K225.C525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ZK105.K226.C525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ZK105.K227.C525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ZK105.K228.C525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ZK105.K229.C525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ZK105.K230.C525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ZK105.K231.C525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ZK105.K232.C525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ZK105.K233.C525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ZK105.K234.C525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ZK105.K235.C525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ZK105.K236.C525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ZK105.K237.C525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ZK105.K238.C525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ZK105.K239.C525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ZK105.K240.C525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ZK105.K241.C525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ZK105.K242.C525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ZK105.K243.C525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ZK105.K244.C525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ZK105.K245.C525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ZK105.K246.C525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ZK105.K247.C525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ZK105.K248.C525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ZK105.K249.C525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ZK105.K250.C525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ZK105.K251.C525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ZK105.K252.C525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ZK105.K253.C525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ZK105.K254.C525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ZK105.K255.C525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ZK105.K256.C525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ZK105.K257.C525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ZK105.K258.C525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ZK105.K259.C525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ZK105.K260.C525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ZK105.K261.C525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ZK105.K262.C525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ZK105.K263.C525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ZK105.K264.C525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ZK105.K265.C525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ZK105.K266.C525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ZK105.K267.C525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ZK105.K268.C525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ZK105.K269.C525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ZK105.K270.C525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ZK105.K271.C525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ZK105.K272.C525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ZK105.K273.C525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ZK105.K274.C525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ZK105.K275.C525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ZK105.K276.C525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ZK105.K277.C525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ZK105.K278.C525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ZK105.K279.C525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ZK105.K280.C525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ZK105.K281.C525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ZK105.K282.C525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ZK105.K283.C525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ZK105.K284.C525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ZK105.K285.C525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ZK105.K286.C525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ZK105.K287.C525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ZK105.K288.C525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ZK105.K289.C525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ZK105.K290.C525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ZK105.K291.C525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ZK105.K292.C525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ZK105.K293.C525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ZK105.K294.C525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ZK105.K295.C525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ZK105.K296.C525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ZK105.K297.C525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ZK105.K298.C525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ZK105.K299.C525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ZK105.K300.C525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ZK105.K301.C525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ZK105.K302.C525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ZK105.K303.C525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ZK105.K304.C525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ZK105.K305.C525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ZK105.K306.C525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ZK105.K307.C525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ZK105.K308.C525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ZK105.K309.C525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ZK105.K310.C525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ZK105.K311.C525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ZK105.K312.C525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ZK105.K313.C525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ZK105.K314.C525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ZK105.K315.C525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ZK105.K316.C525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ZK105.K317.C525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ZK105.K318.C525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ZK105.K319.C525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ZK105.K320.C525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ZK105.K321.C525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ZK105.K322.C525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ZK105.K323.C525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ZK105.K324.C525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ZK105.K325.C525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ZK105.K326.C525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ZK105.K327.C525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ZK105.K328.C525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ZK105.K329.C525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ZK105.K330.C525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ZK105.K331.C525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ZK105.K332.C525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ZK105.K333.C525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ZK105.K334.C525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ZK105.K335.C525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ZK105.K336.C525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ZK105.K337.C525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ZK105.K338.C525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ZK105.K339.C525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ZK105.K340.C525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ZK105.K341.C525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ZK105.K342.C525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ZK105.K343.C525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ZK105.K344.C525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ZK105.K345.C525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ZK105.K346.C525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ZK105.K347.C525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ZK105.K348.C525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ZK105.K349.C525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ZK105.K350.C525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ZK105.K351.C525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ZK105.K352.C525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ZK105.K353.C525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ZK105.K354.C525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ZK105.K355.C525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ZK105.K356.C525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ZK105.K357.C525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ZK105.K358.C525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ZK105.K359.C525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ZK105.K360.C525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ZK105.K361.C525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ZK105.K362.C525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ZK105.K363.C525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ZK105.K364.C525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ZK105.K365.C525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ZK105.K366.C525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ZK105.K367.C525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ZK105.K368.C525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ZK105.K369.C525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ZK105.K370.C525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ZK105.K371.C525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ZK105.K372.C525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ZK105.K373.C525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ZK105.K374.C525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ZK105.K375.C525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ZK105.K376.C525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ZK105.K377.C525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ZK105.K378.C525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ZK105.K379.C525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ZK105.K380.C525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ZK105.K381.C525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ZK105.K382.C525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ZK105.K383.C525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ZK105.K384.C525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ZK105.K385.C525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ZK105.K386.C525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ZK105.K387.C525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ZK105.K388.C525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ZK105.K389.C525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ZK105.K390.C525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ZK105.K391.C525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ZK105.K392.C525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ZK105.K393.C525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ZK105.K394.C525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ZK105.K395.C525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ZK105.K396.C525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ZK105.K397.C525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ZK105.K398.C525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ZK105.K399.C525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ZK106.K100.C525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ZK106.K101.C525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ZK106.K102.C525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ZK106.K103.C525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ZK106.K104.C525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ZK106.K105.C525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ZK106.K106.C525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ZK106.K107.C525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ZK106.K108.C525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ZK106.K109.C525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ZK106.K110.C525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ZK106.K111.C525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ZK106.K112.C525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ZK106.K113.C525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ZK106.K114.C525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ZK106.K115.C525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ZK106.K116.C525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ZK106.K117.C525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ZK106.K118.C525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ZK106.K119.C525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ZK106.K120.C525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ZK106.K121.C525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ZK106.K122.C525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ZK106.K123.C525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ZK106.K124.C525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ZK106.K125.C525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ZK106.K126.C525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ZK106.K127.C525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ZK106.K128.C525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ZK106.K129.C525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ZK106.K130.C525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ZK106.K131.C525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ZK106.K132.C525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ZK106.K133.C525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ZK106.K134.C525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ZK106.K135.C525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ZK106.K136.C525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ZK106.K137.C525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ZK106.K138.C525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ZK106.K139.C525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ZK106.K140.C525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ZK106.K141.C525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ZK106.K142.C525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ZK106.K143.C525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ZK106.K144.C525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ZK106.K145.C525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ZK106.K146.C525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ZK106.K147.C525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ZK106.K148.C525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ZK106.K149.C525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ZK106.K150.C525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ZK106.K151.C525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ZK106.K152.C525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ZK106.K153.C525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ZK106.K154.C525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ZK106.K155.C525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ZK106.K156.C525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ZK106.K157.C525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ZK106.K158.C525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ZK106.K159.C525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ZK106.K160.C525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ZK106.K161.C525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ZK106.K162.C525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ZK106.K163.C525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ZK106.K164.C525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ZK106.K165.C525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ZK106.K166.C525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ZK106.K167.C525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ZK106.K168.C525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ZK106.K169.C525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ZK106.K170.C525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ZK106.K171.C525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ZK106.K172.C525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ZK106.K173.C525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ZK106.K174.C525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ZK106.K175.C525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ZK106.K176.C525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ZK106.K177.C525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ZK106.K178.C525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ZK106.K179.C525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ZK106.K180.C525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ZK106.K181.C525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ZK106.K182.C525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ZK106.K183.C525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ZK106.K184.C525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ZK106.K185.C525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ZK106.K186.C525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ZK106.K187.C525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ZK106.K188.C525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ZK106.K189.C525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ZK106.K190.C525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ZK106.K191.C525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ZK106.K192.C525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ZK106.K193.C525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ZK106.K194.C525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ZK106.K195.C525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ZK106.K196.C525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ZK106.K197.C525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ZK106.K198.C525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ZK106.K199.C525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ZK106.K200.C525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ZK106.K201.C525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ZK106.K202.C525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ZK106.K203.C525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ZK106.K204.C525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ZK106.K205.C525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ZK106.K206.C525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ZK106.K207.C525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ZK106.K208.C525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ZK106.K209.C525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ZK106.K210.C525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ZK106.K211.C525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ZK106.K212.C525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ZK106.K213.C525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ZK106.K214.C525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ZK106.K215.C525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ZK106.K216.C525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ZK106.K217.C525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ZK106.K218.C525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ZK106.K219.C525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ZK106.K220.C525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ZK106.K221.C525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ZK106.K222.C525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ZK106.K223.C525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ZK106.K224.C525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ZK106.K225.C525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ZK106.K226.C525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ZK106.K227.C525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ZK106.K228.C525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ZK106.K229.C525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ZK106.K230.C525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ZK106.K231.C525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ZK106.K232.C525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ZK106.K233.C525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ZK106.K234.C525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ZK106.K235.C525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ZK106.K236.C525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ZK106.K237.C525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ZK106.K238.C525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ZK106.K239.C525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ZK106.K240.C525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ZK106.K241.C525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ZK106.K242.C525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ZK106.K243.C525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ZK106.K244.C525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ZK106.K245.C525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ZK106.K246.C525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ZK106.K247.C525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ZK106.K248.C525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ZK106.K249.C525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ZK106.K250.C525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ZK106.K251.C525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ZK106.K252.C525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ZK106.K253.C525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ZK106.K254.C525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ZK106.K255.C525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ZK106.K256.C525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ZK106.K257.C525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ZK106.K258.C525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ZK106.K259.C525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ZK106.K260.C525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ZK106.K261.C525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ZK106.K262.C525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ZK106.K263.C525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ZK106.K264.C525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ZK106.K265.C525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ZK106.K266.C525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ZK106.K267.C525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ZK106.K268.C525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ZK106.K269.C525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ZK106.K270.C525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ZK106.K271.C525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ZK106.K272.C525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ZK106.K273.C525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ZK106.K274.C525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ZK106.K275.C525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ZK106.K276.C525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ZK106.K277.C525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ZK106.K278.C525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ZK106.K279.C525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ZK106.K280.C525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ZK106.K281.C525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ZK106.K282.C525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ZK106.K283.C525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ZK106.K284.C525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ZK106.K285.C525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ZK106.K286.C525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ZK106.K287.C525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ZK106.K288.C525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ZK106.K289.C525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ZK106.K290.C525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ZK106.K291.C525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ZK106.K292.C525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ZK106.K293.C525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ZK106.K294.C525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ZK106.K295.C525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ZK106.K296.C525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ZK106.K297.C525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ZK106.K298.C525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ZK106.K299.C525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ZK106.K300.C525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ZK106.K301.C525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ZK106.K302.C525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ZK106.K303.C525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ZK106.K304.C525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ZK106.K305.C525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ZK106.K306.C525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ZK106.K307.C525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ZK106.K308.C525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ZK106.K309.C525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ZK106.K310.C525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ZK106.K311.C525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ZK106.K312.C525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ZK106.K313.C525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ZK106.K314.C525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ZK106.K315.C525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ZK106.K316.C525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ZK106.K317.C525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ZK106.K318.C525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ZK106.K319.C525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ZK106.K320.C525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ZK106.K321.C525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ZK106.K322.C525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ZK106.K323.C525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ZK106.K324.C525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ZK106.K325.C525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ZK106.K326.C525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ZK106.K327.C525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ZK106.K328.C525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ZK106.K329.C525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ZK106.K330.C525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ZK106.K331.C525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ZK106.K332.C525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ZK106.K333.C525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ZK106.K334.C525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ZK106.K335.C525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ZK106.K336.C525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ZK106.K337.C525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ZK106.K338.C525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ZK106.K339.C525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ZK106.K340.C525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ZK106.K341.C525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ZK106.K342.C525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ZK106.K343.C525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ZK106.K344.C525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ZK106.K345.C525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ZK106.K346.C525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ZK106.K347.C525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ZK106.K348.C525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ZK106.K349.C525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ZK106.K350.C525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ZK106.K351.C525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ZK106.K352.C525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ZK106.K353.C525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ZK106.K354.C525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ZK106.K355.C525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ZK106.K356.C525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ZK106.K357.C525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ZK106.K358.C525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ZK106.K359.C525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ZK106.K360.C525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ZK106.K361.C525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ZK106.K362.C525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ZK106.K363.C525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ZK106.K364.C525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ZK106.K365.C525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ZK106.K366.C525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ZK106.K367.C525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ZK106.K368.C525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ZK106.K369.C525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ZK106.K370.C525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ZK106.K371.C525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ZK106.K372.C525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ZK106.K373.C525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ZK106.K374.C525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ZK106.K375.C525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ZK106.K376.C525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ZK106.K377.C525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ZK106.K378.C525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ZK106.K379.C525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ZK106.K380.C525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ZK106.K381.C525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ZK106.K382.C525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ZK106.K383.C525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ZK106.K384.C525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ZK106.K385.C525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ZK106.K386.C525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ZK106.K387.C525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ZK106.K388.C525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ZK106.K389.C525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ZK106.K390.C525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ZK106.K391.C525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ZK106.K392.C525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ZK106.K393.C525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ZK106.K394.C525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ZK106.K395.C525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ZK106.K396.C525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ZK106.K397.C525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ZK106.K398.C525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ZK106.K399.C525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ZK107.K100.C525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ZK107.K101.C525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ZK107.K102.C525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ZK107.K103.C525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ZK107.K104.C525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ZK107.K105.C525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ZK107.K106.C525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ZK107.K107.C525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ZK107.K108.C525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ZK107.K109.C525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ZK107.K110.C525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ZK107.K111.C525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ZK107.K112.C525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ZK107.K113.C525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ZK107.K114.C525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ZK107.K115.C525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ZK107.K116.C525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ZK107.K117.C525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ZK107.K118.C525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ZK107.K119.C525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ZK107.K120.C525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ZK107.K121.C525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ZK107.K122.C525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ZK107.K123.C525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ZK107.K124.C525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ZK107.K125.C525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ZK107.K126.C525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ZK107.K127.C525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ZK107.K128.C525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ZK107.K129.C525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ZK107.K130.C525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ZK107.K131.C525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ZK107.K132.C525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ZK107.K133.C525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ZK107.K134.C525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ZK107.K135.C525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ZK107.K136.C525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ZK107.K137.C525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ZK107.K138.C525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ZK107.K139.C525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ZK107.K140.C525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ZK107.K141.C525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ZK107.K142.C525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ZK107.K143.C525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ZK107.K144.C525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ZK107.K145.C525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ZK107.K146.C525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ZK107.K147.C525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ZK107.K148.C525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ZK107.K149.C525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ZK107.K150.C525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ZK107.K151.C525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ZK107.K152.C525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ZK107.K153.C525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ZK107.K154.C525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ZK107.K155.C525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ZK107.K156.C525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ZK107.K157.C525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ZK107.K158.C525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ZK107.K159.C525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ZK107.K160.C525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ZK107.K161.C525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ZK107.K162.C525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ZK107.K163.C525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ZK107.K164.C525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ZK107.K165.C525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ZK107.K166.C525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ZK107.K167.C525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ZK107.K168.C525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ZK107.K169.C525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ZK107.K170.C525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ZK107.K171.C525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ZK107.K172.C525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ZK107.K173.C525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ZK107.K174.C525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ZK107.K175.C525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ZK107.K176.C525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ZK107.K177.C525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ZK107.K178.C525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ZK107.K179.C525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ZK107.K180.C525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ZK107.K181.C525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ZK107.K182.C525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ZK107.K183.C525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ZK107.K184.C525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ZK107.K185.C525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ZK107.K186.C525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ZK107.K187.C525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ZK107.K188.C525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ZK107.K189.C525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ZK107.K190.C525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ZK107.K191.C525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ZK107.K192.C525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ZK107.K193.C525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ZK107.K194.C525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ZK107.K195.C525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ZK107.K196.C525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ZK107.K197.C525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ZK107.K198.C525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ZK107.K199.C525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ZK107.K200.C525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ZK107.K201.C525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ZK107.K202.C525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ZK107.K203.C525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ZK107.K204.C525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ZK107.K205.C525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ZK107.K206.C525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ZK107.K207.C525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ZK107.K208.C525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ZK107.K209.C525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ZK107.K210.C525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ZK107.K211.C525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ZK107.K212.C525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ZK107.K213.C525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ZK107.K214.C525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ZK107.K215.C525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ZK107.K216.C525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ZK107.K217.C525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ZK107.K218.C525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ZK107.K219.C525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ZK107.K220.C525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ZK107.K221.C525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ZK107.K222.C525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ZK107.K223.C525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ZK107.K224.C525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ZK107.K225.C525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ZK107.K226.C525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ZK107.K227.C525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ZK107.K228.C525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ZK107.K229.C525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ZK107.K230.C525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ZK107.K231.C525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ZK107.K232.C525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ZK107.K233.C525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ZK107.K234.C525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ZK107.K235.C525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ZK107.K236.C525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ZK107.K237.C525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ZK107.K238.C525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ZK107.K239.C525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ZK107.K240.C525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ZK107.K241.C525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ZK107.K242.C525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ZK107.K243.C525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ZK107.K244.C525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ZK107.K245.C525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ZK107.K246.C525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ZK107.K247.C525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ZK107.K248.C525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ZK107.K249.C525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ZK107.K250.C525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ZK107.K251.C525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ZK107.K252.C525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ZK107.K253.C525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ZK107.K254.C525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ZK107.K255.C525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ZK107.K256.C525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ZK107.K257.C525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ZK107.K258.C525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ZK107.K259.C525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ZK107.K260.C525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ZK107.K261.C525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ZK107.K262.C525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ZK107.K263.C525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ZK107.K264.C525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ZK107.K265.C525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ZK107.K266.C525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ZK107.K267.C525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ZK107.K268.C525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ZK107.K269.C525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ZK107.K270.C525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ZK107.K271.C525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ZK107.K272.C525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ZK107.K273.C525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ZK107.K274.C525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ZK107.K275.C525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ZK107.K276.C525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ZK107.K277.C525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ZK107.K278.C525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ZK107.K279.C525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ZK107.K280.C525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ZK107.K281.C525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ZK107.K282.C525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ZK107.K283.C525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ZK107.K284.C525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ZK107.K285.C525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ZK107.K286.C525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ZK107.K287.C525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ZK107.K288.C525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ZK107.K289.C525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ZK107.K290.C525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ZK107.K291.C525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ZK107.K292.C525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ZK107.K293.C525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ZK107.K294.C525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ZK107.K295.C525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ZK107.K296.C525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ZK107.K297.C525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ZK107.K298.C525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ZK107.K299.C525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ZK107.K300.C525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ZK107.K301.C525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ZK107.K302.C525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ZK107.K303.C525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ZK107.K304.C525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ZK107.K305.C525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ZK107.K306.C525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ZK107.K307.C525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ZK107.K308.C525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ZK107.K309.C525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ZK107.K310.C525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ZK107.K311.C525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ZK107.K312.C525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ZK107.K313.C525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ZK107.K314.C525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ZK107.K315.C525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ZK107.K316.C525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ZK107.K317.C525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ZK107.K318.C525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ZK107.K319.C525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ZK107.K320.C525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ZK107.K321.C525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ZK107.K322.C525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ZK107.K323.C525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ZK107.K324.C525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ZK107.K325.C525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ZK107.K326.C525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ZK107.K327.C525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ZK107.K328.C525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ZK107.K329.C525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ZK107.K330.C525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ZK107.K331.C525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ZK107.K332.C525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ZK107.K333.C525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ZK107.K334.C525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ZK107.K335.C525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ZK107.K336.C525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ZK107.K337.C525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ZK107.K338.C525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ZK107.K339.C525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ZK107.K340.C525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ZK107.K341.C525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ZK107.K342.C525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ZK107.K343.C525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ZK107.K344.C525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ZK107.K345.C525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ZK107.K346.C525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ZK107.K347.C525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ZK107.K348.C525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ZK107.K349.C525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ZK107.K350.C525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ZK107.K351.C525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ZK107.K352.C525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ZK107.K353.C525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ZK107.K354.C525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ZK107.K355.C525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ZK107.K356.C525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ZK107.K357.C525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ZK107.K358.C525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ZK107.K359.C525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ZK107.K360.C525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ZK107.K361.C525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ZK107.K362.C525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ZK107.K363.C525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ZK107.K364.C525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ZK107.K365.C525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ZK107.K366.C525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ZK107.K367.C525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ZK107.K368.C525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ZK107.K369.C525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ZK107.K370.C525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ZK107.K371.C525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ZK107.K372.C525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ZK107.K373.C525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ZK107.K374.C525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ZK107.K375.C525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ZK107.K376.C525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ZK107.K377.C525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ZK107.K378.C525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ZK107.K379.C525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ZK107.K380.C525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ZK107.K381.C525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ZK107.K382.C525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ZK107.K383.C525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ZK107.K384.C525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ZK107.K385.C525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ZK107.K386.C525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ZK107.K387.C525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ZK107.K388.C525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ZK107.K389.C525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ZK107.K390.C525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ZK107.K391.C525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ZK107.K392.C525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ZK107.K393.C525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ZK107.K394.C525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ZK107.K395.C525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ZK107.K396.C525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ZK107.K397.C525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ZK107.K398.C525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ZK107.K399.C525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ZK108.K100.C525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ZK108.K101.C525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ZK108.K102.C525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ZK108.K103.C525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ZK108.K104.C525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ZK108.K105.C525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ZK108.K106.C525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ZK108.K107.C525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ZK108.K108.C525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ZK108.K109.C525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ZK108.K110.C525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ZK108.K111.C525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ZK108.K112.C525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ZK108.K113.C525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ZK108.K114.C525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ZK108.K115.C525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ZK108.K116.C525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ZK108.K117.C525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ZK108.K118.C525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ZK108.K119.C525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ZK108.K120.C525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ZK108.K121.C525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ZK108.K122.C525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ZK108.K123.C525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ZK108.K124.C525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ZK108.K125.C525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ZK108.K126.C525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ZK108.K127.C525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ZK108.K128.C525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ZK108.K129.C525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ZK108.K130.C525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ZK108.K131.C525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ZK108.K132.C525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ZK108.K133.C525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ZK108.K134.C525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ZK108.K135.C525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ZK108.K136.C525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ZK108.K137.C525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ZK108.K138.C525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ZK108.K139.C525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ZK108.K140.C525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ZK108.K141.C525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ZK108.K142.C525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ZK108.K143.C525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ZK108.K144.C525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ZK108.K145.C525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ZK108.K146.C525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ZK108.K147.C525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ZK108.K148.C525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ZK108.K149.C525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ZK108.K150.C525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ZK108.K151.C525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ZK108.K152.C525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ZK108.K153.C525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ZK108.K154.C525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ZK108.K155.C525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ZK108.K156.C525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ZK108.K157.C525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ZK108.K158.C525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ZK108.K159.C525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ZK108.K160.C525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ZK108.K161.C525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ZK108.K162.C525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ZK108.K163.C525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ZK108.K164.C525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ZK108.K165.C525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ZK108.K166.C525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ZK108.K167.C525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ZK108.K168.C525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ZK108.K169.C525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ZK108.K170.C525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ZK108.K171.C525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ZK108.K172.C525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ZK108.K173.C525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ZK108.K174.C525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ZK108.K175.C525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ZK108.K176.C525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ZK108.K177.C525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ZK108.K178.C525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ZK108.K179.C525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ZK108.K180.C525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ZK108.K181.C525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ZK108.K182.C525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ZK108.K183.C525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ZK108.K184.C525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ZK108.K185.C525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ZK108.K186.C525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ZK108.K187.C525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ZK108.K188.C525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ZK108.K189.C525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ZK108.K190.C525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ZK108.K191.C525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ZK108.K192.C525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ZK108.K193.C525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ZK108.K194.C525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ZK108.K195.C525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ZK108.K196.C525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ZK108.K197.C525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ZK108.K198.C525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ZK108.K199.C525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ZK108.K200.C525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ZK108.K201.C525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ZK108.K202.C525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ZK108.K203.C525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ZK108.K204.C525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ZK108.K205.C525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ZK108.K206.C525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ZK108.K207.C525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ZK108.K208.C525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ZK108.K209.C525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ZK108.K210.C525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ZK108.K211.C525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ZK108.K212.C525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ZK108.K213.C525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ZK108.K214.C525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ZK108.K215.C525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ZK108.K216.C525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ZK108.K217.C525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ZK108.K218.C525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ZK108.K219.C525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ZK108.K220.C525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ZK108.K221.C525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ZK108.K222.C525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ZK108.K223.C525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ZK108.K224.C525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ZK108.K225.C525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ZK108.K226.C525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ZK108.K227.C525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ZK108.K228.C525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ZK108.K229.C525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ZK108.K230.C525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ZK108.K231.C525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ZK108.K232.C525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ZK108.K233.C525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ZK108.K234.C525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ZK108.K235.C525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ZK108.K236.C525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ZK108.K237.C525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ZK108.K238.C525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ZK108.K239.C525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ZK108.K240.C525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ZK108.K241.C525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ZK108.K242.C525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ZK108.K243.C525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ZK108.K244.C525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ZK108.K245.C525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ZK108.K246.C525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ZK108.K247.C525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ZK108.K248.C525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ZK108.K249.C525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ZK108.K250.C525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ZK108.K251.C525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ZK108.K252.C525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ZK108.K253.C525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ZK108.K254.C525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ZK108.K255.C525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ZK108.K256.C525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ZK108.K257.C525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ZK108.K258.C525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ZK108.K259.C525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ZK108.K260.C525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ZK108.K261.C525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ZK108.K262.C525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ZK108.K263.C525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ZK108.K264.C525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ZK108.K265.C525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ZK108.K266.C525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ZK108.K267.C525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ZK108.K268.C525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ZK108.K269.C525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ZK108.K270.C525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ZK108.K271.C525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ZK108.K272.C525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ZK108.K273.C525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ZK108.K274.C525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ZK108.K275.C525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ZK108.K276.C525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ZK108.K277.C525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ZK108.K278.C525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ZK108.K279.C525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ZK108.K280.C525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ZK108.K281.C525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ZK108.K282.C525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ZK108.K283.C525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ZK108.K284.C525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ZK108.K285.C525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ZK108.K286.C525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ZK108.K287.C525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ZK108.K288.C525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ZK108.K289.C525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ZK108.K290.C525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ZK108.K291.C525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ZK108.K292.C525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ZK108.K293.C525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ZK108.K294.C525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ZK108.K295.C525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ZK108.K296.C525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ZK108.K297.C525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ZK108.K298.C525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ZK108.K299.C525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ZK108.K300.C525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ZK108.K301.C525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ZK108.K302.C525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ZK108.K303.C525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ZK108.K304.C525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ZK108.K305.C525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ZK108.K306.C525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ZK108.K307.C525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ZK108.K308.C525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ZK108.K309.C525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ZK108.K310.C525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ZK108.K311.C525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ZK108.K312.C525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ZK108.K313.C525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ZK108.K314.C525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ZK108.K315.C525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ZK108.K316.C525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ZK108.K317.C525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ZK108.K318.C525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ZK108.K319.C525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ZK108.K320.C525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ZK108.K321.C525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ZK108.K322.C525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ZK108.K323.C525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ZK108.K324.C525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ZK108.K325.C525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ZK108.K326.C525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ZK108.K327.C525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ZK108.K328.C525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ZK108.K329.C525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ZK108.K330.C525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ZK108.K331.C525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ZK108.K332.C525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ZK108.K333.C525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ZK108.K334.C525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ZK108.K335.C525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ZK108.K336.C525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ZK108.K337.C525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ZK108.K338.C525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ZK108.K339.C525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ZK108.K340.C525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ZK108.K341.C525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ZK108.K342.C525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ZK108.K343.C525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ZK108.K344.C525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ZK108.K345.C525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ZK108.K346.C525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ZK108.K347.C525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ZK108.K348.C525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ZK108.K349.C525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ZK108.K350.C525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ZK108.K351.C525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ZK108.K352.C525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ZK108.K353.C525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ZK108.K354.C525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ZK108.K355.C525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ZK108.K356.C525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ZK108.K357.C525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ZK108.K358.C525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ZK108.K359.C525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ZK108.K360.C525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ZK108.K361.C525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ZK108.K362.C525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ZK108.K363.C525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ZK108.K364.C525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ZK108.K365.C525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ZK108.K366.C525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ZK108.K367.C525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ZK108.K368.C525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ZK108.K369.C525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ZK108.K370.C525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ZK108.K371.C525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ZK108.K372.C525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ZK108.K373.C525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ZK108.K374.C525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ZK108.K375.C525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ZK108.K376.C525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ZK108.K377.C525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ZK108.K378.C525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ZK108.K379.C525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ZK108.K380.C525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ZK108.K381.C525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ZK108.K382.C525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ZK108.K383.C525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ZK108.K384.C525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ZK108.K385.C525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ZK108.K386.C525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ZK108.K387.C525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ZK108.K388.C525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ZK108.K389.C525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ZK108.K390.C525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ZK108.K391.C525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ZK108.K392.C525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ZK108.K393.C525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ZK108.K394.C525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ZK108.K395.C525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ZK108.K396.C525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ZK108.K397.C525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ZK108.K398.C525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ZK108.K399.C525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ZK109.K100.C525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ZK109.K101.C525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ZK109.K102.C525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ZK109.K103.C525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ZK109.K104.C525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ZK109.K105.C525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ZK109.K106.C525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ZK109.K107.C525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ZK109.K108.C525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ZK109.K109.C525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ZK109.K110.C525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ZK109.K111.C525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ZK109.K112.C525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ZK109.K113.C525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ZK109.K114.C525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ZK109.K115.C525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ZK109.K116.C525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ZK109.K117.C525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ZK109.K118.C525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ZK109.K119.C525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ZK109.K120.C525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ZK109.K121.C525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ZK109.K122.C525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ZK109.K123.C525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ZK109.K124.C525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ZK109.K125.C525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ZK109.K126.C525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ZK109.K127.C525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ZK109.K128.C525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ZK109.K129.C525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ZK109.K130.C525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ZK109.K131.C525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ZK109.K132.C525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ZK109.K133.C525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ZK109.K134.C525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ZK109.K135.C525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ZK109.K136.C525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ZK109.K137.C525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ZK109.K138.C525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ZK109.K139.C525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ZK109.K140.C525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ZK109.K141.C525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ZK109.K142.C525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ZK109.K143.C525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ZK109.K144.C525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ZK109.K145.C525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ZK109.K146.C525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ZK109.K147.C525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ZK109.K148.C525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ZK109.K149.C525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ZK109.K150.C525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ZK109.K151.C525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ZK109.K152.C525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ZK109.K153.C525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ZK109.K154.C525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ZK109.K155.C525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ZK109.K156.C525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ZK109.K157.C525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ZK109.K158.C525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ZK109.K159.C525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ZK109.K160.C525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ZK109.K161.C525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ZK109.K162.C525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ZK109.K163.C525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ZK109.K164.C525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ZK109.K165.C525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ZK109.K166.C525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ZK109.K167.C525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ZK109.K168.C525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ZK109.K169.C525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ZK109.K170.C525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ZK109.K171.C525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ZK109.K172.C525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ZK109.K173.C525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ZK109.K174.C525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ZK109.K175.C525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ZK109.K176.C525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ZK109.K177.C525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ZK109.K178.C525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ZK109.K179.C525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ZK109.K180.C525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ZK109.K181.C525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ZK109.K182.C525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ZK109.K183.C525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ZK109.K184.C525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ZK109.K185.C525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ZK109.K186.C525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ZK109.K187.C525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ZK109.K188.C525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ZK109.K189.C525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ZK109.K190.C525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ZK109.K191.C525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ZK109.K192.C525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ZK109.K193.C525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ZK109.K194.C525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ZK109.K195.C525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ZK109.K196.C525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ZK109.K197.C525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ZK109.K198.C525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ZK109.K199.C525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ZK109.K200.C525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ZK109.K201.C525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ZK109.K202.C525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ZK109.K203.C525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ZK109.K204.C525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ZK109.K205.C525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ZK109.K206.C525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ZK109.K207.C525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ZK109.K208.C525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ZK109.K209.C525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ZK109.K210.C525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ZK109.K211.C525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ZK109.K212.C525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ZK109.K213.C525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ZK109.K214.C525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ZK109.K215.C525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ZK109.K216.C525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ZK109.K217.C525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ZK109.K218.C525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ZK109.K219.C525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ZK109.K220.C525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ZK109.K221.C525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ZK109.K222.C525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ZK109.K223.C525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ZK109.K224.C525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ZK109.K225.C525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ZK109.K226.C525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ZK109.K227.C525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ZK109.K228.C525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ZK109.K229.C525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ZK109.K230.C525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ZK109.K231.C525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ZK109.K232.C525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ZK109.K233.C525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ZK109.K234.C525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ZK109.K235.C525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ZK109.K236.C525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ZK109.K237.C525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ZK109.K238.C525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ZK109.K239.C525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ZK109.K240.C525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ZK109.K241.C525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ZK109.K242.C525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ZK109.K243.C525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ZK109.K244.C525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ZK109.K245.C525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ZK109.K246.C525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ZK109.K247.C525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ZK109.K248.C525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ZK109.K249.C525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ZK109.K250.C525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ZK109.K251.C525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ZK109.K252.C525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ZK109.K253.C525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ZK109.K254.C525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ZK109.K255.C525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ZK109.K256.C525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ZK109.K257.C525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ZK109.K258.C525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ZK109.K259.C525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ZK109.K260.C525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ZK109.K261.C525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ZK109.K262.C525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ZK109.K263.C525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ZK109.K264.C525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ZK109.K265.C525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ZK109.K266.C525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ZK109.K267.C525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ZK109.K268.C525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ZK109.K269.C525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ZK109.K270.C525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ZK109.K271.C525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ZK109.K272.C525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ZK109.K273.C525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ZK109.K274.C525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ZK109.K275.C525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ZK109.K276.C525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ZK109.K277.C525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ZK109.K278.C525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ZK109.K279.C525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ZK109.K280.C525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ZK109.K281.C525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ZK109.K282.C525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ZK109.K283.C525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ZK109.K284.C525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ZK109.K285.C525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ZK109.K286.C525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ZK109.K287.C525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ZK109.K288.C525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ZK109.K289.C525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ZK109.K290.C525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ZK109.K291.C525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ZK109.K292.C525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ZK109.K293.C525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ZK109.K294.C525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ZK109.K295.C525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ZK109.K296.C525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ZK109.K297.C525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ZK109.K298.C525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ZK109.K299.C525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ZK109.K300.C525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ZK109.K301.C525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ZK109.K302.C525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ZK109.K303.C525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ZK109.K304.C525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ZK109.K305.C525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ZK109.K306.C525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ZK109.K307.C525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ZK109.K308.C525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ZK109.K309.C525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ZK109.K310.C525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ZK109.K311.C525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ZK109.K312.C525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ZK109.K313.C525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ZK109.K314.C525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ZK109.K315.C525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ZK109.K316.C525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ZK109.K317.C525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ZK109.K318.C525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ZK109.K319.C525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ZK109.K320.C525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ZK109.K321.C525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ZK109.K322.C525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ZK109.K323.C525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ZK109.K324.C525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ZK109.K325.C525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ZK109.K326.C525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ZK109.K327.C525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ZK109.K328.C525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ZK109.K329.C525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ZK109.K330.C525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ZK109.K331.C525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ZK109.K332.C525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ZK109.K333.C525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ZK109.K334.C525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ZK109.K335.C525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ZK109.K336.C525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ZK109.K337.C525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ZK109.K338.C525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ZK109.K339.C525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ZK109.K340.C525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ZK109.K341.C525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ZK109.K342.C525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ZK109.K343.C525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ZK109.K344.C525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ZK109.K345.C525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ZK109.K346.C525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ZK109.K347.C525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ZK109.K348.C525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ZK109.K349.C525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ZK109.K350.C525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ZK109.K351.C525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ZK109.K352.C525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ZK109.K353.C525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ZK109.K354.C525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ZK109.K355.C525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ZK109.K356.C525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ZK109.K357.C525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ZK109.K358.C525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ZK109.K359.C525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ZK109.K360.C525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ZK109.K361.C525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ZK109.K362.C525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ZK109.K363.C525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ZK109.K364.C525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ZK109.K365.C525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ZK109.K366.C525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ZK109.K367.C525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ZK109.K368.C525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ZK109.K369.C525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ZK109.K370.C525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ZK109.K371.C525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ZK109.K372.C525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ZK109.K373.C525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ZK109.K374.C525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ZK109.K375.C525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ZK109.K376.C525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ZK109.K377.C525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ZK109.K378.C525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ZK109.K379.C525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ZK109.K380.C525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ZK109.K381.C525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ZK109.K382.C525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ZK109.K383.C525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ZK109.K384.C525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ZK109.K385.C525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ZK109.K386.C525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ZK109.K387.C525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ZK109.K388.C525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ZK109.K389.C525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ZK109.K390.C525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ZK109.K391.C525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ZK109.K392.C525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ZK109.K393.C525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ZK109.K394.C525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ZK109.K395.C525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ZK109.K396.C525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ZK109.K397.C525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ZK109.K398.C525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ZK109.K399.C525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ZK110.K100.C525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ZK110.K101.C525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ZK110.K102.C525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ZK110.K103.C525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ZK110.K104.C525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ZK110.K105.C525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ZK110.K106.C525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ZK110.K107.C525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ZK110.K108.C525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ZK110.K109.C525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ZK110.K110.C525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ZK110.K111.C525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ZK110.K112.C525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ZK110.K113.C525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ZK110.K114.C525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ZK110.K115.C525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ZK110.K116.C525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ZK110.K117.C525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ZK110.K118.C525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ZK110.K119.C525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ZK110.K120.C525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ZK110.K121.C525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ZK110.K122.C525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ZK110.K123.C525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ZK110.K124.C525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ZK110.K125.C525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ZK110.K126.C525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ZK110.K127.C525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ZK110.K128.C525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ZK110.K129.C525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ZK110.K130.C525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ZK110.K131.C525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ZK110.K132.C525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ZK110.K133.C525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ZK110.K134.C525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ZK110.K135.C525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ZK110.K136.C525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ZK110.K137.C525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ZK110.K138.C525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ZK110.K139.C525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ZK110.K140.C525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ZK110.K141.C525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ZK110.K142.C525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ZK110.K143.C525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ZK110.K144.C525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ZK110.K145.C525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ZK110.K146.C525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ZK110.K147.C525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ZK110.K148.C525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ZK110.K149.C525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ZK110.K150.C525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ZK110.K151.C525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ZK110.K152.C525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ZK110.K153.C525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ZK110.K154.C525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ZK110.K155.C525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ZK110.K156.C525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ZK110.K157.C525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ZK110.K158.C525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ZK110.K159.C525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ZK110.K160.C525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ZK110.K161.C525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ZK110.K162.C525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ZK110.K163.C525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ZK110.K164.C525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ZK110.K165.C525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ZK110.K166.C525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ZK110.K167.C525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ZK110.K168.C525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ZK110.K169.C525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ZK110.K170.C525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ZK110.K171.C525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ZK110.K172.C525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ZK110.K173.C525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ZK110.K174.C525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ZK110.K175.C525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ZK110.K176.C525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ZK110.K177.C525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ZK110.K178.C525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ZK110.K179.C525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ZK110.K180.C525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ZK110.K181.C525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ZK110.K182.C525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ZK110.K183.C525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ZK110.K184.C525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ZK110.K185.C525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ZK110.K186.C525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ZK110.K187.C525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ZK110.K188.C525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ZK110.K189.C525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ZK110.K190.C525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ZK110.K191.C525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ZK110.K192.C525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ZK110.K193.C525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ZK110.K194.C525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ZK110.K195.C525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ZK110.K196.C525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ZK110.K197.C525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ZK110.K198.C525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ZK110.K199.C525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ZK110.K200.C525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ZK110.K201.C525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ZK110.K202.C525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ZK110.K203.C525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ZK110.K204.C525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ZK110.K205.C525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ZK110.K206.C525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ZK110.K207.C525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ZK110.K208.C525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ZK110.K209.C525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ZK110.K210.C525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ZK110.K211.C525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ZK110.K212.C525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ZK110.K213.C525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ZK110.K214.C525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ZK110.K215.C525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ZK110.K216.C525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ZK110.K217.C525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ZK110.K218.C525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ZK110.K219.C525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ZK110.K220.C525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ZK110.K221.C525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ZK110.K222.C525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ZK110.K223.C525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ZK110.K224.C525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ZK110.K225.C525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ZK110.K226.C525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ZK110.K227.C525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ZK110.K228.C525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ZK110.K229.C525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ZK110.K230.C525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ZK110.K231.C525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ZK110.K232.C525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ZK110.K233.C525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ZK110.K234.C525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ZK110.K235.C525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ZK110.K236.C525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ZK110.K237.C525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ZK110.K238.C525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ZK110.K239.C525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ZK110.K240.C525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ZK110.K241.C525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ZK110.K242.C525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ZK110.K243.C525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ZK110.K244.C525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ZK110.K245.C525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ZK110.K246.C525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ZK110.K247.C525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ZK110.K248.C525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ZK110.K249.C525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ZK110.K250.C525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ZK110.K251.C525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ZK110.K252.C525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ZK110.K253.C525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ZK110.K254.C525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ZK110.K255.C525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ZK110.K256.C525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ZK110.K257.C525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ZK110.K258.C525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ZK110.K259.C525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ZK110.K260.C525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ZK110.K261.C525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ZK110.K262.C525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ZK110.K263.C525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ZK110.K264.C525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ZK110.K265.C525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ZK110.K266.C525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ZK110.K267.C525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ZK110.K268.C525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ZK110.K269.C525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ZK110.K270.C525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ZK110.K271.C525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ZK110.K272.C525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ZK110.K273.C525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ZK110.K274.C525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ZK110.K275.C525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ZK110.K276.C525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ZK110.K277.C525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ZK110.K278.C525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ZK110.K279.C525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ZK110.K280.C525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ZK110.K281.C525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ZK110.K282.C525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ZK110.K283.C525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ZK110.K284.C525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ZK110.K285.C525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ZK110.K286.C525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ZK110.K287.C525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ZK110.K288.C525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ZK110.K289.C525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ZK110.K290.C525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ZK110.K291.C525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ZK110.K292.C525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ZK110.K293.C525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ZK110.K294.C525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ZK110.K295.C525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ZK110.K296.C525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ZK110.K297.C525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ZK110.K298.C525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ZK110.K299.C525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ZK110.K300.C525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ZK110.K301.C525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ZK110.K302.C525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ZK110.K303.C525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ZK110.K304.C525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ZK110.K305.C525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ZK110.K306.C525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ZK110.K307.C525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ZK110.K308.C525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ZK110.K309.C525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ZK110.K310.C525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ZK110.K311.C525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ZK110.K312.C525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ZK110.K313.C525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ZK110.K314.C525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ZK110.K315.C525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ZK110.K316.C525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ZK110.K317.C525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ZK110.K318.C525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ZK110.K319.C525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ZK110.K320.C525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ZK110.K321.C525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ZK110.K322.C525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ZK110.K323.C525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ZK110.K324.C525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ZK110.K325.C525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ZK110.K326.C525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ZK110.K327.C525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ZK110.K328.C525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ZK110.K329.C525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ZK110.K330.C525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ZK110.K331.C525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ZK110.K332.C525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ZK110.K333.C525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ZK110.K334.C525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ZK110.K335.C525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ZK110.K336.C525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ZK110.K337.C525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ZK110.K338.C525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ZK110.K339.C525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ZK110.K340.C525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ZK110.K341.C525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ZK110.K342.C525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ZK110.K343.C525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ZK110.K344.C525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ZK110.K345.C525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ZK110.K346.C525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ZK110.K347.C525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ZK110.K348.C525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ZK110.K349.C525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ZK110.K350.C525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ZK110.K351.C525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ZK110.K352.C525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ZK110.K353.C525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ZK110.K354.C525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ZK110.K355.C525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ZK110.K356.C525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ZK110.K357.C525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ZK110.K358.C525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ZK110.K359.C525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ZK110.K360.C525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ZK110.K361.C525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ZK110.K362.C525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ZK110.K363.C525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ZK110.K364.C525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ZK110.K365.C525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ZK110.K366.C525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ZK110.K367.C525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ZK110.K368.C525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ZK110.K369.C525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ZK110.K370.C525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ZK110.K371.C525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ZK110.K372.C525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ZK110.K373.C525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ZK110.K374.C525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ZK110.K375.C525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ZK110.K376.C525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ZK110.K377.C525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ZK110.K378.C525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ZK110.K379.C525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ZK110.K380.C525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ZK110.K381.C525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ZK110.K382.C525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ZK110.K383.C525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ZK110.K384.C525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ZK110.K385.C525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ZK110.K386.C525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ZK110.K387.C525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ZK110.K388.C525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ZK110.K389.C525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ZK110.K390.C525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ZK110.K391.C525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ZK110.K392.C525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ZK110.K393.C525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ZK110.K394.C525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ZK110.K395.C525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ZK110.K396.C525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ZK110.K397.C525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ZK110.K398.C525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ZK110.K399.C525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ZK111.K100.C525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ZK111.K101.C525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ZK111.K102.C525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ZK111.K103.C525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ZK111.K104.C525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ZK111.K105.C525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ZK111.K106.C525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ZK111.K107.C525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ZK111.K108.C525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ZK111.K109.C525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ZK111.K110.C525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ZK111.K111.C525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ZK111.K112.C525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ZK111.K113.C525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ZK111.K114.C525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ZK111.K115.C525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ZK111.K116.C525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ZK111.K117.C525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ZK111.K118.C525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ZK111.K119.C525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ZK111.K120.C525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ZK111.K121.C525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ZK111.K122.C525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ZK111.K123.C525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ZK111.K124.C525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ZK111.K125.C525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ZK111.K126.C525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ZK111.K127.C525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ZK111.K128.C525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ZK111.K129.C525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ZK111.K130.C525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ZK111.K131.C525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ZK111.K132.C525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ZK111.K133.C525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ZK111.K134.C525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ZK111.K135.C525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ZK111.K136.C525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ZK111.K137.C525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ZK111.K138.C525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ZK111.K139.C525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ZK111.K140.C525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ZK111.K141.C525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ZK111.K142.C525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ZK111.K143.C525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ZK111.K144.C525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ZK111.K145.C525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ZK111.K146.C525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ZK111.K147.C525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ZK111.K148.C525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ZK111.K149.C525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ZK111.K150.C525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ZK111.K151.C525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ZK111.K152.C525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ZK111.K153.C525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ZK111.K154.C525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ZK111.K155.C525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ZK111.K156.C525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ZK111.K157.C525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ZK111.K158.C525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ZK111.K159.C525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ZK111.K160.C525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ZK111.K161.C525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ZK111.K162.C525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ZK111.K163.C525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ZK111.K164.C525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ZK111.K165.C525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ZK111.K166.C525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ZK111.K167.C525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ZK111.K168.C525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ZK111.K169.C525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ZK111.K170.C525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ZK111.K171.C525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ZK111.K172.C525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ZK111.K173.C525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ZK111.K174.C525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ZK111.K175.C525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ZK111.K176.C525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ZK111.K177.C525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ZK111.K178.C525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ZK111.K179.C525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ZK111.K180.C525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ZK111.K181.C525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ZK111.K182.C525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ZK111.K183.C525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ZK111.K184.C525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ZK111.K185.C525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ZK111.K186.C525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ZK111.K187.C525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ZK111.K188.C525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ZK111.K189.C525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ZK111.K190.C525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ZK111.K191.C525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ZK111.K192.C525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ZK111.K193.C525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ZK111.K194.C525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ZK111.K195.C525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ZK111.K196.C525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ZK111.K197.C525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ZK111.K198.C525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ZK111.K199.C525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ZK111.K200.C525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ZK111.K201.C525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ZK111.K202.C525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ZK111.K203.C525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ZK111.K204.C525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ZK111.K205.C525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ZK111.K206.C525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ZK111.K207.C525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ZK111.K208.C525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ZK111.K209.C525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ZK111.K210.C525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ZK111.K211.C525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ZK111.K212.C525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ZK111.K213.C525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ZK111.K214.C525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ZK111.K215.C525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ZK111.K216.C525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ZK111.K217.C525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ZK111.K218.C525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ZK111.K219.C525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ZK111.K220.C525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ZK111.K221.C525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ZK111.K222.C525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ZK111.K223.C525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ZK111.K224.C525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ZK111.K225.C525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ZK111.K226.C525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ZK111.K227.C525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ZK111.K228.C525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ZK111.K229.C525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ZK111.K230.C525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ZK111.K231.C525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ZK111.K232.C525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ZK111.K233.C525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ZK111.K234.C525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ZK111.K235.C525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ZK111.K236.C525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ZK111.K237.C525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ZK111.K238.C525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ZK111.K239.C525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ZK111.K240.C525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ZK111.K241.C525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ZK111.K242.C525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ZK111.K243.C525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ZK111.K244.C525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ZK111.K245.C525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ZK111.K246.C525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ZK111.K247.C525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ZK111.K248.C525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ZK111.K249.C525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ZK111.K250.C525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ZK111.K251.C525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ZK111.K252.C525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ZK111.K253.C525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ZK111.K254.C525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ZK111.K255.C525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ZK111.K256.C525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ZK111.K257.C525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ZK111.K258.C525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ZK111.K259.C525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ZK111.K260.C525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ZK111.K261.C525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ZK111.K262.C525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ZK111.K263.C525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ZK111.K264.C525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ZK111.K265.C525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ZK111.K266.C525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ZK111.K267.C525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ZK111.K268.C525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ZK111.K269.C525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ZK111.K270.C525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ZK111.K271.C525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ZK111.K272.C525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ZK111.K273.C525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ZK111.K274.C525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ZK111.K275.C525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ZK111.K276.C525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ZK111.K277.C525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ZK111.K278.C525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ZK111.K279.C525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ZK111.K280.C525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ZK111.K281.C525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ZK111.K282.C525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ZK111.K283.C525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ZK111.K284.C525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ZK111.K285.C525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ZK111.K286.C525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ZK111.K287.C525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ZK111.K288.C525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ZK111.K289.C525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ZK111.K290.C525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ZK111.K291.C525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ZK111.K292.C525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ZK111.K293.C525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ZK111.K294.C525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ZK111.K295.C525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ZK111.K296.C525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ZK111.K297.C525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ZK111.K298.C525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ZK111.K299.C525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ZK111.K300.C525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ZK111.K301.C525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ZK111.K302.C525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ZK111.K303.C525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ZK111.K304.C525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ZK111.K305.C525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ZK111.K306.C525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ZK111.K307.C525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ZK111.K308.C525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ZK111.K309.C525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ZK111.K310.C525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ZK111.K311.C525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ZK111.K312.C525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ZK111.K313.C525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ZK111.K314.C525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ZK111.K315.C525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ZK111.K316.C525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ZK111.K317.C525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ZK111.K318.C525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ZK111.K319.C525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ZK111.K320.C525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ZK111.K321.C525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ZK111.K322.C525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ZK111.K323.C525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ZK111.K324.C525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ZK111.K325.C525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ZK111.K326.C525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ZK111.K327.C525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ZK111.K328.C525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ZK111.K329.C525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ZK111.K330.C525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ZK111.K331.C525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ZK111.K332.C525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ZK111.K333.C525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ZK111.K334.C525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ZK111.K335.C525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ZK111.K336.C525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ZK111.K337.C525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ZK111.K338.C525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ZK111.K339.C525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ZK111.K340.C525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ZK111.K341.C525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ZK111.K342.C525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ZK111.K343.C525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ZK111.K344.C525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ZK111.K345.C525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ZK111.K346.C525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ZK111.K347.C525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ZK111.K348.C525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ZK111.K349.C525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ZK111.K350.C525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ZK111.K351.C525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ZK111.K352.C525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ZK111.K353.C525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ZK111.K354.C525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ZK111.K355.C525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ZK111.K356.C525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ZK111.K357.C525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ZK111.K358.C525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ZK111.K359.C525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ZK111.K360.C525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ZK111.K361.C525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ZK111.K362.C525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ZK111.K363.C525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ZK111.K364.C525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ZK111.K365.C525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ZK111.K366.C525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ZK111.K367.C525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ZK111.K368.C525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ZK111.K369.C525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ZK111.K370.C525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ZK111.K371.C525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ZK111.K372.C525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ZK111.K373.C525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ZK111.K374.C525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ZK111.K375.C525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ZK111.K376.C525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ZK111.K377.C525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ZK111.K378.C525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ZK111.K379.C525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ZK111.K380.C525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ZK111.K381.C525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ZK111.K382.C525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ZK111.K383.C525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ZK111.K384.C525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ZK111.K385.C525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ZK111.K386.C525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ZK111.K387.C525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ZK111.K388.C525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ZK111.K389.C525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ZK111.K390.C525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ZK111.K391.C525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ZK111.K392.C525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ZK111.K393.C525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ZK111.K394.C525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ZK111.K395.C525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ZK111.K396.C525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ZK111.K397.C525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ZK111.K398.C525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ZK111.K399.C525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ZK112.K100.C525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ZK112.K101.C525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ZK112.K102.C525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ZK112.K103.C525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ZK112.K104.C525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ZK112.K105.C525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ZK112.K106.C525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ZK112.K107.C525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ZK112.K108.C525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ZK112.K109.C525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ZK112.K110.C525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ZK112.K111.C525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ZK112.K112.C525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ZK112.K113.C525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ZK112.K114.C525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ZK112.K115.C525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ZK112.K116.C525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ZK112.K117.C525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ZK112.K118.C525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ZK112.K119.C525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ZK112.K120.C525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ZK112.K121.C525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ZK112.K122.C525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ZK112.K123.C525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ZK112.K124.C525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ZK112.K125.C525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ZK112.K126.C525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ZK112.K127.C525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ZK112.K128.C525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ZK112.K129.C525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ZK112.K130.C525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ZK112.K131.C525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ZK112.K132.C525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ZK112.K133.C525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ZK112.K134.C525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ZK112.K135.C525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ZK112.K136.C525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ZK112.K137.C525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ZK112.K138.C525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ZK112.K139.C525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ZK112.K140.C525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ZK112.K141.C525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ZK112.K142.C525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ZK112.K143.C525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ZK112.K144.C525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ZK112.K145.C525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ZK112.K146.C525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ZK112.K147.C525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ZK112.K148.C525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ZK112.K149.C525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ZK112.K150.C525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ZK112.K151.C525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ZK112.K152.C525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ZK112.K153.C525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ZK112.K154.C525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ZK112.K155.C525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ZK112.K156.C525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ZK112.K157.C525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ZK112.K158.C525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ZK112.K159.C525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ZK112.K160.C525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ZK112.K161.C525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ZK112.K162.C525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ZK112.K163.C525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ZK112.K164.C525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ZK112.K165.C525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ZK112.K166.C525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ZK112.K167.C525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ZK112.K168.C525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ZK112.K169.C525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ZK112.K170.C525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ZK112.K171.C525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ZK112.K172.C525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ZK112.K173.C525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ZK112.K174.C525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ZK112.K175.C525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ZK112.K176.C525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ZK112.K177.C525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ZK112.K178.C525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ZK112.K179.C525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ZK112.K180.C525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ZK112.K181.C525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ZK112.K182.C525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ZK112.K183.C525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ZK112.K184.C525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ZK112.K185.C525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ZK112.K186.C525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ZK112.K187.C525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ZK112.K188.C525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ZK112.K189.C525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ZK112.K190.C525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ZK112.K191.C525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ZK112.K192.C525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ZK112.K193.C525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ZK112.K194.C525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ZK112.K195.C525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ZK112.K196.C525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ZK112.K197.C525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ZK112.K198.C525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ZK112.K199.C525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ZK112.K200.C525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ZK112.K201.C525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ZK112.K202.C525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ZK112.K203.C525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ZK112.K204.C525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ZK112.K205.C525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ZK112.K206.C525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ZK112.K207.C525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ZK112.K208.C525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ZK112.K209.C525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ZK112.K210.C525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ZK112.K211.C525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ZK112.K212.C525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ZK112.K213.C525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ZK112.K214.C525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ZK112.K215.C525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ZK112.K216.C525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ZK112.K217.C525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ZK112.K218.C525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ZK112.K219.C525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ZK112.K220.C525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ZK112.K221.C525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ZK112.K222.C525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ZK112.K223.C525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ZK112.K224.C525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ZK112.K225.C525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ZK112.K226.C525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ZK112.K227.C525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ZK112.K228.C525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ZK112.K229.C525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ZK112.K230.C525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ZK112.K231.C525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ZK112.K232.C525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ZK112.K233.C525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ZK112.K234.C525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ZK112.K235.C525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ZK112.K236.C525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ZK112.K237.C525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ZK112.K238.C525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ZK112.K239.C525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ZK112.K240.C525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ZK112.K241.C525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ZK112.K242.C525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ZK112.K243.C525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ZK112.K244.C525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ZK112.K245.C525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ZK112.K246.C525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ZK112.K247.C525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ZK112.K248.C525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ZK112.K249.C525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ZK112.K250.C525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ZK112.K251.C525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ZK112.K252.C525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ZK112.K253.C525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ZK112.K254.C525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ZK112.K255.C525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ZK112.K256.C525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ZK112.K257.C525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ZK112.K258.C525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ZK112.K259.C525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ZK112.K260.C525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ZK112.K261.C525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ZK112.K262.C525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ZK112.K263.C525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ZK112.K264.C525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ZK112.K265.C525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ZK112.K266.C525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ZK112.K267.C525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ZK112.K268.C525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ZK112.K269.C525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ZK112.K270.C525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ZK112.K271.C525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ZK112.K272.C525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ZK112.K273.C525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ZK112.K274.C525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ZK112.K275.C525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ZK112.K276.C525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ZK112.K277.C525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ZK112.K278.C525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ZK112.K279.C525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ZK112.K280.C525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ZK112.K281.C525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ZK112.K282.C525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ZK112.K283.C525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ZK112.K284.C525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ZK112.K285.C525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ZK112.K286.C525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ZK112.K287.C525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ZK112.K288.C525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ZK112.K289.C525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ZK112.K290.C525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ZK112.K291.C525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ZK112.K292.C525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ZK112.K293.C525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ZK112.K294.C525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ZK112.K295.C525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ZK112.K296.C525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ZK112.K297.C525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ZK112.K298.C525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ZK112.K299.C525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ZK112.K300.C525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ZK112.K301.C525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ZK112.K302.C525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ZK112.K303.C525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ZK112.K304.C525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ZK112.K305.C525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ZK112.K306.C525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ZK112.K307.C525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ZK112.K308.C525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ZK112.K309.C525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ZK112.K310.C525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ZK112.K311.C525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ZK112.K312.C525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ZK112.K313.C525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ZK112.K314.C525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ZK112.K315.C525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ZK112.K316.C525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ZK112.K317.C525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ZK112.K318.C525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ZK112.K319.C525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ZK112.K320.C525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ZK112.K321.C525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ZK112.K322.C525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ZK112.K323.C525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ZK112.K324.C525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ZK112.K325.C525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ZK112.K326.C525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ZK112.K327.C525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ZK112.K328.C525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ZK112.K329.C525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ZK112.K330.C525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ZK112.K331.C525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ZK112.K332.C525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ZK112.K333.C525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ZK112.K334.C525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ZK112.K335.C525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ZK112.K336.C525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ZK112.K337.C525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ZK112.K338.C525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ZK112.K339.C525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ZK112.K340.C525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ZK112.K341.C525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ZK112.K342.C525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ZK112.K343.C525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ZK112.K344.C525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ZK112.K345.C525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ZK112.K346.C525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ZK112.K347.C525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ZK112.K348.C525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ZK112.K349.C525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ZK112.K350.C525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ZK112.K351.C525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ZK112.K352.C525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ZK112.K353.C525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ZK112.K354.C525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ZK112.K355.C525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ZK112.K356.C525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ZK112.K357.C525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ZK112.K358.C525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ZK112.K359.C525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ZK112.K360.C525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ZK112.K361.C525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ZK112.K362.C525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ZK112.K363.C525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ZK112.K364.C525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ZK112.K365.C525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ZK112.K366.C525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ZK112.K367.C525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ZK112.K368.C525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ZK112.K369.C525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ZK112.K370.C525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ZK112.K371.C525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ZK112.K372.C525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ZK112.K373.C525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ZK112.K374.C525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ZK112.K375.C525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ZK112.K376.C525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ZK112.K377.C525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ZK112.K378.C525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ZK112.K379.C525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ZK112.K380.C525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ZK112.K381.C525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ZK112.K382.C525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ZK112.K383.C525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ZK112.K384.C525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ZK112.K385.C525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ZK112.K386.C525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ZK112.K387.C525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ZK112.K388.C525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ZK112.K389.C525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ZK112.K390.C525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ZK112.K391.C525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ZK112.K392.C525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ZK112.K393.C525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ZK112.K394.C525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ZK112.K395.C525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ZK112.K396.C525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ZK112.K397.C525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ZK112.K398.C525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ZK112.K399.C525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ZK113.K100.C525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ZK113.K101.C525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ZK113.K102.C525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ZK113.K103.C525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ZK113.K104.C525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ZK113.K105.C525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ZK113.K106.C525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ZK113.K107.C525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ZK113.K108.C525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ZK113.K109.C525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ZK113.K110.C525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ZK113.K111.C525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ZK113.K112.C525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ZK113.K113.C525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ZK113.K114.C525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ZK113.K115.C525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ZK113.K116.C525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ZK113.K117.C525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ZK113.K118.C525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ZK113.K119.C525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ZK113.K120.C525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ZK113.K121.C525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ZK113.K122.C525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ZK113.K123.C525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ZK113.K124.C525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ZK113.K125.C525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ZK113.K126.C525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ZK113.K127.C525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ZK113.K128.C525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ZK113.K129.C525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ZK113.K130.C525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ZK113.K131.C525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ZK113.K132.C525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ZK113.K133.C525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ZK113.K134.C525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ZK113.K135.C525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ZK113.K136.C525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ZK113.K137.C525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ZK113.K138.C525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ZK113.K139.C525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ZK113.K140.C525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ZK113.K141.C525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ZK113.K142.C525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ZK113.K143.C525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ZK113.K144.C525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ZK113.K145.C525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ZK113.K146.C525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ZK113.K147.C525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ZK113.K148.C525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ZK113.K149.C525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ZK113.K150.C525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ZK113.K151.C525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ZK113.K152.C525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ZK113.K153.C525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ZK113.K154.C525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ZK113.K155.C525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ZK113.K156.C525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ZK113.K157.C525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ZK113.K158.C525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ZK113.K159.C525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ZK113.K160.C525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ZK113.K161.C525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ZK113.K162.C525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ZK113.K163.C525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ZK113.K164.C525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ZK113.K165.C525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ZK113.K166.C525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ZK113.K167.C525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ZK113.K168.C525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ZK113.K169.C525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ZK113.K170.C525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ZK113.K171.C525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ZK113.K172.C525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ZK113.K173.C525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ZK113.K174.C525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ZK113.K175.C525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ZK113.K176.C525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ZK113.K177.C525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ZK113.K178.C525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ZK113.K179.C525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ZK113.K180.C525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ZK113.K181.C525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ZK113.K182.C525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ZK113.K183.C525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ZK113.K184.C525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ZK113.K185.C525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ZK113.K186.C525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ZK113.K187.C525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ZK113.K188.C525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ZK113.K189.C525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ZK113.K190.C525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ZK113.K191.C525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ZK113.K192.C525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ZK113.K193.C525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ZK113.K194.C525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ZK113.K195.C525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ZK113.K196.C525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ZK113.K197.C525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ZK113.K198.C525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ZK113.K199.C525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ZK113.K200.C525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ZK113.K201.C525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ZK113.K202.C525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ZK113.K203.C525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ZK113.K204.C525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ZK113.K205.C525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ZK113.K206.C525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ZK113.K207.C525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ZK113.K208.C525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ZK113.K209.C525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ZK113.K210.C525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ZK113.K211.C525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ZK113.K212.C525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ZK113.K213.C525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ZK113.K214.C525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ZK113.K215.C525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ZK113.K216.C525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ZK113.K217.C525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ZK113.K218.C525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ZK113.K219.C525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ZK113.K220.C525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ZK113.K221.C525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ZK113.K222.C525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ZK113.K223.C525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ZK113.K224.C525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ZK113.K225.C525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ZK113.K226.C525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ZK113.K227.C525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ZK113.K228.C525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ZK113.K229.C525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ZK113.K230.C525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ZK113.K231.C525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ZK113.K232.C525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ZK113.K233.C525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ZK113.K234.C525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ZK113.K235.C525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ZK113.K236.C525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ZK113.K237.C525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ZK113.K238.C525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ZK113.K239.C525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ZK113.K240.C525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ZK113.K241.C525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ZK113.K242.C525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ZK113.K243.C525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ZK113.K244.C525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ZK113.K245.C525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ZK113.K246.C525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ZK113.K247.C525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ZK113.K248.C525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ZK113.K249.C525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ZK113.K250.C525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ZK113.K251.C525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ZK113.K252.C525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ZK113.K253.C525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ZK113.K254.C525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ZK113.K255.C525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ZK113.K256.C525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ZK113.K257.C525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ZK113.K258.C525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ZK113.K259.C525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ZK113.K260.C525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ZK113.K261.C525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ZK113.K262.C525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ZK113.K263.C525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ZK113.K264.C525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ZK113.K265.C525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ZK113.K266.C525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ZK113.K267.C525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ZK113.K268.C525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ZK113.K269.C525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ZK113.K270.C525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ZK113.K271.C525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ZK113.K272.C525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ZK113.K273.C525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ZK113.K274.C525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ZK113.K275.C525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ZK113.K276.C525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ZK113.K277.C525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ZK113.K278.C525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ZK113.K279.C525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ZK113.K280.C525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ZK113.K281.C525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ZK113.K282.C525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ZK113.K283.C525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ZK113.K284.C525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ZK113.K285.C525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ZK113.K286.C525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ZK113.K287.C525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ZK113.K288.C525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ZK113.K289.C525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ZK113.K290.C525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ZK113.K291.C525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ZK113.K292.C525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ZK113.K293.C525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ZK113.K294.C525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ZK113.K295.C525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ZK113.K296.C525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ZK113.K297.C525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ZK113.K298.C525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ZK113.K299.C525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ZK113.K300.C525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ZK113.K301.C525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ZK113.K302.C525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ZK113.K303.C525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ZK113.K304.C525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ZK113.K305.C525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ZK113.K306.C525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ZK113.K307.C525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ZK113.K308.C525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ZK113.K309.C525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ZK113.K310.C525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ZK113.K311.C525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ZK113.K312.C525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ZK113.K313.C525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ZK113.K314.C525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ZK113.K315.C525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ZK113.K316.C525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ZK113.K317.C525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ZK113.K318.C525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ZK113.K319.C525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ZK113.K320.C525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ZK113.K321.C525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ZK113.K322.C525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ZK113.K323.C525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ZK113.K324.C525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ZK113.K325.C525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ZK113.K326.C525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ZK113.K327.C525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ZK113.K328.C525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ZK113.K329.C525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ZK113.K330.C525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ZK113.K331.C525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ZK113.K332.C525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ZK113.K333.C525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ZK113.K334.C525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ZK113.K335.C525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ZK113.K336.C525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ZK113.K337.C525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ZK113.K338.C525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ZK113.K339.C525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ZK113.K340.C525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ZK113.K341.C525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ZK113.K342.C525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ZK113.K343.C525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ZK113.K344.C525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ZK113.K345.C525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ZK113.K346.C525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ZK113.K347.C525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ZK113.K348.C525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ZK113.K349.C525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ZK113.K350.C525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ZK113.K351.C525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ZK113.K352.C525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ZK113.K353.C525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ZK113.K354.C525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ZK113.K355.C525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ZK113.K356.C525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ZK113.K357.C525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ZK113.K358.C525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ZK113.K359.C525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ZK113.K360.C525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ZK113.K361.C525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ZK113.K362.C525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ZK113.K363.C525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ZK113.K364.C525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ZK113.K365.C525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ZK113.K366.C525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ZK113.K367.C525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ZK113.K368.C525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ZK113.K369.C525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ZK113.K370.C525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ZK113.K371.C525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ZK113.K372.C525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ZK113.K373.C525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ZK113.K374.C525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ZK113.K375.C525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ZK113.K376.C525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ZK113.K377.C525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ZK113.K378.C525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ZK113.K379.C525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ZK113.K380.C525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ZK113.K381.C525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ZK113.K382.C525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ZK113.K383.C525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ZK113.K384.C525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ZK113.K385.C525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ZK113.K386.C525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ZK113.K387.C525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ZK113.K388.C525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ZK113.K389.C525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ZK113.K390.C525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ZK113.K391.C525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ZK113.K392.C525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ZK113.K393.C525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ZK113.K394.C525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ZK113.K395.C525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ZK113.K396.C525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ZK113.K397.C525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ZK113.K398.C525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ZK113.K399.C525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ZK114.K100.C525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ZK114.K101.C525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ZK114.K102.C525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ZK114.K103.C525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ZK114.K104.C525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ZK114.K105.C525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ZK114.K106.C525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ZK114.K107.C525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ZK114.K108.C525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ZK114.K109.C525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ZK114.K110.C525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ZK114.K111.C525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ZK114.K112.C525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ZK114.K113.C525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ZK114.K114.C525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ZK114.K115.C525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ZK114.K116.C525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ZK114.K117.C525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ZK114.K118.C525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ZK114.K119.C525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ZK114.K120.C525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ZK114.K121.C525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ZK114.K122.C525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ZK114.K123.C525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ZK114.K124.C525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ZK114.K125.C525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ZK114.K126.C525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ZK114.K127.C525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ZK114.K128.C525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ZK114.K129.C525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ZK114.K130.C525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ZK114.K131.C525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ZK114.K132.C525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ZK114.K133.C525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ZK114.K134.C525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ZK114.K135.C525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ZK114.K136.C525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ZK114.K137.C525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ZK114.K138.C525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ZK114.K139.C525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ZK114.K140.C525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ZK114.K141.C525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ZK114.K142.C525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ZK114.K143.C525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ZK114.K144.C525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ZK114.K145.C525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ZK114.K146.C525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ZK114.K147.C525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ZK114.K148.C525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ZK114.K149.C525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ZK114.K150.C525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ZK114.K151.C525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ZK114.K152.C525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ZK114.K153.C525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ZK114.K154.C525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ZK114.K155.C525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ZK114.K156.C525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ZK114.K157.C525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ZK114.K158.C525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ZK114.K159.C525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ZK114.K160.C525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ZK114.K161.C525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ZK114.K162.C525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ZK114.K163.C525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ZK114.K164.C525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ZK114.K165.C525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ZK114.K166.C525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ZK114.K167.C525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ZK114.K168.C525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ZK114.K169.C525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ZK114.K170.C525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ZK114.K171.C525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ZK114.K172.C525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ZK114.K173.C525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ZK114.K174.C525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ZK114.K175.C525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ZK114.K176.C525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ZK114.K177.C525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ZK114.K178.C525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ZK114.K179.C525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ZK114.K180.C525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ZK114.K181.C525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ZK114.K182.C525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ZK114.K183.C525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ZK114.K184.C525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ZK114.K185.C525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ZK114.K186.C525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ZK114.K187.C525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ZK114.K188.C525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ZK114.K189.C525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ZK114.K190.C525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ZK114.K191.C525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ZK114.K192.C525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ZK114.K193.C525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ZK114.K194.C525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ZK114.K195.C525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ZK114.K196.C525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ZK114.K197.C525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ZK114.K198.C525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ZK114.K199.C525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ZK114.K200.C525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ZK114.K201.C525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ZK114.K202.C525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ZK114.K203.C525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ZK114.K204.C525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ZK114.K205.C525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ZK114.K206.C525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ZK114.K207.C525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ZK114.K208.C525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ZK114.K209.C525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ZK114.K210.C525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ZK114.K211.C525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ZK114.K212.C525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ZK114.K213.C525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ZK114.K214.C525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ZK114.K215.C525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ZK114.K216.C525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ZK114.K217.C525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ZK114.K218.C525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ZK114.K219.C525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ZK114.K220.C525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ZK114.K221.C525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ZK114.K222.C525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ZK114.K223.C525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ZK114.K224.C525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ZK114.K225.C525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ZK114.K226.C525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ZK114.K227.C525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ZK114.K228.C525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ZK114.K229.C525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ZK114.K230.C525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ZK114.K231.C525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ZK114.K232.C525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ZK114.K233.C525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ZK114.K234.C525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ZK114.K235.C525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ZK114.K236.C525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ZK114.K237.C525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ZK114.K238.C525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ZK114.K239.C525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ZK114.K240.C525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ZK114.K241.C525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ZK114.K242.C525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ZK114.K243.C525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ZK114.K244.C525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ZK114.K245.C525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ZK114.K246.C525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ZK114.K247.C525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ZK114.K248.C525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ZK114.K249.C525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ZK114.K250.C525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ZK114.K251.C525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ZK114.K252.C525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ZK114.K253.C525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ZK114.K254.C525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ZK114.K255.C525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ZK114.K256.C525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ZK114.K257.C525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ZK114.K258.C525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ZK114.K259.C525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ZK114.K260.C525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ZK114.K261.C525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ZK114.K262.C525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ZK114.K263.C525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ZK114.K264.C525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ZK114.K265.C525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ZK114.K266.C525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ZK114.K267.C525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ZK114.K268.C525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ZK114.K269.C525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ZK114.K270.C525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ZK114.K271.C525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ZK114.K272.C525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ZK114.K273.C525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ZK114.K274.C525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ZK114.K275.C525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ZK114.K276.C525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ZK114.K277.C525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ZK114.K278.C525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ZK114.K279.C525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ZK114.K280.C525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ZK114.K281.C525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ZK114.K282.C525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ZK114.K283.C525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ZK114.K284.C525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ZK114.K285.C525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ZK114.K286.C525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ZK114.K287.C525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ZK114.K288.C525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ZK114.K289.C525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ZK114.K290.C525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ZK114.K291.C525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ZK114.K292.C525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ZK114.K293.C525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ZK114.K294.C525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ZK114.K295.C525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ZK114.K296.C525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ZK114.K297.C525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ZK114.K298.C525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ZK114.K299.C525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ZK114.K300.C525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ZK114.K301.C525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ZK114.K302.C525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ZK114.K303.C525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ZK114.K304.C525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ZK114.K305.C525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ZK114.K306.C525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ZK114.K307.C525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ZK114.K308.C525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ZK114.K309.C525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ZK114.K310.C525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ZK114.K311.C525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ZK114.K312.C525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ZK114.K313.C525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ZK114.K314.C525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ZK114.K315.C525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ZK114.K316.C525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ZK114.K317.C525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ZK114.K318.C525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ZK114.K319.C525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ZK114.K320.C525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ZK114.K321.C525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ZK114.K322.C525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ZK114.K323.C525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ZK114.K324.C525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ZK114.K325.C525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ZK114.K326.C525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ZK114.K327.C525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ZK114.K328.C525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ZK114.K329.C525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ZK114.K330.C525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ZK114.K331.C525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ZK114.K332.C525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ZK114.K333.C525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ZK114.K334.C525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ZK114.K335.C525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ZK114.K336.C525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ZK114.K337.C525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ZK114.K338.C525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ZK114.K339.C525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ZK114.K340.C525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ZK114.K341.C525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ZK114.K342.C525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ZK114.K343.C525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ZK114.K344.C525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ZK114.K345.C525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ZK114.K346.C525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ZK114.K347.C525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ZK114.K348.C525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ZK114.K349.C525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ZK114.K350.C525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ZK114.K351.C525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ZK114.K352.C525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ZK114.K353.C525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ZK114.K354.C525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ZK114.K355.C525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ZK114.K356.C525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ZK114.K357.C525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ZK114.K358.C525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ZK114.K359.C525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ZK114.K360.C525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ZK114.K361.C525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ZK114.K362.C525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ZK114.K363.C525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ZK114.K364.C525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ZK114.K365.C525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ZK114.K366.C525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ZK114.K367.C525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ZK114.K368.C525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ZK114.K369.C525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ZK114.K370.C525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ZK114.K371.C525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ZK114.K372.C525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ZK114.K373.C525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ZK114.K374.C525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ZK114.K375.C525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ZK114.K376.C525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ZK114.K377.C525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ZK114.K378.C525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ZK114.K379.C525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ZK114.K380.C525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ZK114.K381.C525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ZK114.K382.C525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ZK114.K383.C525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ZK114.K384.C525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ZK114.K385.C525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ZK114.K386.C525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ZK114.K387.C525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ZK114.K388.C525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ZK114.K389.C525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ZK114.K390.C525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ZK114.K391.C525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ZK114.K392.C525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ZK114.K393.C525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ZK114.K394.C525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ZK114.K395.C525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ZK114.K396.C525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ZK114.K397.C525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ZK114.K398.C525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ZK114.K399.C525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ZK112.K170.C525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ZK112.K170.C525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ZK112.K287.C525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ZK112.K287.C525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ZK112.K287.C525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ZK112.K288.C525</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ZK112.K288.C525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ZK112.K120.C525</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ZK112.K120.C525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ZK112.K289.C525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ZK112.K289.C525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ZK113.K293.C525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ZK113.K293.C525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ZK113.K293.C525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ZK113.K294.C525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ZK113.K294.C525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ZK113.K295.C525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ZK113.K295.C525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ZK113.K295.C525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65"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ZK114.K299.C525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ZK114.K130.C525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Travel Photographer of the Year</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C525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Travel Photographer of the Year</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C525</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Travel Photographer of the Year</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C525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Travel Photographer of the Year</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C525</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8400</v>
      </c>
      <c r="D3" s="698">
        <f>+SUMIF(Sheet1!$R:$R,'COL IJ'!$A3,Sheet1!U:U)</f>
        <v>5785</v>
      </c>
      <c r="E3" s="698">
        <f t="shared" ref="E3:E16" si="0">+C3+D3</f>
        <v>14185</v>
      </c>
      <c r="F3" s="698"/>
      <c r="G3" s="698">
        <f>+'Commissioning &amp; Fees'!N66</f>
        <v>0</v>
      </c>
      <c r="H3" s="698">
        <f>+'Commissioning &amp; Fees'!O66</f>
        <v>8400</v>
      </c>
      <c r="I3" s="698">
        <f>+B3-G3</f>
        <v>0</v>
      </c>
      <c r="J3" s="698">
        <f>+E3-H3</f>
        <v>5785</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5" sqref="A25"/>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5124</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5125</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5126</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v>42621</v>
      </c>
      <c r="B24" s="24" t="s">
        <v>5129</v>
      </c>
      <c r="C24" s="24" t="s">
        <v>5130</v>
      </c>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Travel Photographer of the Year</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C525</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10800</v>
      </c>
      <c r="E11" s="289"/>
      <c r="F11" s="288">
        <f>'Commissioning &amp; Fees'!G66</f>
        <v>13800</v>
      </c>
      <c r="G11" s="289"/>
      <c r="H11" s="290">
        <f>'Commissioning &amp; Fees'!H66</f>
        <v>14185</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10800</v>
      </c>
      <c r="E29" s="301"/>
      <c r="F29" s="300">
        <f>SUM(F11:F28)</f>
        <v>13800</v>
      </c>
      <c r="G29" s="301"/>
      <c r="H29" s="302">
        <f>SUM(H10:H28)</f>
        <v>14185</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10800</v>
      </c>
      <c r="E33" s="301"/>
      <c r="F33" s="300">
        <f>F29+F31</f>
        <v>13800</v>
      </c>
      <c r="G33" s="301"/>
      <c r="H33" s="308">
        <f>H29+H31</f>
        <v>14185</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10800</v>
      </c>
      <c r="E39" s="301"/>
      <c r="F39" s="300">
        <f>+F35+F33+F37</f>
        <v>13800</v>
      </c>
      <c r="G39" s="301"/>
      <c r="H39" s="300">
        <f>+H35+H33+H37</f>
        <v>14185</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FbkORiuS0d53dqyrmHborb117lkLlmmPDwckuRe2GbLStys3odAiM9JtgL62wvecaoKioNk50/+HZ5ReuCWreg==" saltValue="ftTfV8BgPjGLvNHwf95+Eg=="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N8" activePane="bottomRight" state="frozen"/>
      <selection activeCell="K9" sqref="K9"/>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Travel Photographer of the Year</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C525</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8400</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0</v>
      </c>
      <c r="R10" s="316">
        <f>'Commissioning &amp; Fees'!AD66</f>
        <v>0</v>
      </c>
      <c r="S10" s="316">
        <f>'Commissioning &amp; Fees'!AE66</f>
        <v>0</v>
      </c>
      <c r="T10" s="316">
        <f>'Commissioning &amp; Fees'!AF66</f>
        <v>0</v>
      </c>
      <c r="U10" s="316">
        <f>'Commissioning &amp; Fees'!AG66</f>
        <v>0</v>
      </c>
      <c r="V10" s="316">
        <f>'Commissioning &amp; Fees'!AH66</f>
        <v>0</v>
      </c>
      <c r="W10" s="316">
        <f>'Commissioning &amp; Fees'!AI66</f>
        <v>0</v>
      </c>
      <c r="X10" s="316">
        <f>'Commissioning &amp; Fees'!AJ66</f>
        <v>0</v>
      </c>
      <c r="Y10" s="316">
        <f>'Commissioning &amp; Fees'!AK66</f>
        <v>0</v>
      </c>
      <c r="Z10" s="316">
        <f>'Commissioning &amp; Fees'!AL66</f>
        <v>0</v>
      </c>
      <c r="AA10" s="316">
        <f>'Commissioning &amp; Fees'!AM66</f>
        <v>0</v>
      </c>
      <c r="AB10" s="316">
        <f>'Commissioning &amp; Fees'!AN66</f>
        <v>0</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8400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gxBCbywsDmKfKz2TZCs+zFD4BcbMg56hIqeN2HmvAbgT+1AJBLCHyk0gBTTVBYU/C4j2wwvr/BJCqB7YN6CCEw==" saltValue="/c2ZkxvtTS/qO12vMCKoRg=="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C525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ZK100.K116.C525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ZK100.K116.C525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ZK100.K116.C525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ZK100.K208.C525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ZK100.K208.C525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ZK100.K209.C525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ZK100.K209.C525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ZK100.K210.C525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ZK100.K210.C525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ZK100.K211.C525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ZK100.K211.C525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ZK100.K212.C525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ZK100.K212.C525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ZK100.K213.C525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ZK100.K213.C525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ZK100.K214.C525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ZK100.K214.C525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ZK100.K215.C525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ZK100.K215.C525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ZK100.K216.C525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ZK100.K216.C525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ZK100.K217.C525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ZK100.K217.C525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ZK100.K218.C525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ZK100.K218.C525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ZK100.K219.C525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ZK100.K219.C525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ZK100.K200.C525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ZK100.K200.C525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S644"/>
  <sheetViews>
    <sheetView tabSelected="1" topLeftCell="C1" workbookViewId="0">
      <selection activeCell="I644" sqref="I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9" x14ac:dyDescent="0.55000000000000004">
      <c r="A1" s="8"/>
      <c r="B1" s="8"/>
      <c r="C1" s="9" t="s">
        <v>15</v>
      </c>
      <c r="D1" s="332" t="str">
        <f>+'Cover Sheet'!C3</f>
        <v>Travel Photographer of the Year</v>
      </c>
      <c r="E1" s="334"/>
      <c r="F1" s="333"/>
      <c r="N1" s="697" t="s">
        <v>5087</v>
      </c>
      <c r="O1" s="697"/>
      <c r="P1" s="697"/>
      <c r="Q1" s="697"/>
      <c r="R1" s="697"/>
      <c r="S1" s="697"/>
    </row>
    <row r="2" spans="1:19" x14ac:dyDescent="0.55000000000000004">
      <c r="A2" s="8"/>
      <c r="B2" s="8"/>
      <c r="C2" s="8"/>
      <c r="D2" s="149"/>
      <c r="E2" s="149"/>
      <c r="F2" s="212"/>
      <c r="N2" s="697" t="s">
        <v>5088</v>
      </c>
      <c r="O2" s="697"/>
      <c r="P2" s="697"/>
      <c r="Q2" s="697"/>
      <c r="R2" s="697"/>
      <c r="S2" s="697"/>
    </row>
    <row r="3" spans="1:19" x14ac:dyDescent="0.55000000000000004">
      <c r="A3" s="8"/>
      <c r="B3" s="8"/>
      <c r="C3" s="9" t="s">
        <v>10</v>
      </c>
      <c r="D3" s="148" t="str">
        <f>+'Cover Sheet'!C5</f>
        <v>C525</v>
      </c>
      <c r="E3" s="212"/>
      <c r="F3" s="212"/>
      <c r="N3" s="697"/>
      <c r="O3" s="697"/>
      <c r="P3" s="697"/>
      <c r="Q3" s="697"/>
      <c r="R3" s="697"/>
      <c r="S3" s="697"/>
    </row>
    <row r="4" spans="1:19" x14ac:dyDescent="0.55000000000000004">
      <c r="A4" s="8"/>
      <c r="B4" s="8"/>
      <c r="C4" s="9"/>
      <c r="D4" s="147"/>
      <c r="E4" s="212"/>
      <c r="F4" s="212"/>
      <c r="N4" s="697"/>
      <c r="O4" s="697"/>
      <c r="P4" s="697"/>
      <c r="Q4" s="697"/>
      <c r="R4" s="697"/>
      <c r="S4" s="697"/>
    </row>
    <row r="5" spans="1:19" x14ac:dyDescent="0.55000000000000004">
      <c r="A5" s="8"/>
      <c r="B5" s="8"/>
      <c r="C5" s="9" t="s">
        <v>67</v>
      </c>
      <c r="D5" s="330"/>
      <c r="E5" s="335"/>
      <c r="F5" s="329"/>
    </row>
    <row r="6" spans="1:19" ht="14.7" thickBot="1" x14ac:dyDescent="0.6">
      <c r="A6" s="8"/>
      <c r="B6" s="8"/>
      <c r="C6" s="8"/>
    </row>
    <row r="7" spans="1:19" ht="35.700000000000003" x14ac:dyDescent="0.55000000000000004">
      <c r="A7" s="708" t="s">
        <v>36</v>
      </c>
      <c r="B7" s="709" t="s">
        <v>5086</v>
      </c>
      <c r="C7" s="710" t="s">
        <v>8</v>
      </c>
      <c r="D7" s="710" t="s">
        <v>35</v>
      </c>
      <c r="E7" s="711" t="s">
        <v>7</v>
      </c>
      <c r="F7" s="712" t="s">
        <v>287</v>
      </c>
      <c r="G7" s="712" t="s">
        <v>288</v>
      </c>
      <c r="H7" s="712" t="s">
        <v>5131</v>
      </c>
      <c r="I7" s="712" t="s">
        <v>5094</v>
      </c>
      <c r="J7" s="712" t="s">
        <v>5089</v>
      </c>
      <c r="K7" s="713" t="s">
        <v>5090</v>
      </c>
      <c r="Q7" s="140" t="s">
        <v>5091</v>
      </c>
    </row>
    <row r="8" spans="1:19" hidden="1" x14ac:dyDescent="0.55000000000000004">
      <c r="A8" s="714"/>
      <c r="B8" s="715" t="s">
        <v>303</v>
      </c>
      <c r="C8" s="716" t="s">
        <v>5096</v>
      </c>
      <c r="D8" s="716"/>
      <c r="E8" s="717">
        <v>0</v>
      </c>
      <c r="F8" s="718">
        <f>+SUMIF(Sheet1!R:R,'PROJECT SUMMARY'!B8,Sheet1!S:S)</f>
        <v>0</v>
      </c>
      <c r="G8" s="718">
        <f>+SUMIF(Sheet1!O:O,'PROJECT SUMMARY'!B8,Sheet1!T:T)</f>
        <v>0</v>
      </c>
      <c r="H8" s="718">
        <f>+SUMIF(Sheet1!P:P,'PROJECT SUMMARY'!C8,Sheet1!U:U)</f>
        <v>0</v>
      </c>
      <c r="I8" s="718">
        <f>+E8-F8-G8</f>
        <v>0</v>
      </c>
      <c r="J8" s="718">
        <f>+SUMIF(Sheet1!O:O,'PROJECT SUMMARY'!B8,Sheet1!U:U)</f>
        <v>0</v>
      </c>
      <c r="K8" s="719">
        <f>+I8-J8</f>
        <v>0</v>
      </c>
      <c r="Q8" s="698">
        <f>+IF(SUM(E8:J8)=0,1,0)</f>
        <v>1</v>
      </c>
    </row>
    <row r="9" spans="1:19" x14ac:dyDescent="0.55000000000000004">
      <c r="A9" s="714" t="s">
        <v>82</v>
      </c>
      <c r="B9" s="715" t="str">
        <f>+'Commissioning &amp; Fees'!B8</f>
        <v>ZK101.K207.C525</v>
      </c>
      <c r="C9" s="716" t="s">
        <v>83</v>
      </c>
      <c r="D9" s="716"/>
      <c r="E9" s="717">
        <f>SUM(E10:E25)</f>
        <v>13800</v>
      </c>
      <c r="F9" s="718">
        <f>SUM(F10:F25)</f>
        <v>0</v>
      </c>
      <c r="G9" s="718">
        <f>SUM(G10:G25)</f>
        <v>8400</v>
      </c>
      <c r="H9" s="718">
        <f>SUM(H10:H25)</f>
        <v>5785</v>
      </c>
      <c r="I9" s="718">
        <f>+E9-F9-G9</f>
        <v>5400</v>
      </c>
      <c r="J9" s="718">
        <f>SUM(J10:J25)</f>
        <v>0</v>
      </c>
      <c r="K9" s="719">
        <f>+I9-J9</f>
        <v>5400</v>
      </c>
      <c r="Q9" s="698">
        <f t="shared" ref="Q9:Q27" si="0">+IF(SUM(E9:J9)=0,1,0)</f>
        <v>0</v>
      </c>
    </row>
    <row r="10" spans="1:19" x14ac:dyDescent="0.55000000000000004">
      <c r="A10" s="699"/>
      <c r="B10" s="700"/>
      <c r="C10" s="724">
        <f>+'Commissioning &amp; Fees'!C9</f>
        <v>0</v>
      </c>
      <c r="D10" s="724" t="str">
        <f>+'Commissioning &amp; Fees'!D9</f>
        <v>Travel Photographer OTY</v>
      </c>
      <c r="E10" s="725">
        <f>+'Commissioning &amp; Fees'!G9</f>
        <v>13800</v>
      </c>
      <c r="F10" s="720"/>
      <c r="G10" s="720"/>
      <c r="H10" s="720"/>
      <c r="I10" s="720"/>
      <c r="J10" s="720"/>
      <c r="K10" s="721">
        <f t="shared" ref="K10:K74" si="1">+E10-F10-G10-J10</f>
        <v>13800</v>
      </c>
      <c r="Q10" s="698">
        <f t="shared" si="0"/>
        <v>0</v>
      </c>
    </row>
    <row r="11" spans="1:19" hidden="1" x14ac:dyDescent="0.55000000000000004">
      <c r="A11" s="699"/>
      <c r="B11" s="700"/>
      <c r="C11" s="737">
        <f>+'Commissioning &amp; Fees'!C10</f>
        <v>0</v>
      </c>
      <c r="D11" s="737" t="str">
        <f>+'Commissioning &amp; Fees'!D10</f>
        <v>Moved 3k from Central admin</v>
      </c>
      <c r="E11" s="738">
        <f>+'Commissioning &amp; Fees'!G10</f>
        <v>0</v>
      </c>
      <c r="F11" s="720"/>
      <c r="G11" s="720"/>
      <c r="H11" s="720"/>
      <c r="I11" s="720"/>
      <c r="J11" s="720"/>
      <c r="K11" s="721">
        <f t="shared" si="1"/>
        <v>0</v>
      </c>
      <c r="Q11" s="698">
        <f t="shared" si="0"/>
        <v>1</v>
      </c>
    </row>
    <row r="12" spans="1:19" hidden="1" x14ac:dyDescent="0.55000000000000004">
      <c r="A12" s="699"/>
      <c r="B12" s="700"/>
      <c r="C12" s="737">
        <f>+'Commissioning &amp; Fees'!C11</f>
        <v>0</v>
      </c>
      <c r="D12" s="737">
        <f>+'Commissioning &amp; Fees'!D11</f>
        <v>0</v>
      </c>
      <c r="E12" s="738">
        <f>+'Commissioning &amp; Fees'!G11</f>
        <v>0</v>
      </c>
      <c r="F12" s="720"/>
      <c r="G12" s="720"/>
      <c r="H12" s="720"/>
      <c r="I12" s="720"/>
      <c r="J12" s="720"/>
      <c r="K12" s="721">
        <f t="shared" si="1"/>
        <v>0</v>
      </c>
      <c r="Q12" s="698">
        <f t="shared" si="0"/>
        <v>1</v>
      </c>
    </row>
    <row r="13" spans="1:19" hidden="1" x14ac:dyDescent="0.55000000000000004">
      <c r="A13" s="699"/>
      <c r="B13" s="700"/>
      <c r="C13" s="737">
        <f>+'Commissioning &amp; Fees'!C12</f>
        <v>0</v>
      </c>
      <c r="D13" s="737">
        <f>+'Commissioning &amp; Fees'!D12</f>
        <v>0</v>
      </c>
      <c r="E13" s="738">
        <f>+'Commissioning &amp; Fees'!G12</f>
        <v>0</v>
      </c>
      <c r="F13" s="720"/>
      <c r="G13" s="720"/>
      <c r="H13" s="720"/>
      <c r="I13" s="720"/>
      <c r="J13" s="720"/>
      <c r="K13" s="721">
        <f t="shared" si="1"/>
        <v>0</v>
      </c>
      <c r="Q13" s="698">
        <f t="shared" si="0"/>
        <v>1</v>
      </c>
    </row>
    <row r="14" spans="1:19" hidden="1" x14ac:dyDescent="0.55000000000000004">
      <c r="A14" s="699"/>
      <c r="B14" s="700"/>
      <c r="C14" s="737">
        <f>+'Commissioning &amp; Fees'!C13</f>
        <v>0</v>
      </c>
      <c r="D14" s="737">
        <f>+'Commissioning &amp; Fees'!D13</f>
        <v>0</v>
      </c>
      <c r="E14" s="738">
        <f>+'Commissioning &amp; Fees'!G13</f>
        <v>0</v>
      </c>
      <c r="F14" s="720"/>
      <c r="G14" s="720"/>
      <c r="H14" s="720"/>
      <c r="I14" s="720"/>
      <c r="J14" s="720"/>
      <c r="K14" s="721">
        <f t="shared" si="1"/>
        <v>0</v>
      </c>
      <c r="Q14" s="698">
        <f t="shared" si="0"/>
        <v>1</v>
      </c>
    </row>
    <row r="15" spans="1:19" hidden="1" x14ac:dyDescent="0.55000000000000004">
      <c r="A15" s="699"/>
      <c r="B15" s="700"/>
      <c r="C15" s="737">
        <f>+'Commissioning &amp; Fees'!C14</f>
        <v>0</v>
      </c>
      <c r="D15" s="737">
        <f>+'Commissioning &amp; Fees'!D14</f>
        <v>0</v>
      </c>
      <c r="E15" s="738">
        <f>+'Commissioning &amp; Fees'!G14</f>
        <v>0</v>
      </c>
      <c r="F15" s="720"/>
      <c r="G15" s="720"/>
      <c r="H15" s="720"/>
      <c r="I15" s="720"/>
      <c r="J15" s="720"/>
      <c r="K15" s="721">
        <f t="shared" si="1"/>
        <v>0</v>
      </c>
      <c r="Q15" s="698">
        <f t="shared" si="0"/>
        <v>1</v>
      </c>
    </row>
    <row r="16" spans="1:19" hidden="1" x14ac:dyDescent="0.55000000000000004">
      <c r="A16" s="699"/>
      <c r="B16" s="700"/>
      <c r="C16" s="737">
        <f>+'Commissioning &amp; Fees'!C15</f>
        <v>0</v>
      </c>
      <c r="D16" s="737">
        <f>+'Commissioning &amp; Fees'!D15</f>
        <v>0</v>
      </c>
      <c r="E16" s="738">
        <f>+'Commissioning &amp; Fees'!G15</f>
        <v>0</v>
      </c>
      <c r="F16" s="720"/>
      <c r="G16" s="720"/>
      <c r="H16" s="720"/>
      <c r="I16" s="720"/>
      <c r="J16" s="720"/>
      <c r="K16" s="721">
        <f t="shared" si="1"/>
        <v>0</v>
      </c>
      <c r="Q16" s="698">
        <f t="shared" si="0"/>
        <v>1</v>
      </c>
    </row>
    <row r="17" spans="1:17" hidden="1" x14ac:dyDescent="0.55000000000000004">
      <c r="A17" s="699"/>
      <c r="B17" s="700"/>
      <c r="C17" s="737">
        <f>+'Commissioning &amp; Fees'!C16</f>
        <v>0</v>
      </c>
      <c r="D17" s="737">
        <f>+'Commissioning &amp; Fees'!D16</f>
        <v>0</v>
      </c>
      <c r="E17" s="738">
        <f>+'Commissioning &amp; Fees'!G16</f>
        <v>0</v>
      </c>
      <c r="F17" s="720"/>
      <c r="G17" s="720"/>
      <c r="H17" s="720"/>
      <c r="I17" s="720"/>
      <c r="J17" s="720"/>
      <c r="K17" s="721">
        <f t="shared" si="1"/>
        <v>0</v>
      </c>
      <c r="Q17" s="698">
        <f t="shared" si="0"/>
        <v>1</v>
      </c>
    </row>
    <row r="18" spans="1:17" hidden="1" x14ac:dyDescent="0.55000000000000004">
      <c r="A18" s="699"/>
      <c r="B18" s="700"/>
      <c r="C18" s="737">
        <f>+'Commissioning &amp; Fees'!C17</f>
        <v>0</v>
      </c>
      <c r="D18" s="737">
        <f>+'Commissioning &amp; Fees'!D17</f>
        <v>0</v>
      </c>
      <c r="E18" s="738">
        <f>+'Commissioning &amp; Fees'!G17</f>
        <v>0</v>
      </c>
      <c r="F18" s="720"/>
      <c r="G18" s="720"/>
      <c r="H18" s="720"/>
      <c r="I18" s="720"/>
      <c r="J18" s="720"/>
      <c r="K18" s="721">
        <f t="shared" si="1"/>
        <v>0</v>
      </c>
      <c r="Q18" s="698">
        <f t="shared" si="0"/>
        <v>1</v>
      </c>
    </row>
    <row r="19" spans="1:17" hidden="1" x14ac:dyDescent="0.55000000000000004">
      <c r="A19" s="699"/>
      <c r="B19" s="700"/>
      <c r="C19" s="737">
        <f>+'Commissioning &amp; Fees'!C18</f>
        <v>0</v>
      </c>
      <c r="D19" s="737">
        <f>+'Commissioning &amp; Fees'!D18</f>
        <v>0</v>
      </c>
      <c r="E19" s="738">
        <f>+'Commissioning &amp; Fees'!G18</f>
        <v>0</v>
      </c>
      <c r="F19" s="720"/>
      <c r="G19" s="720"/>
      <c r="H19" s="720"/>
      <c r="I19" s="720"/>
      <c r="J19" s="720"/>
      <c r="K19" s="721">
        <f t="shared" si="1"/>
        <v>0</v>
      </c>
      <c r="Q19" s="698">
        <f t="shared" si="0"/>
        <v>1</v>
      </c>
    </row>
    <row r="20" spans="1:17" hidden="1" x14ac:dyDescent="0.55000000000000004">
      <c r="A20" s="699"/>
      <c r="B20" s="700"/>
      <c r="C20" s="737">
        <f>+'Commissioning &amp; Fees'!C19</f>
        <v>0</v>
      </c>
      <c r="D20" s="737">
        <f>+'Commissioning &amp; Fees'!D19</f>
        <v>0</v>
      </c>
      <c r="E20" s="738">
        <f>+'Commissioning &amp; Fees'!G19</f>
        <v>0</v>
      </c>
      <c r="F20" s="720"/>
      <c r="G20" s="720"/>
      <c r="H20" s="720"/>
      <c r="I20" s="720"/>
      <c r="J20" s="720"/>
      <c r="K20" s="721">
        <f t="shared" si="1"/>
        <v>0</v>
      </c>
      <c r="Q20" s="698">
        <f t="shared" si="0"/>
        <v>1</v>
      </c>
    </row>
    <row r="21" spans="1:17" hidden="1" x14ac:dyDescent="0.55000000000000004">
      <c r="A21" s="699"/>
      <c r="B21" s="700"/>
      <c r="C21" s="737">
        <f>+'Commissioning &amp; Fees'!C20</f>
        <v>0</v>
      </c>
      <c r="D21" s="737">
        <f>+'Commissioning &amp; Fees'!D20</f>
        <v>0</v>
      </c>
      <c r="E21" s="738">
        <f>+'Commissioning &amp; Fees'!G20</f>
        <v>0</v>
      </c>
      <c r="F21" s="720"/>
      <c r="G21" s="720"/>
      <c r="H21" s="720"/>
      <c r="I21" s="720"/>
      <c r="J21" s="720"/>
      <c r="K21" s="721">
        <f t="shared" si="1"/>
        <v>0</v>
      </c>
      <c r="Q21" s="698">
        <f t="shared" si="0"/>
        <v>1</v>
      </c>
    </row>
    <row r="22" spans="1:17" hidden="1" x14ac:dyDescent="0.55000000000000004">
      <c r="A22" s="699"/>
      <c r="B22" s="700"/>
      <c r="C22" s="737">
        <f>+'Commissioning &amp; Fees'!C21</f>
        <v>0</v>
      </c>
      <c r="D22" s="737">
        <f>+'Commissioning &amp; Fees'!D21</f>
        <v>0</v>
      </c>
      <c r="E22" s="738">
        <f>+'Commissioning &amp; Fees'!G21</f>
        <v>0</v>
      </c>
      <c r="F22" s="720"/>
      <c r="G22" s="720"/>
      <c r="H22" s="720"/>
      <c r="I22" s="720"/>
      <c r="J22" s="720"/>
      <c r="K22" s="721">
        <f t="shared" si="1"/>
        <v>0</v>
      </c>
      <c r="Q22" s="698">
        <f t="shared" si="0"/>
        <v>1</v>
      </c>
    </row>
    <row r="23" spans="1:17" hidden="1" x14ac:dyDescent="0.55000000000000004">
      <c r="A23" s="699"/>
      <c r="B23" s="700"/>
      <c r="C23" s="737">
        <f>+'Commissioning &amp; Fees'!C22</f>
        <v>0</v>
      </c>
      <c r="D23" s="737">
        <f>+'Commissioning &amp; Fees'!D22</f>
        <v>0</v>
      </c>
      <c r="E23" s="738">
        <f>+'Commissioning &amp; Fees'!G22</f>
        <v>0</v>
      </c>
      <c r="F23" s="720"/>
      <c r="G23" s="720"/>
      <c r="H23" s="720"/>
      <c r="I23" s="720"/>
      <c r="J23" s="720"/>
      <c r="K23" s="721">
        <f t="shared" si="1"/>
        <v>0</v>
      </c>
      <c r="Q23" s="698">
        <f t="shared" si="0"/>
        <v>1</v>
      </c>
    </row>
    <row r="24" spans="1:17" hidden="1" x14ac:dyDescent="0.55000000000000004">
      <c r="A24" s="699"/>
      <c r="B24" s="700" t="str">
        <f>+B9</f>
        <v>ZK101.K207.C525</v>
      </c>
      <c r="C24" s="737">
        <f>+'Commissioning &amp; Fees'!C23</f>
        <v>0</v>
      </c>
      <c r="D24" s="737">
        <f>+'Commissioning &amp; Fees'!D23</f>
        <v>0</v>
      </c>
      <c r="E24" s="738">
        <f>+'Commissioning &amp; Fees'!G23</f>
        <v>0</v>
      </c>
      <c r="F24" s="720"/>
      <c r="G24" s="720"/>
      <c r="H24" s="720"/>
      <c r="I24" s="720"/>
      <c r="J24" s="720"/>
      <c r="K24" s="721">
        <f t="shared" si="1"/>
        <v>0</v>
      </c>
      <c r="Q24" s="698">
        <f t="shared" si="0"/>
        <v>1</v>
      </c>
    </row>
    <row r="25" spans="1:17" x14ac:dyDescent="0.55000000000000004">
      <c r="A25" s="739"/>
      <c r="B25" s="740"/>
      <c r="C25" s="741" t="s">
        <v>301</v>
      </c>
      <c r="D25" s="741"/>
      <c r="E25" s="742"/>
      <c r="F25" s="720">
        <f>+IFERROR(VLOOKUP($B24,'[1]Sum table'!$A:$E,4,FALSE),0)</f>
        <v>0</v>
      </c>
      <c r="G25" s="720">
        <f>+IFERROR(VLOOKUP($B24,'[1]Sum table'!$A:$E,5,FALSE),0)</f>
        <v>8400</v>
      </c>
      <c r="H25" s="720">
        <f>+IFERROR(VLOOKUP($B24,'[1]Sum table'!$A:$F,6,FALSE),0)</f>
        <v>5785</v>
      </c>
      <c r="I25" s="720"/>
      <c r="J25" s="720">
        <f>+IFERROR(VLOOKUP($B24,'[1]Sum table'!$A:$G,7,FALSE),0)</f>
        <v>0</v>
      </c>
      <c r="K25" s="721"/>
      <c r="Q25" s="698">
        <f t="shared" si="0"/>
        <v>0</v>
      </c>
    </row>
    <row r="26" spans="1:17" hidden="1" x14ac:dyDescent="0.55000000000000004">
      <c r="A26" s="714" t="s">
        <v>84</v>
      </c>
      <c r="B26" s="715" t="str">
        <f>+'Commissioning &amp; Fees'!B25</f>
        <v>ZK101.K208.C525</v>
      </c>
      <c r="C26" s="716" t="s">
        <v>85</v>
      </c>
      <c r="D26" s="716"/>
      <c r="E26" s="718">
        <f>SUM(E27:E29)</f>
        <v>0</v>
      </c>
      <c r="F26" s="718">
        <f>SUM(F27:F29)</f>
        <v>0</v>
      </c>
      <c r="G26" s="718">
        <f>SUM(G27:G29)</f>
        <v>0</v>
      </c>
      <c r="H26" s="718">
        <f>SUM(H27:H29)</f>
        <v>0</v>
      </c>
      <c r="I26" s="718">
        <f>+E26-F26-G26</f>
        <v>0</v>
      </c>
      <c r="J26" s="718">
        <f>SUM(J27:J29)</f>
        <v>0</v>
      </c>
      <c r="K26" s="719">
        <f>+I26-J26</f>
        <v>0</v>
      </c>
      <c r="Q26" s="698">
        <f t="shared" si="0"/>
        <v>1</v>
      </c>
    </row>
    <row r="27" spans="1:17" hidden="1" x14ac:dyDescent="0.55000000000000004">
      <c r="A27" s="699"/>
      <c r="B27" s="700" t="str">
        <f>+B26</f>
        <v>ZK101.K208.C525</v>
      </c>
      <c r="C27" s="724">
        <f>+'Commissioning &amp; Fees'!C26</f>
        <v>0</v>
      </c>
      <c r="D27" s="724">
        <f>+'Commissioning &amp; Fees'!D26</f>
        <v>0</v>
      </c>
      <c r="E27" s="725">
        <f>+'Commissioning &amp; Fees'!G26</f>
        <v>0</v>
      </c>
      <c r="F27" s="720"/>
      <c r="G27" s="720"/>
      <c r="H27" s="720"/>
      <c r="I27" s="720"/>
      <c r="J27" s="720"/>
      <c r="K27" s="721">
        <f t="shared" si="1"/>
        <v>0</v>
      </c>
      <c r="Q27" s="698">
        <f t="shared" si="0"/>
        <v>1</v>
      </c>
    </row>
    <row r="28" spans="1:17" hidden="1" x14ac:dyDescent="0.55000000000000004">
      <c r="A28" s="699"/>
      <c r="B28" s="700"/>
      <c r="C28" s="724">
        <f>+'Commissioning &amp; Fees'!C27</f>
        <v>0</v>
      </c>
      <c r="D28" s="724">
        <f>+'Commissioning &amp; Fees'!D27</f>
        <v>0</v>
      </c>
      <c r="E28" s="725">
        <f>+'Commissioning &amp; Fees'!G27</f>
        <v>0</v>
      </c>
      <c r="F28" s="720"/>
      <c r="G28" s="720"/>
      <c r="H28" s="720"/>
      <c r="I28" s="720"/>
      <c r="J28" s="720"/>
      <c r="K28" s="721">
        <f t="shared" ref="K28" si="2">+E28-F28-G28-J28</f>
        <v>0</v>
      </c>
      <c r="Q28" s="698">
        <f>+IF(SUM(E28:J28)=0,1,0)</f>
        <v>1</v>
      </c>
    </row>
    <row r="29" spans="1:17" hidden="1" x14ac:dyDescent="0.55000000000000004">
      <c r="A29" s="739"/>
      <c r="B29" s="740"/>
      <c r="C29" s="743" t="s">
        <v>301</v>
      </c>
      <c r="D29" s="743"/>
      <c r="E29" s="738"/>
      <c r="F29" s="720">
        <f>+IFERROR(VLOOKUP($B27,'[1]Sum table'!$A:$E,4,FALSE),0)</f>
        <v>0</v>
      </c>
      <c r="G29" s="720">
        <f>+IFERROR(VLOOKUP($B27,'[1]Sum table'!$A:$E,5,FALSE),0)</f>
        <v>0</v>
      </c>
      <c r="H29" s="720">
        <f>+IFERROR(VLOOKUP($B27,'[1]Sum table'!$A:$F,6,FALSE),0)</f>
        <v>0</v>
      </c>
      <c r="I29" s="720"/>
      <c r="J29" s="720">
        <f>+IFERROR(VLOOKUP($B27,'[1]Sum table'!$A:$G,7,FALSE),0)</f>
        <v>0</v>
      </c>
      <c r="K29" s="721"/>
      <c r="Q29" s="698">
        <f t="shared" ref="Q29:Q92" si="3">+IF(SUM(E29:J29)=0,1,0)</f>
        <v>1</v>
      </c>
    </row>
    <row r="30" spans="1:17" hidden="1" x14ac:dyDescent="0.55000000000000004">
      <c r="A30" s="714" t="s">
        <v>86</v>
      </c>
      <c r="B30" s="715" t="str">
        <f>+'Commissioning &amp; Fees'!B29</f>
        <v>ZK101.K209.C525</v>
      </c>
      <c r="C30" s="716" t="s">
        <v>87</v>
      </c>
      <c r="D30" s="716"/>
      <c r="E30" s="718">
        <f>SUM(E31:E32)</f>
        <v>0</v>
      </c>
      <c r="F30" s="718">
        <f>SUM(F31:F32)</f>
        <v>0</v>
      </c>
      <c r="G30" s="718">
        <f>SUM(G31:G32)</f>
        <v>0</v>
      </c>
      <c r="H30" s="718">
        <f>SUM(H31:H32)</f>
        <v>0</v>
      </c>
      <c r="I30" s="718">
        <f>+E30-F30-G30</f>
        <v>0</v>
      </c>
      <c r="J30" s="718">
        <f>SUM(J31:J32)</f>
        <v>0</v>
      </c>
      <c r="K30" s="719">
        <f>+I30-J30</f>
        <v>0</v>
      </c>
      <c r="Q30" s="698">
        <f t="shared" si="3"/>
        <v>1</v>
      </c>
    </row>
    <row r="31" spans="1:17" hidden="1" x14ac:dyDescent="0.55000000000000004">
      <c r="A31" s="699"/>
      <c r="B31" s="700" t="str">
        <f>+B30</f>
        <v>ZK101.K209.C525</v>
      </c>
      <c r="C31" s="737">
        <f>+'Commissioning &amp; Fees'!C30</f>
        <v>0</v>
      </c>
      <c r="D31" s="737">
        <f>+'Commissioning &amp; Fees'!D30</f>
        <v>0</v>
      </c>
      <c r="E31" s="738">
        <f>+'Commissioning &amp; Fees'!G30</f>
        <v>0</v>
      </c>
      <c r="F31" s="720"/>
      <c r="G31" s="720"/>
      <c r="H31" s="720"/>
      <c r="I31" s="720"/>
      <c r="J31" s="720"/>
      <c r="K31" s="721">
        <f t="shared" si="1"/>
        <v>0</v>
      </c>
      <c r="Q31" s="698">
        <f t="shared" si="3"/>
        <v>1</v>
      </c>
    </row>
    <row r="32" spans="1:17" hidden="1" x14ac:dyDescent="0.55000000000000004">
      <c r="A32" s="739"/>
      <c r="B32" s="740"/>
      <c r="C32" s="743" t="s">
        <v>301</v>
      </c>
      <c r="D32" s="743"/>
      <c r="E32" s="738"/>
      <c r="F32" s="720">
        <f>+IFERROR(VLOOKUP($B31,'[1]Sum table'!$A:$E,4,FALSE),0)</f>
        <v>0</v>
      </c>
      <c r="G32" s="720">
        <f>+IFERROR(VLOOKUP($B31,'[1]Sum table'!$A:$E,5,FALSE),0)</f>
        <v>0</v>
      </c>
      <c r="H32" s="720">
        <f>+IFERROR(VLOOKUP($B31,'[1]Sum table'!$A:$F,6,FALSE),0)</f>
        <v>0</v>
      </c>
      <c r="I32" s="720"/>
      <c r="J32" s="720">
        <f>+IFERROR(VLOOKUP($B31,'[1]Sum table'!$A:$G,7,FALSE),0)</f>
        <v>0</v>
      </c>
      <c r="K32" s="721"/>
      <c r="Q32" s="698">
        <f t="shared" si="3"/>
        <v>1</v>
      </c>
    </row>
    <row r="33" spans="1:17" hidden="1" x14ac:dyDescent="0.55000000000000004">
      <c r="A33" s="714" t="s">
        <v>88</v>
      </c>
      <c r="B33" s="715" t="str">
        <f>+'Commissioning &amp; Fees'!B32</f>
        <v>ZK101.K210.C525</v>
      </c>
      <c r="C33" s="716" t="s">
        <v>89</v>
      </c>
      <c r="D33" s="716"/>
      <c r="E33" s="718">
        <f>SUM(E34:E35)</f>
        <v>0</v>
      </c>
      <c r="F33" s="718">
        <f>SUM(F34:F35)</f>
        <v>0</v>
      </c>
      <c r="G33" s="718">
        <f>SUM(G34:G35)</f>
        <v>0</v>
      </c>
      <c r="H33" s="718">
        <f>SUM(H34:H35)</f>
        <v>0</v>
      </c>
      <c r="I33" s="718">
        <f>+E33-F33-G33</f>
        <v>0</v>
      </c>
      <c r="J33" s="718">
        <f>SUM(J34:J35)</f>
        <v>0</v>
      </c>
      <c r="K33" s="719">
        <f>+I33-J33</f>
        <v>0</v>
      </c>
      <c r="Q33" s="698">
        <f t="shared" si="3"/>
        <v>1</v>
      </c>
    </row>
    <row r="34" spans="1:17" hidden="1" x14ac:dyDescent="0.55000000000000004">
      <c r="A34" s="699"/>
      <c r="B34" s="700" t="str">
        <f>+B33</f>
        <v>ZK101.K210.C525</v>
      </c>
      <c r="C34" s="737">
        <f>+'Commissioning &amp; Fees'!C33</f>
        <v>0</v>
      </c>
      <c r="D34" s="737">
        <f>+'Commissioning &amp; Fees'!D33</f>
        <v>0</v>
      </c>
      <c r="E34" s="738">
        <f>+'Commissioning &amp; Fees'!G33</f>
        <v>0</v>
      </c>
      <c r="F34" s="720"/>
      <c r="G34" s="720"/>
      <c r="H34" s="720"/>
      <c r="I34" s="720"/>
      <c r="J34" s="720"/>
      <c r="K34" s="721">
        <f t="shared" si="1"/>
        <v>0</v>
      </c>
      <c r="Q34" s="698">
        <f t="shared" si="3"/>
        <v>1</v>
      </c>
    </row>
    <row r="35" spans="1:17" hidden="1" x14ac:dyDescent="0.55000000000000004">
      <c r="A35" s="699"/>
      <c r="B35" s="700"/>
      <c r="C35" s="743" t="s">
        <v>301</v>
      </c>
      <c r="D35" s="743"/>
      <c r="E35" s="738"/>
      <c r="F35" s="720">
        <f>+IFERROR(VLOOKUP($B34,'[1]Sum table'!$A:$E,4,FALSE),0)</f>
        <v>0</v>
      </c>
      <c r="G35" s="720">
        <f>+IFERROR(VLOOKUP($B34,'[1]Sum table'!$A:$E,5,FALSE),0)</f>
        <v>0</v>
      </c>
      <c r="H35" s="720">
        <f>+IFERROR(VLOOKUP($B34,'[1]Sum table'!$A:$F,6,FALSE),0)</f>
        <v>0</v>
      </c>
      <c r="I35" s="720"/>
      <c r="J35" s="720">
        <f>+IFERROR(VLOOKUP($B34,'[1]Sum table'!$A:$G,7,FALSE),0)</f>
        <v>0</v>
      </c>
      <c r="K35" s="721"/>
      <c r="Q35" s="698">
        <f t="shared" si="3"/>
        <v>1</v>
      </c>
    </row>
    <row r="36" spans="1:17" hidden="1" x14ac:dyDescent="0.55000000000000004">
      <c r="A36" s="714" t="s">
        <v>90</v>
      </c>
      <c r="B36" s="715" t="str">
        <f>+'Commissioning &amp; Fees'!B35</f>
        <v>ZK101.K211.C525</v>
      </c>
      <c r="C36" s="716" t="s">
        <v>91</v>
      </c>
      <c r="D36" s="716"/>
      <c r="E36" s="718">
        <f>SUM(E37:E38)</f>
        <v>0</v>
      </c>
      <c r="F36" s="718">
        <f>SUM(F37:F38)</f>
        <v>0</v>
      </c>
      <c r="G36" s="718">
        <f>SUM(G37:G38)</f>
        <v>0</v>
      </c>
      <c r="H36" s="718">
        <f>SUM(H37:H38)</f>
        <v>0</v>
      </c>
      <c r="I36" s="718">
        <f>+E36-F36-G36</f>
        <v>0</v>
      </c>
      <c r="J36" s="718">
        <f>SUM(J37:J38)</f>
        <v>0</v>
      </c>
      <c r="K36" s="719">
        <f>+I36-J36</f>
        <v>0</v>
      </c>
      <c r="Q36" s="698">
        <f t="shared" si="3"/>
        <v>1</v>
      </c>
    </row>
    <row r="37" spans="1:17" hidden="1" x14ac:dyDescent="0.55000000000000004">
      <c r="A37" s="699"/>
      <c r="B37" s="700" t="str">
        <f>+B36</f>
        <v>ZK101.K211.C525</v>
      </c>
      <c r="C37" s="737">
        <f>+'Commissioning &amp; Fees'!C36</f>
        <v>0</v>
      </c>
      <c r="D37" s="737">
        <f>+'Commissioning &amp; Fees'!D36</f>
        <v>0</v>
      </c>
      <c r="E37" s="738">
        <f>+'Commissioning &amp; Fees'!G36</f>
        <v>0</v>
      </c>
      <c r="F37" s="720"/>
      <c r="G37" s="720"/>
      <c r="H37" s="720"/>
      <c r="I37" s="720"/>
      <c r="J37" s="720"/>
      <c r="K37" s="721">
        <f t="shared" si="1"/>
        <v>0</v>
      </c>
      <c r="Q37" s="698">
        <f t="shared" si="3"/>
        <v>1</v>
      </c>
    </row>
    <row r="38" spans="1:17" hidden="1" x14ac:dyDescent="0.55000000000000004">
      <c r="A38" s="699"/>
      <c r="B38" s="700"/>
      <c r="C38" s="743" t="s">
        <v>301</v>
      </c>
      <c r="D38" s="743"/>
      <c r="E38" s="738"/>
      <c r="F38" s="720">
        <f>+IFERROR(VLOOKUP($B37,'[1]Sum table'!$A:$E,4,FALSE),0)</f>
        <v>0</v>
      </c>
      <c r="G38" s="720">
        <f>+IFERROR(VLOOKUP($B37,'[1]Sum table'!$A:$E,5,FALSE),0)</f>
        <v>0</v>
      </c>
      <c r="H38" s="720">
        <f>+IFERROR(VLOOKUP($B37,'[1]Sum table'!$A:$F,6,FALSE),0)</f>
        <v>0</v>
      </c>
      <c r="I38" s="720"/>
      <c r="J38" s="720">
        <f>+IFERROR(VLOOKUP($B37,'[1]Sum table'!$A:$G,7,FALSE),0)</f>
        <v>0</v>
      </c>
      <c r="K38" s="721"/>
      <c r="Q38" s="698">
        <f t="shared" si="3"/>
        <v>1</v>
      </c>
    </row>
    <row r="39" spans="1:17" hidden="1" x14ac:dyDescent="0.55000000000000004">
      <c r="A39" s="722" t="s">
        <v>92</v>
      </c>
      <c r="B39" s="715" t="str">
        <f>+'Commissioning &amp; Fees'!B38</f>
        <v>ZK101.K212.C525</v>
      </c>
      <c r="C39" s="716" t="s">
        <v>93</v>
      </c>
      <c r="D39" s="716"/>
      <c r="E39" s="718">
        <f>SUM(E40:E41)</f>
        <v>0</v>
      </c>
      <c r="F39" s="718">
        <f>SUM(F40:F41)</f>
        <v>0</v>
      </c>
      <c r="G39" s="718">
        <f>SUM(G40:G41)</f>
        <v>0</v>
      </c>
      <c r="H39" s="718">
        <f>SUM(H40:H41)</f>
        <v>0</v>
      </c>
      <c r="I39" s="718">
        <f>+E39-F39-G39</f>
        <v>0</v>
      </c>
      <c r="J39" s="718">
        <f>SUM(J40:J41)</f>
        <v>0</v>
      </c>
      <c r="K39" s="719">
        <f>+I39-J39</f>
        <v>0</v>
      </c>
      <c r="Q39" s="698">
        <f t="shared" si="3"/>
        <v>1</v>
      </c>
    </row>
    <row r="40" spans="1:17" hidden="1" x14ac:dyDescent="0.55000000000000004">
      <c r="A40" s="703"/>
      <c r="B40" s="704" t="str">
        <f>+B39</f>
        <v>ZK101.K212.C525</v>
      </c>
      <c r="C40" s="737">
        <f>+'Commissioning &amp; Fees'!C39</f>
        <v>0</v>
      </c>
      <c r="D40" s="737">
        <f>+'Commissioning &amp; Fees'!D39</f>
        <v>0</v>
      </c>
      <c r="E40" s="738">
        <f>+'Commissioning &amp; Fees'!G39</f>
        <v>0</v>
      </c>
      <c r="F40" s="720"/>
      <c r="G40" s="720"/>
      <c r="H40" s="720"/>
      <c r="I40" s="720"/>
      <c r="J40" s="720"/>
      <c r="K40" s="721">
        <f t="shared" si="1"/>
        <v>0</v>
      </c>
      <c r="Q40" s="698">
        <f t="shared" si="3"/>
        <v>1</v>
      </c>
    </row>
    <row r="41" spans="1:17" hidden="1" x14ac:dyDescent="0.55000000000000004">
      <c r="A41" s="699"/>
      <c r="B41" s="700"/>
      <c r="C41" s="743" t="s">
        <v>301</v>
      </c>
      <c r="D41" s="743"/>
      <c r="E41" s="738"/>
      <c r="F41" s="720">
        <f>+IFERROR(VLOOKUP($B40,'[1]Sum table'!$A:$E,4,FALSE),0)</f>
        <v>0</v>
      </c>
      <c r="G41" s="720">
        <f>+IFERROR(VLOOKUP($B40,'[1]Sum table'!$A:$E,5,FALSE),0)</f>
        <v>0</v>
      </c>
      <c r="H41" s="720">
        <f>+IFERROR(VLOOKUP($B40,'[1]Sum table'!$A:$F,6,FALSE),0)</f>
        <v>0</v>
      </c>
      <c r="I41" s="720"/>
      <c r="J41" s="720">
        <f>+IFERROR(VLOOKUP($B40,'[1]Sum table'!$A:$G,7,FALSE),0)</f>
        <v>0</v>
      </c>
      <c r="K41" s="721"/>
      <c r="Q41" s="698">
        <f t="shared" si="3"/>
        <v>1</v>
      </c>
    </row>
    <row r="42" spans="1:17" hidden="1" x14ac:dyDescent="0.55000000000000004">
      <c r="A42" s="722" t="s">
        <v>94</v>
      </c>
      <c r="B42" s="715" t="str">
        <f>+'Commissioning &amp; Fees'!B41</f>
        <v>ZK101.K213.C525</v>
      </c>
      <c r="C42" s="716" t="s">
        <v>95</v>
      </c>
      <c r="D42" s="716"/>
      <c r="E42" s="718">
        <f>SUM(E43:E44)</f>
        <v>0</v>
      </c>
      <c r="F42" s="718">
        <f>SUM(F43:F44)</f>
        <v>0</v>
      </c>
      <c r="G42" s="718">
        <f>SUM(G43:G44)</f>
        <v>0</v>
      </c>
      <c r="H42" s="718">
        <f>SUM(H43:H44)</f>
        <v>0</v>
      </c>
      <c r="I42" s="718">
        <f>+E42-F42-G42</f>
        <v>0</v>
      </c>
      <c r="J42" s="718">
        <f>SUM(J43:J44)</f>
        <v>0</v>
      </c>
      <c r="K42" s="719">
        <f>+I42-J42</f>
        <v>0</v>
      </c>
      <c r="Q42" s="698">
        <f t="shared" si="3"/>
        <v>1</v>
      </c>
    </row>
    <row r="43" spans="1:17" hidden="1" x14ac:dyDescent="0.55000000000000004">
      <c r="A43" s="703"/>
      <c r="B43" s="704" t="str">
        <f>+B42</f>
        <v>ZK101.K213.C525</v>
      </c>
      <c r="C43" s="737">
        <f>+'Commissioning &amp; Fees'!C42</f>
        <v>0</v>
      </c>
      <c r="D43" s="737">
        <f>+'Commissioning &amp; Fees'!D42</f>
        <v>0</v>
      </c>
      <c r="E43" s="738">
        <f>+'Commissioning &amp; Fees'!G42</f>
        <v>0</v>
      </c>
      <c r="F43" s="720"/>
      <c r="G43" s="720"/>
      <c r="H43" s="720"/>
      <c r="I43" s="720"/>
      <c r="J43" s="720"/>
      <c r="K43" s="721">
        <f t="shared" si="1"/>
        <v>0</v>
      </c>
      <c r="Q43" s="698">
        <f t="shared" si="3"/>
        <v>1</v>
      </c>
    </row>
    <row r="44" spans="1:17" hidden="1" x14ac:dyDescent="0.55000000000000004">
      <c r="A44" s="699"/>
      <c r="B44" s="700"/>
      <c r="C44" s="743" t="s">
        <v>301</v>
      </c>
      <c r="D44" s="743"/>
      <c r="E44" s="738"/>
      <c r="F44" s="720">
        <f>+IFERROR(VLOOKUP($B43,'[1]Sum table'!$A:$E,4,FALSE),0)</f>
        <v>0</v>
      </c>
      <c r="G44" s="720">
        <f>+IFERROR(VLOOKUP($B43,'[1]Sum table'!$A:$E,5,FALSE),0)</f>
        <v>0</v>
      </c>
      <c r="H44" s="720">
        <f>+IFERROR(VLOOKUP($B43,'[1]Sum table'!$A:$F,6,FALSE),0)</f>
        <v>0</v>
      </c>
      <c r="I44" s="720"/>
      <c r="J44" s="720">
        <f>+IFERROR(VLOOKUP($B43,'[1]Sum table'!$A:$G,7,FALSE),0)</f>
        <v>0</v>
      </c>
      <c r="K44" s="721"/>
      <c r="Q44" s="698">
        <f t="shared" si="3"/>
        <v>1</v>
      </c>
    </row>
    <row r="45" spans="1:17" hidden="1" x14ac:dyDescent="0.55000000000000004">
      <c r="A45" s="722" t="s">
        <v>96</v>
      </c>
      <c r="B45" s="715" t="str">
        <f>+'Commissioning &amp; Fees'!B44</f>
        <v>ZK101.K214.C525</v>
      </c>
      <c r="C45" s="716" t="s">
        <v>97</v>
      </c>
      <c r="D45" s="716"/>
      <c r="E45" s="718">
        <f>SUM(E46:E47)</f>
        <v>0</v>
      </c>
      <c r="F45" s="718">
        <f>SUM(F46:F47)</f>
        <v>0</v>
      </c>
      <c r="G45" s="718">
        <f>SUM(G46:G47)</f>
        <v>0</v>
      </c>
      <c r="H45" s="718">
        <f>SUM(H46:H47)</f>
        <v>0</v>
      </c>
      <c r="I45" s="718">
        <f>+E45-F45-G45</f>
        <v>0</v>
      </c>
      <c r="J45" s="718">
        <f>SUM(J46:J47)</f>
        <v>0</v>
      </c>
      <c r="K45" s="719">
        <f>+I45-J45</f>
        <v>0</v>
      </c>
      <c r="Q45" s="698">
        <f t="shared" si="3"/>
        <v>1</v>
      </c>
    </row>
    <row r="46" spans="1:17" hidden="1" x14ac:dyDescent="0.55000000000000004">
      <c r="A46" s="703"/>
      <c r="B46" s="704" t="str">
        <f>+B45</f>
        <v>ZK101.K214.C525</v>
      </c>
      <c r="C46" s="737">
        <f>+'Commissioning &amp; Fees'!C45</f>
        <v>0</v>
      </c>
      <c r="D46" s="737">
        <f>+'Commissioning &amp; Fees'!D45</f>
        <v>0</v>
      </c>
      <c r="E46" s="738">
        <f>+'Commissioning &amp; Fees'!G45</f>
        <v>0</v>
      </c>
      <c r="F46" s="720"/>
      <c r="G46" s="720"/>
      <c r="H46" s="720"/>
      <c r="I46" s="720"/>
      <c r="J46" s="720"/>
      <c r="K46" s="721">
        <f t="shared" si="1"/>
        <v>0</v>
      </c>
      <c r="Q46" s="698">
        <f t="shared" si="3"/>
        <v>1</v>
      </c>
    </row>
    <row r="47" spans="1:17" hidden="1" x14ac:dyDescent="0.55000000000000004">
      <c r="A47" s="699"/>
      <c r="B47" s="700"/>
      <c r="C47" s="743" t="s">
        <v>301</v>
      </c>
      <c r="D47" s="743"/>
      <c r="E47" s="738"/>
      <c r="F47" s="720">
        <f>+IFERROR(VLOOKUP($B46,'[1]Sum table'!$A:$E,4,FALSE),0)</f>
        <v>0</v>
      </c>
      <c r="G47" s="720">
        <f>+IFERROR(VLOOKUP($B46,'[1]Sum table'!$A:$E,5,FALSE),0)</f>
        <v>0</v>
      </c>
      <c r="H47" s="720">
        <f>+IFERROR(VLOOKUP($B46,'[1]Sum table'!$A:$F,6,FALSE),0)</f>
        <v>0</v>
      </c>
      <c r="I47" s="720"/>
      <c r="J47" s="720">
        <f>+IFERROR(VLOOKUP($B46,'[1]Sum table'!$A:$G,7,FALSE),0)</f>
        <v>0</v>
      </c>
      <c r="K47" s="721"/>
      <c r="Q47" s="698">
        <f t="shared" si="3"/>
        <v>1</v>
      </c>
    </row>
    <row r="48" spans="1:17" hidden="1" x14ac:dyDescent="0.55000000000000004">
      <c r="A48" s="722" t="s">
        <v>98</v>
      </c>
      <c r="B48" s="715" t="str">
        <f>+'Commissioning &amp; Fees'!B47</f>
        <v>ZK101.K215.C525</v>
      </c>
      <c r="C48" s="716" t="s">
        <v>99</v>
      </c>
      <c r="D48" s="716"/>
      <c r="E48" s="718">
        <f>SUM(E49:E50)</f>
        <v>0</v>
      </c>
      <c r="F48" s="718">
        <f>SUM(F49:F50)</f>
        <v>0</v>
      </c>
      <c r="G48" s="718">
        <f>SUM(G49:G50)</f>
        <v>0</v>
      </c>
      <c r="H48" s="718">
        <f>SUM(H49:H50)</f>
        <v>0</v>
      </c>
      <c r="I48" s="718">
        <f>+E48-F48-G48</f>
        <v>0</v>
      </c>
      <c r="J48" s="718">
        <f>SUM(J49:J50)</f>
        <v>0</v>
      </c>
      <c r="K48" s="719">
        <f>+I48-J48</f>
        <v>0</v>
      </c>
      <c r="Q48" s="698">
        <f t="shared" si="3"/>
        <v>1</v>
      </c>
    </row>
    <row r="49" spans="1:17" hidden="1" x14ac:dyDescent="0.55000000000000004">
      <c r="A49" s="703"/>
      <c r="B49" s="704" t="str">
        <f>+B48</f>
        <v>ZK101.K215.C525</v>
      </c>
      <c r="C49" s="737">
        <f>+'Commissioning &amp; Fees'!C48</f>
        <v>0</v>
      </c>
      <c r="D49" s="737">
        <f>+'Commissioning &amp; Fees'!D48</f>
        <v>0</v>
      </c>
      <c r="E49" s="738">
        <f>+'Commissioning &amp; Fees'!G48</f>
        <v>0</v>
      </c>
      <c r="F49" s="720"/>
      <c r="G49" s="720"/>
      <c r="H49" s="720"/>
      <c r="I49" s="720"/>
      <c r="J49" s="720"/>
      <c r="K49" s="721">
        <f t="shared" si="1"/>
        <v>0</v>
      </c>
      <c r="Q49" s="698">
        <f t="shared" si="3"/>
        <v>1</v>
      </c>
    </row>
    <row r="50" spans="1:17" hidden="1" x14ac:dyDescent="0.55000000000000004">
      <c r="A50" s="699"/>
      <c r="B50" s="700"/>
      <c r="C50" s="743" t="s">
        <v>301</v>
      </c>
      <c r="D50" s="743"/>
      <c r="E50" s="738"/>
      <c r="F50" s="720">
        <f>+IFERROR(VLOOKUP($B49,'[1]Sum table'!$A:$E,4,FALSE),0)</f>
        <v>0</v>
      </c>
      <c r="G50" s="720">
        <f>+IFERROR(VLOOKUP($B49,'[1]Sum table'!$A:$E,5,FALSE),0)</f>
        <v>0</v>
      </c>
      <c r="H50" s="720">
        <f>+IFERROR(VLOOKUP($B49,'[1]Sum table'!$A:$F,6,FALSE),0)</f>
        <v>0</v>
      </c>
      <c r="I50" s="720"/>
      <c r="J50" s="720">
        <f>+IFERROR(VLOOKUP($B49,'[1]Sum table'!$A:$G,7,FALSE),0)</f>
        <v>0</v>
      </c>
      <c r="K50" s="721"/>
      <c r="Q50" s="698">
        <f t="shared" si="3"/>
        <v>1</v>
      </c>
    </row>
    <row r="51" spans="1:17" hidden="1" x14ac:dyDescent="0.55000000000000004">
      <c r="A51" s="714" t="s">
        <v>100</v>
      </c>
      <c r="B51" s="715" t="str">
        <f>+'Commissioning &amp; Fees'!B50</f>
        <v>ZK101.K216.C525</v>
      </c>
      <c r="C51" s="716" t="s">
        <v>101</v>
      </c>
      <c r="D51" s="716"/>
      <c r="E51" s="718">
        <f>SUM(E52:E53)</f>
        <v>0</v>
      </c>
      <c r="F51" s="718">
        <f>SUM(F52:F53)</f>
        <v>0</v>
      </c>
      <c r="G51" s="718">
        <f>SUM(G52:G53)</f>
        <v>0</v>
      </c>
      <c r="H51" s="718">
        <f>SUM(H52:H53)</f>
        <v>0</v>
      </c>
      <c r="I51" s="718">
        <f>+E51-F51-G51</f>
        <v>0</v>
      </c>
      <c r="J51" s="718">
        <f>SUM(J52:J53)</f>
        <v>0</v>
      </c>
      <c r="K51" s="719">
        <f>+I51-J51</f>
        <v>0</v>
      </c>
      <c r="Q51" s="698">
        <f t="shared" si="3"/>
        <v>1</v>
      </c>
    </row>
    <row r="52" spans="1:17" hidden="1" x14ac:dyDescent="0.55000000000000004">
      <c r="A52" s="699"/>
      <c r="B52" s="700" t="str">
        <f>+B51</f>
        <v>ZK101.K216.C525</v>
      </c>
      <c r="C52" s="737">
        <f>+'Commissioning &amp; Fees'!C51</f>
        <v>0</v>
      </c>
      <c r="D52" s="737">
        <f>+'Commissioning &amp; Fees'!D51</f>
        <v>0</v>
      </c>
      <c r="E52" s="738">
        <f>+'Commissioning &amp; Fees'!G51</f>
        <v>0</v>
      </c>
      <c r="F52" s="720"/>
      <c r="G52" s="720"/>
      <c r="H52" s="720"/>
      <c r="I52" s="720"/>
      <c r="J52" s="720"/>
      <c r="K52" s="721">
        <f t="shared" si="1"/>
        <v>0</v>
      </c>
      <c r="Q52" s="698">
        <f t="shared" si="3"/>
        <v>1</v>
      </c>
    </row>
    <row r="53" spans="1:17" hidden="1" x14ac:dyDescent="0.55000000000000004">
      <c r="A53" s="699"/>
      <c r="B53" s="700"/>
      <c r="C53" s="743" t="s">
        <v>301</v>
      </c>
      <c r="D53" s="743"/>
      <c r="E53" s="738"/>
      <c r="F53" s="720">
        <f>+IFERROR(VLOOKUP($B52,'[1]Sum table'!$A:$E,4,FALSE),0)</f>
        <v>0</v>
      </c>
      <c r="G53" s="720">
        <f>+IFERROR(VLOOKUP($B52,'[1]Sum table'!$A:$E,5,FALSE),0)</f>
        <v>0</v>
      </c>
      <c r="H53" s="720">
        <f>+IFERROR(VLOOKUP($B52,'[1]Sum table'!$A:$F,6,FALSE),0)</f>
        <v>0</v>
      </c>
      <c r="I53" s="720"/>
      <c r="J53" s="720">
        <f>+IFERROR(VLOOKUP($B52,'[1]Sum table'!$A:$G,7,FALSE),0)</f>
        <v>0</v>
      </c>
      <c r="K53" s="721"/>
      <c r="Q53" s="698">
        <f t="shared" si="3"/>
        <v>1</v>
      </c>
    </row>
    <row r="54" spans="1:17" hidden="1" x14ac:dyDescent="0.55000000000000004">
      <c r="A54" s="714" t="s">
        <v>102</v>
      </c>
      <c r="B54" s="715" t="str">
        <f>+'Commissioning &amp; Fees'!B53</f>
        <v>ZK101.K217.C525</v>
      </c>
      <c r="C54" s="716" t="s">
        <v>103</v>
      </c>
      <c r="D54" s="716"/>
      <c r="E54" s="718">
        <f>SUM(E55:E56)</f>
        <v>0</v>
      </c>
      <c r="F54" s="718">
        <f>SUM(F55:F56)</f>
        <v>0</v>
      </c>
      <c r="G54" s="718">
        <f>SUM(G55:G56)</f>
        <v>0</v>
      </c>
      <c r="H54" s="718">
        <f>SUM(H55:H56)</f>
        <v>0</v>
      </c>
      <c r="I54" s="718">
        <f>+E54-F54-G54</f>
        <v>0</v>
      </c>
      <c r="J54" s="718">
        <f>SUM(J55:J56)</f>
        <v>0</v>
      </c>
      <c r="K54" s="719">
        <f>+I54-J54</f>
        <v>0</v>
      </c>
      <c r="Q54" s="698">
        <f t="shared" si="3"/>
        <v>1</v>
      </c>
    </row>
    <row r="55" spans="1:17" hidden="1" x14ac:dyDescent="0.55000000000000004">
      <c r="A55" s="699"/>
      <c r="B55" s="700" t="str">
        <f>+B54</f>
        <v>ZK101.K217.C525</v>
      </c>
      <c r="C55" s="737">
        <f>+'Commissioning &amp; Fees'!C54</f>
        <v>0</v>
      </c>
      <c r="D55" s="737">
        <f>+'Commissioning &amp; Fees'!D54</f>
        <v>0</v>
      </c>
      <c r="E55" s="738">
        <f>+'Commissioning &amp; Fees'!G54</f>
        <v>0</v>
      </c>
      <c r="F55" s="720"/>
      <c r="G55" s="720"/>
      <c r="H55" s="720"/>
      <c r="I55" s="720"/>
      <c r="J55" s="720"/>
      <c r="K55" s="721">
        <f t="shared" si="1"/>
        <v>0</v>
      </c>
      <c r="Q55" s="698">
        <f t="shared" si="3"/>
        <v>1</v>
      </c>
    </row>
    <row r="56" spans="1:17" hidden="1" x14ac:dyDescent="0.55000000000000004">
      <c r="A56" s="699"/>
      <c r="B56" s="700"/>
      <c r="C56" s="743" t="s">
        <v>301</v>
      </c>
      <c r="D56" s="743"/>
      <c r="E56" s="738"/>
      <c r="F56" s="720">
        <f>+IFERROR(VLOOKUP($B55,'[1]Sum table'!$A:$E,4,FALSE),0)</f>
        <v>0</v>
      </c>
      <c r="G56" s="720">
        <f>+IFERROR(VLOOKUP($B55,'[1]Sum table'!$A:$E,5,FALSE),0)</f>
        <v>0</v>
      </c>
      <c r="H56" s="720">
        <f>+IFERROR(VLOOKUP($B55,'[1]Sum table'!$A:$F,6,FALSE),0)</f>
        <v>0</v>
      </c>
      <c r="I56" s="720"/>
      <c r="J56" s="720">
        <f>+IFERROR(VLOOKUP($B55,'[1]Sum table'!$A:$G,7,FALSE),0)</f>
        <v>0</v>
      </c>
      <c r="K56" s="721"/>
      <c r="Q56" s="698">
        <f t="shared" si="3"/>
        <v>1</v>
      </c>
    </row>
    <row r="57" spans="1:17" hidden="1" x14ac:dyDescent="0.55000000000000004">
      <c r="A57" s="714" t="s">
        <v>104</v>
      </c>
      <c r="B57" s="715" t="str">
        <f>+'Commissioning &amp; Fees'!B56</f>
        <v>ZK101.K218.C525</v>
      </c>
      <c r="C57" s="716" t="s">
        <v>105</v>
      </c>
      <c r="D57" s="716"/>
      <c r="E57" s="718">
        <f>SUM(E58:E59)</f>
        <v>0</v>
      </c>
      <c r="F57" s="718">
        <f>SUM(F58:F59)</f>
        <v>0</v>
      </c>
      <c r="G57" s="718">
        <f>SUM(G58:G59)</f>
        <v>0</v>
      </c>
      <c r="H57" s="718">
        <f>SUM(H58:H59)</f>
        <v>0</v>
      </c>
      <c r="I57" s="718">
        <f>+E57-F57-G57</f>
        <v>0</v>
      </c>
      <c r="J57" s="718">
        <f>SUM(J58:J59)</f>
        <v>0</v>
      </c>
      <c r="K57" s="719">
        <f>+I57-J57</f>
        <v>0</v>
      </c>
      <c r="Q57" s="698">
        <f t="shared" si="3"/>
        <v>1</v>
      </c>
    </row>
    <row r="58" spans="1:17" hidden="1" x14ac:dyDescent="0.55000000000000004">
      <c r="A58" s="699"/>
      <c r="B58" s="700" t="str">
        <f>+B57</f>
        <v>ZK101.K218.C525</v>
      </c>
      <c r="C58" s="737">
        <f>+'Commissioning &amp; Fees'!C57</f>
        <v>0</v>
      </c>
      <c r="D58" s="737">
        <f>+'Commissioning &amp; Fees'!D57</f>
        <v>0</v>
      </c>
      <c r="E58" s="738">
        <f>+'Commissioning &amp; Fees'!G57</f>
        <v>0</v>
      </c>
      <c r="F58" s="720"/>
      <c r="G58" s="720"/>
      <c r="H58" s="720"/>
      <c r="I58" s="720"/>
      <c r="J58" s="720"/>
      <c r="K58" s="721">
        <f t="shared" si="1"/>
        <v>0</v>
      </c>
      <c r="Q58" s="698">
        <f t="shared" si="3"/>
        <v>1</v>
      </c>
    </row>
    <row r="59" spans="1:17" hidden="1" x14ac:dyDescent="0.55000000000000004">
      <c r="A59" s="739"/>
      <c r="B59" s="740"/>
      <c r="C59" s="743" t="s">
        <v>301</v>
      </c>
      <c r="D59" s="743"/>
      <c r="E59" s="738"/>
      <c r="F59" s="720">
        <f>+IFERROR(VLOOKUP($B58,'[1]Sum table'!$A:$E,4,FALSE),0)</f>
        <v>0</v>
      </c>
      <c r="G59" s="720">
        <f>+IFERROR(VLOOKUP($B58,'[1]Sum table'!$A:$E,5,FALSE),0)</f>
        <v>0</v>
      </c>
      <c r="H59" s="720">
        <f>+IFERROR(VLOOKUP($B58,'[1]Sum table'!$A:$F,6,FALSE),0)</f>
        <v>0</v>
      </c>
      <c r="I59" s="720"/>
      <c r="J59" s="720">
        <f>+IFERROR(VLOOKUP($B58,'[1]Sum table'!$A:$G,7,FALSE),0)</f>
        <v>0</v>
      </c>
      <c r="K59" s="721"/>
      <c r="Q59" s="698">
        <f t="shared" si="3"/>
        <v>1</v>
      </c>
    </row>
    <row r="60" spans="1:17" hidden="1" x14ac:dyDescent="0.55000000000000004">
      <c r="A60" s="722" t="s">
        <v>106</v>
      </c>
      <c r="B60" s="715" t="str">
        <f>+'Commissioning &amp; Fees'!B59</f>
        <v>ZK101.K219.C525</v>
      </c>
      <c r="C60" s="716" t="s">
        <v>107</v>
      </c>
      <c r="D60" s="716"/>
      <c r="E60" s="718">
        <f>SUM(E61:E62)</f>
        <v>0</v>
      </c>
      <c r="F60" s="718">
        <f>SUM(F61:F62)</f>
        <v>0</v>
      </c>
      <c r="G60" s="718">
        <f>SUM(G61:G62)</f>
        <v>0</v>
      </c>
      <c r="H60" s="718">
        <f>SUM(H61:H62)</f>
        <v>0</v>
      </c>
      <c r="I60" s="718">
        <f>+E60-F60-G60</f>
        <v>0</v>
      </c>
      <c r="J60" s="718">
        <f>SUM(J61:J62)</f>
        <v>0</v>
      </c>
      <c r="K60" s="719">
        <f>+I60-J60</f>
        <v>0</v>
      </c>
      <c r="Q60" s="698">
        <f t="shared" si="3"/>
        <v>1</v>
      </c>
    </row>
    <row r="61" spans="1:17" hidden="1" x14ac:dyDescent="0.55000000000000004">
      <c r="A61" s="739"/>
      <c r="B61" s="740" t="str">
        <f>+B60</f>
        <v>ZK101.K219.C525</v>
      </c>
      <c r="C61" s="737">
        <f>+'Commissioning &amp; Fees'!C60</f>
        <v>0</v>
      </c>
      <c r="D61" s="737">
        <f>+'Commissioning &amp; Fees'!D60</f>
        <v>0</v>
      </c>
      <c r="E61" s="738">
        <f>+'Commissioning &amp; Fees'!G60</f>
        <v>0</v>
      </c>
      <c r="F61" s="720"/>
      <c r="G61" s="720"/>
      <c r="H61" s="720"/>
      <c r="I61" s="720"/>
      <c r="J61" s="720"/>
      <c r="K61" s="721">
        <f t="shared" si="1"/>
        <v>0</v>
      </c>
      <c r="Q61" s="698">
        <f t="shared" si="3"/>
        <v>1</v>
      </c>
    </row>
    <row r="62" spans="1:17" hidden="1" x14ac:dyDescent="0.55000000000000004">
      <c r="A62" s="739"/>
      <c r="B62" s="740"/>
      <c r="C62" s="743" t="s">
        <v>301</v>
      </c>
      <c r="D62" s="743"/>
      <c r="E62" s="738"/>
      <c r="F62" s="720">
        <f>+IFERROR(VLOOKUP($B61,'[1]Sum table'!$A:$E,4,FALSE),0)</f>
        <v>0</v>
      </c>
      <c r="G62" s="720">
        <f>+IFERROR(VLOOKUP($B61,'[1]Sum table'!$A:$E,5,FALSE),0)</f>
        <v>0</v>
      </c>
      <c r="H62" s="720">
        <f>+IFERROR(VLOOKUP($B61,'[1]Sum table'!$A:$F,6,FALSE),0)</f>
        <v>0</v>
      </c>
      <c r="I62" s="720"/>
      <c r="J62" s="720">
        <f>+IFERROR(VLOOKUP($B61,'[1]Sum table'!$A:$G,7,FALSE),0)</f>
        <v>0</v>
      </c>
      <c r="K62" s="721"/>
      <c r="Q62" s="698">
        <f t="shared" si="3"/>
        <v>1</v>
      </c>
    </row>
    <row r="63" spans="1:17" hidden="1" x14ac:dyDescent="0.55000000000000004">
      <c r="A63" s="714" t="s">
        <v>108</v>
      </c>
      <c r="B63" s="715" t="str">
        <f>+'Development R&amp;D'!B8</f>
        <v>ZK102.K201.C525</v>
      </c>
      <c r="C63" s="716" t="s">
        <v>109</v>
      </c>
      <c r="D63" s="716"/>
      <c r="E63" s="723">
        <f>SUM(E64:E65)</f>
        <v>0</v>
      </c>
      <c r="F63" s="723">
        <f>SUM(F64:F85)</f>
        <v>0</v>
      </c>
      <c r="G63" s="723">
        <f>SUM(G64:G85)</f>
        <v>0</v>
      </c>
      <c r="H63" s="723">
        <f>SUM(H64:H85)</f>
        <v>0</v>
      </c>
      <c r="I63" s="723">
        <f>+E63-F63-G63</f>
        <v>0</v>
      </c>
      <c r="J63" s="723">
        <f>SUM(J64:J85)</f>
        <v>0</v>
      </c>
      <c r="K63" s="719">
        <f>+I63-J63</f>
        <v>0</v>
      </c>
      <c r="Q63" s="698">
        <f t="shared" si="3"/>
        <v>1</v>
      </c>
    </row>
    <row r="64" spans="1:17" hidden="1" x14ac:dyDescent="0.55000000000000004">
      <c r="A64" s="699"/>
      <c r="B64" s="700"/>
      <c r="C64" s="724">
        <f>+'Development R&amp;D'!C9</f>
        <v>0</v>
      </c>
      <c r="D64" s="724" t="str">
        <f>+'Development R&amp;D'!D9</f>
        <v>Royalties</v>
      </c>
      <c r="E64" s="725">
        <f>+'Development R&amp;D'!G9</f>
        <v>0</v>
      </c>
      <c r="F64" s="701"/>
      <c r="G64" s="701"/>
      <c r="H64" s="701"/>
      <c r="I64" s="701"/>
      <c r="J64" s="701"/>
      <c r="K64" s="702">
        <f t="shared" si="1"/>
        <v>0</v>
      </c>
      <c r="Q64" s="698">
        <f t="shared" si="3"/>
        <v>1</v>
      </c>
    </row>
    <row r="65" spans="1:17" hidden="1" x14ac:dyDescent="0.55000000000000004">
      <c r="A65" s="699"/>
      <c r="B65" s="700"/>
      <c r="C65" s="724">
        <f>+'Development R&amp;D'!C10</f>
        <v>0</v>
      </c>
      <c r="D65" s="724">
        <f>+'Development R&amp;D'!D10</f>
        <v>0</v>
      </c>
      <c r="E65" s="744">
        <f>+'Development R&amp;D'!G10</f>
        <v>0</v>
      </c>
      <c r="F65" s="720"/>
      <c r="G65" s="720"/>
      <c r="H65" s="720"/>
      <c r="I65" s="720"/>
      <c r="J65" s="720"/>
      <c r="K65" s="721">
        <f t="shared" si="1"/>
        <v>0</v>
      </c>
      <c r="Q65" s="698">
        <f t="shared" si="3"/>
        <v>1</v>
      </c>
    </row>
    <row r="66" spans="1:17" hidden="1" x14ac:dyDescent="0.55000000000000004">
      <c r="A66" s="699"/>
      <c r="B66" s="700"/>
      <c r="C66" s="724">
        <f>+'Development R&amp;D'!C11</f>
        <v>0</v>
      </c>
      <c r="D66" s="724">
        <f>+'Development R&amp;D'!D11</f>
        <v>0</v>
      </c>
      <c r="E66" s="744">
        <f>+'Development R&amp;D'!G11</f>
        <v>0</v>
      </c>
      <c r="F66" s="720"/>
      <c r="G66" s="720"/>
      <c r="H66" s="720"/>
      <c r="I66" s="720"/>
      <c r="J66" s="720"/>
      <c r="K66" s="721">
        <f t="shared" si="1"/>
        <v>0</v>
      </c>
      <c r="Q66" s="698">
        <f t="shared" si="3"/>
        <v>1</v>
      </c>
    </row>
    <row r="67" spans="1:17" hidden="1" x14ac:dyDescent="0.55000000000000004">
      <c r="A67" s="699"/>
      <c r="B67" s="700"/>
      <c r="C67" s="724">
        <f>+'Development R&amp;D'!C12</f>
        <v>0</v>
      </c>
      <c r="D67" s="724">
        <f>+'Development R&amp;D'!D12</f>
        <v>0</v>
      </c>
      <c r="E67" s="744">
        <f>+'Development R&amp;D'!G12</f>
        <v>0</v>
      </c>
      <c r="F67" s="720"/>
      <c r="G67" s="720"/>
      <c r="H67" s="720"/>
      <c r="I67" s="720"/>
      <c r="J67" s="720"/>
      <c r="K67" s="721">
        <f t="shared" si="1"/>
        <v>0</v>
      </c>
      <c r="Q67" s="698">
        <f t="shared" si="3"/>
        <v>1</v>
      </c>
    </row>
    <row r="68" spans="1:17" hidden="1" x14ac:dyDescent="0.55000000000000004">
      <c r="A68" s="699"/>
      <c r="B68" s="700"/>
      <c r="C68" s="724">
        <f>+'Development R&amp;D'!C13</f>
        <v>0</v>
      </c>
      <c r="D68" s="724">
        <f>+'Development R&amp;D'!D13</f>
        <v>0</v>
      </c>
      <c r="E68" s="744">
        <f>+'Development R&amp;D'!G13</f>
        <v>0</v>
      </c>
      <c r="F68" s="720"/>
      <c r="G68" s="720"/>
      <c r="H68" s="720"/>
      <c r="I68" s="720"/>
      <c r="J68" s="720"/>
      <c r="K68" s="721">
        <f t="shared" si="1"/>
        <v>0</v>
      </c>
      <c r="Q68" s="698">
        <f t="shared" si="3"/>
        <v>1</v>
      </c>
    </row>
    <row r="69" spans="1:17" hidden="1" x14ac:dyDescent="0.55000000000000004">
      <c r="A69" s="699"/>
      <c r="B69" s="700"/>
      <c r="C69" s="724">
        <f>+'Development R&amp;D'!C14</f>
        <v>0</v>
      </c>
      <c r="D69" s="724">
        <f>+'Development R&amp;D'!D14</f>
        <v>0</v>
      </c>
      <c r="E69" s="744">
        <f>+'Development R&amp;D'!G14</f>
        <v>0</v>
      </c>
      <c r="F69" s="720"/>
      <c r="G69" s="720"/>
      <c r="H69" s="720"/>
      <c r="I69" s="720"/>
      <c r="J69" s="720"/>
      <c r="K69" s="721">
        <f t="shared" si="1"/>
        <v>0</v>
      </c>
      <c r="Q69" s="698">
        <f t="shared" si="3"/>
        <v>1</v>
      </c>
    </row>
    <row r="70" spans="1:17" hidden="1" x14ac:dyDescent="0.55000000000000004">
      <c r="A70" s="699"/>
      <c r="B70" s="700"/>
      <c r="C70" s="724">
        <f>+'Development R&amp;D'!C15</f>
        <v>0</v>
      </c>
      <c r="D70" s="724">
        <f>+'Development R&amp;D'!D15</f>
        <v>0</v>
      </c>
      <c r="E70" s="744">
        <f>+'Development R&amp;D'!G15</f>
        <v>0</v>
      </c>
      <c r="F70" s="720"/>
      <c r="G70" s="720"/>
      <c r="H70" s="720"/>
      <c r="I70" s="720"/>
      <c r="J70" s="720"/>
      <c r="K70" s="721">
        <f t="shared" si="1"/>
        <v>0</v>
      </c>
      <c r="Q70" s="698">
        <f t="shared" si="3"/>
        <v>1</v>
      </c>
    </row>
    <row r="71" spans="1:17" hidden="1" x14ac:dyDescent="0.55000000000000004">
      <c r="A71" s="699"/>
      <c r="B71" s="700"/>
      <c r="C71" s="724">
        <f>+'Development R&amp;D'!C16</f>
        <v>0</v>
      </c>
      <c r="D71" s="724">
        <f>+'Development R&amp;D'!D16</f>
        <v>0</v>
      </c>
      <c r="E71" s="744">
        <f>+'Development R&amp;D'!G16</f>
        <v>0</v>
      </c>
      <c r="F71" s="720"/>
      <c r="G71" s="720"/>
      <c r="H71" s="720"/>
      <c r="I71" s="720"/>
      <c r="J71" s="720"/>
      <c r="K71" s="721">
        <f t="shared" si="1"/>
        <v>0</v>
      </c>
      <c r="Q71" s="698">
        <f t="shared" si="3"/>
        <v>1</v>
      </c>
    </row>
    <row r="72" spans="1:17" hidden="1" x14ac:dyDescent="0.55000000000000004">
      <c r="A72" s="699"/>
      <c r="B72" s="700"/>
      <c r="C72" s="724">
        <f>+'Development R&amp;D'!C17</f>
        <v>0</v>
      </c>
      <c r="D72" s="724">
        <f>+'Development R&amp;D'!D17</f>
        <v>0</v>
      </c>
      <c r="E72" s="744">
        <f>+'Development R&amp;D'!G17</f>
        <v>0</v>
      </c>
      <c r="F72" s="720"/>
      <c r="G72" s="720"/>
      <c r="H72" s="720"/>
      <c r="I72" s="720"/>
      <c r="J72" s="720"/>
      <c r="K72" s="721">
        <f t="shared" si="1"/>
        <v>0</v>
      </c>
      <c r="Q72" s="698">
        <f t="shared" si="3"/>
        <v>1</v>
      </c>
    </row>
    <row r="73" spans="1:17" hidden="1" x14ac:dyDescent="0.55000000000000004">
      <c r="A73" s="699"/>
      <c r="B73" s="700"/>
      <c r="C73" s="724">
        <f>+'Development R&amp;D'!C18</f>
        <v>0</v>
      </c>
      <c r="D73" s="724">
        <f>+'Development R&amp;D'!D18</f>
        <v>0</v>
      </c>
      <c r="E73" s="744">
        <f>+'Development R&amp;D'!G18</f>
        <v>0</v>
      </c>
      <c r="F73" s="720"/>
      <c r="G73" s="720"/>
      <c r="H73" s="720"/>
      <c r="I73" s="720"/>
      <c r="J73" s="720"/>
      <c r="K73" s="721">
        <f t="shared" si="1"/>
        <v>0</v>
      </c>
      <c r="Q73" s="698">
        <f t="shared" si="3"/>
        <v>1</v>
      </c>
    </row>
    <row r="74" spans="1:17" hidden="1" x14ac:dyDescent="0.55000000000000004">
      <c r="A74" s="699"/>
      <c r="B74" s="700"/>
      <c r="C74" s="724">
        <f>+'Development R&amp;D'!C19</f>
        <v>0</v>
      </c>
      <c r="D74" s="724">
        <f>+'Development R&amp;D'!D19</f>
        <v>0</v>
      </c>
      <c r="E74" s="744">
        <f>+'Development R&amp;D'!G19</f>
        <v>0</v>
      </c>
      <c r="F74" s="720"/>
      <c r="G74" s="720"/>
      <c r="H74" s="720"/>
      <c r="I74" s="720"/>
      <c r="J74" s="720"/>
      <c r="K74" s="721">
        <f t="shared" si="1"/>
        <v>0</v>
      </c>
      <c r="Q74" s="698">
        <f t="shared" si="3"/>
        <v>1</v>
      </c>
    </row>
    <row r="75" spans="1:17" hidden="1" x14ac:dyDescent="0.55000000000000004">
      <c r="A75" s="699"/>
      <c r="B75" s="700"/>
      <c r="C75" s="724">
        <f>+'Development R&amp;D'!C20</f>
        <v>0</v>
      </c>
      <c r="D75" s="724">
        <f>+'Development R&amp;D'!D20</f>
        <v>0</v>
      </c>
      <c r="E75" s="744">
        <f>+'Development R&amp;D'!G20</f>
        <v>0</v>
      </c>
      <c r="F75" s="720"/>
      <c r="G75" s="720"/>
      <c r="H75" s="720"/>
      <c r="I75" s="720"/>
      <c r="J75" s="720"/>
      <c r="K75" s="721">
        <f t="shared" ref="K75:K140" si="4">+E75-F75-G75-J75</f>
        <v>0</v>
      </c>
      <c r="Q75" s="698">
        <f t="shared" si="3"/>
        <v>1</v>
      </c>
    </row>
    <row r="76" spans="1:17" hidden="1" x14ac:dyDescent="0.55000000000000004">
      <c r="A76" s="699"/>
      <c r="B76" s="700"/>
      <c r="C76" s="724">
        <f>+'Development R&amp;D'!C21</f>
        <v>0</v>
      </c>
      <c r="D76" s="724">
        <f>+'Development R&amp;D'!D21</f>
        <v>0</v>
      </c>
      <c r="E76" s="744">
        <f>+'Development R&amp;D'!G21</f>
        <v>0</v>
      </c>
      <c r="F76" s="720"/>
      <c r="G76" s="720"/>
      <c r="H76" s="720"/>
      <c r="I76" s="720"/>
      <c r="J76" s="720"/>
      <c r="K76" s="721">
        <f t="shared" si="4"/>
        <v>0</v>
      </c>
      <c r="Q76" s="698">
        <f t="shared" si="3"/>
        <v>1</v>
      </c>
    </row>
    <row r="77" spans="1:17" hidden="1" x14ac:dyDescent="0.55000000000000004">
      <c r="A77" s="699"/>
      <c r="B77" s="700"/>
      <c r="C77" s="724">
        <f>+'Development R&amp;D'!C22</f>
        <v>0</v>
      </c>
      <c r="D77" s="724">
        <f>+'Development R&amp;D'!D22</f>
        <v>0</v>
      </c>
      <c r="E77" s="744">
        <f>+'Development R&amp;D'!G22</f>
        <v>0</v>
      </c>
      <c r="F77" s="720"/>
      <c r="G77" s="720"/>
      <c r="H77" s="720"/>
      <c r="I77" s="720"/>
      <c r="J77" s="720"/>
      <c r="K77" s="721">
        <f t="shared" si="4"/>
        <v>0</v>
      </c>
      <c r="Q77" s="698">
        <f t="shared" si="3"/>
        <v>1</v>
      </c>
    </row>
    <row r="78" spans="1:17" hidden="1" x14ac:dyDescent="0.55000000000000004">
      <c r="A78" s="699"/>
      <c r="B78" s="700"/>
      <c r="C78" s="724">
        <f>+'Development R&amp;D'!C23</f>
        <v>0</v>
      </c>
      <c r="D78" s="724">
        <f>+'Development R&amp;D'!D23</f>
        <v>0</v>
      </c>
      <c r="E78" s="744">
        <f>+'Development R&amp;D'!G23</f>
        <v>0</v>
      </c>
      <c r="F78" s="720"/>
      <c r="G78" s="720"/>
      <c r="H78" s="720"/>
      <c r="I78" s="720"/>
      <c r="J78" s="720"/>
      <c r="K78" s="721">
        <f t="shared" si="4"/>
        <v>0</v>
      </c>
      <c r="Q78" s="698">
        <f t="shared" si="3"/>
        <v>1</v>
      </c>
    </row>
    <row r="79" spans="1:17" hidden="1" x14ac:dyDescent="0.55000000000000004">
      <c r="A79" s="699"/>
      <c r="B79" s="700"/>
      <c r="C79" s="724">
        <f>+'Development R&amp;D'!C24</f>
        <v>0</v>
      </c>
      <c r="D79" s="724">
        <f>+'Development R&amp;D'!D24</f>
        <v>0</v>
      </c>
      <c r="E79" s="744">
        <f>+'Development R&amp;D'!G24</f>
        <v>0</v>
      </c>
      <c r="F79" s="720"/>
      <c r="G79" s="720"/>
      <c r="H79" s="720"/>
      <c r="I79" s="720"/>
      <c r="J79" s="720"/>
      <c r="K79" s="721">
        <f t="shared" si="4"/>
        <v>0</v>
      </c>
      <c r="Q79" s="698">
        <f t="shared" si="3"/>
        <v>1</v>
      </c>
    </row>
    <row r="80" spans="1:17"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f>+IFERROR(VLOOKUP(#REF!,#REF!,5,FALSE)+VLOOKUP(#REF!,#REF!,5,FALSE),0)</f>
        <v>0</v>
      </c>
      <c r="I80" s="720"/>
      <c r="J80" s="720">
        <f>+IFERROR(VLOOKUP(#REF!,#REF!,3,FALSE)+VLOOKUP(#REF!,#REF!,6,FALSE),0)</f>
        <v>0</v>
      </c>
      <c r="K80" s="721">
        <f t="shared" si="4"/>
        <v>0</v>
      </c>
      <c r="Q80" s="698">
        <f t="shared" si="3"/>
        <v>1</v>
      </c>
    </row>
    <row r="81" spans="1:17" hidden="1" x14ac:dyDescent="0.55000000000000004">
      <c r="A81" s="699"/>
      <c r="B81" s="700"/>
      <c r="C81" s="724">
        <f>+'Development R&amp;D'!C26</f>
        <v>0</v>
      </c>
      <c r="D81" s="724">
        <f>+'Development R&amp;D'!D26</f>
        <v>0</v>
      </c>
      <c r="E81" s="744">
        <f>+'Development R&amp;D'!G26</f>
        <v>0</v>
      </c>
      <c r="F81" s="720"/>
      <c r="G81" s="720"/>
      <c r="H81" s="720"/>
      <c r="I81" s="720"/>
      <c r="J81" s="720"/>
      <c r="K81" s="721">
        <f t="shared" si="4"/>
        <v>0</v>
      </c>
      <c r="Q81" s="698">
        <f t="shared" si="3"/>
        <v>1</v>
      </c>
    </row>
    <row r="82" spans="1:17" hidden="1" x14ac:dyDescent="0.55000000000000004">
      <c r="A82" s="699"/>
      <c r="B82" s="700"/>
      <c r="C82" s="724">
        <f>+'Development R&amp;D'!C27</f>
        <v>0</v>
      </c>
      <c r="D82" s="724">
        <f>+'Development R&amp;D'!D27</f>
        <v>0</v>
      </c>
      <c r="E82" s="744">
        <f>+'Development R&amp;D'!G27</f>
        <v>0</v>
      </c>
      <c r="F82" s="720"/>
      <c r="G82" s="720"/>
      <c r="H82" s="720"/>
      <c r="I82" s="720"/>
      <c r="J82" s="720"/>
      <c r="K82" s="721">
        <f t="shared" si="4"/>
        <v>0</v>
      </c>
      <c r="Q82" s="698">
        <f t="shared" si="3"/>
        <v>1</v>
      </c>
    </row>
    <row r="83" spans="1:17" hidden="1" x14ac:dyDescent="0.55000000000000004">
      <c r="A83" s="699"/>
      <c r="B83" s="700"/>
      <c r="C83" s="724">
        <f>+'Development R&amp;D'!C28</f>
        <v>0</v>
      </c>
      <c r="D83" s="724">
        <f>+'Development R&amp;D'!D28</f>
        <v>0</v>
      </c>
      <c r="E83" s="744">
        <f>+'Development R&amp;D'!G28</f>
        <v>0</v>
      </c>
      <c r="F83" s="720"/>
      <c r="G83" s="720"/>
      <c r="H83" s="720"/>
      <c r="I83" s="720"/>
      <c r="J83" s="720"/>
      <c r="K83" s="721">
        <f t="shared" si="4"/>
        <v>0</v>
      </c>
      <c r="Q83" s="698">
        <f t="shared" si="3"/>
        <v>1</v>
      </c>
    </row>
    <row r="84" spans="1:17" hidden="1" x14ac:dyDescent="0.55000000000000004">
      <c r="A84" s="699"/>
      <c r="B84" s="700" t="str">
        <f>+B63</f>
        <v>ZK102.K201.C525</v>
      </c>
      <c r="C84" s="724">
        <f>+'Development R&amp;D'!C29</f>
        <v>0</v>
      </c>
      <c r="D84" s="724">
        <f>+'Development R&amp;D'!D29</f>
        <v>0</v>
      </c>
      <c r="E84" s="744">
        <f>+'Development R&amp;D'!G29</f>
        <v>0</v>
      </c>
      <c r="F84" s="720"/>
      <c r="G84" s="720"/>
      <c r="H84" s="720"/>
      <c r="I84" s="720"/>
      <c r="J84" s="720"/>
      <c r="K84" s="721">
        <f t="shared" si="4"/>
        <v>0</v>
      </c>
      <c r="Q84" s="698">
        <f t="shared" si="3"/>
        <v>1</v>
      </c>
    </row>
    <row r="85" spans="1:17" hidden="1" x14ac:dyDescent="0.55000000000000004">
      <c r="A85" s="739"/>
      <c r="B85" s="740"/>
      <c r="C85" s="741" t="s">
        <v>301</v>
      </c>
      <c r="D85" s="741"/>
      <c r="E85" s="744"/>
      <c r="F85" s="720">
        <f>+IFERROR(VLOOKUP($B84,'[1]Sum table'!$A:$E,4,FALSE),0)</f>
        <v>0</v>
      </c>
      <c r="G85" s="720">
        <f>+IFERROR(VLOOKUP($B84,'[1]Sum table'!$A:$E,5,FALSE),0)</f>
        <v>0</v>
      </c>
      <c r="H85" s="720">
        <f>+IFERROR(VLOOKUP($B84,'[1]Sum table'!$A:$F,6,FALSE),0)</f>
        <v>0</v>
      </c>
      <c r="I85" s="720"/>
      <c r="J85" s="720">
        <f>+IFERROR(VLOOKUP($B84,'[1]Sum table'!$A:$G,7,FALSE),0)</f>
        <v>0</v>
      </c>
      <c r="K85" s="721"/>
      <c r="Q85" s="698">
        <f t="shared" si="3"/>
        <v>1</v>
      </c>
    </row>
    <row r="86" spans="1:17" hidden="1" x14ac:dyDescent="0.55000000000000004">
      <c r="A86" s="714" t="s">
        <v>112</v>
      </c>
      <c r="B86" s="715" t="str">
        <f>+'Development R&amp;D'!B31</f>
        <v>ZK102.K115.C525</v>
      </c>
      <c r="C86" s="716" t="s">
        <v>113</v>
      </c>
      <c r="D86" s="716"/>
      <c r="E86" s="723">
        <f>SUM(E87:E90)</f>
        <v>0</v>
      </c>
      <c r="F86" s="723">
        <f>SUM(F87:F90)</f>
        <v>0</v>
      </c>
      <c r="G86" s="723">
        <f>SUM(G87:G90)</f>
        <v>0</v>
      </c>
      <c r="H86" s="723">
        <f>SUM(H87:H90)</f>
        <v>0</v>
      </c>
      <c r="I86" s="723">
        <f>+E86-F86-G86</f>
        <v>0</v>
      </c>
      <c r="J86" s="723">
        <f>SUM(J87:J90)</f>
        <v>0</v>
      </c>
      <c r="K86" s="719">
        <f>+I86-J86</f>
        <v>0</v>
      </c>
      <c r="Q86" s="698">
        <f t="shared" si="3"/>
        <v>1</v>
      </c>
    </row>
    <row r="87" spans="1:17" hidden="1" x14ac:dyDescent="0.55000000000000004">
      <c r="A87" s="699"/>
      <c r="B87" s="700"/>
      <c r="C87" s="724">
        <f>+'Development R&amp;D'!C32</f>
        <v>0</v>
      </c>
      <c r="D87" s="724">
        <f>+'Development R&amp;D'!D32</f>
        <v>0</v>
      </c>
      <c r="E87" s="725">
        <f>+'Development R&amp;D'!G32</f>
        <v>0</v>
      </c>
      <c r="F87" s="701"/>
      <c r="G87" s="705"/>
      <c r="H87" s="705"/>
      <c r="I87" s="705"/>
      <c r="J87" s="705"/>
      <c r="K87" s="706">
        <f t="shared" si="4"/>
        <v>0</v>
      </c>
      <c r="Q87" s="698">
        <f t="shared" si="3"/>
        <v>1</v>
      </c>
    </row>
    <row r="88" spans="1:17" hidden="1" x14ac:dyDescent="0.55000000000000004">
      <c r="A88" s="699"/>
      <c r="B88" s="700"/>
      <c r="C88" s="724">
        <f>+'Development R&amp;D'!C33</f>
        <v>0</v>
      </c>
      <c r="D88" s="724">
        <f>+'Development R&amp;D'!D33</f>
        <v>0</v>
      </c>
      <c r="E88" s="744">
        <f>+'Development R&amp;D'!G33</f>
        <v>0</v>
      </c>
      <c r="F88" s="727"/>
      <c r="G88" s="727"/>
      <c r="H88" s="727"/>
      <c r="I88" s="727"/>
      <c r="J88" s="727"/>
      <c r="K88" s="728">
        <f t="shared" si="4"/>
        <v>0</v>
      </c>
      <c r="Q88" s="698">
        <f t="shared" si="3"/>
        <v>1</v>
      </c>
    </row>
    <row r="89" spans="1:17" hidden="1" x14ac:dyDescent="0.55000000000000004">
      <c r="A89" s="699"/>
      <c r="B89" s="700" t="str">
        <f>+B86</f>
        <v>ZK102.K115.C525</v>
      </c>
      <c r="C89" s="724">
        <f>+'Development R&amp;D'!C34</f>
        <v>0</v>
      </c>
      <c r="D89" s="724">
        <f>+'Development R&amp;D'!D34</f>
        <v>0</v>
      </c>
      <c r="E89" s="744">
        <f>+'Development R&amp;D'!G34</f>
        <v>0</v>
      </c>
      <c r="F89" s="727"/>
      <c r="G89" s="727"/>
      <c r="H89" s="727"/>
      <c r="I89" s="727"/>
      <c r="J89" s="727"/>
      <c r="K89" s="728">
        <f t="shared" si="4"/>
        <v>0</v>
      </c>
      <c r="Q89" s="698">
        <f t="shared" si="3"/>
        <v>1</v>
      </c>
    </row>
    <row r="90" spans="1:17" hidden="1" x14ac:dyDescent="0.55000000000000004">
      <c r="A90" s="739"/>
      <c r="B90" s="740"/>
      <c r="C90" s="743" t="s">
        <v>301</v>
      </c>
      <c r="D90" s="743"/>
      <c r="E90" s="744"/>
      <c r="F90" s="720">
        <f>+IFERROR(VLOOKUP($B89,'[1]Sum table'!$A:$E,4,FALSE),0)</f>
        <v>0</v>
      </c>
      <c r="G90" s="720">
        <f>+IFERROR(VLOOKUP($B89,'[1]Sum table'!$A:$E,5,FALSE),0)</f>
        <v>0</v>
      </c>
      <c r="H90" s="720">
        <f>+IFERROR(VLOOKUP($B89,'[1]Sum table'!$A:$F,6,FALSE),0)</f>
        <v>0</v>
      </c>
      <c r="I90" s="720"/>
      <c r="J90" s="720">
        <f>+IFERROR(VLOOKUP($B89,'[1]Sum table'!$A:$G,7,FALSE),0)</f>
        <v>0</v>
      </c>
      <c r="K90" s="721"/>
      <c r="Q90" s="698">
        <f t="shared" si="3"/>
        <v>1</v>
      </c>
    </row>
    <row r="91" spans="1:17" hidden="1" x14ac:dyDescent="0.55000000000000004">
      <c r="A91" s="714" t="s">
        <v>110</v>
      </c>
      <c r="B91" s="715" t="str">
        <f>+'Development R&amp;D'!B36</f>
        <v>ZK102.K116.C525</v>
      </c>
      <c r="C91" s="716" t="s">
        <v>111</v>
      </c>
      <c r="D91" s="716"/>
      <c r="E91" s="718">
        <f>SUM(E92:E95)</f>
        <v>0</v>
      </c>
      <c r="F91" s="718">
        <f>SUM(F92:F95)</f>
        <v>0</v>
      </c>
      <c r="G91" s="718">
        <f>SUM(G92:G95)</f>
        <v>0</v>
      </c>
      <c r="H91" s="718">
        <f>SUM(H92:H95)</f>
        <v>0</v>
      </c>
      <c r="I91" s="718">
        <f>+E91-F91-G91</f>
        <v>0</v>
      </c>
      <c r="J91" s="718">
        <f>SUM(J92:J95)</f>
        <v>0</v>
      </c>
      <c r="K91" s="719">
        <f>+I91-J91</f>
        <v>0</v>
      </c>
      <c r="Q91" s="698">
        <f t="shared" si="3"/>
        <v>1</v>
      </c>
    </row>
    <row r="92" spans="1:17" hidden="1" x14ac:dyDescent="0.55000000000000004">
      <c r="A92" s="699"/>
      <c r="B92" s="700"/>
      <c r="C92" s="724">
        <f>+'Development R&amp;D'!C37</f>
        <v>0</v>
      </c>
      <c r="D92" s="724">
        <f>+'Development R&amp;D'!D37</f>
        <v>0</v>
      </c>
      <c r="E92" s="744">
        <f>+'Development R&amp;D'!G37</f>
        <v>0</v>
      </c>
      <c r="F92" s="720"/>
      <c r="G92" s="727"/>
      <c r="H92" s="727"/>
      <c r="I92" s="727"/>
      <c r="J92" s="727"/>
      <c r="K92" s="728">
        <f t="shared" si="4"/>
        <v>0</v>
      </c>
      <c r="Q92" s="698">
        <f t="shared" si="3"/>
        <v>1</v>
      </c>
    </row>
    <row r="93" spans="1:17" hidden="1" x14ac:dyDescent="0.55000000000000004">
      <c r="A93" s="699"/>
      <c r="B93" s="700"/>
      <c r="C93" s="724">
        <f>+'Development R&amp;D'!C38</f>
        <v>0</v>
      </c>
      <c r="D93" s="724">
        <f>+'Development R&amp;D'!D38</f>
        <v>0</v>
      </c>
      <c r="E93" s="744">
        <f>+'Development R&amp;D'!G38</f>
        <v>0</v>
      </c>
      <c r="F93" s="727"/>
      <c r="G93" s="727"/>
      <c r="H93" s="727"/>
      <c r="I93" s="727"/>
      <c r="J93" s="727"/>
      <c r="K93" s="728">
        <f t="shared" si="4"/>
        <v>0</v>
      </c>
      <c r="Q93" s="698">
        <f t="shared" ref="Q93:Q156" si="5">+IF(SUM(E93:J93)=0,1,0)</f>
        <v>1</v>
      </c>
    </row>
    <row r="94" spans="1:17" hidden="1" x14ac:dyDescent="0.55000000000000004">
      <c r="A94" s="699"/>
      <c r="B94" s="700" t="str">
        <f>+B91</f>
        <v>ZK102.K116.C525</v>
      </c>
      <c r="C94" s="724">
        <f>+'Development R&amp;D'!C39</f>
        <v>0</v>
      </c>
      <c r="D94" s="724">
        <f>+'Development R&amp;D'!D39</f>
        <v>0</v>
      </c>
      <c r="E94" s="744">
        <f>+'Development R&amp;D'!G39</f>
        <v>0</v>
      </c>
      <c r="F94" s="720"/>
      <c r="G94" s="720"/>
      <c r="H94" s="720"/>
      <c r="I94" s="720"/>
      <c r="J94" s="720"/>
      <c r="K94" s="721">
        <f t="shared" si="4"/>
        <v>0</v>
      </c>
      <c r="Q94" s="698">
        <f t="shared" si="5"/>
        <v>1</v>
      </c>
    </row>
    <row r="95" spans="1:17" hidden="1" x14ac:dyDescent="0.55000000000000004">
      <c r="A95" s="739"/>
      <c r="B95" s="740"/>
      <c r="C95" s="743" t="s">
        <v>301</v>
      </c>
      <c r="D95" s="743"/>
      <c r="E95" s="744"/>
      <c r="F95" s="720">
        <f>+IFERROR(VLOOKUP($B94,'[1]Sum table'!$A:$E,4,FALSE),0)</f>
        <v>0</v>
      </c>
      <c r="G95" s="720">
        <f>+IFERROR(VLOOKUP($B94,'[1]Sum table'!$A:$E,5,FALSE),0)</f>
        <v>0</v>
      </c>
      <c r="H95" s="720">
        <f>+IFERROR(VLOOKUP($B94,'[1]Sum table'!$A:$F,6,FALSE),0)</f>
        <v>0</v>
      </c>
      <c r="I95" s="720"/>
      <c r="J95" s="720">
        <f>+IFERROR(VLOOKUP($B94,'[1]Sum table'!$A:$G,7,FALSE),0)</f>
        <v>0</v>
      </c>
      <c r="K95" s="721"/>
      <c r="Q95" s="698">
        <f t="shared" si="5"/>
        <v>1</v>
      </c>
    </row>
    <row r="96" spans="1:17" hidden="1" x14ac:dyDescent="0.55000000000000004">
      <c r="A96" s="714" t="s">
        <v>114</v>
      </c>
      <c r="B96" s="715" t="str">
        <f>+'Development R&amp;D'!B41</f>
        <v>ZK102.K202.C525</v>
      </c>
      <c r="C96" s="716" t="s">
        <v>115</v>
      </c>
      <c r="D96" s="716"/>
      <c r="E96" s="718">
        <f>SUM(E97:E100)</f>
        <v>0</v>
      </c>
      <c r="F96" s="718">
        <f>SUM(F97:F100)</f>
        <v>0</v>
      </c>
      <c r="G96" s="718">
        <f>SUM(G97:G100)</f>
        <v>0</v>
      </c>
      <c r="H96" s="718">
        <f>SUM(H97:H100)</f>
        <v>0</v>
      </c>
      <c r="I96" s="718">
        <f>+E96-F96-G96</f>
        <v>0</v>
      </c>
      <c r="J96" s="718">
        <f>SUM(J97:J100)</f>
        <v>0</v>
      </c>
      <c r="K96" s="719">
        <f>+I96-J96</f>
        <v>0</v>
      </c>
      <c r="Q96" s="698">
        <f t="shared" si="5"/>
        <v>1</v>
      </c>
    </row>
    <row r="97" spans="1:17" hidden="1" x14ac:dyDescent="0.55000000000000004">
      <c r="A97" s="703"/>
      <c r="B97" s="704"/>
      <c r="C97" s="724">
        <f>+'Development R&amp;D'!C42</f>
        <v>0</v>
      </c>
      <c r="D97" s="724">
        <f>+'Development R&amp;D'!D42</f>
        <v>0</v>
      </c>
      <c r="E97" s="744">
        <f>+'Development R&amp;D'!G42</f>
        <v>0</v>
      </c>
      <c r="F97" s="720"/>
      <c r="G97" s="727"/>
      <c r="H97" s="727"/>
      <c r="I97" s="727"/>
      <c r="J97" s="727"/>
      <c r="K97" s="728">
        <f t="shared" si="4"/>
        <v>0</v>
      </c>
      <c r="Q97" s="698">
        <f t="shared" si="5"/>
        <v>1</v>
      </c>
    </row>
    <row r="98" spans="1:17" hidden="1" x14ac:dyDescent="0.55000000000000004">
      <c r="A98" s="699"/>
      <c r="B98" s="700"/>
      <c r="C98" s="724">
        <f>+'Development R&amp;D'!C43</f>
        <v>0</v>
      </c>
      <c r="D98" s="724">
        <f>+'Development R&amp;D'!D43</f>
        <v>0</v>
      </c>
      <c r="E98" s="744">
        <f>+'Development R&amp;D'!G43</f>
        <v>0</v>
      </c>
      <c r="F98" s="727"/>
      <c r="G98" s="727"/>
      <c r="H98" s="727"/>
      <c r="I98" s="727"/>
      <c r="J98" s="727"/>
      <c r="K98" s="728">
        <f t="shared" si="4"/>
        <v>0</v>
      </c>
      <c r="Q98" s="698">
        <f t="shared" si="5"/>
        <v>1</v>
      </c>
    </row>
    <row r="99" spans="1:17" hidden="1" x14ac:dyDescent="0.55000000000000004">
      <c r="A99" s="703"/>
      <c r="B99" s="700" t="str">
        <f>+B96</f>
        <v>ZK102.K202.C525</v>
      </c>
      <c r="C99" s="724">
        <f>+'Development R&amp;D'!C44</f>
        <v>0</v>
      </c>
      <c r="D99" s="724">
        <f>+'Development R&amp;D'!D44</f>
        <v>0</v>
      </c>
      <c r="E99" s="744">
        <f>+'Development R&amp;D'!G44</f>
        <v>0</v>
      </c>
      <c r="F99" s="727"/>
      <c r="G99" s="727"/>
      <c r="H99" s="727"/>
      <c r="I99" s="727"/>
      <c r="J99" s="727"/>
      <c r="K99" s="728">
        <f t="shared" si="4"/>
        <v>0</v>
      </c>
      <c r="Q99" s="698">
        <f t="shared" si="5"/>
        <v>1</v>
      </c>
    </row>
    <row r="100" spans="1:17" hidden="1" x14ac:dyDescent="0.55000000000000004">
      <c r="A100" s="699"/>
      <c r="B100" s="700"/>
      <c r="C100" s="743" t="s">
        <v>301</v>
      </c>
      <c r="D100" s="743"/>
      <c r="E100" s="744"/>
      <c r="F100" s="720">
        <f>+IFERROR(VLOOKUP($B99,'[1]Sum table'!$A:$E,4,FALSE),0)</f>
        <v>0</v>
      </c>
      <c r="G100" s="720">
        <f>+IFERROR(VLOOKUP($B99,'[1]Sum table'!$A:$E,5,FALSE),0)</f>
        <v>0</v>
      </c>
      <c r="H100" s="720">
        <f>+IFERROR(VLOOKUP($B99,'[1]Sum table'!$A:$F,6,FALSE),0)</f>
        <v>0</v>
      </c>
      <c r="I100" s="720"/>
      <c r="J100" s="720">
        <f>+IFERROR(VLOOKUP($B99,'[1]Sum table'!$A:$G,7,FALSE),0)</f>
        <v>0</v>
      </c>
      <c r="K100" s="721"/>
      <c r="Q100" s="698">
        <f t="shared" si="5"/>
        <v>1</v>
      </c>
    </row>
    <row r="101" spans="1:17" hidden="1" x14ac:dyDescent="0.55000000000000004">
      <c r="A101" s="714" t="s">
        <v>116</v>
      </c>
      <c r="B101" s="715" t="str">
        <f>+'Development R&amp;D'!B46</f>
        <v>ZK102.K203.C525</v>
      </c>
      <c r="C101" s="716" t="s">
        <v>117</v>
      </c>
      <c r="D101" s="716"/>
      <c r="E101" s="718">
        <f>SUM(E102:E105)</f>
        <v>0</v>
      </c>
      <c r="F101" s="718">
        <f>SUM(F102:F105)</f>
        <v>0</v>
      </c>
      <c r="G101" s="718">
        <f>SUM(G102:G105)</f>
        <v>0</v>
      </c>
      <c r="H101" s="718">
        <f>SUM(H102:H105)</f>
        <v>0</v>
      </c>
      <c r="I101" s="718">
        <f>+E101-F101-G101</f>
        <v>0</v>
      </c>
      <c r="J101" s="718">
        <f>SUM(J102:J105)</f>
        <v>0</v>
      </c>
      <c r="K101" s="719">
        <f>+I101-J101</f>
        <v>0</v>
      </c>
      <c r="Q101" s="698">
        <f t="shared" si="5"/>
        <v>1</v>
      </c>
    </row>
    <row r="102" spans="1:17" hidden="1" x14ac:dyDescent="0.55000000000000004">
      <c r="A102" s="703"/>
      <c r="B102" s="704"/>
      <c r="C102" s="724">
        <f>+'Development R&amp;D'!C47</f>
        <v>0</v>
      </c>
      <c r="D102" s="724">
        <f>+'Development R&amp;D'!D47</f>
        <v>0</v>
      </c>
      <c r="E102" s="744">
        <f>+'Development R&amp;D'!G47</f>
        <v>0</v>
      </c>
      <c r="F102" s="720"/>
      <c r="G102" s="720"/>
      <c r="H102" s="720"/>
      <c r="I102" s="720"/>
      <c r="J102" s="720"/>
      <c r="K102" s="721">
        <f t="shared" si="4"/>
        <v>0</v>
      </c>
      <c r="Q102" s="698">
        <f t="shared" si="5"/>
        <v>1</v>
      </c>
    </row>
    <row r="103" spans="1:17" hidden="1" x14ac:dyDescent="0.55000000000000004">
      <c r="A103" s="703"/>
      <c r="B103" s="704"/>
      <c r="C103" s="724">
        <f>+'Development R&amp;D'!C48</f>
        <v>0</v>
      </c>
      <c r="D103" s="724">
        <f>+'Development R&amp;D'!D48</f>
        <v>0</v>
      </c>
      <c r="E103" s="744">
        <f>+'Development R&amp;D'!G48</f>
        <v>0</v>
      </c>
      <c r="F103" s="727"/>
      <c r="G103" s="727"/>
      <c r="H103" s="727"/>
      <c r="I103" s="727"/>
      <c r="J103" s="727"/>
      <c r="K103" s="728">
        <f t="shared" si="4"/>
        <v>0</v>
      </c>
      <c r="Q103" s="698">
        <f t="shared" si="5"/>
        <v>1</v>
      </c>
    </row>
    <row r="104" spans="1:17" hidden="1" x14ac:dyDescent="0.55000000000000004">
      <c r="A104" s="699"/>
      <c r="B104" s="700" t="str">
        <f>+B101</f>
        <v>ZK102.K203.C525</v>
      </c>
      <c r="C104" s="724">
        <f>+'Development R&amp;D'!C49</f>
        <v>0</v>
      </c>
      <c r="D104" s="724">
        <f>+'Development R&amp;D'!D49</f>
        <v>0</v>
      </c>
      <c r="E104" s="744">
        <f>+'Development R&amp;D'!G49</f>
        <v>0</v>
      </c>
      <c r="F104" s="727"/>
      <c r="G104" s="727"/>
      <c r="H104" s="727"/>
      <c r="I104" s="727"/>
      <c r="J104" s="727"/>
      <c r="K104" s="728">
        <f t="shared" si="4"/>
        <v>0</v>
      </c>
      <c r="Q104" s="698">
        <f t="shared" si="5"/>
        <v>1</v>
      </c>
    </row>
    <row r="105" spans="1:17" hidden="1" x14ac:dyDescent="0.55000000000000004">
      <c r="A105" s="699"/>
      <c r="B105" s="700"/>
      <c r="C105" s="743" t="s">
        <v>301</v>
      </c>
      <c r="D105" s="743"/>
      <c r="E105" s="744"/>
      <c r="F105" s="720">
        <f>+IFERROR(VLOOKUP($B104,'[1]Sum table'!$A:$E,4,FALSE),0)</f>
        <v>0</v>
      </c>
      <c r="G105" s="720">
        <f>+IFERROR(VLOOKUP($B104,'[1]Sum table'!$A:$E,5,FALSE),0)</f>
        <v>0</v>
      </c>
      <c r="H105" s="720">
        <f>+IFERROR(VLOOKUP($B104,'[1]Sum table'!$A:$F,6,FALSE),0)</f>
        <v>0</v>
      </c>
      <c r="I105" s="720"/>
      <c r="J105" s="720">
        <f>+IFERROR(VLOOKUP($B104,'[1]Sum table'!$A:$G,7,FALSE),0)</f>
        <v>0</v>
      </c>
      <c r="K105" s="721"/>
      <c r="Q105" s="698">
        <f t="shared" si="5"/>
        <v>1</v>
      </c>
    </row>
    <row r="106" spans="1:17" hidden="1" x14ac:dyDescent="0.55000000000000004">
      <c r="A106" s="714" t="s">
        <v>317</v>
      </c>
      <c r="B106" s="715" t="str">
        <f>+'Development R&amp;D'!B51</f>
        <v>ZK102.K117.C525</v>
      </c>
      <c r="C106" s="716" t="s">
        <v>5095</v>
      </c>
      <c r="D106" s="716"/>
      <c r="E106" s="718">
        <f>SUM(E107:E109)</f>
        <v>0</v>
      </c>
      <c r="F106" s="718">
        <f>SUM(F107:F109)</f>
        <v>0</v>
      </c>
      <c r="G106" s="718">
        <f>SUM(G107:G109)</f>
        <v>0</v>
      </c>
      <c r="H106" s="718">
        <f>SUM(H107:H109)</f>
        <v>0</v>
      </c>
      <c r="I106" s="718">
        <f>+E106-F106-G106</f>
        <v>0</v>
      </c>
      <c r="J106" s="718">
        <f>SUM(J107:J109)</f>
        <v>0</v>
      </c>
      <c r="K106" s="719">
        <f>+I106-J106</f>
        <v>0</v>
      </c>
      <c r="Q106" s="698">
        <f t="shared" si="5"/>
        <v>1</v>
      </c>
    </row>
    <row r="107" spans="1:17" hidden="1" x14ac:dyDescent="0.55000000000000004">
      <c r="A107" s="699"/>
      <c r="B107" s="700"/>
      <c r="C107" s="724">
        <f>+'Development R&amp;D'!C52</f>
        <v>0</v>
      </c>
      <c r="D107" s="724">
        <f>+'Development R&amp;D'!D52</f>
        <v>0</v>
      </c>
      <c r="E107" s="744">
        <f>+'Development R&amp;D'!G52</f>
        <v>0</v>
      </c>
      <c r="F107" s="720"/>
      <c r="G107" s="720"/>
      <c r="H107" s="720"/>
      <c r="I107" s="720"/>
      <c r="J107" s="720"/>
      <c r="K107" s="721">
        <f t="shared" ref="K107:K108" si="6">+E107-F107-G107-J107</f>
        <v>0</v>
      </c>
      <c r="Q107" s="698">
        <f t="shared" si="5"/>
        <v>1</v>
      </c>
    </row>
    <row r="108" spans="1:17" hidden="1" x14ac:dyDescent="0.55000000000000004">
      <c r="A108" s="699"/>
      <c r="B108" s="700" t="str">
        <f>+B106</f>
        <v>ZK102.K117.C525</v>
      </c>
      <c r="C108" s="724">
        <f>+'Development R&amp;D'!C53</f>
        <v>0</v>
      </c>
      <c r="D108" s="724">
        <f>+'Development R&amp;D'!D53</f>
        <v>0</v>
      </c>
      <c r="E108" s="744">
        <f>+'Development R&amp;D'!G53</f>
        <v>0</v>
      </c>
      <c r="F108" s="727"/>
      <c r="G108" s="727"/>
      <c r="H108" s="727"/>
      <c r="I108" s="727"/>
      <c r="J108" s="727"/>
      <c r="K108" s="728">
        <f t="shared" si="6"/>
        <v>0</v>
      </c>
      <c r="Q108" s="698">
        <f t="shared" si="5"/>
        <v>1</v>
      </c>
    </row>
    <row r="109" spans="1:17" hidden="1" x14ac:dyDescent="0.55000000000000004">
      <c r="A109" s="699"/>
      <c r="B109" s="700"/>
      <c r="C109" s="743" t="s">
        <v>301</v>
      </c>
      <c r="D109" s="743"/>
      <c r="E109" s="744"/>
      <c r="F109" s="720">
        <f>+IFERROR(VLOOKUP($B108,'[1]Sum table'!$A:$E,4,FALSE),0)</f>
        <v>0</v>
      </c>
      <c r="G109" s="720">
        <f>+IFERROR(VLOOKUP($B108,'[1]Sum table'!$A:$E,5,FALSE),0)</f>
        <v>0</v>
      </c>
      <c r="H109" s="720">
        <f>+IFERROR(VLOOKUP($B108,'[1]Sum table'!$A:$F,6,FALSE),0)</f>
        <v>0</v>
      </c>
      <c r="I109" s="720"/>
      <c r="J109" s="720">
        <f>+IFERROR(VLOOKUP($B108,'[1]Sum table'!$A:$G,7,FALSE),0)</f>
        <v>0</v>
      </c>
      <c r="K109" s="721"/>
      <c r="Q109" s="698">
        <f t="shared" si="5"/>
        <v>1</v>
      </c>
    </row>
    <row r="110" spans="1:17" hidden="1" x14ac:dyDescent="0.55000000000000004">
      <c r="A110" s="722" t="s">
        <v>118</v>
      </c>
      <c r="B110" s="715" t="str">
        <f>+'Creative &amp; Production'!B8</f>
        <v>ZK103.K161.C525</v>
      </c>
      <c r="C110" s="716" t="s">
        <v>119</v>
      </c>
      <c r="D110" s="716"/>
      <c r="E110" s="723">
        <f>SUM(E111:E127)</f>
        <v>0</v>
      </c>
      <c r="F110" s="723">
        <f>SUM(F111:F127)</f>
        <v>0</v>
      </c>
      <c r="G110" s="723">
        <f>SUM(G111:G127)</f>
        <v>0</v>
      </c>
      <c r="H110" s="723">
        <f>SUM(H111:H127)</f>
        <v>0</v>
      </c>
      <c r="I110" s="723">
        <f>+E110-F110-G110</f>
        <v>0</v>
      </c>
      <c r="J110" s="723">
        <f>SUM(J111:J127)</f>
        <v>0</v>
      </c>
      <c r="K110" s="719">
        <f>+I110-J110</f>
        <v>0</v>
      </c>
      <c r="Q110" s="698">
        <f t="shared" si="5"/>
        <v>1</v>
      </c>
    </row>
    <row r="111" spans="1:17" hidden="1" x14ac:dyDescent="0.55000000000000004">
      <c r="A111" s="699"/>
      <c r="B111" s="700"/>
      <c r="C111" s="724">
        <f>+'Creative &amp; Production'!C9</f>
        <v>0</v>
      </c>
      <c r="D111" s="724">
        <f>+'Creative &amp; Production'!D9</f>
        <v>0</v>
      </c>
      <c r="E111" s="726">
        <f>+'Creative &amp; Production'!G9</f>
        <v>0</v>
      </c>
      <c r="F111" s="701"/>
      <c r="G111" s="701"/>
      <c r="H111" s="701"/>
      <c r="I111" s="701"/>
      <c r="J111" s="701"/>
      <c r="K111" s="702">
        <f t="shared" si="4"/>
        <v>0</v>
      </c>
      <c r="Q111" s="698">
        <f t="shared" si="5"/>
        <v>1</v>
      </c>
    </row>
    <row r="112" spans="1:17" hidden="1" x14ac:dyDescent="0.55000000000000004">
      <c r="A112" s="699"/>
      <c r="B112" s="700"/>
      <c r="C112" s="724">
        <f>+'Creative &amp; Production'!C10</f>
        <v>0</v>
      </c>
      <c r="D112" s="724">
        <f>+'Creative &amp; Production'!D10</f>
        <v>0</v>
      </c>
      <c r="E112" s="726">
        <f>+'Creative &amp; Production'!G10</f>
        <v>0</v>
      </c>
      <c r="F112" s="701"/>
      <c r="G112" s="701"/>
      <c r="H112" s="701"/>
      <c r="I112" s="701"/>
      <c r="J112" s="701"/>
      <c r="K112" s="702">
        <f t="shared" si="4"/>
        <v>0</v>
      </c>
      <c r="Q112" s="698">
        <f t="shared" si="5"/>
        <v>1</v>
      </c>
    </row>
    <row r="113" spans="1:17" hidden="1" x14ac:dyDescent="0.55000000000000004">
      <c r="A113" s="699"/>
      <c r="B113" s="700"/>
      <c r="C113" s="724">
        <f>+'Creative &amp; Production'!C11</f>
        <v>0</v>
      </c>
      <c r="D113" s="724">
        <f>+'Creative &amp; Production'!D11</f>
        <v>0</v>
      </c>
      <c r="E113" s="738">
        <f>+'Creative &amp; Production'!G11</f>
        <v>0</v>
      </c>
      <c r="F113" s="720"/>
      <c r="G113" s="720"/>
      <c r="H113" s="720"/>
      <c r="I113" s="720"/>
      <c r="J113" s="720"/>
      <c r="K113" s="721">
        <f t="shared" si="4"/>
        <v>0</v>
      </c>
      <c r="Q113" s="698">
        <f t="shared" si="5"/>
        <v>1</v>
      </c>
    </row>
    <row r="114" spans="1:17" hidden="1" x14ac:dyDescent="0.55000000000000004">
      <c r="A114" s="699"/>
      <c r="B114" s="700"/>
      <c r="C114" s="724">
        <f>+'Creative &amp; Production'!C12</f>
        <v>0</v>
      </c>
      <c r="D114" s="724">
        <f>+'Creative &amp; Production'!D12</f>
        <v>0</v>
      </c>
      <c r="E114" s="738">
        <f>+'Creative &amp; Production'!G12</f>
        <v>0</v>
      </c>
      <c r="F114" s="720"/>
      <c r="G114" s="720"/>
      <c r="H114" s="720"/>
      <c r="I114" s="720"/>
      <c r="J114" s="720"/>
      <c r="K114" s="721">
        <f t="shared" si="4"/>
        <v>0</v>
      </c>
      <c r="Q114" s="698">
        <f t="shared" si="5"/>
        <v>1</v>
      </c>
    </row>
    <row r="115" spans="1:17" hidden="1" x14ac:dyDescent="0.55000000000000004">
      <c r="A115" s="699"/>
      <c r="B115" s="700"/>
      <c r="C115" s="724">
        <f>+'Creative &amp; Production'!C13</f>
        <v>0</v>
      </c>
      <c r="D115" s="724">
        <f>+'Creative &amp; Production'!D13</f>
        <v>0</v>
      </c>
      <c r="E115" s="738">
        <f>+'Creative &amp; Production'!G13</f>
        <v>0</v>
      </c>
      <c r="F115" s="720"/>
      <c r="G115" s="720"/>
      <c r="H115" s="720"/>
      <c r="I115" s="720"/>
      <c r="J115" s="720"/>
      <c r="K115" s="721">
        <f t="shared" si="4"/>
        <v>0</v>
      </c>
      <c r="Q115" s="698">
        <f t="shared" si="5"/>
        <v>1</v>
      </c>
    </row>
    <row r="116" spans="1:17" hidden="1" x14ac:dyDescent="0.55000000000000004">
      <c r="A116" s="699"/>
      <c r="B116" s="700"/>
      <c r="C116" s="724">
        <f>+'Creative &amp; Production'!C14</f>
        <v>0</v>
      </c>
      <c r="D116" s="724">
        <f>+'Creative &amp; Production'!D14</f>
        <v>0</v>
      </c>
      <c r="E116" s="738">
        <f>+'Creative &amp; Production'!G14</f>
        <v>0</v>
      </c>
      <c r="F116" s="720"/>
      <c r="G116" s="720"/>
      <c r="H116" s="720"/>
      <c r="I116" s="720"/>
      <c r="J116" s="720"/>
      <c r="K116" s="721">
        <f t="shared" si="4"/>
        <v>0</v>
      </c>
      <c r="Q116" s="698">
        <f t="shared" si="5"/>
        <v>1</v>
      </c>
    </row>
    <row r="117" spans="1:17" hidden="1" x14ac:dyDescent="0.55000000000000004">
      <c r="A117" s="699"/>
      <c r="B117" s="700"/>
      <c r="C117" s="724">
        <f>+'Creative &amp; Production'!C15</f>
        <v>0</v>
      </c>
      <c r="D117" s="724">
        <f>+'Creative &amp; Production'!D15</f>
        <v>0</v>
      </c>
      <c r="E117" s="738">
        <f>+'Creative &amp; Production'!G15</f>
        <v>0</v>
      </c>
      <c r="F117" s="720"/>
      <c r="G117" s="720"/>
      <c r="H117" s="720"/>
      <c r="I117" s="720"/>
      <c r="J117" s="720"/>
      <c r="K117" s="721">
        <f t="shared" si="4"/>
        <v>0</v>
      </c>
      <c r="Q117" s="698">
        <f t="shared" si="5"/>
        <v>1</v>
      </c>
    </row>
    <row r="118" spans="1:17" hidden="1" x14ac:dyDescent="0.55000000000000004">
      <c r="A118" s="699"/>
      <c r="B118" s="700"/>
      <c r="C118" s="724">
        <f>+'Creative &amp; Production'!C16</f>
        <v>0</v>
      </c>
      <c r="D118" s="724">
        <f>+'Creative &amp; Production'!D16</f>
        <v>0</v>
      </c>
      <c r="E118" s="738">
        <f>+'Creative &amp; Production'!G16</f>
        <v>0</v>
      </c>
      <c r="F118" s="720"/>
      <c r="G118" s="720"/>
      <c r="H118" s="720"/>
      <c r="I118" s="720"/>
      <c r="J118" s="720"/>
      <c r="K118" s="721">
        <f t="shared" si="4"/>
        <v>0</v>
      </c>
      <c r="Q118" s="698">
        <f t="shared" si="5"/>
        <v>1</v>
      </c>
    </row>
    <row r="119" spans="1:17" hidden="1" x14ac:dyDescent="0.55000000000000004">
      <c r="A119" s="699"/>
      <c r="B119" s="700"/>
      <c r="C119" s="724">
        <f>+'Creative &amp; Production'!C17</f>
        <v>0</v>
      </c>
      <c r="D119" s="724">
        <f>+'Creative &amp; Production'!D17</f>
        <v>0</v>
      </c>
      <c r="E119" s="738">
        <f>+'Creative &amp; Production'!G17</f>
        <v>0</v>
      </c>
      <c r="F119" s="720"/>
      <c r="G119" s="720"/>
      <c r="H119" s="720"/>
      <c r="I119" s="720"/>
      <c r="J119" s="720"/>
      <c r="K119" s="721">
        <f t="shared" si="4"/>
        <v>0</v>
      </c>
      <c r="Q119" s="698">
        <f t="shared" si="5"/>
        <v>1</v>
      </c>
    </row>
    <row r="120" spans="1:17" hidden="1" x14ac:dyDescent="0.55000000000000004">
      <c r="A120" s="699"/>
      <c r="B120" s="700"/>
      <c r="C120" s="724">
        <f>+'Creative &amp; Production'!C18</f>
        <v>0</v>
      </c>
      <c r="D120" s="724">
        <f>+'Creative &amp; Production'!D18</f>
        <v>0</v>
      </c>
      <c r="E120" s="738">
        <f>+'Creative &amp; Production'!G18</f>
        <v>0</v>
      </c>
      <c r="F120" s="720"/>
      <c r="G120" s="720"/>
      <c r="H120" s="720"/>
      <c r="I120" s="720"/>
      <c r="J120" s="720"/>
      <c r="K120" s="721">
        <f t="shared" si="4"/>
        <v>0</v>
      </c>
      <c r="Q120" s="698">
        <f t="shared" si="5"/>
        <v>1</v>
      </c>
    </row>
    <row r="121" spans="1:17" hidden="1" x14ac:dyDescent="0.55000000000000004">
      <c r="A121" s="699"/>
      <c r="B121" s="700"/>
      <c r="C121" s="724">
        <f>+'Creative &amp; Production'!C19</f>
        <v>0</v>
      </c>
      <c r="D121" s="724">
        <f>+'Creative &amp; Production'!D19</f>
        <v>0</v>
      </c>
      <c r="E121" s="738">
        <f>+'Creative &amp; Production'!G19</f>
        <v>0</v>
      </c>
      <c r="F121" s="720"/>
      <c r="G121" s="720"/>
      <c r="H121" s="720"/>
      <c r="I121" s="720"/>
      <c r="J121" s="720"/>
      <c r="K121" s="721">
        <f t="shared" si="4"/>
        <v>0</v>
      </c>
      <c r="Q121" s="698">
        <f t="shared" si="5"/>
        <v>1</v>
      </c>
    </row>
    <row r="122" spans="1:17" hidden="1" x14ac:dyDescent="0.55000000000000004">
      <c r="A122" s="699"/>
      <c r="B122" s="700"/>
      <c r="C122" s="724">
        <f>+'Creative &amp; Production'!C20</f>
        <v>0</v>
      </c>
      <c r="D122" s="724">
        <f>+'Creative &amp; Production'!D20</f>
        <v>0</v>
      </c>
      <c r="E122" s="738">
        <f>+'Creative &amp; Production'!G20</f>
        <v>0</v>
      </c>
      <c r="F122" s="720"/>
      <c r="G122" s="720"/>
      <c r="H122" s="720"/>
      <c r="I122" s="720"/>
      <c r="J122" s="720"/>
      <c r="K122" s="721">
        <f t="shared" si="4"/>
        <v>0</v>
      </c>
      <c r="Q122" s="698">
        <f t="shared" si="5"/>
        <v>1</v>
      </c>
    </row>
    <row r="123" spans="1:17" hidden="1" x14ac:dyDescent="0.55000000000000004">
      <c r="A123" s="699"/>
      <c r="B123" s="700"/>
      <c r="C123" s="724">
        <f>+'Creative &amp; Production'!C21</f>
        <v>0</v>
      </c>
      <c r="D123" s="724">
        <f>+'Creative &amp; Production'!D21</f>
        <v>0</v>
      </c>
      <c r="E123" s="738">
        <f>+'Creative &amp; Production'!G21</f>
        <v>0</v>
      </c>
      <c r="F123" s="720"/>
      <c r="G123" s="720"/>
      <c r="H123" s="720"/>
      <c r="I123" s="720"/>
      <c r="J123" s="720"/>
      <c r="K123" s="721">
        <f t="shared" si="4"/>
        <v>0</v>
      </c>
      <c r="Q123" s="698">
        <f t="shared" si="5"/>
        <v>1</v>
      </c>
    </row>
    <row r="124" spans="1:17" hidden="1" x14ac:dyDescent="0.55000000000000004">
      <c r="A124" s="699"/>
      <c r="B124" s="700"/>
      <c r="C124" s="724">
        <f>+'Creative &amp; Production'!C22</f>
        <v>0</v>
      </c>
      <c r="D124" s="724">
        <f>+'Creative &amp; Production'!D22</f>
        <v>0</v>
      </c>
      <c r="E124" s="738">
        <f>+'Creative &amp; Production'!G22</f>
        <v>0</v>
      </c>
      <c r="F124" s="720"/>
      <c r="G124" s="720"/>
      <c r="H124" s="720"/>
      <c r="I124" s="720"/>
      <c r="J124" s="720"/>
      <c r="K124" s="721">
        <f t="shared" si="4"/>
        <v>0</v>
      </c>
      <c r="Q124" s="698">
        <f t="shared" si="5"/>
        <v>1</v>
      </c>
    </row>
    <row r="125" spans="1:17" hidden="1" x14ac:dyDescent="0.55000000000000004">
      <c r="A125" s="699"/>
      <c r="B125" s="700"/>
      <c r="C125" s="724">
        <f>+'Creative &amp; Production'!C23</f>
        <v>0</v>
      </c>
      <c r="D125" s="724">
        <f>+'Creative &amp; Production'!D23</f>
        <v>0</v>
      </c>
      <c r="E125" s="738">
        <f>+'Creative &amp; Production'!G23</f>
        <v>0</v>
      </c>
      <c r="F125" s="720"/>
      <c r="G125" s="720"/>
      <c r="H125" s="720"/>
      <c r="I125" s="720"/>
      <c r="J125" s="720"/>
      <c r="K125" s="721">
        <f t="shared" si="4"/>
        <v>0</v>
      </c>
      <c r="Q125" s="698">
        <f t="shared" si="5"/>
        <v>1</v>
      </c>
    </row>
    <row r="126" spans="1:17" hidden="1" x14ac:dyDescent="0.55000000000000004">
      <c r="A126" s="699"/>
      <c r="B126" s="700" t="str">
        <f>+B110</f>
        <v>ZK103.K161.C525</v>
      </c>
      <c r="C126" s="724">
        <f>+'Creative &amp; Production'!C24</f>
        <v>0</v>
      </c>
      <c r="D126" s="724">
        <f>+'Creative &amp; Production'!D24</f>
        <v>0</v>
      </c>
      <c r="E126" s="738">
        <f>+'Creative &amp; Production'!G24</f>
        <v>0</v>
      </c>
      <c r="F126" s="720"/>
      <c r="G126" s="720"/>
      <c r="H126" s="720"/>
      <c r="I126" s="720"/>
      <c r="J126" s="720"/>
      <c r="K126" s="721">
        <f t="shared" si="4"/>
        <v>0</v>
      </c>
      <c r="Q126" s="698">
        <f t="shared" si="5"/>
        <v>1</v>
      </c>
    </row>
    <row r="127" spans="1:17" hidden="1" x14ac:dyDescent="0.55000000000000004">
      <c r="A127" s="739"/>
      <c r="B127" s="740"/>
      <c r="C127" s="741" t="s">
        <v>301</v>
      </c>
      <c r="D127" s="741"/>
      <c r="E127" s="742"/>
      <c r="F127" s="720">
        <f>+IFERROR(VLOOKUP($B126,'[1]Sum table'!$A:$E,4,FALSE),0)</f>
        <v>0</v>
      </c>
      <c r="G127" s="720">
        <f>+IFERROR(VLOOKUP($B126,'[1]Sum table'!$A:$E,5,FALSE),0)</f>
        <v>0</v>
      </c>
      <c r="H127" s="720">
        <f>+IFERROR(VLOOKUP($B126,'[1]Sum table'!$A:$F,6,FALSE),0)</f>
        <v>0</v>
      </c>
      <c r="I127" s="720"/>
      <c r="J127" s="720">
        <f>+IFERROR(VLOOKUP($B126,'[1]Sum table'!$A:$G,7,FALSE),0)</f>
        <v>0</v>
      </c>
      <c r="K127" s="721"/>
      <c r="Q127" s="698">
        <f t="shared" si="5"/>
        <v>1</v>
      </c>
    </row>
    <row r="128" spans="1:17" hidden="1" x14ac:dyDescent="0.55000000000000004">
      <c r="A128" s="722" t="s">
        <v>120</v>
      </c>
      <c r="B128" s="715" t="str">
        <f>+'Creative &amp; Production'!B26</f>
        <v>ZK103.K223.C525</v>
      </c>
      <c r="C128" s="716" t="s">
        <v>121</v>
      </c>
      <c r="D128" s="716"/>
      <c r="E128" s="723">
        <f>SUM(E129:E141)</f>
        <v>0</v>
      </c>
      <c r="F128" s="723">
        <f>SUM(F129:F141)</f>
        <v>0</v>
      </c>
      <c r="G128" s="723">
        <f>SUM(G129:G141)</f>
        <v>0</v>
      </c>
      <c r="H128" s="723">
        <f>SUM(H129:H141)</f>
        <v>0</v>
      </c>
      <c r="I128" s="723">
        <f>+E128-F128-G128</f>
        <v>0</v>
      </c>
      <c r="J128" s="723">
        <f>SUM(J129:J141)</f>
        <v>0</v>
      </c>
      <c r="K128" s="719">
        <f>+I128-J128</f>
        <v>0</v>
      </c>
      <c r="Q128" s="698">
        <f t="shared" si="5"/>
        <v>1</v>
      </c>
    </row>
    <row r="129" spans="1:17" hidden="1" x14ac:dyDescent="0.55000000000000004">
      <c r="A129" s="699"/>
      <c r="B129" s="700"/>
      <c r="C129" s="724">
        <f>+'Creative &amp; Production'!C27</f>
        <v>0</v>
      </c>
      <c r="D129" s="724">
        <f>+'Creative &amp; Production'!D27</f>
        <v>0</v>
      </c>
      <c r="E129" s="726">
        <f>+'Creative &amp; Production'!G27</f>
        <v>0</v>
      </c>
      <c r="F129" s="701"/>
      <c r="G129" s="701"/>
      <c r="H129" s="701"/>
      <c r="I129" s="701"/>
      <c r="J129" s="701"/>
      <c r="K129" s="702">
        <f t="shared" si="4"/>
        <v>0</v>
      </c>
      <c r="Q129" s="698">
        <f t="shared" si="5"/>
        <v>1</v>
      </c>
    </row>
    <row r="130" spans="1:17" hidden="1" x14ac:dyDescent="0.55000000000000004">
      <c r="A130" s="699"/>
      <c r="B130" s="700"/>
      <c r="C130" s="724">
        <f>+'Creative &amp; Production'!C28</f>
        <v>0</v>
      </c>
      <c r="D130" s="724">
        <f>+'Creative &amp; Production'!D28</f>
        <v>0</v>
      </c>
      <c r="E130" s="738">
        <f>+'Creative &amp; Production'!G28</f>
        <v>0</v>
      </c>
      <c r="F130" s="727"/>
      <c r="G130" s="727"/>
      <c r="H130" s="727"/>
      <c r="I130" s="727"/>
      <c r="J130" s="727"/>
      <c r="K130" s="728">
        <f t="shared" si="4"/>
        <v>0</v>
      </c>
      <c r="Q130" s="698">
        <f t="shared" si="5"/>
        <v>1</v>
      </c>
    </row>
    <row r="131" spans="1:17" hidden="1" x14ac:dyDescent="0.55000000000000004">
      <c r="A131" s="699"/>
      <c r="B131" s="700"/>
      <c r="C131" s="724">
        <f>+'Creative &amp; Production'!C29</f>
        <v>0</v>
      </c>
      <c r="D131" s="724">
        <f>+'Creative &amp; Production'!D29</f>
        <v>0</v>
      </c>
      <c r="E131" s="738">
        <f>+'Creative &amp; Production'!G29</f>
        <v>0</v>
      </c>
      <c r="F131" s="727"/>
      <c r="G131" s="727"/>
      <c r="H131" s="727"/>
      <c r="I131" s="727"/>
      <c r="J131" s="727"/>
      <c r="K131" s="728">
        <f t="shared" si="4"/>
        <v>0</v>
      </c>
      <c r="Q131" s="698">
        <f t="shared" si="5"/>
        <v>1</v>
      </c>
    </row>
    <row r="132" spans="1:17" hidden="1" x14ac:dyDescent="0.55000000000000004">
      <c r="A132" s="699"/>
      <c r="B132" s="700"/>
      <c r="C132" s="724">
        <f>+'Creative &amp; Production'!C30</f>
        <v>0</v>
      </c>
      <c r="D132" s="724">
        <f>+'Creative &amp; Production'!D30</f>
        <v>0</v>
      </c>
      <c r="E132" s="738">
        <f>+'Creative &amp; Production'!G30</f>
        <v>0</v>
      </c>
      <c r="F132" s="727"/>
      <c r="G132" s="727"/>
      <c r="H132" s="727"/>
      <c r="I132" s="727"/>
      <c r="J132" s="727"/>
      <c r="K132" s="728">
        <f t="shared" si="4"/>
        <v>0</v>
      </c>
      <c r="Q132" s="698">
        <f t="shared" si="5"/>
        <v>1</v>
      </c>
    </row>
    <row r="133" spans="1:17" hidden="1" x14ac:dyDescent="0.55000000000000004">
      <c r="A133" s="699"/>
      <c r="B133" s="700"/>
      <c r="C133" s="724">
        <f>+'Creative &amp; Production'!C31</f>
        <v>0</v>
      </c>
      <c r="D133" s="724">
        <f>+'Creative &amp; Production'!D31</f>
        <v>0</v>
      </c>
      <c r="E133" s="738">
        <f>+'Creative &amp; Production'!G31</f>
        <v>0</v>
      </c>
      <c r="F133" s="727"/>
      <c r="G133" s="727"/>
      <c r="H133" s="727"/>
      <c r="I133" s="727"/>
      <c r="J133" s="727"/>
      <c r="K133" s="728">
        <f t="shared" si="4"/>
        <v>0</v>
      </c>
      <c r="Q133" s="698">
        <f t="shared" si="5"/>
        <v>1</v>
      </c>
    </row>
    <row r="134" spans="1:17" hidden="1" x14ac:dyDescent="0.55000000000000004">
      <c r="A134" s="699"/>
      <c r="B134" s="700"/>
      <c r="C134" s="724">
        <f>+'Creative &amp; Production'!C32</f>
        <v>0</v>
      </c>
      <c r="D134" s="724">
        <f>+'Creative &amp; Production'!D32</f>
        <v>0</v>
      </c>
      <c r="E134" s="738">
        <f>+'Creative &amp; Production'!G32</f>
        <v>0</v>
      </c>
      <c r="F134" s="727"/>
      <c r="G134" s="727"/>
      <c r="H134" s="727"/>
      <c r="I134" s="727"/>
      <c r="J134" s="727"/>
      <c r="K134" s="728">
        <f t="shared" si="4"/>
        <v>0</v>
      </c>
      <c r="Q134" s="698">
        <f t="shared" si="5"/>
        <v>1</v>
      </c>
    </row>
    <row r="135" spans="1:17" hidden="1" x14ac:dyDescent="0.55000000000000004">
      <c r="A135" s="699"/>
      <c r="B135" s="700"/>
      <c r="C135" s="724">
        <f>+'Creative &amp; Production'!C33</f>
        <v>0</v>
      </c>
      <c r="D135" s="724">
        <f>+'Creative &amp; Production'!D33</f>
        <v>0</v>
      </c>
      <c r="E135" s="738">
        <f>+'Creative &amp; Production'!G33</f>
        <v>0</v>
      </c>
      <c r="F135" s="727"/>
      <c r="G135" s="727"/>
      <c r="H135" s="727"/>
      <c r="I135" s="727"/>
      <c r="J135" s="727"/>
      <c r="K135" s="728">
        <f t="shared" si="4"/>
        <v>0</v>
      </c>
      <c r="Q135" s="698">
        <f t="shared" si="5"/>
        <v>1</v>
      </c>
    </row>
    <row r="136" spans="1:17" hidden="1" x14ac:dyDescent="0.55000000000000004">
      <c r="A136" s="699"/>
      <c r="B136" s="700"/>
      <c r="C136" s="724">
        <f>+'Creative &amp; Production'!C34</f>
        <v>0</v>
      </c>
      <c r="D136" s="724">
        <f>+'Creative &amp; Production'!D34</f>
        <v>0</v>
      </c>
      <c r="E136" s="738">
        <f>+'Creative &amp; Production'!G34</f>
        <v>0</v>
      </c>
      <c r="F136" s="727"/>
      <c r="G136" s="727"/>
      <c r="H136" s="727"/>
      <c r="I136" s="727"/>
      <c r="J136" s="727"/>
      <c r="K136" s="728">
        <f t="shared" si="4"/>
        <v>0</v>
      </c>
      <c r="Q136" s="698">
        <f t="shared" si="5"/>
        <v>1</v>
      </c>
    </row>
    <row r="137" spans="1:17" hidden="1" x14ac:dyDescent="0.55000000000000004">
      <c r="A137" s="699"/>
      <c r="B137" s="700"/>
      <c r="C137" s="724">
        <f>+'Creative &amp; Production'!C35</f>
        <v>0</v>
      </c>
      <c r="D137" s="724">
        <f>+'Creative &amp; Production'!D35</f>
        <v>0</v>
      </c>
      <c r="E137" s="738">
        <f>+'Creative &amp; Production'!G35</f>
        <v>0</v>
      </c>
      <c r="F137" s="727"/>
      <c r="G137" s="727"/>
      <c r="H137" s="727"/>
      <c r="I137" s="727"/>
      <c r="J137" s="727"/>
      <c r="K137" s="728">
        <f t="shared" si="4"/>
        <v>0</v>
      </c>
      <c r="Q137" s="698">
        <f t="shared" si="5"/>
        <v>1</v>
      </c>
    </row>
    <row r="138" spans="1:17" hidden="1" x14ac:dyDescent="0.55000000000000004">
      <c r="A138" s="699"/>
      <c r="B138" s="700"/>
      <c r="C138" s="724">
        <f>+'Creative &amp; Production'!C36</f>
        <v>0</v>
      </c>
      <c r="D138" s="724">
        <f>+'Creative &amp; Production'!D36</f>
        <v>0</v>
      </c>
      <c r="E138" s="738">
        <f>+'Creative &amp; Production'!G36</f>
        <v>0</v>
      </c>
      <c r="F138" s="727"/>
      <c r="G138" s="727"/>
      <c r="H138" s="727"/>
      <c r="I138" s="727"/>
      <c r="J138" s="727"/>
      <c r="K138" s="728">
        <f t="shared" si="4"/>
        <v>0</v>
      </c>
      <c r="Q138" s="698">
        <f t="shared" si="5"/>
        <v>1</v>
      </c>
    </row>
    <row r="139" spans="1:17" hidden="1" x14ac:dyDescent="0.55000000000000004">
      <c r="A139" s="699"/>
      <c r="B139" s="700"/>
      <c r="C139" s="724">
        <f>+'Creative &amp; Production'!C37</f>
        <v>0</v>
      </c>
      <c r="D139" s="724">
        <f>+'Creative &amp; Production'!D37</f>
        <v>0</v>
      </c>
      <c r="E139" s="738">
        <f>+'Creative &amp; Production'!G37</f>
        <v>0</v>
      </c>
      <c r="F139" s="727"/>
      <c r="G139" s="727"/>
      <c r="H139" s="727"/>
      <c r="I139" s="727"/>
      <c r="J139" s="727"/>
      <c r="K139" s="728">
        <f t="shared" si="4"/>
        <v>0</v>
      </c>
      <c r="Q139" s="698">
        <f t="shared" si="5"/>
        <v>1</v>
      </c>
    </row>
    <row r="140" spans="1:17" hidden="1" x14ac:dyDescent="0.55000000000000004">
      <c r="A140" s="703"/>
      <c r="B140" s="715" t="str">
        <f>+B128</f>
        <v>ZK103.K223.C525</v>
      </c>
      <c r="C140" s="724">
        <f>+'Creative &amp; Production'!C38</f>
        <v>0</v>
      </c>
      <c r="D140" s="724">
        <f>+'Creative &amp; Production'!D38</f>
        <v>0</v>
      </c>
      <c r="E140" s="738">
        <f>+'Creative &amp; Production'!G38</f>
        <v>0</v>
      </c>
      <c r="F140" s="727"/>
      <c r="G140" s="727"/>
      <c r="H140" s="727"/>
      <c r="I140" s="727"/>
      <c r="J140" s="727"/>
      <c r="K140" s="728">
        <f t="shared" si="4"/>
        <v>0</v>
      </c>
      <c r="Q140" s="698">
        <f t="shared" si="5"/>
        <v>1</v>
      </c>
    </row>
    <row r="141" spans="1:17" hidden="1" x14ac:dyDescent="0.55000000000000004">
      <c r="A141" s="739"/>
      <c r="B141" s="740"/>
      <c r="C141" s="743" t="s">
        <v>301</v>
      </c>
      <c r="D141" s="743"/>
      <c r="E141" s="738"/>
      <c r="F141" s="720">
        <f>+IFERROR(VLOOKUP($B140,'[1]Sum table'!$A:$E,4,FALSE),0)</f>
        <v>0</v>
      </c>
      <c r="G141" s="720">
        <f>+IFERROR(VLOOKUP($B140,'[1]Sum table'!$A:$E,5,FALSE),0)</f>
        <v>0</v>
      </c>
      <c r="H141" s="720">
        <f>+IFERROR(VLOOKUP($B140,'[1]Sum table'!$A:$F,6,FALSE),0)</f>
        <v>0</v>
      </c>
      <c r="I141" s="720"/>
      <c r="J141" s="720">
        <f>+IFERROR(VLOOKUP($B140,'[1]Sum table'!$A:$G,7,FALSE),0)</f>
        <v>0</v>
      </c>
      <c r="K141" s="721"/>
      <c r="Q141" s="698">
        <f t="shared" si="5"/>
        <v>1</v>
      </c>
    </row>
    <row r="142" spans="1:17" hidden="1" x14ac:dyDescent="0.55000000000000004">
      <c r="A142" s="722" t="s">
        <v>122</v>
      </c>
      <c r="B142" s="715" t="str">
        <f>+'Creative &amp; Production'!B40</f>
        <v>ZK103.K224.C525</v>
      </c>
      <c r="C142" s="716" t="s">
        <v>123</v>
      </c>
      <c r="D142" s="716"/>
      <c r="E142" s="717">
        <f>SUM(E143:E147)</f>
        <v>0</v>
      </c>
      <c r="F142" s="718">
        <f>SUM(F143:F147)</f>
        <v>0</v>
      </c>
      <c r="G142" s="718">
        <f>SUM(G143:G147)</f>
        <v>0</v>
      </c>
      <c r="H142" s="718">
        <f>SUM(H143:H147)</f>
        <v>0</v>
      </c>
      <c r="I142" s="718">
        <f>+E142-F142-G142</f>
        <v>0</v>
      </c>
      <c r="J142" s="718">
        <f>SUM(J143:J147)</f>
        <v>0</v>
      </c>
      <c r="K142" s="719">
        <f>+I142-J142</f>
        <v>0</v>
      </c>
      <c r="Q142" s="698">
        <f t="shared" si="5"/>
        <v>1</v>
      </c>
    </row>
    <row r="143" spans="1:17" hidden="1" x14ac:dyDescent="0.55000000000000004">
      <c r="A143" s="703"/>
      <c r="B143" s="704"/>
      <c r="C143" s="724">
        <f>+'Creative &amp; Production'!C41</f>
        <v>0</v>
      </c>
      <c r="D143" s="724">
        <f>+'Creative &amp; Production'!D41</f>
        <v>0</v>
      </c>
      <c r="E143" s="738">
        <f>+'Creative &amp; Production'!G41</f>
        <v>0</v>
      </c>
      <c r="F143" s="720"/>
      <c r="G143" s="720"/>
      <c r="H143" s="720"/>
      <c r="I143" s="720"/>
      <c r="J143" s="720"/>
      <c r="K143" s="721">
        <f t="shared" ref="K143:K206" si="7">+E143-F143-G143-J143</f>
        <v>0</v>
      </c>
      <c r="Q143" s="698">
        <f t="shared" si="5"/>
        <v>1</v>
      </c>
    </row>
    <row r="144" spans="1:17" hidden="1" x14ac:dyDescent="0.55000000000000004">
      <c r="A144" s="703"/>
      <c r="B144" s="704"/>
      <c r="C144" s="724">
        <f>+'Creative &amp; Production'!C42</f>
        <v>0</v>
      </c>
      <c r="D144" s="724">
        <f>+'Creative &amp; Production'!D42</f>
        <v>0</v>
      </c>
      <c r="E144" s="738">
        <f>+'Creative &amp; Production'!G42</f>
        <v>0</v>
      </c>
      <c r="F144" s="727"/>
      <c r="G144" s="727"/>
      <c r="H144" s="727"/>
      <c r="I144" s="727"/>
      <c r="J144" s="727"/>
      <c r="K144" s="728">
        <f t="shared" si="7"/>
        <v>0</v>
      </c>
      <c r="Q144" s="698">
        <f t="shared" si="5"/>
        <v>1</v>
      </c>
    </row>
    <row r="145" spans="1:17" hidden="1" x14ac:dyDescent="0.55000000000000004">
      <c r="A145" s="699"/>
      <c r="B145" s="700"/>
      <c r="C145" s="724">
        <f>+'Creative &amp; Production'!C43</f>
        <v>0</v>
      </c>
      <c r="D145" s="724">
        <f>+'Creative &amp; Production'!D43</f>
        <v>0</v>
      </c>
      <c r="E145" s="738">
        <f>+'Creative &amp; Production'!G43</f>
        <v>0</v>
      </c>
      <c r="F145" s="727"/>
      <c r="G145" s="727"/>
      <c r="H145" s="727"/>
      <c r="I145" s="727"/>
      <c r="J145" s="727"/>
      <c r="K145" s="728">
        <f t="shared" si="7"/>
        <v>0</v>
      </c>
      <c r="Q145" s="698">
        <f t="shared" si="5"/>
        <v>1</v>
      </c>
    </row>
    <row r="146" spans="1:17" hidden="1" x14ac:dyDescent="0.55000000000000004">
      <c r="A146" s="703"/>
      <c r="B146" s="740" t="str">
        <f>+B142</f>
        <v>ZK103.K224.C525</v>
      </c>
      <c r="C146" s="724">
        <f>+'Creative &amp; Production'!C44</f>
        <v>0</v>
      </c>
      <c r="D146" s="724">
        <f>+'Creative &amp; Production'!D44</f>
        <v>0</v>
      </c>
      <c r="E146" s="738">
        <f>+'Creative &amp; Production'!G44</f>
        <v>0</v>
      </c>
      <c r="F146" s="727"/>
      <c r="G146" s="727"/>
      <c r="H146" s="727"/>
      <c r="I146" s="727"/>
      <c r="J146" s="727"/>
      <c r="K146" s="728">
        <f t="shared" si="7"/>
        <v>0</v>
      </c>
      <c r="Q146" s="698">
        <f t="shared" si="5"/>
        <v>1</v>
      </c>
    </row>
    <row r="147" spans="1:17" hidden="1" x14ac:dyDescent="0.55000000000000004">
      <c r="A147" s="739"/>
      <c r="B147" s="740" t="s">
        <v>290</v>
      </c>
      <c r="C147" s="743" t="s">
        <v>301</v>
      </c>
      <c r="D147" s="743"/>
      <c r="E147" s="738"/>
      <c r="F147" s="720">
        <f>+IFERROR(VLOOKUP($B146,'[1]Sum table'!$A:$E,4,FALSE),0)</f>
        <v>0</v>
      </c>
      <c r="G147" s="720">
        <f>+IFERROR(VLOOKUP($B146,'[1]Sum table'!$A:$E,5,FALSE),0)</f>
        <v>0</v>
      </c>
      <c r="H147" s="720">
        <f>+IFERROR(VLOOKUP($B146,'[1]Sum table'!$A:$F,6,FALSE),0)</f>
        <v>0</v>
      </c>
      <c r="I147" s="720"/>
      <c r="J147" s="720">
        <f>+IFERROR(VLOOKUP($B146,'[1]Sum table'!$A:$G,7,FALSE),0)</f>
        <v>0</v>
      </c>
      <c r="K147" s="721"/>
      <c r="Q147" s="698">
        <f t="shared" si="5"/>
        <v>1</v>
      </c>
    </row>
    <row r="148" spans="1:17" hidden="1" x14ac:dyDescent="0.55000000000000004">
      <c r="A148" s="722" t="s">
        <v>124</v>
      </c>
      <c r="B148" s="715" t="str">
        <f>+'Creative &amp; Production'!B46</f>
        <v>ZK103.K225.C525</v>
      </c>
      <c r="C148" s="716" t="s">
        <v>125</v>
      </c>
      <c r="D148" s="716"/>
      <c r="E148" s="723">
        <f>SUM(E149:E154)</f>
        <v>0</v>
      </c>
      <c r="F148" s="723">
        <f>SUM(F149:F154)</f>
        <v>0</v>
      </c>
      <c r="G148" s="723">
        <f>SUM(G149:G154)</f>
        <v>0</v>
      </c>
      <c r="H148" s="723">
        <f>SUM(H149:H154)</f>
        <v>0</v>
      </c>
      <c r="I148" s="723">
        <f>+E148-F148-G148</f>
        <v>0</v>
      </c>
      <c r="J148" s="723">
        <f>SUM(J149:J154)</f>
        <v>0</v>
      </c>
      <c r="K148" s="719">
        <f>+I148-J148</f>
        <v>0</v>
      </c>
      <c r="Q148" s="698">
        <f t="shared" si="5"/>
        <v>1</v>
      </c>
    </row>
    <row r="149" spans="1:17" hidden="1" x14ac:dyDescent="0.55000000000000004">
      <c r="A149" s="703"/>
      <c r="B149" s="704"/>
      <c r="C149" s="724">
        <f>+'Creative &amp; Production'!C47</f>
        <v>0</v>
      </c>
      <c r="D149" s="724">
        <f>+'Creative &amp; Production'!D47</f>
        <v>0</v>
      </c>
      <c r="E149" s="726">
        <f>+'Creative &amp; Production'!G47</f>
        <v>0</v>
      </c>
      <c r="F149" s="701"/>
      <c r="G149" s="701"/>
      <c r="H149" s="701"/>
      <c r="I149" s="701"/>
      <c r="J149" s="701"/>
      <c r="K149" s="702">
        <f t="shared" si="7"/>
        <v>0</v>
      </c>
      <c r="Q149" s="698">
        <f t="shared" si="5"/>
        <v>1</v>
      </c>
    </row>
    <row r="150" spans="1:17" hidden="1" x14ac:dyDescent="0.55000000000000004">
      <c r="A150" s="703"/>
      <c r="B150" s="704"/>
      <c r="C150" s="724">
        <f>+'Creative &amp; Production'!C48</f>
        <v>0</v>
      </c>
      <c r="D150" s="724">
        <f>+'Creative &amp; Production'!D48</f>
        <v>0</v>
      </c>
      <c r="E150" s="726">
        <f>+'Creative &amp; Production'!G48</f>
        <v>0</v>
      </c>
      <c r="F150" s="705"/>
      <c r="G150" s="705"/>
      <c r="H150" s="705"/>
      <c r="I150" s="705"/>
      <c r="J150" s="705"/>
      <c r="K150" s="706">
        <f t="shared" si="7"/>
        <v>0</v>
      </c>
      <c r="Q150" s="698">
        <f t="shared" si="5"/>
        <v>1</v>
      </c>
    </row>
    <row r="151" spans="1:17" hidden="1" x14ac:dyDescent="0.55000000000000004">
      <c r="A151" s="699"/>
      <c r="B151" s="700"/>
      <c r="C151" s="724">
        <f>+'Creative &amp; Production'!C49</f>
        <v>0</v>
      </c>
      <c r="D151" s="724">
        <f>+'Creative &amp; Production'!D49</f>
        <v>0</v>
      </c>
      <c r="E151" s="726">
        <f>+'Creative &amp; Production'!G49</f>
        <v>0</v>
      </c>
      <c r="F151" s="705"/>
      <c r="G151" s="705"/>
      <c r="H151" s="705"/>
      <c r="I151" s="705"/>
      <c r="J151" s="705"/>
      <c r="K151" s="706">
        <f t="shared" si="7"/>
        <v>0</v>
      </c>
      <c r="Q151" s="698">
        <f t="shared" si="5"/>
        <v>1</v>
      </c>
    </row>
    <row r="152" spans="1:17" hidden="1" x14ac:dyDescent="0.55000000000000004">
      <c r="A152" s="699"/>
      <c r="B152" s="700"/>
      <c r="C152" s="724">
        <f>+'Creative &amp; Production'!C50</f>
        <v>0</v>
      </c>
      <c r="D152" s="724">
        <f>+'Creative &amp; Production'!D50</f>
        <v>0</v>
      </c>
      <c r="E152" s="738">
        <f>+'Creative &amp; Production'!G50</f>
        <v>0</v>
      </c>
      <c r="F152" s="727"/>
      <c r="G152" s="727"/>
      <c r="H152" s="727"/>
      <c r="I152" s="727"/>
      <c r="J152" s="727"/>
      <c r="K152" s="728">
        <f t="shared" si="7"/>
        <v>0</v>
      </c>
      <c r="Q152" s="698">
        <f t="shared" si="5"/>
        <v>1</v>
      </c>
    </row>
    <row r="153" spans="1:17" hidden="1" x14ac:dyDescent="0.55000000000000004">
      <c r="A153" s="699"/>
      <c r="B153" s="700" t="str">
        <f>+B148</f>
        <v>ZK103.K225.C525</v>
      </c>
      <c r="C153" s="724">
        <f>+'Creative &amp; Production'!C51</f>
        <v>0</v>
      </c>
      <c r="D153" s="724">
        <f>+'Creative &amp; Production'!D51</f>
        <v>0</v>
      </c>
      <c r="E153" s="738">
        <f>+'Creative &amp; Production'!G51</f>
        <v>0</v>
      </c>
      <c r="F153" s="727"/>
      <c r="G153" s="727"/>
      <c r="H153" s="727"/>
      <c r="I153" s="727"/>
      <c r="J153" s="727"/>
      <c r="K153" s="728">
        <f t="shared" si="7"/>
        <v>0</v>
      </c>
      <c r="Q153" s="698">
        <f t="shared" si="5"/>
        <v>1</v>
      </c>
    </row>
    <row r="154" spans="1:17" hidden="1" x14ac:dyDescent="0.55000000000000004">
      <c r="A154" s="699"/>
      <c r="B154" s="700"/>
      <c r="C154" s="743" t="s">
        <v>301</v>
      </c>
      <c r="D154" s="743"/>
      <c r="E154" s="738"/>
      <c r="F154" s="720">
        <f>+IFERROR(VLOOKUP($B153,'[1]Sum table'!$A:$E,4,FALSE),0)</f>
        <v>0</v>
      </c>
      <c r="G154" s="720">
        <f>+IFERROR(VLOOKUP($B153,'[1]Sum table'!$A:$E,5,FALSE),0)</f>
        <v>0</v>
      </c>
      <c r="H154" s="720">
        <f>+IFERROR(VLOOKUP($B153,'[1]Sum table'!$A:$F,6,FALSE),0)</f>
        <v>0</v>
      </c>
      <c r="I154" s="720"/>
      <c r="J154" s="720">
        <f>+IFERROR(VLOOKUP($B153,'[1]Sum table'!$A:$G,7,FALSE),0)</f>
        <v>0</v>
      </c>
      <c r="K154" s="721"/>
      <c r="Q154" s="698">
        <f t="shared" si="5"/>
        <v>1</v>
      </c>
    </row>
    <row r="155" spans="1:17" hidden="1" x14ac:dyDescent="0.55000000000000004">
      <c r="A155" s="722" t="s">
        <v>126</v>
      </c>
      <c r="B155" s="715" t="str">
        <f>+'Creative &amp; Production'!B53</f>
        <v>ZK103.K226.C525</v>
      </c>
      <c r="C155" s="716" t="s">
        <v>127</v>
      </c>
      <c r="D155" s="716"/>
      <c r="E155" s="717">
        <f>SUM(E156:E171)</f>
        <v>0</v>
      </c>
      <c r="F155" s="718">
        <f>SUM(F156:F171)</f>
        <v>0</v>
      </c>
      <c r="G155" s="718">
        <f>SUM(G156:G171)</f>
        <v>0</v>
      </c>
      <c r="H155" s="718">
        <f>SUM(H156:H171)</f>
        <v>0</v>
      </c>
      <c r="I155" s="718">
        <f>+E155-F155-G155</f>
        <v>0</v>
      </c>
      <c r="J155" s="718">
        <f>SUM(J156:J171)</f>
        <v>0</v>
      </c>
      <c r="K155" s="719">
        <f>+I155-J155</f>
        <v>0</v>
      </c>
      <c r="Q155" s="698">
        <f t="shared" si="5"/>
        <v>1</v>
      </c>
    </row>
    <row r="156" spans="1:17" hidden="1" x14ac:dyDescent="0.55000000000000004">
      <c r="A156" s="699"/>
      <c r="B156" s="700"/>
      <c r="C156" s="724">
        <f>+'Creative &amp; Production'!C54</f>
        <v>0</v>
      </c>
      <c r="D156" s="724">
        <f>+'Creative &amp; Production'!D54</f>
        <v>0</v>
      </c>
      <c r="E156" s="738">
        <f>+'Creative &amp; Production'!G54</f>
        <v>0</v>
      </c>
      <c r="F156" s="720"/>
      <c r="G156" s="720"/>
      <c r="H156" s="720"/>
      <c r="I156" s="720"/>
      <c r="J156" s="720"/>
      <c r="K156" s="721">
        <f t="shared" si="7"/>
        <v>0</v>
      </c>
      <c r="Q156" s="698">
        <f t="shared" si="5"/>
        <v>1</v>
      </c>
    </row>
    <row r="157" spans="1:17" hidden="1" x14ac:dyDescent="0.55000000000000004">
      <c r="A157" s="699"/>
      <c r="B157" s="700"/>
      <c r="C157" s="724">
        <f>+'Creative &amp; Production'!C55</f>
        <v>0</v>
      </c>
      <c r="D157" s="724">
        <f>+'Creative &amp; Production'!D55</f>
        <v>0</v>
      </c>
      <c r="E157" s="738">
        <f>+'Creative &amp; Production'!G55</f>
        <v>0</v>
      </c>
      <c r="F157" s="727"/>
      <c r="G157" s="727"/>
      <c r="H157" s="727"/>
      <c r="I157" s="727"/>
      <c r="J157" s="727"/>
      <c r="K157" s="728">
        <f t="shared" si="7"/>
        <v>0</v>
      </c>
      <c r="Q157" s="698">
        <f t="shared" ref="Q157:Q220" si="8">+IF(SUM(E157:J157)=0,1,0)</f>
        <v>1</v>
      </c>
    </row>
    <row r="158" spans="1:17" hidden="1" x14ac:dyDescent="0.55000000000000004">
      <c r="A158" s="699"/>
      <c r="B158" s="700"/>
      <c r="C158" s="724">
        <f>+'Creative &amp; Production'!C56</f>
        <v>0</v>
      </c>
      <c r="D158" s="724">
        <f>+'Creative &amp; Production'!D56</f>
        <v>0</v>
      </c>
      <c r="E158" s="738">
        <f>+'Creative &amp; Production'!G56</f>
        <v>0</v>
      </c>
      <c r="F158" s="727"/>
      <c r="G158" s="727"/>
      <c r="H158" s="727"/>
      <c r="I158" s="727"/>
      <c r="J158" s="727"/>
      <c r="K158" s="728">
        <f t="shared" si="7"/>
        <v>0</v>
      </c>
      <c r="Q158" s="698">
        <f t="shared" si="8"/>
        <v>1</v>
      </c>
    </row>
    <row r="159" spans="1:17" hidden="1" x14ac:dyDescent="0.55000000000000004">
      <c r="A159" s="699"/>
      <c r="B159" s="700"/>
      <c r="C159" s="724">
        <f>+'Creative &amp; Production'!C57</f>
        <v>0</v>
      </c>
      <c r="D159" s="724">
        <f>+'Creative &amp; Production'!D57</f>
        <v>0</v>
      </c>
      <c r="E159" s="738">
        <f>+'Creative &amp; Production'!G57</f>
        <v>0</v>
      </c>
      <c r="F159" s="727"/>
      <c r="G159" s="727"/>
      <c r="H159" s="727"/>
      <c r="I159" s="727"/>
      <c r="J159" s="727"/>
      <c r="K159" s="728">
        <f t="shared" si="7"/>
        <v>0</v>
      </c>
      <c r="Q159" s="698">
        <f t="shared" si="8"/>
        <v>1</v>
      </c>
    </row>
    <row r="160" spans="1:17" hidden="1" x14ac:dyDescent="0.55000000000000004">
      <c r="A160" s="699"/>
      <c r="B160" s="700"/>
      <c r="C160" s="724">
        <f>+'Creative &amp; Production'!C58</f>
        <v>0</v>
      </c>
      <c r="D160" s="724">
        <f>+'Creative &amp; Production'!D58</f>
        <v>0</v>
      </c>
      <c r="E160" s="738">
        <f>+'Creative &amp; Production'!G58</f>
        <v>0</v>
      </c>
      <c r="F160" s="727"/>
      <c r="G160" s="727"/>
      <c r="H160" s="727"/>
      <c r="I160" s="727"/>
      <c r="J160" s="727"/>
      <c r="K160" s="728">
        <f t="shared" si="7"/>
        <v>0</v>
      </c>
      <c r="Q160" s="698">
        <f t="shared" si="8"/>
        <v>1</v>
      </c>
    </row>
    <row r="161" spans="1:17" hidden="1" x14ac:dyDescent="0.55000000000000004">
      <c r="A161" s="699"/>
      <c r="B161" s="700"/>
      <c r="C161" s="724">
        <f>+'Creative &amp; Production'!C59</f>
        <v>0</v>
      </c>
      <c r="D161" s="724">
        <f>+'Creative &amp; Production'!D59</f>
        <v>0</v>
      </c>
      <c r="E161" s="738">
        <f>+'Creative &amp; Production'!G59</f>
        <v>0</v>
      </c>
      <c r="F161" s="727"/>
      <c r="G161" s="727"/>
      <c r="H161" s="727"/>
      <c r="I161" s="727"/>
      <c r="J161" s="727"/>
      <c r="K161" s="728">
        <f t="shared" si="7"/>
        <v>0</v>
      </c>
      <c r="Q161" s="698">
        <f t="shared" si="8"/>
        <v>1</v>
      </c>
    </row>
    <row r="162" spans="1:17" hidden="1" x14ac:dyDescent="0.55000000000000004">
      <c r="A162" s="699"/>
      <c r="B162" s="700"/>
      <c r="C162" s="724">
        <f>+'Creative &amp; Production'!C60</f>
        <v>0</v>
      </c>
      <c r="D162" s="724">
        <f>+'Creative &amp; Production'!D60</f>
        <v>0</v>
      </c>
      <c r="E162" s="738">
        <f>+'Creative &amp; Production'!G60</f>
        <v>0</v>
      </c>
      <c r="F162" s="727"/>
      <c r="G162" s="727"/>
      <c r="H162" s="727"/>
      <c r="I162" s="727"/>
      <c r="J162" s="727"/>
      <c r="K162" s="728">
        <f t="shared" si="7"/>
        <v>0</v>
      </c>
      <c r="Q162" s="698">
        <f t="shared" si="8"/>
        <v>1</v>
      </c>
    </row>
    <row r="163" spans="1:17" hidden="1" x14ac:dyDescent="0.55000000000000004">
      <c r="A163" s="699"/>
      <c r="B163" s="700"/>
      <c r="C163" s="724">
        <f>+'Creative &amp; Production'!C61</f>
        <v>0</v>
      </c>
      <c r="D163" s="724">
        <f>+'Creative &amp; Production'!D61</f>
        <v>0</v>
      </c>
      <c r="E163" s="738">
        <f>+'Creative &amp; Production'!G61</f>
        <v>0</v>
      </c>
      <c r="F163" s="727"/>
      <c r="G163" s="727"/>
      <c r="H163" s="727"/>
      <c r="I163" s="727"/>
      <c r="J163" s="727"/>
      <c r="K163" s="728">
        <f t="shared" si="7"/>
        <v>0</v>
      </c>
      <c r="Q163" s="698">
        <f t="shared" si="8"/>
        <v>1</v>
      </c>
    </row>
    <row r="164" spans="1:17" hidden="1" x14ac:dyDescent="0.55000000000000004">
      <c r="A164" s="699"/>
      <c r="B164" s="700"/>
      <c r="C164" s="724">
        <f>+'Creative &amp; Production'!C62</f>
        <v>0</v>
      </c>
      <c r="D164" s="724">
        <f>+'Creative &amp; Production'!D62</f>
        <v>0</v>
      </c>
      <c r="E164" s="738">
        <f>+'Creative &amp; Production'!G62</f>
        <v>0</v>
      </c>
      <c r="F164" s="727"/>
      <c r="G164" s="727"/>
      <c r="H164" s="727"/>
      <c r="I164" s="727"/>
      <c r="J164" s="727"/>
      <c r="K164" s="728">
        <f t="shared" si="7"/>
        <v>0</v>
      </c>
      <c r="Q164" s="698">
        <f t="shared" si="8"/>
        <v>1</v>
      </c>
    </row>
    <row r="165" spans="1:17" hidden="1" x14ac:dyDescent="0.55000000000000004">
      <c r="A165" s="699"/>
      <c r="B165" s="700"/>
      <c r="C165" s="724">
        <f>+'Creative &amp; Production'!C63</f>
        <v>0</v>
      </c>
      <c r="D165" s="724">
        <f>+'Creative &amp; Production'!D63</f>
        <v>0</v>
      </c>
      <c r="E165" s="738">
        <f>+'Creative &amp; Production'!G63</f>
        <v>0</v>
      </c>
      <c r="F165" s="727"/>
      <c r="G165" s="727"/>
      <c r="H165" s="727"/>
      <c r="I165" s="727"/>
      <c r="J165" s="727"/>
      <c r="K165" s="728">
        <f t="shared" si="7"/>
        <v>0</v>
      </c>
      <c r="Q165" s="698">
        <f t="shared" si="8"/>
        <v>1</v>
      </c>
    </row>
    <row r="166" spans="1:17" hidden="1" x14ac:dyDescent="0.55000000000000004">
      <c r="A166" s="699"/>
      <c r="B166" s="700"/>
      <c r="C166" s="724">
        <f>+'Creative &amp; Production'!C64</f>
        <v>0</v>
      </c>
      <c r="D166" s="724">
        <f>+'Creative &amp; Production'!D64</f>
        <v>0</v>
      </c>
      <c r="E166" s="738">
        <f>+'Creative &amp; Production'!G64</f>
        <v>0</v>
      </c>
      <c r="F166" s="727"/>
      <c r="G166" s="727"/>
      <c r="H166" s="727"/>
      <c r="I166" s="727"/>
      <c r="J166" s="727"/>
      <c r="K166" s="728">
        <f t="shared" si="7"/>
        <v>0</v>
      </c>
      <c r="Q166" s="698">
        <f t="shared" si="8"/>
        <v>1</v>
      </c>
    </row>
    <row r="167" spans="1:17" hidden="1" x14ac:dyDescent="0.55000000000000004">
      <c r="A167" s="699"/>
      <c r="B167" s="700"/>
      <c r="C167" s="724">
        <f>+'Creative &amp; Production'!C65</f>
        <v>0</v>
      </c>
      <c r="D167" s="724">
        <f>+'Creative &amp; Production'!D65</f>
        <v>0</v>
      </c>
      <c r="E167" s="738">
        <f>+'Creative &amp; Production'!G65</f>
        <v>0</v>
      </c>
      <c r="F167" s="727"/>
      <c r="G167" s="727"/>
      <c r="H167" s="727"/>
      <c r="I167" s="727"/>
      <c r="J167" s="727"/>
      <c r="K167" s="728">
        <f t="shared" si="7"/>
        <v>0</v>
      </c>
      <c r="Q167" s="698">
        <f t="shared" si="8"/>
        <v>1</v>
      </c>
    </row>
    <row r="168" spans="1:17" hidden="1" x14ac:dyDescent="0.55000000000000004">
      <c r="A168" s="699"/>
      <c r="B168" s="700"/>
      <c r="C168" s="724">
        <f>+'Creative &amp; Production'!C66</f>
        <v>0</v>
      </c>
      <c r="D168" s="724">
        <f>+'Creative &amp; Production'!D66</f>
        <v>0</v>
      </c>
      <c r="E168" s="738">
        <f>+'Creative &amp; Production'!G66</f>
        <v>0</v>
      </c>
      <c r="F168" s="727"/>
      <c r="G168" s="727"/>
      <c r="H168" s="727"/>
      <c r="I168" s="727"/>
      <c r="J168" s="727"/>
      <c r="K168" s="728">
        <f t="shared" si="7"/>
        <v>0</v>
      </c>
      <c r="Q168" s="698">
        <f t="shared" si="8"/>
        <v>1</v>
      </c>
    </row>
    <row r="169" spans="1:17" hidden="1" x14ac:dyDescent="0.55000000000000004">
      <c r="A169" s="699"/>
      <c r="B169" s="700"/>
      <c r="C169" s="724">
        <f>+'Creative &amp; Production'!C67</f>
        <v>0</v>
      </c>
      <c r="D169" s="724">
        <f>+'Creative &amp; Production'!D67</f>
        <v>0</v>
      </c>
      <c r="E169" s="738">
        <f>+'Creative &amp; Production'!G67</f>
        <v>0</v>
      </c>
      <c r="F169" s="727"/>
      <c r="G169" s="727"/>
      <c r="H169" s="727"/>
      <c r="I169" s="727"/>
      <c r="J169" s="727"/>
      <c r="K169" s="728">
        <f t="shared" si="7"/>
        <v>0</v>
      </c>
      <c r="Q169" s="698">
        <f t="shared" si="8"/>
        <v>1</v>
      </c>
    </row>
    <row r="170" spans="1:17" hidden="1" x14ac:dyDescent="0.55000000000000004">
      <c r="A170" s="699"/>
      <c r="B170" s="700" t="str">
        <f>+B155</f>
        <v>ZK103.K226.C525</v>
      </c>
      <c r="C170" s="724">
        <f>+'Creative &amp; Production'!C68</f>
        <v>0</v>
      </c>
      <c r="D170" s="724">
        <f>+'Creative &amp; Production'!D68</f>
        <v>0</v>
      </c>
      <c r="E170" s="738">
        <f>+'Creative &amp; Production'!G68</f>
        <v>0</v>
      </c>
      <c r="F170" s="727"/>
      <c r="G170" s="727"/>
      <c r="H170" s="727"/>
      <c r="I170" s="727"/>
      <c r="J170" s="727"/>
      <c r="K170" s="728">
        <f t="shared" si="7"/>
        <v>0</v>
      </c>
      <c r="Q170" s="698">
        <f t="shared" si="8"/>
        <v>1</v>
      </c>
    </row>
    <row r="171" spans="1:17" hidden="1" x14ac:dyDescent="0.55000000000000004">
      <c r="A171" s="699"/>
      <c r="B171" s="700"/>
      <c r="C171" s="743" t="s">
        <v>301</v>
      </c>
      <c r="D171" s="743"/>
      <c r="E171" s="738"/>
      <c r="F171" s="720">
        <f>+IFERROR(VLOOKUP($B170,'[1]Sum table'!$A:$E,4,FALSE),0)</f>
        <v>0</v>
      </c>
      <c r="G171" s="720">
        <f>+IFERROR(VLOOKUP($B170,'[1]Sum table'!$A:$E,5,FALSE),0)</f>
        <v>0</v>
      </c>
      <c r="H171" s="720">
        <f>+IFERROR(VLOOKUP($B170,'[1]Sum table'!$A:$F,6,FALSE),0)</f>
        <v>0</v>
      </c>
      <c r="I171" s="720"/>
      <c r="J171" s="720">
        <f>+IFERROR(VLOOKUP($B170,'[1]Sum table'!$A:$G,7,FALSE),0)</f>
        <v>0</v>
      </c>
      <c r="K171" s="721"/>
      <c r="Q171" s="698">
        <f t="shared" si="8"/>
        <v>1</v>
      </c>
    </row>
    <row r="172" spans="1:17" hidden="1" x14ac:dyDescent="0.55000000000000004">
      <c r="A172" s="722" t="s">
        <v>128</v>
      </c>
      <c r="B172" s="715" t="str">
        <f>+'Creative &amp; Production'!B70</f>
        <v>ZK103.K227.C525</v>
      </c>
      <c r="C172" s="716" t="s">
        <v>129</v>
      </c>
      <c r="D172" s="716"/>
      <c r="E172" s="717">
        <f>SUM(E173:E178)</f>
        <v>0</v>
      </c>
      <c r="F172" s="718">
        <f>SUM(F173:F178)</f>
        <v>0</v>
      </c>
      <c r="G172" s="718">
        <f>SUM(G173:G178)</f>
        <v>0</v>
      </c>
      <c r="H172" s="718">
        <f>SUM(H173:H178)</f>
        <v>0</v>
      </c>
      <c r="I172" s="718">
        <f>+E172-F172-G172</f>
        <v>0</v>
      </c>
      <c r="J172" s="718">
        <f>SUM(J173:J178)</f>
        <v>0</v>
      </c>
      <c r="K172" s="719">
        <f>+I172-J172</f>
        <v>0</v>
      </c>
      <c r="Q172" s="698">
        <f t="shared" si="8"/>
        <v>1</v>
      </c>
    </row>
    <row r="173" spans="1:17" hidden="1" x14ac:dyDescent="0.55000000000000004">
      <c r="A173" s="699"/>
      <c r="B173" s="700"/>
      <c r="C173" s="724">
        <f>+'Creative &amp; Production'!C71</f>
        <v>0</v>
      </c>
      <c r="D173" s="724">
        <f>+'Creative &amp; Production'!D71</f>
        <v>0</v>
      </c>
      <c r="E173" s="738">
        <f>+'Creative &amp; Production'!G71</f>
        <v>0</v>
      </c>
      <c r="F173" s="720"/>
      <c r="G173" s="720"/>
      <c r="H173" s="720"/>
      <c r="I173" s="720"/>
      <c r="J173" s="720"/>
      <c r="K173" s="721">
        <f t="shared" si="7"/>
        <v>0</v>
      </c>
      <c r="Q173" s="698">
        <f t="shared" si="8"/>
        <v>1</v>
      </c>
    </row>
    <row r="174" spans="1:17" hidden="1" x14ac:dyDescent="0.55000000000000004">
      <c r="A174" s="699"/>
      <c r="B174" s="700"/>
      <c r="C174" s="724">
        <f>+'Creative &amp; Production'!C72</f>
        <v>0</v>
      </c>
      <c r="D174" s="724">
        <f>+'Creative &amp; Production'!D72</f>
        <v>0</v>
      </c>
      <c r="E174" s="738">
        <f>+'Creative &amp; Production'!G72</f>
        <v>0</v>
      </c>
      <c r="F174" s="727"/>
      <c r="G174" s="727"/>
      <c r="H174" s="727"/>
      <c r="I174" s="727"/>
      <c r="J174" s="727"/>
      <c r="K174" s="728">
        <f t="shared" si="7"/>
        <v>0</v>
      </c>
      <c r="Q174" s="698">
        <f t="shared" si="8"/>
        <v>1</v>
      </c>
    </row>
    <row r="175" spans="1:17" hidden="1" x14ac:dyDescent="0.55000000000000004">
      <c r="A175" s="699"/>
      <c r="B175" s="700"/>
      <c r="C175" s="724">
        <f>+'Creative &amp; Production'!C73</f>
        <v>0</v>
      </c>
      <c r="D175" s="724">
        <f>+'Creative &amp; Production'!D73</f>
        <v>0</v>
      </c>
      <c r="E175" s="738">
        <f>+'Creative &amp; Production'!G73</f>
        <v>0</v>
      </c>
      <c r="F175" s="727"/>
      <c r="G175" s="727"/>
      <c r="H175" s="727"/>
      <c r="I175" s="727"/>
      <c r="J175" s="727"/>
      <c r="K175" s="728">
        <f t="shared" si="7"/>
        <v>0</v>
      </c>
      <c r="Q175" s="698">
        <f t="shared" si="8"/>
        <v>1</v>
      </c>
    </row>
    <row r="176" spans="1:17" hidden="1" x14ac:dyDescent="0.55000000000000004">
      <c r="A176" s="699"/>
      <c r="B176" s="700"/>
      <c r="C176" s="724">
        <f>+'Creative &amp; Production'!C74</f>
        <v>0</v>
      </c>
      <c r="D176" s="724">
        <f>+'Creative &amp; Production'!D74</f>
        <v>0</v>
      </c>
      <c r="E176" s="738">
        <f>+'Creative &amp; Production'!G74</f>
        <v>0</v>
      </c>
      <c r="F176" s="727"/>
      <c r="G176" s="727"/>
      <c r="H176" s="727"/>
      <c r="I176" s="727"/>
      <c r="J176" s="727"/>
      <c r="K176" s="728">
        <f t="shared" si="7"/>
        <v>0</v>
      </c>
      <c r="Q176" s="698">
        <f t="shared" si="8"/>
        <v>1</v>
      </c>
    </row>
    <row r="177" spans="1:17" hidden="1" x14ac:dyDescent="0.55000000000000004">
      <c r="A177" s="699"/>
      <c r="B177" s="700" t="str">
        <f>+B172</f>
        <v>ZK103.K227.C525</v>
      </c>
      <c r="C177" s="724">
        <f>+'Creative &amp; Production'!C75</f>
        <v>0</v>
      </c>
      <c r="D177" s="724">
        <f>+'Creative &amp; Production'!D75</f>
        <v>0</v>
      </c>
      <c r="E177" s="738">
        <f>+'Creative &amp; Production'!G75</f>
        <v>0</v>
      </c>
      <c r="F177" s="727"/>
      <c r="G177" s="727"/>
      <c r="H177" s="727"/>
      <c r="I177" s="727"/>
      <c r="J177" s="727"/>
      <c r="K177" s="728">
        <f t="shared" si="7"/>
        <v>0</v>
      </c>
      <c r="Q177" s="698">
        <f t="shared" si="8"/>
        <v>1</v>
      </c>
    </row>
    <row r="178" spans="1:17" hidden="1" x14ac:dyDescent="0.55000000000000004">
      <c r="A178" s="699"/>
      <c r="B178" s="700"/>
      <c r="C178" s="743" t="s">
        <v>301</v>
      </c>
      <c r="D178" s="743"/>
      <c r="E178" s="738"/>
      <c r="F178" s="720">
        <f>+IFERROR(VLOOKUP($B177,'[1]Sum table'!$A:$E,4,FALSE),0)</f>
        <v>0</v>
      </c>
      <c r="G178" s="720">
        <f>+IFERROR(VLOOKUP($B177,'[1]Sum table'!$A:$E,5,FALSE),0)</f>
        <v>0</v>
      </c>
      <c r="H178" s="720">
        <f>+IFERROR(VLOOKUP($B177,'[1]Sum table'!$A:$F,6,FALSE),0)</f>
        <v>0</v>
      </c>
      <c r="I178" s="720"/>
      <c r="J178" s="720">
        <f>+IFERROR(VLOOKUP($B177,'[1]Sum table'!$A:$G,7,FALSE),0)</f>
        <v>0</v>
      </c>
      <c r="K178" s="721"/>
      <c r="Q178" s="698">
        <f t="shared" si="8"/>
        <v>1</v>
      </c>
    </row>
    <row r="179" spans="1:17" hidden="1" x14ac:dyDescent="0.55000000000000004">
      <c r="A179" s="722" t="s">
        <v>130</v>
      </c>
      <c r="B179" s="715" t="str">
        <f>+Performers!B8</f>
        <v>ZK104.K231.C525</v>
      </c>
      <c r="C179" s="716" t="s">
        <v>131</v>
      </c>
      <c r="D179" s="716"/>
      <c r="E179" s="717">
        <f>SUM(E180:E187)</f>
        <v>0</v>
      </c>
      <c r="F179" s="718">
        <f>SUM(F180:F187)</f>
        <v>0</v>
      </c>
      <c r="G179" s="718">
        <f>SUM(G180:G187)</f>
        <v>0</v>
      </c>
      <c r="H179" s="718">
        <f>SUM(H180:H187)</f>
        <v>0</v>
      </c>
      <c r="I179" s="718">
        <f>+E179-F179-G179</f>
        <v>0</v>
      </c>
      <c r="J179" s="718">
        <f>SUM(J180:J187)</f>
        <v>0</v>
      </c>
      <c r="K179" s="719">
        <f>+I179-J179</f>
        <v>0</v>
      </c>
      <c r="Q179" s="698">
        <f t="shared" si="8"/>
        <v>1</v>
      </c>
    </row>
    <row r="180" spans="1:17" hidden="1" x14ac:dyDescent="0.55000000000000004">
      <c r="A180" s="699"/>
      <c r="B180" s="700"/>
      <c r="C180" s="724">
        <f>+Performers!C9</f>
        <v>0</v>
      </c>
      <c r="D180" s="724">
        <f>+Performers!D9</f>
        <v>0</v>
      </c>
      <c r="E180" s="738">
        <f>+Performers!G9</f>
        <v>0</v>
      </c>
      <c r="F180" s="720"/>
      <c r="G180" s="720"/>
      <c r="H180" s="720"/>
      <c r="I180" s="720"/>
      <c r="J180" s="720"/>
      <c r="K180" s="721">
        <f t="shared" si="7"/>
        <v>0</v>
      </c>
      <c r="Q180" s="698">
        <f t="shared" si="8"/>
        <v>1</v>
      </c>
    </row>
    <row r="181" spans="1:17" hidden="1" x14ac:dyDescent="0.55000000000000004">
      <c r="A181" s="699"/>
      <c r="B181" s="700"/>
      <c r="C181" s="724">
        <f>+Performers!C10</f>
        <v>0</v>
      </c>
      <c r="D181" s="724">
        <f>+Performers!D10</f>
        <v>0</v>
      </c>
      <c r="E181" s="738">
        <f>+Performers!G10</f>
        <v>0</v>
      </c>
      <c r="F181" s="720"/>
      <c r="G181" s="720"/>
      <c r="H181" s="720"/>
      <c r="I181" s="720"/>
      <c r="J181" s="720"/>
      <c r="K181" s="721">
        <f t="shared" si="7"/>
        <v>0</v>
      </c>
      <c r="Q181" s="698">
        <f t="shared" si="8"/>
        <v>1</v>
      </c>
    </row>
    <row r="182" spans="1:17" hidden="1" x14ac:dyDescent="0.55000000000000004">
      <c r="A182" s="699"/>
      <c r="B182" s="700"/>
      <c r="C182" s="724">
        <f>+Performers!C11</f>
        <v>0</v>
      </c>
      <c r="D182" s="724">
        <f>+Performers!D11</f>
        <v>0</v>
      </c>
      <c r="E182" s="738">
        <f>+Performers!G11</f>
        <v>0</v>
      </c>
      <c r="F182" s="720"/>
      <c r="G182" s="720"/>
      <c r="H182" s="720"/>
      <c r="I182" s="720"/>
      <c r="J182" s="720"/>
      <c r="K182" s="721">
        <f t="shared" si="7"/>
        <v>0</v>
      </c>
      <c r="Q182" s="698">
        <f t="shared" si="8"/>
        <v>1</v>
      </c>
    </row>
    <row r="183" spans="1:17" hidden="1" x14ac:dyDescent="0.55000000000000004">
      <c r="A183" s="699"/>
      <c r="B183" s="700"/>
      <c r="C183" s="724">
        <f>+Performers!C12</f>
        <v>0</v>
      </c>
      <c r="D183" s="724">
        <f>+Performers!D12</f>
        <v>0</v>
      </c>
      <c r="E183" s="738">
        <f>+Performers!G12</f>
        <v>0</v>
      </c>
      <c r="F183" s="720"/>
      <c r="G183" s="720"/>
      <c r="H183" s="720"/>
      <c r="I183" s="720"/>
      <c r="J183" s="720"/>
      <c r="K183" s="721">
        <f t="shared" si="7"/>
        <v>0</v>
      </c>
      <c r="Q183" s="698">
        <f t="shared" si="8"/>
        <v>1</v>
      </c>
    </row>
    <row r="184" spans="1:17" hidden="1" x14ac:dyDescent="0.55000000000000004">
      <c r="A184" s="699"/>
      <c r="B184" s="700"/>
      <c r="C184" s="724">
        <f>+Performers!C13</f>
        <v>0</v>
      </c>
      <c r="D184" s="724">
        <f>+Performers!D13</f>
        <v>0</v>
      </c>
      <c r="E184" s="738">
        <f>+Performers!G13</f>
        <v>0</v>
      </c>
      <c r="F184" s="720"/>
      <c r="G184" s="720"/>
      <c r="H184" s="720"/>
      <c r="I184" s="720"/>
      <c r="J184" s="720"/>
      <c r="K184" s="721">
        <f t="shared" si="7"/>
        <v>0</v>
      </c>
      <c r="Q184" s="698">
        <f t="shared" si="8"/>
        <v>1</v>
      </c>
    </row>
    <row r="185" spans="1:17" hidden="1" x14ac:dyDescent="0.55000000000000004">
      <c r="A185" s="699"/>
      <c r="B185" s="700"/>
      <c r="C185" s="724">
        <f>+Performers!C14</f>
        <v>0</v>
      </c>
      <c r="D185" s="724">
        <f>+Performers!D14</f>
        <v>0</v>
      </c>
      <c r="E185" s="738">
        <f>+Performers!G14</f>
        <v>0</v>
      </c>
      <c r="F185" s="720"/>
      <c r="G185" s="720"/>
      <c r="H185" s="720"/>
      <c r="I185" s="720"/>
      <c r="J185" s="720"/>
      <c r="K185" s="721">
        <f t="shared" si="7"/>
        <v>0</v>
      </c>
      <c r="Q185" s="698">
        <f t="shared" si="8"/>
        <v>1</v>
      </c>
    </row>
    <row r="186" spans="1:17" hidden="1" x14ac:dyDescent="0.55000000000000004">
      <c r="A186" s="699"/>
      <c r="B186" s="700" t="str">
        <f>+B179</f>
        <v>ZK104.K231.C525</v>
      </c>
      <c r="C186" s="724">
        <f>+Performers!C15</f>
        <v>0</v>
      </c>
      <c r="D186" s="724">
        <f>+Performers!D15</f>
        <v>0</v>
      </c>
      <c r="E186" s="738">
        <f>+Performers!G15</f>
        <v>0</v>
      </c>
      <c r="F186" s="720"/>
      <c r="G186" s="720"/>
      <c r="H186" s="720"/>
      <c r="I186" s="720"/>
      <c r="J186" s="720"/>
      <c r="K186" s="721">
        <f t="shared" si="7"/>
        <v>0</v>
      </c>
      <c r="Q186" s="698">
        <f t="shared" si="8"/>
        <v>1</v>
      </c>
    </row>
    <row r="187" spans="1:17" hidden="1" x14ac:dyDescent="0.55000000000000004">
      <c r="A187" s="739"/>
      <c r="B187" s="740"/>
      <c r="C187" s="741" t="s">
        <v>301</v>
      </c>
      <c r="D187" s="741"/>
      <c r="E187" s="742"/>
      <c r="F187" s="720">
        <f>+IFERROR(VLOOKUP($B186,'[1]Sum table'!$A:$E,4,FALSE),0)</f>
        <v>0</v>
      </c>
      <c r="G187" s="720">
        <f>+IFERROR(VLOOKUP($B186,'[1]Sum table'!$A:$E,5,FALSE),0)</f>
        <v>0</v>
      </c>
      <c r="H187" s="720">
        <f>+IFERROR(VLOOKUP($B186,'[1]Sum table'!$A:$F,6,FALSE),0)</f>
        <v>0</v>
      </c>
      <c r="I187" s="720"/>
      <c r="J187" s="720">
        <f>+IFERROR(VLOOKUP($B186,'[1]Sum table'!$A:$G,7,FALSE),0)</f>
        <v>0</v>
      </c>
      <c r="K187" s="721"/>
      <c r="Q187" s="698">
        <f t="shared" si="8"/>
        <v>1</v>
      </c>
    </row>
    <row r="188" spans="1:17" hidden="1" x14ac:dyDescent="0.55000000000000004">
      <c r="A188" s="722" t="s">
        <v>132</v>
      </c>
      <c r="B188" s="715" t="str">
        <f>+Performers!B17</f>
        <v>ZK104.K232.C525</v>
      </c>
      <c r="C188" s="716" t="s">
        <v>133</v>
      </c>
      <c r="D188" s="716"/>
      <c r="E188" s="717">
        <f>SUM(E189:E196)</f>
        <v>0</v>
      </c>
      <c r="F188" s="718">
        <f>SUM(F189:F196)</f>
        <v>0</v>
      </c>
      <c r="G188" s="718">
        <f>SUM(G189:G196)</f>
        <v>0</v>
      </c>
      <c r="H188" s="718">
        <f>SUM(H189:H196)</f>
        <v>0</v>
      </c>
      <c r="I188" s="718">
        <f>+E188-F188-G188</f>
        <v>0</v>
      </c>
      <c r="J188" s="718">
        <f>SUM(J189:J196)</f>
        <v>0</v>
      </c>
      <c r="K188" s="719">
        <f>+I188-J188</f>
        <v>0</v>
      </c>
      <c r="Q188" s="698">
        <f t="shared" si="8"/>
        <v>1</v>
      </c>
    </row>
    <row r="189" spans="1:17" hidden="1" x14ac:dyDescent="0.55000000000000004">
      <c r="A189" s="699"/>
      <c r="B189" s="700"/>
      <c r="C189" s="724">
        <f>+Performers!C18</f>
        <v>0</v>
      </c>
      <c r="D189" s="724">
        <f>+Performers!D18</f>
        <v>0</v>
      </c>
      <c r="E189" s="738">
        <f>+Performers!G18</f>
        <v>0</v>
      </c>
      <c r="F189" s="720">
        <f>+IFERROR(VLOOKUP(#REF!,#REF!,4,FALSE),0)</f>
        <v>0</v>
      </c>
      <c r="G189" s="727"/>
      <c r="H189" s="727"/>
      <c r="I189" s="727"/>
      <c r="J189" s="727"/>
      <c r="K189" s="728">
        <f t="shared" si="7"/>
        <v>0</v>
      </c>
      <c r="Q189" s="698">
        <f t="shared" si="8"/>
        <v>1</v>
      </c>
    </row>
    <row r="190" spans="1:17" hidden="1" x14ac:dyDescent="0.55000000000000004">
      <c r="A190" s="699"/>
      <c r="B190" s="700"/>
      <c r="C190" s="724">
        <f>+Performers!C19</f>
        <v>0</v>
      </c>
      <c r="D190" s="724">
        <f>+Performers!D19</f>
        <v>0</v>
      </c>
      <c r="E190" s="738">
        <f>+Performers!G19</f>
        <v>0</v>
      </c>
      <c r="F190" s="727"/>
      <c r="G190" s="727"/>
      <c r="H190" s="727"/>
      <c r="I190" s="727"/>
      <c r="J190" s="727"/>
      <c r="K190" s="728">
        <f t="shared" si="7"/>
        <v>0</v>
      </c>
      <c r="Q190" s="698">
        <f t="shared" si="8"/>
        <v>1</v>
      </c>
    </row>
    <row r="191" spans="1:17" hidden="1" x14ac:dyDescent="0.55000000000000004">
      <c r="A191" s="699"/>
      <c r="B191" s="700"/>
      <c r="C191" s="724">
        <f>+Performers!C20</f>
        <v>0</v>
      </c>
      <c r="D191" s="724">
        <f>+Performers!D20</f>
        <v>0</v>
      </c>
      <c r="E191" s="738">
        <f>+Performers!G20</f>
        <v>0</v>
      </c>
      <c r="F191" s="727"/>
      <c r="G191" s="727"/>
      <c r="H191" s="727"/>
      <c r="I191" s="727"/>
      <c r="J191" s="727"/>
      <c r="K191" s="728">
        <f t="shared" si="7"/>
        <v>0</v>
      </c>
      <c r="Q191" s="698">
        <f t="shared" si="8"/>
        <v>1</v>
      </c>
    </row>
    <row r="192" spans="1:17" hidden="1" x14ac:dyDescent="0.55000000000000004">
      <c r="A192" s="699"/>
      <c r="B192" s="700"/>
      <c r="C192" s="724">
        <f>+Performers!C21</f>
        <v>0</v>
      </c>
      <c r="D192" s="724">
        <f>+Performers!D21</f>
        <v>0</v>
      </c>
      <c r="E192" s="738">
        <f>+Performers!G21</f>
        <v>0</v>
      </c>
      <c r="F192" s="727"/>
      <c r="G192" s="727"/>
      <c r="H192" s="727"/>
      <c r="I192" s="727"/>
      <c r="J192" s="727"/>
      <c r="K192" s="728">
        <f t="shared" si="7"/>
        <v>0</v>
      </c>
      <c r="Q192" s="698">
        <f t="shared" si="8"/>
        <v>1</v>
      </c>
    </row>
    <row r="193" spans="1:17" hidden="1" x14ac:dyDescent="0.55000000000000004">
      <c r="A193" s="699"/>
      <c r="B193" s="700"/>
      <c r="C193" s="724">
        <f>+Performers!C22</f>
        <v>0</v>
      </c>
      <c r="D193" s="724">
        <f>+Performers!D22</f>
        <v>0</v>
      </c>
      <c r="E193" s="738">
        <f>+Performers!G22</f>
        <v>0</v>
      </c>
      <c r="F193" s="727"/>
      <c r="G193" s="727"/>
      <c r="H193" s="727"/>
      <c r="I193" s="727"/>
      <c r="J193" s="727"/>
      <c r="K193" s="728">
        <f t="shared" si="7"/>
        <v>0</v>
      </c>
      <c r="Q193" s="698">
        <f t="shared" si="8"/>
        <v>1</v>
      </c>
    </row>
    <row r="194" spans="1:17" hidden="1" x14ac:dyDescent="0.55000000000000004">
      <c r="A194" s="699"/>
      <c r="B194" s="700"/>
      <c r="C194" s="724">
        <f>+Performers!C23</f>
        <v>0</v>
      </c>
      <c r="D194" s="724">
        <f>+Performers!D23</f>
        <v>0</v>
      </c>
      <c r="E194" s="738">
        <f>+Performers!G23</f>
        <v>0</v>
      </c>
      <c r="F194" s="727"/>
      <c r="G194" s="727"/>
      <c r="H194" s="727"/>
      <c r="I194" s="727"/>
      <c r="J194" s="727"/>
      <c r="K194" s="728">
        <f t="shared" si="7"/>
        <v>0</v>
      </c>
      <c r="Q194" s="698">
        <f t="shared" si="8"/>
        <v>1</v>
      </c>
    </row>
    <row r="195" spans="1:17" hidden="1" x14ac:dyDescent="0.55000000000000004">
      <c r="A195" s="699"/>
      <c r="B195" s="700" t="str">
        <f>+B188</f>
        <v>ZK104.K232.C525</v>
      </c>
      <c r="C195" s="724">
        <f>+Performers!C24</f>
        <v>0</v>
      </c>
      <c r="D195" s="724">
        <f>+Performers!D24</f>
        <v>0</v>
      </c>
      <c r="E195" s="738">
        <f>+Performers!G24</f>
        <v>0</v>
      </c>
      <c r="F195" s="727"/>
      <c r="G195" s="727"/>
      <c r="H195" s="727"/>
      <c r="I195" s="727"/>
      <c r="J195" s="727"/>
      <c r="K195" s="728">
        <f t="shared" si="7"/>
        <v>0</v>
      </c>
      <c r="Q195" s="698">
        <f t="shared" si="8"/>
        <v>1</v>
      </c>
    </row>
    <row r="196" spans="1:17" hidden="1" x14ac:dyDescent="0.55000000000000004">
      <c r="A196" s="739"/>
      <c r="B196" s="740"/>
      <c r="C196" s="743" t="s">
        <v>301</v>
      </c>
      <c r="D196" s="743"/>
      <c r="E196" s="738"/>
      <c r="F196" s="720">
        <f>+IFERROR(VLOOKUP($B195,'[1]Sum table'!$A:$E,4,FALSE),0)</f>
        <v>0</v>
      </c>
      <c r="G196" s="720">
        <f>+IFERROR(VLOOKUP($B195,'[1]Sum table'!$A:$E,5,FALSE),0)</f>
        <v>0</v>
      </c>
      <c r="H196" s="720">
        <f>+IFERROR(VLOOKUP($B195,'[1]Sum table'!$A:$F,6,FALSE),0)</f>
        <v>0</v>
      </c>
      <c r="I196" s="720"/>
      <c r="J196" s="720">
        <f>+IFERROR(VLOOKUP($B195,'[1]Sum table'!$A:$G,7,FALSE),0)</f>
        <v>0</v>
      </c>
      <c r="K196" s="721"/>
      <c r="Q196" s="698">
        <f t="shared" si="8"/>
        <v>1</v>
      </c>
    </row>
    <row r="197" spans="1:17" hidden="1" x14ac:dyDescent="0.55000000000000004">
      <c r="A197" s="722" t="s">
        <v>134</v>
      </c>
      <c r="B197" s="715" t="str">
        <f>+Performers!B26</f>
        <v>ZK104.K233.C525</v>
      </c>
      <c r="C197" s="716" t="s">
        <v>135</v>
      </c>
      <c r="D197" s="716"/>
      <c r="E197" s="717">
        <f>SUM(E198:E202)</f>
        <v>0</v>
      </c>
      <c r="F197" s="718">
        <f>SUM(F198:F202)</f>
        <v>0</v>
      </c>
      <c r="G197" s="718">
        <f>SUM(G198:G202)</f>
        <v>0</v>
      </c>
      <c r="H197" s="718">
        <f>SUM(H198:H202)</f>
        <v>0</v>
      </c>
      <c r="I197" s="718">
        <f>+E197-F197-G197</f>
        <v>0</v>
      </c>
      <c r="J197" s="718">
        <f>SUM(J198:J202)</f>
        <v>0</v>
      </c>
      <c r="K197" s="719">
        <f>+I197-J197</f>
        <v>0</v>
      </c>
      <c r="Q197" s="698">
        <f t="shared" si="8"/>
        <v>1</v>
      </c>
    </row>
    <row r="198" spans="1:17" hidden="1" x14ac:dyDescent="0.55000000000000004">
      <c r="A198" s="703"/>
      <c r="B198" s="704"/>
      <c r="C198" s="724">
        <f>+Performers!C27</f>
        <v>0</v>
      </c>
      <c r="D198" s="724">
        <f>+Performers!D27</f>
        <v>0</v>
      </c>
      <c r="E198" s="738">
        <f>+Performers!G27</f>
        <v>0</v>
      </c>
      <c r="F198" s="720"/>
      <c r="G198" s="720"/>
      <c r="H198" s="720"/>
      <c r="I198" s="720"/>
      <c r="J198" s="720"/>
      <c r="K198" s="721">
        <f t="shared" si="7"/>
        <v>0</v>
      </c>
      <c r="Q198" s="698">
        <f t="shared" si="8"/>
        <v>1</v>
      </c>
    </row>
    <row r="199" spans="1:17" hidden="1" x14ac:dyDescent="0.55000000000000004">
      <c r="A199" s="703"/>
      <c r="B199" s="704"/>
      <c r="C199" s="724">
        <f>+Performers!C28</f>
        <v>0</v>
      </c>
      <c r="D199" s="724">
        <f>+Performers!D28</f>
        <v>0</v>
      </c>
      <c r="E199" s="738">
        <f>+Performers!G28</f>
        <v>0</v>
      </c>
      <c r="F199" s="727"/>
      <c r="G199" s="727"/>
      <c r="H199" s="727"/>
      <c r="I199" s="727"/>
      <c r="J199" s="727"/>
      <c r="K199" s="728">
        <f t="shared" si="7"/>
        <v>0</v>
      </c>
      <c r="Q199" s="698">
        <f t="shared" si="8"/>
        <v>1</v>
      </c>
    </row>
    <row r="200" spans="1:17" hidden="1" x14ac:dyDescent="0.55000000000000004">
      <c r="A200" s="699"/>
      <c r="B200" s="700"/>
      <c r="C200" s="724">
        <f>+Performers!C29</f>
        <v>0</v>
      </c>
      <c r="D200" s="724">
        <f>+Performers!D29</f>
        <v>0</v>
      </c>
      <c r="E200" s="738">
        <f>+Performers!G29</f>
        <v>0</v>
      </c>
      <c r="F200" s="727"/>
      <c r="G200" s="727"/>
      <c r="H200" s="727"/>
      <c r="I200" s="727"/>
      <c r="J200" s="727"/>
      <c r="K200" s="728">
        <f t="shared" si="7"/>
        <v>0</v>
      </c>
      <c r="Q200" s="698">
        <f t="shared" si="8"/>
        <v>1</v>
      </c>
    </row>
    <row r="201" spans="1:17" hidden="1" x14ac:dyDescent="0.55000000000000004">
      <c r="A201" s="703"/>
      <c r="B201" s="704" t="str">
        <f>+B197</f>
        <v>ZK104.K233.C525</v>
      </c>
      <c r="C201" s="724">
        <f>+Performers!C30</f>
        <v>0</v>
      </c>
      <c r="D201" s="724">
        <f>+Performers!D30</f>
        <v>0</v>
      </c>
      <c r="E201" s="738">
        <f>+Performers!G30</f>
        <v>0</v>
      </c>
      <c r="F201" s="727"/>
      <c r="G201" s="727"/>
      <c r="H201" s="727"/>
      <c r="I201" s="727"/>
      <c r="J201" s="727"/>
      <c r="K201" s="728">
        <f t="shared" si="7"/>
        <v>0</v>
      </c>
      <c r="Q201" s="698">
        <f t="shared" si="8"/>
        <v>1</v>
      </c>
    </row>
    <row r="202" spans="1:17" hidden="1" x14ac:dyDescent="0.55000000000000004">
      <c r="A202" s="739"/>
      <c r="B202" s="740"/>
      <c r="C202" s="743" t="s">
        <v>301</v>
      </c>
      <c r="D202" s="743"/>
      <c r="E202" s="738"/>
      <c r="F202" s="720">
        <f>+IFERROR(VLOOKUP($B201,'[1]Sum table'!$A:$E,4,FALSE),0)</f>
        <v>0</v>
      </c>
      <c r="G202" s="720">
        <f>+IFERROR(VLOOKUP($B201,'[1]Sum table'!$A:$E,5,FALSE),0)</f>
        <v>0</v>
      </c>
      <c r="H202" s="720">
        <f>+IFERROR(VLOOKUP($B201,'[1]Sum table'!$A:$F,6,FALSE),0)</f>
        <v>0</v>
      </c>
      <c r="I202" s="720"/>
      <c r="J202" s="720">
        <f>+IFERROR(VLOOKUP($B201,'[1]Sum table'!$A:$G,7,FALSE),0)</f>
        <v>0</v>
      </c>
      <c r="K202" s="721"/>
      <c r="Q202" s="698">
        <f t="shared" si="8"/>
        <v>1</v>
      </c>
    </row>
    <row r="203" spans="1:17" hidden="1" x14ac:dyDescent="0.55000000000000004">
      <c r="A203" s="722" t="s">
        <v>136</v>
      </c>
      <c r="B203" s="715" t="str">
        <f>+'Rehearsal Costs'!B8</f>
        <v>ZK105.K237.C525</v>
      </c>
      <c r="C203" s="716" t="s">
        <v>137</v>
      </c>
      <c r="D203" s="716"/>
      <c r="E203" s="717">
        <f>SUM(E204:E218)</f>
        <v>0</v>
      </c>
      <c r="F203" s="718">
        <f>SUM(F204:F218)</f>
        <v>0</v>
      </c>
      <c r="G203" s="718">
        <f>SUM(G204:G218)</f>
        <v>0</v>
      </c>
      <c r="H203" s="718">
        <f>SUM(H204:H218)</f>
        <v>0</v>
      </c>
      <c r="I203" s="718">
        <f>+E203-F203-G203</f>
        <v>0</v>
      </c>
      <c r="J203" s="718">
        <f>SUM(J204:J218)</f>
        <v>0</v>
      </c>
      <c r="K203" s="719">
        <f>+I203-J203</f>
        <v>0</v>
      </c>
      <c r="Q203" s="698">
        <f t="shared" si="8"/>
        <v>1</v>
      </c>
    </row>
    <row r="204" spans="1:17" hidden="1" x14ac:dyDescent="0.55000000000000004">
      <c r="A204" s="699"/>
      <c r="B204" s="700"/>
      <c r="C204" s="724">
        <f>+'Rehearsal Costs'!C9</f>
        <v>0</v>
      </c>
      <c r="D204" s="724">
        <f>+'Rehearsal Costs'!D9</f>
        <v>0</v>
      </c>
      <c r="E204" s="738">
        <f>+'Rehearsal Costs'!G9</f>
        <v>0</v>
      </c>
      <c r="F204" s="720"/>
      <c r="G204" s="720"/>
      <c r="H204" s="720"/>
      <c r="I204" s="720"/>
      <c r="J204" s="720"/>
      <c r="K204" s="728">
        <f t="shared" si="7"/>
        <v>0</v>
      </c>
      <c r="Q204" s="698">
        <f t="shared" si="8"/>
        <v>1</v>
      </c>
    </row>
    <row r="205" spans="1:17" hidden="1" x14ac:dyDescent="0.55000000000000004">
      <c r="A205" s="699"/>
      <c r="B205" s="700"/>
      <c r="C205" s="724">
        <f>+'Rehearsal Costs'!C10</f>
        <v>0</v>
      </c>
      <c r="D205" s="724">
        <f>+'Rehearsal Costs'!D10</f>
        <v>0</v>
      </c>
      <c r="E205" s="738">
        <f>+'Rehearsal Costs'!G10</f>
        <v>0</v>
      </c>
      <c r="F205" s="720"/>
      <c r="G205" s="720"/>
      <c r="H205" s="720"/>
      <c r="I205" s="720"/>
      <c r="J205" s="720"/>
      <c r="K205" s="728">
        <f t="shared" si="7"/>
        <v>0</v>
      </c>
      <c r="Q205" s="698">
        <f t="shared" si="8"/>
        <v>1</v>
      </c>
    </row>
    <row r="206" spans="1:17" hidden="1" x14ac:dyDescent="0.55000000000000004">
      <c r="A206" s="699"/>
      <c r="B206" s="700"/>
      <c r="C206" s="724">
        <f>+'Rehearsal Costs'!C11</f>
        <v>0</v>
      </c>
      <c r="D206" s="724">
        <f>+'Rehearsal Costs'!D11</f>
        <v>0</v>
      </c>
      <c r="E206" s="738">
        <f>+'Rehearsal Costs'!G11</f>
        <v>0</v>
      </c>
      <c r="F206" s="720"/>
      <c r="G206" s="720"/>
      <c r="H206" s="720"/>
      <c r="I206" s="720"/>
      <c r="J206" s="720"/>
      <c r="K206" s="728">
        <f t="shared" si="7"/>
        <v>0</v>
      </c>
      <c r="Q206" s="698">
        <f t="shared" si="8"/>
        <v>1</v>
      </c>
    </row>
    <row r="207" spans="1:17" hidden="1" x14ac:dyDescent="0.55000000000000004">
      <c r="A207" s="699"/>
      <c r="B207" s="700"/>
      <c r="C207" s="724">
        <f>+'Rehearsal Costs'!C12</f>
        <v>0</v>
      </c>
      <c r="D207" s="724">
        <f>+'Rehearsal Costs'!D12</f>
        <v>0</v>
      </c>
      <c r="E207" s="738">
        <f>+'Rehearsal Costs'!G12</f>
        <v>0</v>
      </c>
      <c r="F207" s="720"/>
      <c r="G207" s="720"/>
      <c r="H207" s="720"/>
      <c r="I207" s="720"/>
      <c r="J207" s="720"/>
      <c r="K207" s="728">
        <f t="shared" ref="K207:K217" si="9">+E207-F207-G207-J207</f>
        <v>0</v>
      </c>
      <c r="Q207" s="698">
        <f t="shared" si="8"/>
        <v>1</v>
      </c>
    </row>
    <row r="208" spans="1:17" hidden="1" x14ac:dyDescent="0.55000000000000004">
      <c r="A208" s="699"/>
      <c r="B208" s="700"/>
      <c r="C208" s="724">
        <f>+'Rehearsal Costs'!C13</f>
        <v>0</v>
      </c>
      <c r="D208" s="724">
        <f>+'Rehearsal Costs'!D13</f>
        <v>0</v>
      </c>
      <c r="E208" s="738">
        <f>+'Rehearsal Costs'!G13</f>
        <v>0</v>
      </c>
      <c r="F208" s="720"/>
      <c r="G208" s="720"/>
      <c r="H208" s="720"/>
      <c r="I208" s="720"/>
      <c r="J208" s="720"/>
      <c r="K208" s="728">
        <f t="shared" si="9"/>
        <v>0</v>
      </c>
      <c r="Q208" s="698">
        <f t="shared" si="8"/>
        <v>1</v>
      </c>
    </row>
    <row r="209" spans="1:17" hidden="1" x14ac:dyDescent="0.55000000000000004">
      <c r="A209" s="699"/>
      <c r="B209" s="700"/>
      <c r="C209" s="724">
        <f>+'Rehearsal Costs'!C14</f>
        <v>0</v>
      </c>
      <c r="D209" s="724">
        <f>+'Rehearsal Costs'!D14</f>
        <v>0</v>
      </c>
      <c r="E209" s="738">
        <f>+'Rehearsal Costs'!G14</f>
        <v>0</v>
      </c>
      <c r="F209" s="720"/>
      <c r="G209" s="720"/>
      <c r="H209" s="720"/>
      <c r="I209" s="720"/>
      <c r="J209" s="720"/>
      <c r="K209" s="728">
        <f t="shared" si="9"/>
        <v>0</v>
      </c>
      <c r="Q209" s="698">
        <f t="shared" si="8"/>
        <v>1</v>
      </c>
    </row>
    <row r="210" spans="1:17" hidden="1" x14ac:dyDescent="0.55000000000000004">
      <c r="A210" s="699"/>
      <c r="B210" s="700"/>
      <c r="C210" s="724">
        <f>+'Rehearsal Costs'!C15</f>
        <v>0</v>
      </c>
      <c r="D210" s="724">
        <f>+'Rehearsal Costs'!D15</f>
        <v>0</v>
      </c>
      <c r="E210" s="738">
        <f>+'Rehearsal Costs'!G15</f>
        <v>0</v>
      </c>
      <c r="F210" s="720"/>
      <c r="G210" s="720"/>
      <c r="H210" s="720"/>
      <c r="I210" s="720"/>
      <c r="J210" s="720"/>
      <c r="K210" s="728">
        <f t="shared" si="9"/>
        <v>0</v>
      </c>
      <c r="Q210" s="698">
        <f t="shared" si="8"/>
        <v>1</v>
      </c>
    </row>
    <row r="211" spans="1:17" hidden="1" x14ac:dyDescent="0.55000000000000004">
      <c r="A211" s="699"/>
      <c r="B211" s="700"/>
      <c r="C211" s="724">
        <f>+'Rehearsal Costs'!C16</f>
        <v>0</v>
      </c>
      <c r="D211" s="724">
        <f>+'Rehearsal Costs'!D16</f>
        <v>0</v>
      </c>
      <c r="E211" s="738">
        <f>+'Rehearsal Costs'!G16</f>
        <v>0</v>
      </c>
      <c r="F211" s="720"/>
      <c r="G211" s="720"/>
      <c r="H211" s="720"/>
      <c r="I211" s="720"/>
      <c r="J211" s="720"/>
      <c r="K211" s="728">
        <f t="shared" si="9"/>
        <v>0</v>
      </c>
      <c r="Q211" s="698">
        <f t="shared" si="8"/>
        <v>1</v>
      </c>
    </row>
    <row r="212" spans="1:17" hidden="1" x14ac:dyDescent="0.55000000000000004">
      <c r="A212" s="699"/>
      <c r="B212" s="700"/>
      <c r="C212" s="724">
        <f>+'Rehearsal Costs'!C17</f>
        <v>0</v>
      </c>
      <c r="D212" s="724">
        <f>+'Rehearsal Costs'!D17</f>
        <v>0</v>
      </c>
      <c r="E212" s="738">
        <f>+'Rehearsal Costs'!G17</f>
        <v>0</v>
      </c>
      <c r="F212" s="720"/>
      <c r="G212" s="720"/>
      <c r="H212" s="720"/>
      <c r="I212" s="720"/>
      <c r="J212" s="720"/>
      <c r="K212" s="728">
        <f t="shared" si="9"/>
        <v>0</v>
      </c>
      <c r="Q212" s="698">
        <f t="shared" si="8"/>
        <v>1</v>
      </c>
    </row>
    <row r="213" spans="1:17" hidden="1" x14ac:dyDescent="0.55000000000000004">
      <c r="A213" s="699"/>
      <c r="B213" s="700"/>
      <c r="C213" s="724">
        <f>+'Rehearsal Costs'!C18</f>
        <v>0</v>
      </c>
      <c r="D213" s="724">
        <f>+'Rehearsal Costs'!D18</f>
        <v>0</v>
      </c>
      <c r="E213" s="738">
        <f>+'Rehearsal Costs'!G18</f>
        <v>0</v>
      </c>
      <c r="F213" s="720"/>
      <c r="G213" s="720"/>
      <c r="H213" s="720"/>
      <c r="I213" s="720"/>
      <c r="J213" s="720"/>
      <c r="K213" s="728">
        <f t="shared" si="9"/>
        <v>0</v>
      </c>
      <c r="Q213" s="698">
        <f t="shared" si="8"/>
        <v>1</v>
      </c>
    </row>
    <row r="214" spans="1:17" hidden="1" x14ac:dyDescent="0.55000000000000004">
      <c r="A214" s="699"/>
      <c r="B214" s="700"/>
      <c r="C214" s="724">
        <f>+'Rehearsal Costs'!C19</f>
        <v>0</v>
      </c>
      <c r="D214" s="724">
        <f>+'Rehearsal Costs'!D19</f>
        <v>0</v>
      </c>
      <c r="E214" s="738">
        <f>+'Rehearsal Costs'!G19</f>
        <v>0</v>
      </c>
      <c r="F214" s="720"/>
      <c r="G214" s="720"/>
      <c r="H214" s="720"/>
      <c r="I214" s="720"/>
      <c r="J214" s="720"/>
      <c r="K214" s="728">
        <f t="shared" si="9"/>
        <v>0</v>
      </c>
      <c r="Q214" s="698">
        <f t="shared" si="8"/>
        <v>1</v>
      </c>
    </row>
    <row r="215" spans="1:17" hidden="1" x14ac:dyDescent="0.55000000000000004">
      <c r="A215" s="699"/>
      <c r="B215" s="700"/>
      <c r="C215" s="724">
        <f>+'Rehearsal Costs'!C20</f>
        <v>0</v>
      </c>
      <c r="D215" s="724">
        <f>+'Rehearsal Costs'!D20</f>
        <v>0</v>
      </c>
      <c r="E215" s="738">
        <f>+'Rehearsal Costs'!G20</f>
        <v>0</v>
      </c>
      <c r="F215" s="720"/>
      <c r="G215" s="720"/>
      <c r="H215" s="720"/>
      <c r="I215" s="720"/>
      <c r="J215" s="720"/>
      <c r="K215" s="728">
        <f t="shared" si="9"/>
        <v>0</v>
      </c>
      <c r="Q215" s="698">
        <f t="shared" si="8"/>
        <v>1</v>
      </c>
    </row>
    <row r="216" spans="1:17" hidden="1" x14ac:dyDescent="0.55000000000000004">
      <c r="A216" s="699"/>
      <c r="B216" s="700"/>
      <c r="C216" s="724">
        <f>+'Rehearsal Costs'!C21</f>
        <v>0</v>
      </c>
      <c r="D216" s="724">
        <f>+'Rehearsal Costs'!D21</f>
        <v>0</v>
      </c>
      <c r="E216" s="738">
        <f>+'Rehearsal Costs'!G21</f>
        <v>0</v>
      </c>
      <c r="F216" s="720"/>
      <c r="G216" s="720"/>
      <c r="H216" s="720"/>
      <c r="I216" s="720"/>
      <c r="J216" s="720"/>
      <c r="K216" s="728">
        <f t="shared" si="9"/>
        <v>0</v>
      </c>
      <c r="Q216" s="698">
        <f t="shared" si="8"/>
        <v>1</v>
      </c>
    </row>
    <row r="217" spans="1:17" hidden="1" x14ac:dyDescent="0.55000000000000004">
      <c r="A217" s="699"/>
      <c r="B217" s="700" t="str">
        <f>+B203</f>
        <v>ZK105.K237.C525</v>
      </c>
      <c r="C217" s="724">
        <f>+'Rehearsal Costs'!C22</f>
        <v>0</v>
      </c>
      <c r="D217" s="724">
        <f>+'Rehearsal Costs'!D22</f>
        <v>0</v>
      </c>
      <c r="E217" s="738">
        <f>+'Rehearsal Costs'!G22</f>
        <v>0</v>
      </c>
      <c r="F217" s="720"/>
      <c r="G217" s="720"/>
      <c r="H217" s="720"/>
      <c r="I217" s="720"/>
      <c r="J217" s="720"/>
      <c r="K217" s="728">
        <f t="shared" si="9"/>
        <v>0</v>
      </c>
      <c r="Q217" s="698">
        <f t="shared" si="8"/>
        <v>1</v>
      </c>
    </row>
    <row r="218" spans="1:17" hidden="1" x14ac:dyDescent="0.55000000000000004">
      <c r="A218" s="739"/>
      <c r="B218" s="740"/>
      <c r="C218" s="741" t="s">
        <v>301</v>
      </c>
      <c r="D218" s="741"/>
      <c r="E218" s="742"/>
      <c r="F218" s="720">
        <f>+IFERROR(VLOOKUP($B217,'[1]Sum table'!$A:$E,4,FALSE),0)</f>
        <v>0</v>
      </c>
      <c r="G218" s="720">
        <f>+IFERROR(VLOOKUP($B217,'[1]Sum table'!$A:$E,5,FALSE),0)</f>
        <v>0</v>
      </c>
      <c r="H218" s="720">
        <f>+IFERROR(VLOOKUP($B217,'[1]Sum table'!$A:$F,6,FALSE),0)</f>
        <v>0</v>
      </c>
      <c r="I218" s="720"/>
      <c r="J218" s="720">
        <f>+IFERROR(VLOOKUP($B217,'[1]Sum table'!$A:$G,7,FALSE),0)</f>
        <v>0</v>
      </c>
      <c r="K218" s="721"/>
      <c r="Q218" s="698">
        <f t="shared" si="8"/>
        <v>1</v>
      </c>
    </row>
    <row r="219" spans="1:17" hidden="1" x14ac:dyDescent="0.55000000000000004">
      <c r="A219" s="722" t="s">
        <v>138</v>
      </c>
      <c r="B219" s="715" t="str">
        <f>+'Rehearsal Costs'!B24</f>
        <v>ZK105.K238.C525</v>
      </c>
      <c r="C219" s="716" t="s">
        <v>139</v>
      </c>
      <c r="D219" s="716"/>
      <c r="E219" s="717">
        <f>SUM(E220:E227)</f>
        <v>0</v>
      </c>
      <c r="F219" s="718">
        <f>SUM(F220:F227)</f>
        <v>0</v>
      </c>
      <c r="G219" s="718">
        <f>SUM(G220:G227)</f>
        <v>0</v>
      </c>
      <c r="H219" s="718">
        <f>SUM(H220:H227)</f>
        <v>0</v>
      </c>
      <c r="I219" s="718">
        <f>+E219-F219-G219</f>
        <v>0</v>
      </c>
      <c r="J219" s="718">
        <f>SUM(J220:J227)</f>
        <v>0</v>
      </c>
      <c r="K219" s="719">
        <f>+I219-J219</f>
        <v>0</v>
      </c>
      <c r="Q219" s="698">
        <f t="shared" si="8"/>
        <v>1</v>
      </c>
    </row>
    <row r="220" spans="1:17" hidden="1" x14ac:dyDescent="0.55000000000000004">
      <c r="A220" s="699"/>
      <c r="B220" s="700"/>
      <c r="C220" s="724">
        <f>+'Rehearsal Costs'!C25</f>
        <v>0</v>
      </c>
      <c r="D220" s="724">
        <f>+'Rehearsal Costs'!D25</f>
        <v>0</v>
      </c>
      <c r="E220" s="738">
        <f>+'Rehearsal Costs'!G25</f>
        <v>0</v>
      </c>
      <c r="F220" s="720"/>
      <c r="G220" s="720"/>
      <c r="H220" s="720"/>
      <c r="I220" s="720"/>
      <c r="J220" s="720"/>
      <c r="K220" s="728">
        <f t="shared" ref="K220:K226" si="10">+E220-F220-G220-J220</f>
        <v>0</v>
      </c>
      <c r="Q220" s="698">
        <f t="shared" si="8"/>
        <v>1</v>
      </c>
    </row>
    <row r="221" spans="1:17" hidden="1" x14ac:dyDescent="0.55000000000000004">
      <c r="A221" s="699"/>
      <c r="B221" s="700"/>
      <c r="C221" s="724">
        <f>+'Rehearsal Costs'!C26</f>
        <v>0</v>
      </c>
      <c r="D221" s="724">
        <f>+'Rehearsal Costs'!D26</f>
        <v>0</v>
      </c>
      <c r="E221" s="738">
        <f>+'Rehearsal Costs'!G26</f>
        <v>0</v>
      </c>
      <c r="F221" s="727"/>
      <c r="G221" s="727"/>
      <c r="H221" s="727"/>
      <c r="I221" s="727"/>
      <c r="J221" s="727"/>
      <c r="K221" s="728">
        <f t="shared" si="10"/>
        <v>0</v>
      </c>
      <c r="Q221" s="698">
        <f t="shared" ref="Q221:Q284" si="11">+IF(SUM(E221:J221)=0,1,0)</f>
        <v>1</v>
      </c>
    </row>
    <row r="222" spans="1:17" hidden="1" x14ac:dyDescent="0.55000000000000004">
      <c r="A222" s="699"/>
      <c r="B222" s="700"/>
      <c r="C222" s="724">
        <f>+'Rehearsal Costs'!C27</f>
        <v>0</v>
      </c>
      <c r="D222" s="724">
        <f>+'Rehearsal Costs'!D27</f>
        <v>0</v>
      </c>
      <c r="E222" s="738">
        <f>+'Rehearsal Costs'!G27</f>
        <v>0</v>
      </c>
      <c r="F222" s="727"/>
      <c r="G222" s="727"/>
      <c r="H222" s="727"/>
      <c r="I222" s="727"/>
      <c r="J222" s="727"/>
      <c r="K222" s="728">
        <f t="shared" si="10"/>
        <v>0</v>
      </c>
      <c r="Q222" s="698">
        <f t="shared" si="11"/>
        <v>1</v>
      </c>
    </row>
    <row r="223" spans="1:17" hidden="1" x14ac:dyDescent="0.55000000000000004">
      <c r="A223" s="699"/>
      <c r="B223" s="700"/>
      <c r="C223" s="724">
        <f>+'Rehearsal Costs'!C28</f>
        <v>0</v>
      </c>
      <c r="D223" s="724">
        <f>+'Rehearsal Costs'!D28</f>
        <v>0</v>
      </c>
      <c r="E223" s="738">
        <f>+'Rehearsal Costs'!G28</f>
        <v>0</v>
      </c>
      <c r="F223" s="727"/>
      <c r="G223" s="727"/>
      <c r="H223" s="727"/>
      <c r="I223" s="727"/>
      <c r="J223" s="727"/>
      <c r="K223" s="728">
        <f t="shared" si="10"/>
        <v>0</v>
      </c>
      <c r="Q223" s="698">
        <f t="shared" si="11"/>
        <v>1</v>
      </c>
    </row>
    <row r="224" spans="1:17" hidden="1" x14ac:dyDescent="0.55000000000000004">
      <c r="A224" s="699"/>
      <c r="B224" s="700"/>
      <c r="C224" s="724">
        <f>+'Rehearsal Costs'!C29</f>
        <v>0</v>
      </c>
      <c r="D224" s="724">
        <f>+'Rehearsal Costs'!D29</f>
        <v>0</v>
      </c>
      <c r="E224" s="738">
        <f>+'Rehearsal Costs'!G29</f>
        <v>0</v>
      </c>
      <c r="F224" s="727"/>
      <c r="G224" s="727"/>
      <c r="H224" s="727"/>
      <c r="I224" s="727"/>
      <c r="J224" s="727"/>
      <c r="K224" s="728">
        <f t="shared" si="10"/>
        <v>0</v>
      </c>
      <c r="Q224" s="698">
        <f t="shared" si="11"/>
        <v>1</v>
      </c>
    </row>
    <row r="225" spans="1:17" hidden="1" x14ac:dyDescent="0.55000000000000004">
      <c r="A225" s="699"/>
      <c r="B225" s="700"/>
      <c r="C225" s="724">
        <f>+'Rehearsal Costs'!C30</f>
        <v>0</v>
      </c>
      <c r="D225" s="724">
        <f>+'Rehearsal Costs'!D30</f>
        <v>0</v>
      </c>
      <c r="E225" s="738">
        <f>+'Rehearsal Costs'!G30</f>
        <v>0</v>
      </c>
      <c r="F225" s="727"/>
      <c r="G225" s="727"/>
      <c r="H225" s="727"/>
      <c r="I225" s="727"/>
      <c r="J225" s="727"/>
      <c r="K225" s="728">
        <f t="shared" si="10"/>
        <v>0</v>
      </c>
      <c r="Q225" s="698">
        <f t="shared" si="11"/>
        <v>1</v>
      </c>
    </row>
    <row r="226" spans="1:17" hidden="1" x14ac:dyDescent="0.55000000000000004">
      <c r="A226" s="699"/>
      <c r="B226" s="700" t="str">
        <f>+B219</f>
        <v>ZK105.K238.C525</v>
      </c>
      <c r="C226" s="724">
        <f>+'Rehearsal Costs'!C31</f>
        <v>0</v>
      </c>
      <c r="D226" s="724">
        <f>+'Rehearsal Costs'!D31</f>
        <v>0</v>
      </c>
      <c r="E226" s="738">
        <f>+'Rehearsal Costs'!G31</f>
        <v>0</v>
      </c>
      <c r="F226" s="727"/>
      <c r="G226" s="727"/>
      <c r="H226" s="727"/>
      <c r="I226" s="727"/>
      <c r="J226" s="727"/>
      <c r="K226" s="728">
        <f t="shared" si="10"/>
        <v>0</v>
      </c>
      <c r="Q226" s="698">
        <f t="shared" si="11"/>
        <v>1</v>
      </c>
    </row>
    <row r="227" spans="1:17" hidden="1" x14ac:dyDescent="0.55000000000000004">
      <c r="A227" s="739"/>
      <c r="B227" s="740"/>
      <c r="C227" s="743" t="s">
        <v>301</v>
      </c>
      <c r="D227" s="743"/>
      <c r="E227" s="738"/>
      <c r="F227" s="720">
        <f>+IFERROR(VLOOKUP($B226,'[1]Sum table'!$A:$E,4,FALSE),0)</f>
        <v>0</v>
      </c>
      <c r="G227" s="720">
        <f>+IFERROR(VLOOKUP($B226,'[1]Sum table'!$A:$E,5,FALSE),0)</f>
        <v>0</v>
      </c>
      <c r="H227" s="720">
        <f>+IFERROR(VLOOKUP($B226,'[1]Sum table'!$A:$F,6,FALSE),0)</f>
        <v>0</v>
      </c>
      <c r="I227" s="720"/>
      <c r="J227" s="720">
        <f>+IFERROR(VLOOKUP($B226,'[1]Sum table'!$A:$G,7,FALSE),0)</f>
        <v>0</v>
      </c>
      <c r="K227" s="721"/>
      <c r="Q227" s="698">
        <f t="shared" si="11"/>
        <v>1</v>
      </c>
    </row>
    <row r="228" spans="1:17" hidden="1" x14ac:dyDescent="0.55000000000000004">
      <c r="A228" s="722" t="s">
        <v>140</v>
      </c>
      <c r="B228" s="715" t="str">
        <f>+'Rehearsal Costs'!B33</f>
        <v>ZK105.K239.C525</v>
      </c>
      <c r="C228" s="716" t="s">
        <v>141</v>
      </c>
      <c r="D228" s="716"/>
      <c r="E228" s="718">
        <f>SUM(E229:E232)</f>
        <v>0</v>
      </c>
      <c r="F228" s="718">
        <f>SUM(F229:F232)</f>
        <v>0</v>
      </c>
      <c r="G228" s="718">
        <f>SUM(G229:G232)</f>
        <v>0</v>
      </c>
      <c r="H228" s="718">
        <f>SUM(H229:H232)</f>
        <v>0</v>
      </c>
      <c r="I228" s="718">
        <f>+E228-F228-G228</f>
        <v>0</v>
      </c>
      <c r="J228" s="718">
        <f>SUM(J229:J232)</f>
        <v>0</v>
      </c>
      <c r="K228" s="719">
        <f>+I228-J228</f>
        <v>0</v>
      </c>
      <c r="Q228" s="698">
        <f t="shared" si="11"/>
        <v>1</v>
      </c>
    </row>
    <row r="229" spans="1:17" hidden="1" x14ac:dyDescent="0.55000000000000004">
      <c r="A229" s="699"/>
      <c r="B229" s="700"/>
      <c r="C229" s="724">
        <f>+'Rehearsal Costs'!C34</f>
        <v>0</v>
      </c>
      <c r="D229" s="724">
        <f>+'Rehearsal Costs'!D34</f>
        <v>0</v>
      </c>
      <c r="E229" s="738">
        <f>+'Rehearsal Costs'!G34</f>
        <v>0</v>
      </c>
      <c r="F229" s="720"/>
      <c r="G229" s="720"/>
      <c r="H229" s="720"/>
      <c r="I229" s="720"/>
      <c r="J229" s="720"/>
      <c r="K229" s="728">
        <f>+E229-F229-G229-J229</f>
        <v>0</v>
      </c>
      <c r="Q229" s="698">
        <f t="shared" si="11"/>
        <v>1</v>
      </c>
    </row>
    <row r="230" spans="1:17" hidden="1" x14ac:dyDescent="0.55000000000000004">
      <c r="A230" s="699"/>
      <c r="B230" s="700"/>
      <c r="C230" s="724">
        <f>+'Rehearsal Costs'!C35</f>
        <v>0</v>
      </c>
      <c r="D230" s="724">
        <f>+'Rehearsal Costs'!D35</f>
        <v>0</v>
      </c>
      <c r="E230" s="738">
        <f>+'Rehearsal Costs'!G35</f>
        <v>0</v>
      </c>
      <c r="F230" s="727"/>
      <c r="G230" s="727"/>
      <c r="H230" s="727"/>
      <c r="I230" s="727"/>
      <c r="J230" s="727"/>
      <c r="K230" s="728">
        <f>+E230-F230-G230-J230</f>
        <v>0</v>
      </c>
      <c r="Q230" s="698">
        <f t="shared" si="11"/>
        <v>1</v>
      </c>
    </row>
    <row r="231" spans="1:17" hidden="1" x14ac:dyDescent="0.55000000000000004">
      <c r="A231" s="703"/>
      <c r="B231" s="704" t="str">
        <f>+B228</f>
        <v>ZK105.K239.C525</v>
      </c>
      <c r="C231" s="724">
        <f>+'Rehearsal Costs'!C36</f>
        <v>0</v>
      </c>
      <c r="D231" s="724">
        <f>+'Rehearsal Costs'!D36</f>
        <v>0</v>
      </c>
      <c r="E231" s="738">
        <f>+'Rehearsal Costs'!G36</f>
        <v>0</v>
      </c>
      <c r="F231" s="727"/>
      <c r="G231" s="727"/>
      <c r="H231" s="727"/>
      <c r="I231" s="727"/>
      <c r="J231" s="727"/>
      <c r="K231" s="728">
        <f>+E231-F231-G231-J231</f>
        <v>0</v>
      </c>
      <c r="Q231" s="698">
        <f t="shared" si="11"/>
        <v>1</v>
      </c>
    </row>
    <row r="232" spans="1:17" hidden="1" x14ac:dyDescent="0.55000000000000004">
      <c r="A232" s="739"/>
      <c r="B232" s="740"/>
      <c r="C232" s="743" t="s">
        <v>301</v>
      </c>
      <c r="D232" s="743"/>
      <c r="E232" s="738"/>
      <c r="F232" s="720">
        <f>+IFERROR(VLOOKUP($B231,'[1]Sum table'!$A:$E,4,FALSE),0)</f>
        <v>0</v>
      </c>
      <c r="G232" s="720">
        <f>+IFERROR(VLOOKUP($B231,'[1]Sum table'!$A:$E,5,FALSE),0)</f>
        <v>0</v>
      </c>
      <c r="H232" s="720">
        <f>+IFERROR(VLOOKUP($B231,'[1]Sum table'!$A:$F,6,FALSE),0)</f>
        <v>0</v>
      </c>
      <c r="I232" s="720"/>
      <c r="J232" s="720">
        <f>+IFERROR(VLOOKUP($B231,'[1]Sum table'!$A:$G,7,FALSE),0)</f>
        <v>0</v>
      </c>
      <c r="K232" s="721"/>
      <c r="Q232" s="698">
        <f t="shared" si="11"/>
        <v>1</v>
      </c>
    </row>
    <row r="233" spans="1:17" hidden="1" x14ac:dyDescent="0.55000000000000004">
      <c r="A233" s="722" t="s">
        <v>142</v>
      </c>
      <c r="B233" s="715" t="str">
        <f>+'Rehearsal Costs'!B38</f>
        <v>ZK105.K240.C525</v>
      </c>
      <c r="C233" s="716" t="s">
        <v>143</v>
      </c>
      <c r="D233" s="716"/>
      <c r="E233" s="718">
        <f>SUM(E234:E236)</f>
        <v>0</v>
      </c>
      <c r="F233" s="718">
        <f>SUM(F234:F236)</f>
        <v>0</v>
      </c>
      <c r="G233" s="718">
        <f>SUM(G234:G236)</f>
        <v>0</v>
      </c>
      <c r="H233" s="718">
        <f>SUM(H234:H236)</f>
        <v>0</v>
      </c>
      <c r="I233" s="718">
        <f>+E233-F233-G233</f>
        <v>0</v>
      </c>
      <c r="J233" s="718">
        <f>SUM(J234:J236)</f>
        <v>0</v>
      </c>
      <c r="K233" s="719">
        <f>+I233-J233</f>
        <v>0</v>
      </c>
      <c r="Q233" s="698">
        <f t="shared" si="11"/>
        <v>1</v>
      </c>
    </row>
    <row r="234" spans="1:17" hidden="1" x14ac:dyDescent="0.55000000000000004">
      <c r="A234" s="703"/>
      <c r="B234" s="700" t="str">
        <f>+B233</f>
        <v>ZK105.K240.C525</v>
      </c>
      <c r="C234" s="724">
        <f>+'Rehearsal Costs'!C39</f>
        <v>0</v>
      </c>
      <c r="D234" s="724">
        <f>+'Rehearsal Costs'!D39</f>
        <v>0</v>
      </c>
      <c r="E234" s="738">
        <f>+'Rehearsal Costs'!G39</f>
        <v>0</v>
      </c>
      <c r="F234" s="720"/>
      <c r="G234" s="720"/>
      <c r="H234" s="720"/>
      <c r="I234" s="720"/>
      <c r="J234" s="720"/>
      <c r="K234" s="728">
        <f>+E234-F234-G234-J234</f>
        <v>0</v>
      </c>
      <c r="Q234" s="698">
        <f t="shared" si="11"/>
        <v>1</v>
      </c>
    </row>
    <row r="235" spans="1:17" hidden="1" x14ac:dyDescent="0.55000000000000004">
      <c r="A235" s="703"/>
      <c r="B235" s="704" t="str">
        <f>+B233</f>
        <v>ZK105.K240.C525</v>
      </c>
      <c r="C235" s="724">
        <f>+'Rehearsal Costs'!C40</f>
        <v>0</v>
      </c>
      <c r="D235" s="724">
        <f>+'Rehearsal Costs'!D40</f>
        <v>0</v>
      </c>
      <c r="E235" s="738">
        <f>+'Rehearsal Costs'!G40</f>
        <v>0</v>
      </c>
      <c r="F235" s="727"/>
      <c r="G235" s="727"/>
      <c r="H235" s="727"/>
      <c r="I235" s="727"/>
      <c r="J235" s="727"/>
      <c r="K235" s="728">
        <f>+E235-F235-G235-J235</f>
        <v>0</v>
      </c>
      <c r="Q235" s="698">
        <f t="shared" si="11"/>
        <v>1</v>
      </c>
    </row>
    <row r="236" spans="1:17" hidden="1" x14ac:dyDescent="0.55000000000000004">
      <c r="A236" s="699"/>
      <c r="B236" s="700"/>
      <c r="C236" s="743" t="s">
        <v>301</v>
      </c>
      <c r="D236" s="743"/>
      <c r="E236" s="738"/>
      <c r="F236" s="720">
        <f>+IFERROR(VLOOKUP($B235,'[1]Sum table'!$A:$E,4,FALSE),0)</f>
        <v>0</v>
      </c>
      <c r="G236" s="720">
        <f>+IFERROR(VLOOKUP($B235,'[1]Sum table'!$A:$E,5,FALSE),0)</f>
        <v>0</v>
      </c>
      <c r="H236" s="720">
        <f>+IFERROR(VLOOKUP($B235,'[1]Sum table'!$A:$F,6,FALSE),0)</f>
        <v>0</v>
      </c>
      <c r="I236" s="720"/>
      <c r="J236" s="720">
        <f>+IFERROR(VLOOKUP($B235,'[1]Sum table'!$A:$G,7,FALSE),0)</f>
        <v>0</v>
      </c>
      <c r="K236" s="721"/>
      <c r="Q236" s="698">
        <f t="shared" si="11"/>
        <v>1</v>
      </c>
    </row>
    <row r="237" spans="1:17" hidden="1" x14ac:dyDescent="0.55000000000000004">
      <c r="A237" s="722" t="s">
        <v>144</v>
      </c>
      <c r="B237" s="715" t="str">
        <f>+'Technical &amp; Production'!B8</f>
        <v>ZK106.K244.C525</v>
      </c>
      <c r="C237" s="716" t="s">
        <v>145</v>
      </c>
      <c r="D237" s="716"/>
      <c r="E237" s="717">
        <f>SUM(E238:E249)</f>
        <v>0</v>
      </c>
      <c r="F237" s="718">
        <f>SUM(F238:F249)</f>
        <v>0</v>
      </c>
      <c r="G237" s="718">
        <f>SUM(G238:G249)</f>
        <v>0</v>
      </c>
      <c r="H237" s="718">
        <f>SUM(H238:H249)</f>
        <v>0</v>
      </c>
      <c r="I237" s="718">
        <f>+E237-F237-G237</f>
        <v>0</v>
      </c>
      <c r="J237" s="718">
        <f>SUM(J238:J249)</f>
        <v>0</v>
      </c>
      <c r="K237" s="719">
        <f>+I237-J237</f>
        <v>0</v>
      </c>
      <c r="Q237" s="698">
        <f t="shared" si="11"/>
        <v>1</v>
      </c>
    </row>
    <row r="238" spans="1:17" hidden="1" x14ac:dyDescent="0.55000000000000004">
      <c r="A238" s="699"/>
      <c r="B238" s="700"/>
      <c r="C238" s="724">
        <f>+'Technical &amp; Production'!C9</f>
        <v>0</v>
      </c>
      <c r="D238" s="724">
        <f>+'Technical &amp; Production'!D9</f>
        <v>0</v>
      </c>
      <c r="E238" s="738">
        <f>+'Technical &amp; Production'!G9</f>
        <v>0</v>
      </c>
      <c r="F238" s="720"/>
      <c r="G238" s="720"/>
      <c r="H238" s="720"/>
      <c r="I238" s="720"/>
      <c r="J238" s="720"/>
      <c r="K238" s="728">
        <f t="shared" ref="K238:K248" si="12">+E238-F238-G238-J238</f>
        <v>0</v>
      </c>
      <c r="Q238" s="698">
        <f t="shared" si="11"/>
        <v>1</v>
      </c>
    </row>
    <row r="239" spans="1:17" hidden="1" x14ac:dyDescent="0.55000000000000004">
      <c r="A239" s="699"/>
      <c r="B239" s="700"/>
      <c r="C239" s="724">
        <f>+'Technical &amp; Production'!C10</f>
        <v>0</v>
      </c>
      <c r="D239" s="724">
        <f>+'Technical &amp; Production'!D10</f>
        <v>0</v>
      </c>
      <c r="E239" s="738">
        <f>+'Technical &amp; Production'!G10</f>
        <v>0</v>
      </c>
      <c r="F239" s="720"/>
      <c r="G239" s="720"/>
      <c r="H239" s="720"/>
      <c r="I239" s="720"/>
      <c r="J239" s="720"/>
      <c r="K239" s="728">
        <f t="shared" si="12"/>
        <v>0</v>
      </c>
      <c r="Q239" s="698">
        <f t="shared" si="11"/>
        <v>1</v>
      </c>
    </row>
    <row r="240" spans="1:17" hidden="1" x14ac:dyDescent="0.55000000000000004">
      <c r="A240" s="699"/>
      <c r="B240" s="700"/>
      <c r="C240" s="724">
        <f>+'Technical &amp; Production'!C11</f>
        <v>0</v>
      </c>
      <c r="D240" s="724">
        <f>+'Technical &amp; Production'!D11</f>
        <v>0</v>
      </c>
      <c r="E240" s="738">
        <f>+'Technical &amp; Production'!G11</f>
        <v>0</v>
      </c>
      <c r="F240" s="720"/>
      <c r="G240" s="720"/>
      <c r="H240" s="720"/>
      <c r="I240" s="720"/>
      <c r="J240" s="720"/>
      <c r="K240" s="728">
        <f t="shared" si="12"/>
        <v>0</v>
      </c>
      <c r="Q240" s="698">
        <f t="shared" si="11"/>
        <v>1</v>
      </c>
    </row>
    <row r="241" spans="1:17" hidden="1" x14ac:dyDescent="0.55000000000000004">
      <c r="A241" s="699"/>
      <c r="B241" s="700"/>
      <c r="C241" s="724">
        <f>+'Technical &amp; Production'!C12</f>
        <v>0</v>
      </c>
      <c r="D241" s="724">
        <f>+'Technical &amp; Production'!D12</f>
        <v>0</v>
      </c>
      <c r="E241" s="738">
        <f>+'Technical &amp; Production'!G12</f>
        <v>0</v>
      </c>
      <c r="F241" s="720"/>
      <c r="G241" s="720"/>
      <c r="H241" s="720"/>
      <c r="I241" s="720"/>
      <c r="J241" s="720"/>
      <c r="K241" s="728">
        <f t="shared" si="12"/>
        <v>0</v>
      </c>
      <c r="Q241" s="698">
        <f t="shared" si="11"/>
        <v>1</v>
      </c>
    </row>
    <row r="242" spans="1:17" hidden="1" x14ac:dyDescent="0.55000000000000004">
      <c r="A242" s="699"/>
      <c r="B242" s="700"/>
      <c r="C242" s="724">
        <f>+'Technical &amp; Production'!C13</f>
        <v>0</v>
      </c>
      <c r="D242" s="724">
        <f>+'Technical &amp; Production'!D13</f>
        <v>0</v>
      </c>
      <c r="E242" s="738">
        <f>+'Technical &amp; Production'!G13</f>
        <v>0</v>
      </c>
      <c r="F242" s="720"/>
      <c r="G242" s="720"/>
      <c r="H242" s="720"/>
      <c r="I242" s="720"/>
      <c r="J242" s="720"/>
      <c r="K242" s="728">
        <f t="shared" si="12"/>
        <v>0</v>
      </c>
      <c r="Q242" s="698">
        <f t="shared" si="11"/>
        <v>1</v>
      </c>
    </row>
    <row r="243" spans="1:17" hidden="1" x14ac:dyDescent="0.55000000000000004">
      <c r="A243" s="699"/>
      <c r="B243" s="700"/>
      <c r="C243" s="724">
        <f>+'Technical &amp; Production'!C14</f>
        <v>0</v>
      </c>
      <c r="D243" s="724">
        <f>+'Technical &amp; Production'!D14</f>
        <v>0</v>
      </c>
      <c r="E243" s="738">
        <f>+'Technical &amp; Production'!G14</f>
        <v>0</v>
      </c>
      <c r="F243" s="720"/>
      <c r="G243" s="720"/>
      <c r="H243" s="720"/>
      <c r="I243" s="720"/>
      <c r="J243" s="720"/>
      <c r="K243" s="728">
        <f t="shared" si="12"/>
        <v>0</v>
      </c>
      <c r="Q243" s="698">
        <f t="shared" si="11"/>
        <v>1</v>
      </c>
    </row>
    <row r="244" spans="1:17" hidden="1" x14ac:dyDescent="0.55000000000000004">
      <c r="A244" s="699"/>
      <c r="B244" s="700"/>
      <c r="C244" s="724">
        <f>+'Technical &amp; Production'!C15</f>
        <v>0</v>
      </c>
      <c r="D244" s="724">
        <f>+'Technical &amp; Production'!D15</f>
        <v>0</v>
      </c>
      <c r="E244" s="738">
        <f>+'Technical &amp; Production'!G15</f>
        <v>0</v>
      </c>
      <c r="F244" s="720"/>
      <c r="G244" s="720"/>
      <c r="H244" s="720"/>
      <c r="I244" s="720"/>
      <c r="J244" s="720"/>
      <c r="K244" s="728">
        <f t="shared" si="12"/>
        <v>0</v>
      </c>
      <c r="Q244" s="698">
        <f t="shared" si="11"/>
        <v>1</v>
      </c>
    </row>
    <row r="245" spans="1:17" hidden="1" x14ac:dyDescent="0.55000000000000004">
      <c r="A245" s="699"/>
      <c r="B245" s="700"/>
      <c r="C245" s="724">
        <f>+'Technical &amp; Production'!C16</f>
        <v>0</v>
      </c>
      <c r="D245" s="724">
        <f>+'Technical &amp; Production'!D16</f>
        <v>0</v>
      </c>
      <c r="E245" s="738">
        <f>+'Technical &amp; Production'!G16</f>
        <v>0</v>
      </c>
      <c r="F245" s="720"/>
      <c r="G245" s="720"/>
      <c r="H245" s="720"/>
      <c r="I245" s="720"/>
      <c r="J245" s="720"/>
      <c r="K245" s="728">
        <f t="shared" si="12"/>
        <v>0</v>
      </c>
      <c r="Q245" s="698">
        <f t="shared" si="11"/>
        <v>1</v>
      </c>
    </row>
    <row r="246" spans="1:17" hidden="1" x14ac:dyDescent="0.55000000000000004">
      <c r="A246" s="699"/>
      <c r="B246" s="700"/>
      <c r="C246" s="724">
        <f>+'Technical &amp; Production'!C17</f>
        <v>0</v>
      </c>
      <c r="D246" s="724">
        <f>+'Technical &amp; Production'!D17</f>
        <v>0</v>
      </c>
      <c r="E246" s="738">
        <f>+'Technical &amp; Production'!G17</f>
        <v>0</v>
      </c>
      <c r="F246" s="720"/>
      <c r="G246" s="720"/>
      <c r="H246" s="720"/>
      <c r="I246" s="720"/>
      <c r="J246" s="720"/>
      <c r="K246" s="728">
        <f t="shared" si="12"/>
        <v>0</v>
      </c>
      <c r="Q246" s="698">
        <f t="shared" si="11"/>
        <v>1</v>
      </c>
    </row>
    <row r="247" spans="1:17" hidden="1" x14ac:dyDescent="0.55000000000000004">
      <c r="A247" s="699"/>
      <c r="B247" s="700"/>
      <c r="C247" s="724">
        <f>+'Technical &amp; Production'!C18</f>
        <v>0</v>
      </c>
      <c r="D247" s="724">
        <f>+'Technical &amp; Production'!D18</f>
        <v>0</v>
      </c>
      <c r="E247" s="738">
        <f>+'Technical &amp; Production'!G18</f>
        <v>0</v>
      </c>
      <c r="F247" s="720"/>
      <c r="G247" s="720"/>
      <c r="H247" s="720"/>
      <c r="I247" s="720"/>
      <c r="J247" s="720"/>
      <c r="K247" s="728">
        <f t="shared" si="12"/>
        <v>0</v>
      </c>
      <c r="Q247" s="698">
        <f t="shared" si="11"/>
        <v>1</v>
      </c>
    </row>
    <row r="248" spans="1:17" hidden="1" x14ac:dyDescent="0.55000000000000004">
      <c r="A248" s="699"/>
      <c r="B248" s="700" t="str">
        <f>+B237</f>
        <v>ZK106.K244.C525</v>
      </c>
      <c r="C248" s="724">
        <f>+'Technical &amp; Production'!C19</f>
        <v>0</v>
      </c>
      <c r="D248" s="724">
        <f>+'Technical &amp; Production'!D19</f>
        <v>0</v>
      </c>
      <c r="E248" s="738">
        <f>+'Technical &amp; Production'!G19</f>
        <v>0</v>
      </c>
      <c r="F248" s="720"/>
      <c r="G248" s="720"/>
      <c r="H248" s="720"/>
      <c r="I248" s="720"/>
      <c r="J248" s="720"/>
      <c r="K248" s="728">
        <f t="shared" si="12"/>
        <v>0</v>
      </c>
      <c r="Q248" s="698">
        <f t="shared" si="11"/>
        <v>1</v>
      </c>
    </row>
    <row r="249" spans="1:17" hidden="1" x14ac:dyDescent="0.55000000000000004">
      <c r="A249" s="739"/>
      <c r="B249" s="740"/>
      <c r="C249" s="741" t="s">
        <v>301</v>
      </c>
      <c r="D249" s="741"/>
      <c r="E249" s="742"/>
      <c r="F249" s="720">
        <f>+IFERROR(VLOOKUP($B248,'[1]Sum table'!$A:$E,4,FALSE),0)</f>
        <v>0</v>
      </c>
      <c r="G249" s="720">
        <f>+IFERROR(VLOOKUP($B248,'[1]Sum table'!$A:$E,5,FALSE),0)</f>
        <v>0</v>
      </c>
      <c r="H249" s="720">
        <f>+IFERROR(VLOOKUP($B248,'[1]Sum table'!$A:$F,6,FALSE),0)</f>
        <v>0</v>
      </c>
      <c r="I249" s="720"/>
      <c r="J249" s="720">
        <f>+IFERROR(VLOOKUP($B248,'[1]Sum table'!$A:$G,7,FALSE),0)</f>
        <v>0</v>
      </c>
      <c r="K249" s="721"/>
      <c r="Q249" s="698">
        <f t="shared" si="11"/>
        <v>1</v>
      </c>
    </row>
    <row r="250" spans="1:17" hidden="1" x14ac:dyDescent="0.55000000000000004">
      <c r="A250" s="722" t="s">
        <v>146</v>
      </c>
      <c r="B250" s="715" t="str">
        <f>+'Technical &amp; Production'!B21</f>
        <v>ZK106.K245.C525</v>
      </c>
      <c r="C250" s="716" t="s">
        <v>147</v>
      </c>
      <c r="D250" s="716"/>
      <c r="E250" s="717">
        <f>SUM(E251:E260)</f>
        <v>0</v>
      </c>
      <c r="F250" s="718">
        <f>SUM(F251:F260)</f>
        <v>0</v>
      </c>
      <c r="G250" s="718">
        <f>SUM(G251:G260)</f>
        <v>0</v>
      </c>
      <c r="H250" s="718">
        <f>SUM(H251:H260)</f>
        <v>0</v>
      </c>
      <c r="I250" s="718">
        <f>+E250-F250-G250</f>
        <v>0</v>
      </c>
      <c r="J250" s="718">
        <f>SUM(J251:J260)</f>
        <v>0</v>
      </c>
      <c r="K250" s="719">
        <f>+I250-J250</f>
        <v>0</v>
      </c>
      <c r="Q250" s="698">
        <f t="shared" si="11"/>
        <v>1</v>
      </c>
    </row>
    <row r="251" spans="1:17" hidden="1" x14ac:dyDescent="0.55000000000000004">
      <c r="A251" s="699"/>
      <c r="B251" s="700"/>
      <c r="C251" s="724">
        <f>+'Technical &amp; Production'!C22</f>
        <v>0</v>
      </c>
      <c r="D251" s="724">
        <f>+'Technical &amp; Production'!D22</f>
        <v>0</v>
      </c>
      <c r="E251" s="738">
        <f>+'Technical &amp; Production'!G22</f>
        <v>0</v>
      </c>
      <c r="F251" s="720"/>
      <c r="G251" s="720"/>
      <c r="H251" s="720"/>
      <c r="I251" s="720"/>
      <c r="J251" s="720"/>
      <c r="K251" s="728">
        <f t="shared" ref="K251:K259" si="13">+E251-F251-G251-J251</f>
        <v>0</v>
      </c>
      <c r="Q251" s="698">
        <f t="shared" si="11"/>
        <v>1</v>
      </c>
    </row>
    <row r="252" spans="1:17" hidden="1" x14ac:dyDescent="0.55000000000000004">
      <c r="A252" s="699"/>
      <c r="B252" s="700"/>
      <c r="C252" s="724">
        <f>+'Technical &amp; Production'!C23</f>
        <v>0</v>
      </c>
      <c r="D252" s="724">
        <f>+'Technical &amp; Production'!D23</f>
        <v>0</v>
      </c>
      <c r="E252" s="738">
        <f>+'Technical &amp; Production'!G23</f>
        <v>0</v>
      </c>
      <c r="F252" s="727"/>
      <c r="G252" s="727"/>
      <c r="H252" s="727"/>
      <c r="I252" s="727"/>
      <c r="J252" s="727"/>
      <c r="K252" s="728">
        <f t="shared" si="13"/>
        <v>0</v>
      </c>
      <c r="Q252" s="698">
        <f t="shared" si="11"/>
        <v>1</v>
      </c>
    </row>
    <row r="253" spans="1:17" hidden="1" x14ac:dyDescent="0.55000000000000004">
      <c r="A253" s="699"/>
      <c r="B253" s="700"/>
      <c r="C253" s="724">
        <f>+'Technical &amp; Production'!C24</f>
        <v>0</v>
      </c>
      <c r="D253" s="724">
        <f>+'Technical &amp; Production'!D24</f>
        <v>0</v>
      </c>
      <c r="E253" s="738">
        <f>+'Technical &amp; Production'!G24</f>
        <v>0</v>
      </c>
      <c r="F253" s="727"/>
      <c r="G253" s="727"/>
      <c r="H253" s="727"/>
      <c r="I253" s="727"/>
      <c r="J253" s="727"/>
      <c r="K253" s="728">
        <f t="shared" si="13"/>
        <v>0</v>
      </c>
      <c r="Q253" s="698">
        <f t="shared" si="11"/>
        <v>1</v>
      </c>
    </row>
    <row r="254" spans="1:17" hidden="1" x14ac:dyDescent="0.55000000000000004">
      <c r="A254" s="699"/>
      <c r="B254" s="700"/>
      <c r="C254" s="724">
        <f>+'Technical &amp; Production'!C25</f>
        <v>0</v>
      </c>
      <c r="D254" s="724">
        <f>+'Technical &amp; Production'!D25</f>
        <v>0</v>
      </c>
      <c r="E254" s="738">
        <f>+'Technical &amp; Production'!G25</f>
        <v>0</v>
      </c>
      <c r="F254" s="720"/>
      <c r="G254" s="720"/>
      <c r="H254" s="720"/>
      <c r="I254" s="720"/>
      <c r="J254" s="720"/>
      <c r="K254" s="728">
        <f t="shared" si="13"/>
        <v>0</v>
      </c>
      <c r="Q254" s="698">
        <f t="shared" si="11"/>
        <v>1</v>
      </c>
    </row>
    <row r="255" spans="1:17" hidden="1" x14ac:dyDescent="0.55000000000000004">
      <c r="A255" s="699"/>
      <c r="B255" s="700"/>
      <c r="C255" s="724">
        <f>+'Technical &amp; Production'!C26</f>
        <v>0</v>
      </c>
      <c r="D255" s="724">
        <f>+'Technical &amp; Production'!D26</f>
        <v>0</v>
      </c>
      <c r="E255" s="738">
        <f>+'Technical &amp; Production'!G26</f>
        <v>0</v>
      </c>
      <c r="F255" s="727"/>
      <c r="G255" s="727"/>
      <c r="H255" s="727"/>
      <c r="I255" s="727"/>
      <c r="J255" s="727"/>
      <c r="K255" s="728">
        <f t="shared" si="13"/>
        <v>0</v>
      </c>
      <c r="Q255" s="698">
        <f t="shared" si="11"/>
        <v>1</v>
      </c>
    </row>
    <row r="256" spans="1:17" hidden="1" x14ac:dyDescent="0.55000000000000004">
      <c r="A256" s="699"/>
      <c r="B256" s="700"/>
      <c r="C256" s="724">
        <f>+'Technical &amp; Production'!C27</f>
        <v>0</v>
      </c>
      <c r="D256" s="724">
        <f>+'Technical &amp; Production'!D27</f>
        <v>0</v>
      </c>
      <c r="E256" s="738">
        <f>+'Technical &amp; Production'!G27</f>
        <v>0</v>
      </c>
      <c r="F256" s="727"/>
      <c r="G256" s="727"/>
      <c r="H256" s="727"/>
      <c r="I256" s="727"/>
      <c r="J256" s="727"/>
      <c r="K256" s="728">
        <f t="shared" si="13"/>
        <v>0</v>
      </c>
      <c r="Q256" s="698">
        <f t="shared" si="11"/>
        <v>1</v>
      </c>
    </row>
    <row r="257" spans="1:17" hidden="1" x14ac:dyDescent="0.55000000000000004">
      <c r="A257" s="699"/>
      <c r="B257" s="700"/>
      <c r="C257" s="724">
        <f>+'Technical &amp; Production'!C28</f>
        <v>0</v>
      </c>
      <c r="D257" s="724">
        <f>+'Technical &amp; Production'!D28</f>
        <v>0</v>
      </c>
      <c r="E257" s="738">
        <f>+'Technical &amp; Production'!G28</f>
        <v>0</v>
      </c>
      <c r="F257" s="727"/>
      <c r="G257" s="727"/>
      <c r="H257" s="727"/>
      <c r="I257" s="727"/>
      <c r="J257" s="727"/>
      <c r="K257" s="728">
        <f t="shared" si="13"/>
        <v>0</v>
      </c>
      <c r="Q257" s="698">
        <f t="shared" si="11"/>
        <v>1</v>
      </c>
    </row>
    <row r="258" spans="1:17" hidden="1" x14ac:dyDescent="0.55000000000000004">
      <c r="A258" s="699"/>
      <c r="B258" s="700"/>
      <c r="C258" s="724">
        <f>+'Technical &amp; Production'!C29</f>
        <v>0</v>
      </c>
      <c r="D258" s="724">
        <f>+'Technical &amp; Production'!D29</f>
        <v>0</v>
      </c>
      <c r="E258" s="738">
        <f>+'Technical &amp; Production'!G29</f>
        <v>0</v>
      </c>
      <c r="F258" s="727"/>
      <c r="G258" s="727"/>
      <c r="H258" s="727"/>
      <c r="I258" s="727"/>
      <c r="J258" s="727"/>
      <c r="K258" s="728">
        <f t="shared" si="13"/>
        <v>0</v>
      </c>
      <c r="Q258" s="698">
        <f t="shared" si="11"/>
        <v>1</v>
      </c>
    </row>
    <row r="259" spans="1:17" hidden="1" x14ac:dyDescent="0.55000000000000004">
      <c r="A259" s="699"/>
      <c r="B259" s="700" t="str">
        <f>+B250</f>
        <v>ZK106.K245.C525</v>
      </c>
      <c r="C259" s="724">
        <f>+'Technical &amp; Production'!C30</f>
        <v>0</v>
      </c>
      <c r="D259" s="724">
        <f>+'Technical &amp; Production'!D30</f>
        <v>0</v>
      </c>
      <c r="E259" s="738">
        <f>+'Technical &amp; Production'!G30</f>
        <v>0</v>
      </c>
      <c r="F259" s="727"/>
      <c r="G259" s="727"/>
      <c r="H259" s="727"/>
      <c r="I259" s="727"/>
      <c r="J259" s="727"/>
      <c r="K259" s="728">
        <f t="shared" si="13"/>
        <v>0</v>
      </c>
      <c r="Q259" s="698">
        <f t="shared" si="11"/>
        <v>1</v>
      </c>
    </row>
    <row r="260" spans="1:17" hidden="1" x14ac:dyDescent="0.55000000000000004">
      <c r="A260" s="739"/>
      <c r="B260" s="740"/>
      <c r="C260" s="743" t="s">
        <v>301</v>
      </c>
      <c r="D260" s="743"/>
      <c r="E260" s="738"/>
      <c r="F260" s="720">
        <f>+IFERROR(VLOOKUP($B259,'[1]Sum table'!$A:$E,4,FALSE),0)</f>
        <v>0</v>
      </c>
      <c r="G260" s="720">
        <f>+IFERROR(VLOOKUP($B259,'[1]Sum table'!$A:$E,5,FALSE),0)</f>
        <v>0</v>
      </c>
      <c r="H260" s="720">
        <f>+IFERROR(VLOOKUP($B259,'[1]Sum table'!$A:$F,6,FALSE),0)</f>
        <v>0</v>
      </c>
      <c r="I260" s="720"/>
      <c r="J260" s="720">
        <f>+IFERROR(VLOOKUP($B259,'[1]Sum table'!$A:$G,7,FALSE),0)</f>
        <v>0</v>
      </c>
      <c r="K260" s="721"/>
      <c r="Q260" s="698">
        <f t="shared" si="11"/>
        <v>1</v>
      </c>
    </row>
    <row r="261" spans="1:17" hidden="1" x14ac:dyDescent="0.55000000000000004">
      <c r="A261" s="722" t="s">
        <v>148</v>
      </c>
      <c r="B261" s="715" t="str">
        <f>+'Technical &amp; Production'!B32</f>
        <v>ZK106.K246.C525</v>
      </c>
      <c r="C261" s="716" t="s">
        <v>149</v>
      </c>
      <c r="D261" s="716"/>
      <c r="E261" s="717">
        <f>SUM(E262:E270)</f>
        <v>0</v>
      </c>
      <c r="F261" s="718">
        <f>SUM(F262:F270)</f>
        <v>0</v>
      </c>
      <c r="G261" s="718">
        <f>SUM(G262:G270)</f>
        <v>0</v>
      </c>
      <c r="H261" s="718">
        <f>SUM(H262:H270)</f>
        <v>0</v>
      </c>
      <c r="I261" s="718">
        <f>+E261-F261-G261</f>
        <v>0</v>
      </c>
      <c r="J261" s="718">
        <f>SUM(J262:J270)</f>
        <v>0</v>
      </c>
      <c r="K261" s="719">
        <f>+I261-J261</f>
        <v>0</v>
      </c>
      <c r="Q261" s="698">
        <f t="shared" si="11"/>
        <v>1</v>
      </c>
    </row>
    <row r="262" spans="1:17" hidden="1" x14ac:dyDescent="0.55000000000000004">
      <c r="A262" s="703"/>
      <c r="B262" s="704"/>
      <c r="C262" s="724">
        <f>+'Technical &amp; Production'!C33</f>
        <v>0</v>
      </c>
      <c r="D262" s="724">
        <f>+'Technical &amp; Production'!D33</f>
        <v>0</v>
      </c>
      <c r="E262" s="738">
        <f>+'Technical &amp; Production'!G33</f>
        <v>0</v>
      </c>
      <c r="F262" s="720"/>
      <c r="G262" s="720"/>
      <c r="H262" s="720"/>
      <c r="I262" s="720"/>
      <c r="J262" s="720"/>
      <c r="K262" s="728">
        <f t="shared" ref="K262:K269" si="14">+E262-F262-G262-J262</f>
        <v>0</v>
      </c>
      <c r="Q262" s="698">
        <f t="shared" si="11"/>
        <v>1</v>
      </c>
    </row>
    <row r="263" spans="1:17" hidden="1" x14ac:dyDescent="0.55000000000000004">
      <c r="A263" s="703"/>
      <c r="B263" s="704"/>
      <c r="C263" s="724">
        <f>+'Technical &amp; Production'!C34</f>
        <v>0</v>
      </c>
      <c r="D263" s="724">
        <f>+'Technical &amp; Production'!D34</f>
        <v>0</v>
      </c>
      <c r="E263" s="738">
        <f>+'Technical &amp; Production'!G34</f>
        <v>0</v>
      </c>
      <c r="F263" s="727"/>
      <c r="G263" s="727"/>
      <c r="H263" s="727"/>
      <c r="I263" s="727"/>
      <c r="J263" s="727"/>
      <c r="K263" s="728">
        <f t="shared" si="14"/>
        <v>0</v>
      </c>
      <c r="Q263" s="698">
        <f t="shared" si="11"/>
        <v>1</v>
      </c>
    </row>
    <row r="264" spans="1:17" hidden="1" x14ac:dyDescent="0.55000000000000004">
      <c r="A264" s="699"/>
      <c r="B264" s="700"/>
      <c r="C264" s="724">
        <f>+'Technical &amp; Production'!C35</f>
        <v>0</v>
      </c>
      <c r="D264" s="724">
        <f>+'Technical &amp; Production'!D35</f>
        <v>0</v>
      </c>
      <c r="E264" s="738">
        <f>+'Technical &amp; Production'!G35</f>
        <v>0</v>
      </c>
      <c r="F264" s="727"/>
      <c r="G264" s="727"/>
      <c r="H264" s="727"/>
      <c r="I264" s="727"/>
      <c r="J264" s="727"/>
      <c r="K264" s="728">
        <f t="shared" si="14"/>
        <v>0</v>
      </c>
      <c r="Q264" s="698">
        <f t="shared" si="11"/>
        <v>1</v>
      </c>
    </row>
    <row r="265" spans="1:17" hidden="1" x14ac:dyDescent="0.55000000000000004">
      <c r="A265" s="703"/>
      <c r="B265" s="704"/>
      <c r="C265" s="724">
        <f>+'Technical &amp; Production'!C36</f>
        <v>0</v>
      </c>
      <c r="D265" s="724">
        <f>+'Technical &amp; Production'!D36</f>
        <v>0</v>
      </c>
      <c r="E265" s="738">
        <f>+'Technical &amp; Production'!G36</f>
        <v>0</v>
      </c>
      <c r="F265" s="727"/>
      <c r="G265" s="727"/>
      <c r="H265" s="727"/>
      <c r="I265" s="727"/>
      <c r="J265" s="727"/>
      <c r="K265" s="728">
        <f t="shared" si="14"/>
        <v>0</v>
      </c>
      <c r="Q265" s="698">
        <f t="shared" si="11"/>
        <v>1</v>
      </c>
    </row>
    <row r="266" spans="1:17" hidden="1" x14ac:dyDescent="0.55000000000000004">
      <c r="A266" s="703"/>
      <c r="B266" s="704"/>
      <c r="C266" s="724">
        <f>+'Technical &amp; Production'!C37</f>
        <v>0</v>
      </c>
      <c r="D266" s="724">
        <f>+'Technical &amp; Production'!D37</f>
        <v>0</v>
      </c>
      <c r="E266" s="738">
        <f>+'Technical &amp; Production'!G37</f>
        <v>0</v>
      </c>
      <c r="F266" s="727"/>
      <c r="G266" s="727"/>
      <c r="H266" s="727"/>
      <c r="I266" s="727"/>
      <c r="J266" s="727"/>
      <c r="K266" s="728">
        <f t="shared" si="14"/>
        <v>0</v>
      </c>
      <c r="Q266" s="698">
        <f t="shared" si="11"/>
        <v>1</v>
      </c>
    </row>
    <row r="267" spans="1:17" hidden="1" x14ac:dyDescent="0.55000000000000004">
      <c r="A267" s="703"/>
      <c r="B267" s="700"/>
      <c r="C267" s="724">
        <f>+'Technical &amp; Production'!C38</f>
        <v>0</v>
      </c>
      <c r="D267" s="724">
        <f>+'Technical &amp; Production'!D38</f>
        <v>0</v>
      </c>
      <c r="E267" s="738">
        <f>+'Technical &amp; Production'!G38</f>
        <v>0</v>
      </c>
      <c r="F267" s="727"/>
      <c r="G267" s="727"/>
      <c r="H267" s="727"/>
      <c r="I267" s="727"/>
      <c r="J267" s="727"/>
      <c r="K267" s="728">
        <f t="shared" si="14"/>
        <v>0</v>
      </c>
      <c r="Q267" s="698">
        <f t="shared" si="11"/>
        <v>1</v>
      </c>
    </row>
    <row r="268" spans="1:17" hidden="1" x14ac:dyDescent="0.55000000000000004">
      <c r="A268" s="699"/>
      <c r="B268" s="700"/>
      <c r="C268" s="724">
        <f>+'Technical &amp; Production'!C39</f>
        <v>0</v>
      </c>
      <c r="D268" s="724">
        <f>+'Technical &amp; Production'!D39</f>
        <v>0</v>
      </c>
      <c r="E268" s="738">
        <f>+'Technical &amp; Production'!G39</f>
        <v>0</v>
      </c>
      <c r="F268" s="720"/>
      <c r="G268" s="720"/>
      <c r="H268" s="720"/>
      <c r="I268" s="720"/>
      <c r="J268" s="720"/>
      <c r="K268" s="728">
        <f t="shared" si="14"/>
        <v>0</v>
      </c>
      <c r="Q268" s="698">
        <f t="shared" si="11"/>
        <v>1</v>
      </c>
    </row>
    <row r="269" spans="1:17" hidden="1" x14ac:dyDescent="0.55000000000000004">
      <c r="A269" s="703"/>
      <c r="B269" s="704" t="str">
        <f>+B261</f>
        <v>ZK106.K246.C525</v>
      </c>
      <c r="C269" s="724">
        <f>+'Technical &amp; Production'!C40</f>
        <v>0</v>
      </c>
      <c r="D269" s="724">
        <f>+'Technical &amp; Production'!D40</f>
        <v>0</v>
      </c>
      <c r="E269" s="738">
        <f>+'Technical &amp; Production'!G40</f>
        <v>0</v>
      </c>
      <c r="F269" s="727"/>
      <c r="G269" s="727"/>
      <c r="H269" s="727"/>
      <c r="I269" s="727"/>
      <c r="J269" s="727"/>
      <c r="K269" s="728">
        <f t="shared" si="14"/>
        <v>0</v>
      </c>
      <c r="Q269" s="698">
        <f t="shared" si="11"/>
        <v>1</v>
      </c>
    </row>
    <row r="270" spans="1:17" hidden="1" x14ac:dyDescent="0.55000000000000004">
      <c r="A270" s="739"/>
      <c r="B270" s="740"/>
      <c r="C270" s="743" t="s">
        <v>301</v>
      </c>
      <c r="D270" s="743"/>
      <c r="E270" s="738"/>
      <c r="F270" s="720">
        <f>+IFERROR(VLOOKUP($B269,'[1]Sum table'!$A:$E,4,FALSE),0)</f>
        <v>0</v>
      </c>
      <c r="G270" s="720">
        <f>+IFERROR(VLOOKUP($B269,'[1]Sum table'!$A:$E,5,FALSE),0)</f>
        <v>0</v>
      </c>
      <c r="H270" s="720">
        <f>+IFERROR(VLOOKUP($B269,'[1]Sum table'!$A:$F,6,FALSE),0)</f>
        <v>0</v>
      </c>
      <c r="I270" s="720"/>
      <c r="J270" s="720">
        <f>+IFERROR(VLOOKUP($B269,'[1]Sum table'!$A:$G,7,FALSE),0)</f>
        <v>0</v>
      </c>
      <c r="K270" s="721"/>
      <c r="Q270" s="698">
        <f t="shared" si="11"/>
        <v>1</v>
      </c>
    </row>
    <row r="271" spans="1:17" hidden="1" x14ac:dyDescent="0.55000000000000004">
      <c r="A271" s="722" t="s">
        <v>150</v>
      </c>
      <c r="B271" s="715" t="str">
        <f>+'Technical &amp; Production'!B42</f>
        <v>ZK106.K247.C525</v>
      </c>
      <c r="C271" s="716" t="s">
        <v>151</v>
      </c>
      <c r="D271" s="716"/>
      <c r="E271" s="717">
        <f>SUM(E272:E279)</f>
        <v>0</v>
      </c>
      <c r="F271" s="718">
        <f>SUM(F272:F279)</f>
        <v>0</v>
      </c>
      <c r="G271" s="718">
        <f>SUM(G272:G279)</f>
        <v>0</v>
      </c>
      <c r="H271" s="718">
        <f>SUM(H272:H279)</f>
        <v>0</v>
      </c>
      <c r="I271" s="718">
        <f>+E271-F271-G271</f>
        <v>0</v>
      </c>
      <c r="J271" s="718">
        <f>SUM(J272:J279)</f>
        <v>0</v>
      </c>
      <c r="K271" s="719">
        <f>+I271-J271</f>
        <v>0</v>
      </c>
      <c r="Q271" s="698">
        <f t="shared" si="11"/>
        <v>1</v>
      </c>
    </row>
    <row r="272" spans="1:17" hidden="1" x14ac:dyDescent="0.55000000000000004">
      <c r="A272" s="703"/>
      <c r="B272" s="704"/>
      <c r="C272" s="724">
        <f>+'Technical &amp; Production'!C43</f>
        <v>0</v>
      </c>
      <c r="D272" s="724">
        <f>+'Technical &amp; Production'!D43</f>
        <v>0</v>
      </c>
      <c r="E272" s="738">
        <f>+'Technical &amp; Production'!G43</f>
        <v>0</v>
      </c>
      <c r="F272" s="720"/>
      <c r="G272" s="720"/>
      <c r="H272" s="720"/>
      <c r="I272" s="720"/>
      <c r="J272" s="720"/>
      <c r="K272" s="728">
        <f t="shared" ref="K272:K278" si="15">+E272-F272-G272-J272</f>
        <v>0</v>
      </c>
      <c r="Q272" s="698">
        <f t="shared" si="11"/>
        <v>1</v>
      </c>
    </row>
    <row r="273" spans="1:17" hidden="1" x14ac:dyDescent="0.55000000000000004">
      <c r="A273" s="703"/>
      <c r="B273" s="700" t="str">
        <f>+B271</f>
        <v>ZK106.K247.C525</v>
      </c>
      <c r="C273" s="724">
        <f>+'Technical &amp; Production'!C44</f>
        <v>0</v>
      </c>
      <c r="D273" s="724">
        <f>+'Technical &amp; Production'!D44</f>
        <v>0</v>
      </c>
      <c r="E273" s="738">
        <f>+'Technical &amp; Production'!G44</f>
        <v>0</v>
      </c>
      <c r="F273" s="727"/>
      <c r="G273" s="727"/>
      <c r="H273" s="727"/>
      <c r="I273" s="727"/>
      <c r="J273" s="727"/>
      <c r="K273" s="728">
        <f t="shared" si="15"/>
        <v>0</v>
      </c>
      <c r="Q273" s="698">
        <f t="shared" si="11"/>
        <v>1</v>
      </c>
    </row>
    <row r="274" spans="1:17" hidden="1" x14ac:dyDescent="0.55000000000000004">
      <c r="A274" s="699"/>
      <c r="B274" s="700"/>
      <c r="C274" s="724">
        <f>+'Technical &amp; Production'!C45</f>
        <v>0</v>
      </c>
      <c r="D274" s="724">
        <f>+'Technical &amp; Production'!D45</f>
        <v>0</v>
      </c>
      <c r="E274" s="738">
        <f>+'Technical &amp; Production'!G45</f>
        <v>0</v>
      </c>
      <c r="F274" s="720"/>
      <c r="G274" s="720"/>
      <c r="H274" s="720"/>
      <c r="I274" s="720"/>
      <c r="J274" s="720"/>
      <c r="K274" s="728">
        <f t="shared" si="15"/>
        <v>0</v>
      </c>
      <c r="Q274" s="698">
        <f t="shared" si="11"/>
        <v>1</v>
      </c>
    </row>
    <row r="275" spans="1:17" hidden="1" x14ac:dyDescent="0.55000000000000004">
      <c r="A275" s="699"/>
      <c r="B275" s="700"/>
      <c r="C275" s="724">
        <f>+'Technical &amp; Production'!C46</f>
        <v>0</v>
      </c>
      <c r="D275" s="724">
        <f>+'Technical &amp; Production'!D46</f>
        <v>0</v>
      </c>
      <c r="E275" s="738">
        <f>+'Technical &amp; Production'!G46</f>
        <v>0</v>
      </c>
      <c r="F275" s="727"/>
      <c r="G275" s="727"/>
      <c r="H275" s="727"/>
      <c r="I275" s="727"/>
      <c r="J275" s="727"/>
      <c r="K275" s="728">
        <f t="shared" si="15"/>
        <v>0</v>
      </c>
      <c r="Q275" s="698">
        <f t="shared" si="11"/>
        <v>1</v>
      </c>
    </row>
    <row r="276" spans="1:17" hidden="1" x14ac:dyDescent="0.55000000000000004">
      <c r="A276" s="699"/>
      <c r="B276" s="700"/>
      <c r="C276" s="724">
        <f>+'Technical &amp; Production'!C47</f>
        <v>0</v>
      </c>
      <c r="D276" s="724">
        <f>+'Technical &amp; Production'!D47</f>
        <v>0</v>
      </c>
      <c r="E276" s="738">
        <f>+'Technical &amp; Production'!G47</f>
        <v>0</v>
      </c>
      <c r="F276" s="727"/>
      <c r="G276" s="727"/>
      <c r="H276" s="727"/>
      <c r="I276" s="727"/>
      <c r="J276" s="727"/>
      <c r="K276" s="728">
        <f t="shared" si="15"/>
        <v>0</v>
      </c>
      <c r="Q276" s="698">
        <f t="shared" si="11"/>
        <v>1</v>
      </c>
    </row>
    <row r="277" spans="1:17" hidden="1" x14ac:dyDescent="0.55000000000000004">
      <c r="A277" s="699"/>
      <c r="B277" s="700"/>
      <c r="C277" s="724">
        <f>+'Technical &amp; Production'!C48</f>
        <v>0</v>
      </c>
      <c r="D277" s="724">
        <f>+'Technical &amp; Production'!D48</f>
        <v>0</v>
      </c>
      <c r="E277" s="738">
        <f>+'Technical &amp; Production'!G48</f>
        <v>0</v>
      </c>
      <c r="F277" s="727"/>
      <c r="G277" s="727"/>
      <c r="H277" s="727"/>
      <c r="I277" s="727"/>
      <c r="J277" s="727"/>
      <c r="K277" s="728">
        <f t="shared" si="15"/>
        <v>0</v>
      </c>
      <c r="Q277" s="698">
        <f t="shared" si="11"/>
        <v>1</v>
      </c>
    </row>
    <row r="278" spans="1:17" hidden="1" x14ac:dyDescent="0.55000000000000004">
      <c r="A278" s="699"/>
      <c r="B278" s="700" t="str">
        <f>+B271</f>
        <v>ZK106.K247.C525</v>
      </c>
      <c r="C278" s="724">
        <f>+'Technical &amp; Production'!C49</f>
        <v>0</v>
      </c>
      <c r="D278" s="724">
        <f>+'Technical &amp; Production'!D49</f>
        <v>0</v>
      </c>
      <c r="E278" s="738">
        <f>+'Technical &amp; Production'!G49</f>
        <v>0</v>
      </c>
      <c r="F278" s="727"/>
      <c r="G278" s="727"/>
      <c r="H278" s="727"/>
      <c r="I278" s="727"/>
      <c r="J278" s="727"/>
      <c r="K278" s="728">
        <f t="shared" si="15"/>
        <v>0</v>
      </c>
      <c r="Q278" s="698">
        <f t="shared" si="11"/>
        <v>1</v>
      </c>
    </row>
    <row r="279" spans="1:17" hidden="1" x14ac:dyDescent="0.55000000000000004">
      <c r="A279" s="699"/>
      <c r="B279" s="700"/>
      <c r="C279" s="743" t="s">
        <v>301</v>
      </c>
      <c r="D279" s="743"/>
      <c r="E279" s="738"/>
      <c r="F279" s="720">
        <f>+IFERROR(VLOOKUP($B278,'[1]Sum table'!$A:$E,4,FALSE),0)</f>
        <v>0</v>
      </c>
      <c r="G279" s="720">
        <f>+IFERROR(VLOOKUP($B278,'[1]Sum table'!$A:$E,5,FALSE),0)</f>
        <v>0</v>
      </c>
      <c r="H279" s="720">
        <f>+IFERROR(VLOOKUP($B278,'[1]Sum table'!$A:$F,6,FALSE),0)</f>
        <v>0</v>
      </c>
      <c r="I279" s="720"/>
      <c r="J279" s="720">
        <f>+IFERROR(VLOOKUP($B278,'[1]Sum table'!$A:$G,7,FALSE),0)</f>
        <v>0</v>
      </c>
      <c r="K279" s="721"/>
      <c r="Q279" s="698">
        <f t="shared" si="11"/>
        <v>1</v>
      </c>
    </row>
    <row r="280" spans="1:17" hidden="1" x14ac:dyDescent="0.55000000000000004">
      <c r="A280" s="722" t="s">
        <v>152</v>
      </c>
      <c r="B280" s="715" t="str">
        <f>+'Technical &amp; Production'!B51</f>
        <v>ZK106.K128.C525</v>
      </c>
      <c r="C280" s="716" t="s">
        <v>153</v>
      </c>
      <c r="D280" s="716"/>
      <c r="E280" s="717">
        <f>SUM(E281:E288)</f>
        <v>0</v>
      </c>
      <c r="F280" s="718">
        <f>SUM(F281:F288)</f>
        <v>0</v>
      </c>
      <c r="G280" s="718">
        <f>SUM(G281:G288)</f>
        <v>0</v>
      </c>
      <c r="H280" s="718">
        <f>SUM(H281:H288)</f>
        <v>0</v>
      </c>
      <c r="I280" s="718">
        <f>+E280-F280-G280</f>
        <v>0</v>
      </c>
      <c r="J280" s="718">
        <f>SUM(J281:J288)</f>
        <v>0</v>
      </c>
      <c r="K280" s="719">
        <f>+I280-J280</f>
        <v>0</v>
      </c>
      <c r="Q280" s="698">
        <f t="shared" si="11"/>
        <v>1</v>
      </c>
    </row>
    <row r="281" spans="1:17" hidden="1" x14ac:dyDescent="0.55000000000000004">
      <c r="A281" s="699"/>
      <c r="B281" s="700"/>
      <c r="C281" s="724">
        <f>+'Technical &amp; Production'!C52</f>
        <v>0</v>
      </c>
      <c r="D281" s="724">
        <f>+'Technical &amp; Production'!D52</f>
        <v>0</v>
      </c>
      <c r="E281" s="738">
        <f>+'Technical &amp; Production'!G52</f>
        <v>0</v>
      </c>
      <c r="F281" s="727"/>
      <c r="G281" s="727"/>
      <c r="H281" s="727"/>
      <c r="I281" s="727"/>
      <c r="J281" s="727"/>
      <c r="K281" s="728">
        <f t="shared" ref="K281:K287" si="16">+E281-F281-G281-J281</f>
        <v>0</v>
      </c>
      <c r="Q281" s="698">
        <f t="shared" si="11"/>
        <v>1</v>
      </c>
    </row>
    <row r="282" spans="1:17" hidden="1" x14ac:dyDescent="0.55000000000000004">
      <c r="A282" s="699"/>
      <c r="B282" s="700"/>
      <c r="C282" s="724">
        <f>+'Technical &amp; Production'!C53</f>
        <v>0</v>
      </c>
      <c r="D282" s="724">
        <f>+'Technical &amp; Production'!D53</f>
        <v>0</v>
      </c>
      <c r="E282" s="738">
        <f>+'Technical &amp; Production'!G53</f>
        <v>0</v>
      </c>
      <c r="F282" s="727"/>
      <c r="G282" s="727"/>
      <c r="H282" s="727"/>
      <c r="I282" s="727"/>
      <c r="J282" s="727"/>
      <c r="K282" s="728">
        <f t="shared" si="16"/>
        <v>0</v>
      </c>
      <c r="Q282" s="698">
        <f t="shared" si="11"/>
        <v>1</v>
      </c>
    </row>
    <row r="283" spans="1:17" hidden="1" x14ac:dyDescent="0.55000000000000004">
      <c r="A283" s="699"/>
      <c r="B283" s="700"/>
      <c r="C283" s="724">
        <f>+'Technical &amp; Production'!C54</f>
        <v>0</v>
      </c>
      <c r="D283" s="724">
        <f>+'Technical &amp; Production'!D54</f>
        <v>0</v>
      </c>
      <c r="E283" s="738">
        <f>+'Technical &amp; Production'!G54</f>
        <v>0</v>
      </c>
      <c r="F283" s="727"/>
      <c r="G283" s="727"/>
      <c r="H283" s="727"/>
      <c r="I283" s="727"/>
      <c r="J283" s="727"/>
      <c r="K283" s="728">
        <f t="shared" si="16"/>
        <v>0</v>
      </c>
      <c r="Q283" s="698">
        <f t="shared" si="11"/>
        <v>1</v>
      </c>
    </row>
    <row r="284" spans="1:17" hidden="1" x14ac:dyDescent="0.55000000000000004">
      <c r="A284" s="699"/>
      <c r="B284" s="700"/>
      <c r="C284" s="724">
        <f>+'Technical &amp; Production'!C55</f>
        <v>0</v>
      </c>
      <c r="D284" s="724">
        <f>+'Technical &amp; Production'!D55</f>
        <v>0</v>
      </c>
      <c r="E284" s="738">
        <f>+'Technical &amp; Production'!G55</f>
        <v>0</v>
      </c>
      <c r="F284" s="727"/>
      <c r="G284" s="727"/>
      <c r="H284" s="727"/>
      <c r="I284" s="727"/>
      <c r="J284" s="727"/>
      <c r="K284" s="728">
        <f t="shared" si="16"/>
        <v>0</v>
      </c>
      <c r="Q284" s="698">
        <f t="shared" si="11"/>
        <v>1</v>
      </c>
    </row>
    <row r="285" spans="1:17" hidden="1" x14ac:dyDescent="0.55000000000000004">
      <c r="A285" s="699"/>
      <c r="B285" s="700"/>
      <c r="C285" s="724">
        <f>+'Technical &amp; Production'!C56</f>
        <v>0</v>
      </c>
      <c r="D285" s="724">
        <f>+'Technical &amp; Production'!D56</f>
        <v>0</v>
      </c>
      <c r="E285" s="738">
        <f>+'Technical &amp; Production'!G56</f>
        <v>0</v>
      </c>
      <c r="F285" s="727"/>
      <c r="G285" s="727"/>
      <c r="H285" s="727"/>
      <c r="I285" s="727"/>
      <c r="J285" s="727"/>
      <c r="K285" s="728">
        <f t="shared" si="16"/>
        <v>0</v>
      </c>
      <c r="Q285" s="698">
        <f t="shared" ref="Q285:Q348" si="17">+IF(SUM(E285:J285)=0,1,0)</f>
        <v>1</v>
      </c>
    </row>
    <row r="286" spans="1:17" hidden="1" x14ac:dyDescent="0.55000000000000004">
      <c r="A286" s="699"/>
      <c r="B286" s="700"/>
      <c r="C286" s="724">
        <f>+'Technical &amp; Production'!C57</f>
        <v>0</v>
      </c>
      <c r="D286" s="724">
        <f>+'Technical &amp; Production'!D57</f>
        <v>0</v>
      </c>
      <c r="E286" s="738">
        <f>+'Technical &amp; Production'!G57</f>
        <v>0</v>
      </c>
      <c r="F286" s="727"/>
      <c r="G286" s="727"/>
      <c r="H286" s="727"/>
      <c r="I286" s="727"/>
      <c r="J286" s="727"/>
      <c r="K286" s="728">
        <f t="shared" si="16"/>
        <v>0</v>
      </c>
      <c r="Q286" s="698">
        <f t="shared" si="17"/>
        <v>1</v>
      </c>
    </row>
    <row r="287" spans="1:17" hidden="1" x14ac:dyDescent="0.55000000000000004">
      <c r="A287" s="699"/>
      <c r="B287" s="700" t="str">
        <f>+B280</f>
        <v>ZK106.K128.C525</v>
      </c>
      <c r="C287" s="724">
        <f>+'Technical &amp; Production'!C58</f>
        <v>0</v>
      </c>
      <c r="D287" s="724">
        <f>+'Technical &amp; Production'!D58</f>
        <v>0</v>
      </c>
      <c r="E287" s="738">
        <f>+'Technical &amp; Production'!G58</f>
        <v>0</v>
      </c>
      <c r="F287" s="727"/>
      <c r="G287" s="727"/>
      <c r="H287" s="727"/>
      <c r="I287" s="727"/>
      <c r="J287" s="727"/>
      <c r="K287" s="728">
        <f t="shared" si="16"/>
        <v>0</v>
      </c>
      <c r="Q287" s="698">
        <f t="shared" si="17"/>
        <v>1</v>
      </c>
    </row>
    <row r="288" spans="1:17" hidden="1" x14ac:dyDescent="0.55000000000000004">
      <c r="A288" s="699"/>
      <c r="B288" s="700"/>
      <c r="C288" s="743" t="s">
        <v>301</v>
      </c>
      <c r="D288" s="743"/>
      <c r="E288" s="738"/>
      <c r="F288" s="720">
        <f>+IFERROR(VLOOKUP($B287,'[1]Sum table'!$A:$E,4,FALSE),0)</f>
        <v>0</v>
      </c>
      <c r="G288" s="720">
        <f>+IFERROR(VLOOKUP($B287,'[1]Sum table'!$A:$E,5,FALSE),0)</f>
        <v>0</v>
      </c>
      <c r="H288" s="720">
        <f>+IFERROR(VLOOKUP($B287,'[1]Sum table'!$A:$F,6,FALSE),0)</f>
        <v>0</v>
      </c>
      <c r="I288" s="720"/>
      <c r="J288" s="720">
        <f>+IFERROR(VLOOKUP($B287,'[1]Sum table'!$A:$G,7,FALSE),0)</f>
        <v>0</v>
      </c>
      <c r="K288" s="721"/>
      <c r="Q288" s="698">
        <f t="shared" si="17"/>
        <v>1</v>
      </c>
    </row>
    <row r="289" spans="1:17" hidden="1" x14ac:dyDescent="0.55000000000000004">
      <c r="A289" s="722" t="s">
        <v>154</v>
      </c>
      <c r="B289" s="715" t="str">
        <f>+'Technical &amp; Production'!B60</f>
        <v>ZK106.K248.C525</v>
      </c>
      <c r="C289" s="716" t="s">
        <v>155</v>
      </c>
      <c r="D289" s="716"/>
      <c r="E289" s="717">
        <f>SUM(E290:E297)</f>
        <v>0</v>
      </c>
      <c r="F289" s="718">
        <f>SUM(F290:F297)</f>
        <v>0</v>
      </c>
      <c r="G289" s="718">
        <f>SUM(G290:G297)</f>
        <v>0</v>
      </c>
      <c r="H289" s="718">
        <f>SUM(H290:H297)</f>
        <v>0</v>
      </c>
      <c r="I289" s="718">
        <f>+E289-F289-G289</f>
        <v>0</v>
      </c>
      <c r="J289" s="718">
        <f>SUM(J290:J297)</f>
        <v>0</v>
      </c>
      <c r="K289" s="719">
        <f>+I289-J289</f>
        <v>0</v>
      </c>
      <c r="Q289" s="698">
        <f t="shared" si="17"/>
        <v>1</v>
      </c>
    </row>
    <row r="290" spans="1:17" hidden="1" x14ac:dyDescent="0.55000000000000004">
      <c r="A290" s="699"/>
      <c r="B290" s="700"/>
      <c r="C290" s="724">
        <f>+'Technical &amp; Production'!C61</f>
        <v>0</v>
      </c>
      <c r="D290" s="724">
        <f>+'Technical &amp; Production'!D61</f>
        <v>0</v>
      </c>
      <c r="E290" s="738">
        <f>+'Technical &amp; Production'!G61</f>
        <v>0</v>
      </c>
      <c r="F290" s="720"/>
      <c r="G290" s="720"/>
      <c r="H290" s="720"/>
      <c r="I290" s="720"/>
      <c r="J290" s="720"/>
      <c r="K290" s="728">
        <f t="shared" ref="K290:K296" si="18">+E290-F290-G290-J290</f>
        <v>0</v>
      </c>
      <c r="Q290" s="698">
        <f t="shared" si="17"/>
        <v>1</v>
      </c>
    </row>
    <row r="291" spans="1:17" hidden="1" x14ac:dyDescent="0.55000000000000004">
      <c r="A291" s="699"/>
      <c r="B291" s="700"/>
      <c r="C291" s="724">
        <f>+'Technical &amp; Production'!C62</f>
        <v>0</v>
      </c>
      <c r="D291" s="724">
        <f>+'Technical &amp; Production'!D62</f>
        <v>0</v>
      </c>
      <c r="E291" s="738">
        <f>+'Technical &amp; Production'!G62</f>
        <v>0</v>
      </c>
      <c r="F291" s="727"/>
      <c r="G291" s="727"/>
      <c r="H291" s="727"/>
      <c r="I291" s="727"/>
      <c r="J291" s="727"/>
      <c r="K291" s="728">
        <f t="shared" si="18"/>
        <v>0</v>
      </c>
      <c r="Q291" s="698">
        <f t="shared" si="17"/>
        <v>1</v>
      </c>
    </row>
    <row r="292" spans="1:17" hidden="1" x14ac:dyDescent="0.55000000000000004">
      <c r="A292" s="699"/>
      <c r="B292" s="700"/>
      <c r="C292" s="724">
        <f>+'Technical &amp; Production'!C63</f>
        <v>0</v>
      </c>
      <c r="D292" s="724">
        <f>+'Technical &amp; Production'!D63</f>
        <v>0</v>
      </c>
      <c r="E292" s="738">
        <f>+'Technical &amp; Production'!G63</f>
        <v>0</v>
      </c>
      <c r="F292" s="727"/>
      <c r="G292" s="727"/>
      <c r="H292" s="727"/>
      <c r="I292" s="727"/>
      <c r="J292" s="727"/>
      <c r="K292" s="728">
        <f t="shared" si="18"/>
        <v>0</v>
      </c>
      <c r="Q292" s="698">
        <f t="shared" si="17"/>
        <v>1</v>
      </c>
    </row>
    <row r="293" spans="1:17" hidden="1" x14ac:dyDescent="0.55000000000000004">
      <c r="A293" s="699"/>
      <c r="B293" s="700"/>
      <c r="C293" s="724">
        <f>+'Technical &amp; Production'!C64</f>
        <v>0</v>
      </c>
      <c r="D293" s="724">
        <f>+'Technical &amp; Production'!D64</f>
        <v>0</v>
      </c>
      <c r="E293" s="738">
        <f>+'Technical &amp; Production'!G64</f>
        <v>0</v>
      </c>
      <c r="F293" s="727"/>
      <c r="G293" s="727"/>
      <c r="H293" s="727"/>
      <c r="I293" s="727"/>
      <c r="J293" s="727"/>
      <c r="K293" s="728">
        <f t="shared" si="18"/>
        <v>0</v>
      </c>
      <c r="Q293" s="698">
        <f t="shared" si="17"/>
        <v>1</v>
      </c>
    </row>
    <row r="294" spans="1:17" hidden="1" x14ac:dyDescent="0.55000000000000004">
      <c r="A294" s="699"/>
      <c r="B294" s="700"/>
      <c r="C294" s="724">
        <f>+'Technical &amp; Production'!C65</f>
        <v>0</v>
      </c>
      <c r="D294" s="724">
        <f>+'Technical &amp; Production'!D65</f>
        <v>0</v>
      </c>
      <c r="E294" s="738">
        <f>+'Technical &amp; Production'!G65</f>
        <v>0</v>
      </c>
      <c r="F294" s="727"/>
      <c r="G294" s="727"/>
      <c r="H294" s="727"/>
      <c r="I294" s="727"/>
      <c r="J294" s="727"/>
      <c r="K294" s="728">
        <f t="shared" si="18"/>
        <v>0</v>
      </c>
      <c r="Q294" s="698">
        <f t="shared" si="17"/>
        <v>1</v>
      </c>
    </row>
    <row r="295" spans="1:17" hidden="1" x14ac:dyDescent="0.55000000000000004">
      <c r="A295" s="699"/>
      <c r="B295" s="700"/>
      <c r="C295" s="724">
        <f>+'Technical &amp; Production'!C66</f>
        <v>0</v>
      </c>
      <c r="D295" s="724">
        <f>+'Technical &amp; Production'!D66</f>
        <v>0</v>
      </c>
      <c r="E295" s="738">
        <f>+'Technical &amp; Production'!G66</f>
        <v>0</v>
      </c>
      <c r="F295" s="727"/>
      <c r="G295" s="727"/>
      <c r="H295" s="727"/>
      <c r="I295" s="727"/>
      <c r="J295" s="727"/>
      <c r="K295" s="728">
        <f t="shared" si="18"/>
        <v>0</v>
      </c>
      <c r="Q295" s="698">
        <f t="shared" si="17"/>
        <v>1</v>
      </c>
    </row>
    <row r="296" spans="1:17" hidden="1" x14ac:dyDescent="0.55000000000000004">
      <c r="A296" s="699"/>
      <c r="B296" s="700" t="str">
        <f>+B289</f>
        <v>ZK106.K248.C525</v>
      </c>
      <c r="C296" s="724">
        <f>+'Technical &amp; Production'!C67</f>
        <v>0</v>
      </c>
      <c r="D296" s="724">
        <f>+'Technical &amp; Production'!D67</f>
        <v>0</v>
      </c>
      <c r="E296" s="738">
        <f>+'Technical &amp; Production'!G67</f>
        <v>0</v>
      </c>
      <c r="F296" s="727"/>
      <c r="G296" s="727"/>
      <c r="H296" s="727"/>
      <c r="I296" s="727"/>
      <c r="J296" s="727"/>
      <c r="K296" s="728">
        <f t="shared" si="18"/>
        <v>0</v>
      </c>
      <c r="Q296" s="698">
        <f t="shared" si="17"/>
        <v>1</v>
      </c>
    </row>
    <row r="297" spans="1:17" hidden="1" x14ac:dyDescent="0.55000000000000004">
      <c r="A297" s="699"/>
      <c r="B297" s="700"/>
      <c r="C297" s="743" t="s">
        <v>301</v>
      </c>
      <c r="D297" s="743"/>
      <c r="E297" s="738"/>
      <c r="F297" s="720">
        <f>+IFERROR(VLOOKUP($B296,'[1]Sum table'!$A:$E,4,FALSE),0)</f>
        <v>0</v>
      </c>
      <c r="G297" s="720">
        <f>+IFERROR(VLOOKUP($B296,'[1]Sum table'!$A:$E,5,FALSE),0)</f>
        <v>0</v>
      </c>
      <c r="H297" s="720">
        <f>+IFERROR(VLOOKUP($B296,'[1]Sum table'!$A:$F,6,FALSE),0)</f>
        <v>0</v>
      </c>
      <c r="I297" s="720"/>
      <c r="J297" s="720">
        <f>+IFERROR(VLOOKUP($B296,'[1]Sum table'!$A:$G,7,FALSE),0)</f>
        <v>0</v>
      </c>
      <c r="K297" s="721"/>
      <c r="Q297" s="698">
        <f t="shared" si="17"/>
        <v>1</v>
      </c>
    </row>
    <row r="298" spans="1:17" hidden="1" x14ac:dyDescent="0.55000000000000004">
      <c r="A298" s="722" t="s">
        <v>156</v>
      </c>
      <c r="B298" s="715" t="str">
        <f>+'Technical &amp; Production'!B69</f>
        <v>ZK106.K249.C525</v>
      </c>
      <c r="C298" s="716" t="s">
        <v>301</v>
      </c>
      <c r="D298" s="716"/>
      <c r="E298" s="717">
        <f>SUM(E299:E306)</f>
        <v>0</v>
      </c>
      <c r="F298" s="727"/>
      <c r="G298" s="727"/>
      <c r="H298" s="727"/>
      <c r="I298" s="727">
        <f>+E298-F298-G298</f>
        <v>0</v>
      </c>
      <c r="J298" s="727"/>
      <c r="K298" s="719">
        <f>+I298-J298</f>
        <v>0</v>
      </c>
      <c r="Q298" s="698">
        <f t="shared" si="17"/>
        <v>1</v>
      </c>
    </row>
    <row r="299" spans="1:17" hidden="1" x14ac:dyDescent="0.55000000000000004">
      <c r="A299" s="699"/>
      <c r="B299" s="700"/>
      <c r="C299" s="724">
        <f>+'Technical &amp; Production'!C70</f>
        <v>0</v>
      </c>
      <c r="D299" s="724">
        <f>+'Technical &amp; Production'!D70</f>
        <v>0</v>
      </c>
      <c r="E299" s="738">
        <f>+'Technical &amp; Production'!G70</f>
        <v>0</v>
      </c>
      <c r="F299" s="720"/>
      <c r="G299" s="720"/>
      <c r="H299" s="720"/>
      <c r="I299" s="720"/>
      <c r="J299" s="720"/>
      <c r="K299" s="728">
        <f t="shared" ref="K299:K305" si="19">+E299-F299-G299-J299</f>
        <v>0</v>
      </c>
      <c r="Q299" s="698">
        <f t="shared" si="17"/>
        <v>1</v>
      </c>
    </row>
    <row r="300" spans="1:17" hidden="1" x14ac:dyDescent="0.55000000000000004">
      <c r="A300" s="699"/>
      <c r="B300" s="700"/>
      <c r="C300" s="724">
        <f>+'Technical &amp; Production'!C71</f>
        <v>0</v>
      </c>
      <c r="D300" s="724">
        <f>+'Technical &amp; Production'!D71</f>
        <v>0</v>
      </c>
      <c r="E300" s="738">
        <f>+'Technical &amp; Production'!G71</f>
        <v>0</v>
      </c>
      <c r="F300" s="727"/>
      <c r="G300" s="727"/>
      <c r="H300" s="727"/>
      <c r="I300" s="727"/>
      <c r="J300" s="727"/>
      <c r="K300" s="728">
        <f t="shared" si="19"/>
        <v>0</v>
      </c>
      <c r="Q300" s="698">
        <f t="shared" si="17"/>
        <v>1</v>
      </c>
    </row>
    <row r="301" spans="1:17" hidden="1" x14ac:dyDescent="0.55000000000000004">
      <c r="A301" s="699"/>
      <c r="B301" s="700"/>
      <c r="C301" s="724">
        <f>+'Technical &amp; Production'!C72</f>
        <v>0</v>
      </c>
      <c r="D301" s="724">
        <f>+'Technical &amp; Production'!D72</f>
        <v>0</v>
      </c>
      <c r="E301" s="738">
        <f>+'Technical &amp; Production'!G72</f>
        <v>0</v>
      </c>
      <c r="F301" s="727"/>
      <c r="G301" s="727"/>
      <c r="H301" s="727"/>
      <c r="I301" s="727"/>
      <c r="J301" s="727"/>
      <c r="K301" s="728">
        <f t="shared" si="19"/>
        <v>0</v>
      </c>
      <c r="Q301" s="698">
        <f t="shared" si="17"/>
        <v>1</v>
      </c>
    </row>
    <row r="302" spans="1:17" hidden="1" x14ac:dyDescent="0.55000000000000004">
      <c r="A302" s="699"/>
      <c r="B302" s="700"/>
      <c r="C302" s="724">
        <f>+'Technical &amp; Production'!C73</f>
        <v>0</v>
      </c>
      <c r="D302" s="724">
        <f>+'Technical &amp; Production'!D73</f>
        <v>0</v>
      </c>
      <c r="E302" s="738">
        <f>+'Technical &amp; Production'!G73</f>
        <v>0</v>
      </c>
      <c r="F302" s="727"/>
      <c r="G302" s="727"/>
      <c r="H302" s="727"/>
      <c r="I302" s="727"/>
      <c r="J302" s="727"/>
      <c r="K302" s="728">
        <f t="shared" si="19"/>
        <v>0</v>
      </c>
      <c r="Q302" s="698">
        <f t="shared" si="17"/>
        <v>1</v>
      </c>
    </row>
    <row r="303" spans="1:17" hidden="1" x14ac:dyDescent="0.55000000000000004">
      <c r="A303" s="699"/>
      <c r="B303" s="700"/>
      <c r="C303" s="724">
        <f>+'Technical &amp; Production'!C74</f>
        <v>0</v>
      </c>
      <c r="D303" s="724">
        <f>+'Technical &amp; Production'!D74</f>
        <v>0</v>
      </c>
      <c r="E303" s="738">
        <f>+'Technical &amp; Production'!G74</f>
        <v>0</v>
      </c>
      <c r="F303" s="727"/>
      <c r="G303" s="727"/>
      <c r="H303" s="727"/>
      <c r="I303" s="727"/>
      <c r="J303" s="727"/>
      <c r="K303" s="728">
        <f t="shared" si="19"/>
        <v>0</v>
      </c>
      <c r="Q303" s="698">
        <f t="shared" si="17"/>
        <v>1</v>
      </c>
    </row>
    <row r="304" spans="1:17" hidden="1" x14ac:dyDescent="0.55000000000000004">
      <c r="A304" s="699"/>
      <c r="B304" s="700" t="str">
        <f>+B298</f>
        <v>ZK106.K249.C525</v>
      </c>
      <c r="C304" s="724">
        <f>+'Technical &amp; Production'!C75</f>
        <v>0</v>
      </c>
      <c r="D304" s="724">
        <f>+'Technical &amp; Production'!D75</f>
        <v>0</v>
      </c>
      <c r="E304" s="738">
        <f>+'Technical &amp; Production'!G75</f>
        <v>0</v>
      </c>
      <c r="F304" s="727"/>
      <c r="G304" s="727"/>
      <c r="H304" s="727"/>
      <c r="I304" s="727"/>
      <c r="J304" s="727"/>
      <c r="K304" s="728">
        <f t="shared" si="19"/>
        <v>0</v>
      </c>
      <c r="Q304" s="698">
        <f t="shared" si="17"/>
        <v>1</v>
      </c>
    </row>
    <row r="305" spans="1:17" hidden="1" x14ac:dyDescent="0.55000000000000004">
      <c r="A305" s="699"/>
      <c r="B305" s="700" t="str">
        <f>+B298</f>
        <v>ZK106.K249.C525</v>
      </c>
      <c r="C305" s="724">
        <f>+'Technical &amp; Production'!C76</f>
        <v>0</v>
      </c>
      <c r="D305" s="724">
        <f>+'Technical &amp; Production'!D76</f>
        <v>0</v>
      </c>
      <c r="E305" s="738">
        <f>+'Technical &amp; Production'!G76</f>
        <v>0</v>
      </c>
      <c r="F305" s="720"/>
      <c r="G305" s="720"/>
      <c r="H305" s="720"/>
      <c r="I305" s="720"/>
      <c r="J305" s="720"/>
      <c r="K305" s="728">
        <f t="shared" si="19"/>
        <v>0</v>
      </c>
      <c r="Q305" s="698">
        <f t="shared" si="17"/>
        <v>1</v>
      </c>
    </row>
    <row r="306" spans="1:17" hidden="1" x14ac:dyDescent="0.55000000000000004">
      <c r="A306" s="699"/>
      <c r="B306" s="700"/>
      <c r="C306" s="743" t="s">
        <v>301</v>
      </c>
      <c r="D306" s="743"/>
      <c r="E306" s="738"/>
      <c r="F306" s="720">
        <f>+IFERROR(VLOOKUP($B305,'[1]Sum table'!$A:$E,4,FALSE),0)</f>
        <v>0</v>
      </c>
      <c r="G306" s="720">
        <f>+IFERROR(VLOOKUP($B305,'[1]Sum table'!$A:$E,5,FALSE),0)</f>
        <v>0</v>
      </c>
      <c r="H306" s="720">
        <f>+IFERROR(VLOOKUP($B305,'[1]Sum table'!$A:$F,6,FALSE),0)</f>
        <v>0</v>
      </c>
      <c r="I306" s="720"/>
      <c r="J306" s="720">
        <f>+IFERROR(VLOOKUP($B305,'[1]Sum table'!$A:$G,7,FALSE),0)</f>
        <v>0</v>
      </c>
      <c r="K306" s="721"/>
      <c r="Q306" s="698">
        <f t="shared" si="17"/>
        <v>1</v>
      </c>
    </row>
    <row r="307" spans="1:17" hidden="1" x14ac:dyDescent="0.55000000000000004">
      <c r="A307" s="722" t="s">
        <v>157</v>
      </c>
      <c r="B307" s="715" t="str">
        <f>+'Technical &amp; Production'!B78</f>
        <v>ZK106.K250.C525</v>
      </c>
      <c r="C307" s="716" t="s">
        <v>158</v>
      </c>
      <c r="D307" s="716"/>
      <c r="E307" s="717">
        <f>SUM(E308:E315)</f>
        <v>0</v>
      </c>
      <c r="F307" s="718">
        <f>SUM(F308:F315)</f>
        <v>0</v>
      </c>
      <c r="G307" s="718">
        <f>+IFERROR(VLOOKUP(#REF!,#REF!,5,FALSE)+VLOOKUP(#REF!,#REF!,5,FALSE),0)</f>
        <v>0</v>
      </c>
      <c r="H307" s="718">
        <f>+IFERROR(VLOOKUP(#REF!,#REF!,5,FALSE)+VLOOKUP(#REF!,#REF!,5,FALSE),0)</f>
        <v>0</v>
      </c>
      <c r="I307" s="718">
        <f>+E307-F307-G307</f>
        <v>0</v>
      </c>
      <c r="J307" s="718">
        <f>+IFERROR(VLOOKUP(#REF!,#REF!,3,FALSE)+VLOOKUP(#REF!,#REF!,6,FALSE),0)</f>
        <v>0</v>
      </c>
      <c r="K307" s="719">
        <f>+I307-J307</f>
        <v>0</v>
      </c>
      <c r="Q307" s="698">
        <f t="shared" si="17"/>
        <v>1</v>
      </c>
    </row>
    <row r="308" spans="1:17" hidden="1" x14ac:dyDescent="0.55000000000000004">
      <c r="A308" s="699"/>
      <c r="B308" s="700"/>
      <c r="C308" s="724">
        <f>+'Technical &amp; Production'!C79</f>
        <v>0</v>
      </c>
      <c r="D308" s="724">
        <f>+'Technical &amp; Production'!D79</f>
        <v>0</v>
      </c>
      <c r="E308" s="738">
        <f>+'Technical &amp; Production'!G79</f>
        <v>0</v>
      </c>
      <c r="F308" s="720"/>
      <c r="G308" s="720"/>
      <c r="H308" s="720"/>
      <c r="I308" s="720"/>
      <c r="J308" s="720"/>
      <c r="K308" s="728">
        <f t="shared" ref="K308:K314" si="20">+E308-F308-G308-J308</f>
        <v>0</v>
      </c>
      <c r="Q308" s="698">
        <f t="shared" si="17"/>
        <v>1</v>
      </c>
    </row>
    <row r="309" spans="1:17" hidden="1" x14ac:dyDescent="0.55000000000000004">
      <c r="A309" s="699"/>
      <c r="B309" s="700"/>
      <c r="C309" s="724">
        <f>+'Technical &amp; Production'!C80</f>
        <v>0</v>
      </c>
      <c r="D309" s="724">
        <f>+'Technical &amp; Production'!D80</f>
        <v>0</v>
      </c>
      <c r="E309" s="738">
        <f>+'Technical &amp; Production'!G80</f>
        <v>0</v>
      </c>
      <c r="F309" s="727"/>
      <c r="G309" s="727"/>
      <c r="H309" s="727"/>
      <c r="I309" s="727"/>
      <c r="J309" s="727"/>
      <c r="K309" s="728">
        <f t="shared" si="20"/>
        <v>0</v>
      </c>
      <c r="Q309" s="698">
        <f t="shared" si="17"/>
        <v>1</v>
      </c>
    </row>
    <row r="310" spans="1:17" hidden="1" x14ac:dyDescent="0.55000000000000004">
      <c r="A310" s="699"/>
      <c r="B310" s="700"/>
      <c r="C310" s="724">
        <f>+'Technical &amp; Production'!C81</f>
        <v>0</v>
      </c>
      <c r="D310" s="724">
        <f>+'Technical &amp; Production'!D81</f>
        <v>0</v>
      </c>
      <c r="E310" s="738">
        <f>+'Technical &amp; Production'!G81</f>
        <v>0</v>
      </c>
      <c r="F310" s="727"/>
      <c r="G310" s="727"/>
      <c r="H310" s="727"/>
      <c r="I310" s="727"/>
      <c r="J310" s="727"/>
      <c r="K310" s="728">
        <f t="shared" si="20"/>
        <v>0</v>
      </c>
      <c r="Q310" s="698">
        <f t="shared" si="17"/>
        <v>1</v>
      </c>
    </row>
    <row r="311" spans="1:17" hidden="1" x14ac:dyDescent="0.55000000000000004">
      <c r="A311" s="699"/>
      <c r="B311" s="700"/>
      <c r="C311" s="724">
        <f>+'Technical &amp; Production'!C82</f>
        <v>0</v>
      </c>
      <c r="D311" s="724">
        <f>+'Technical &amp; Production'!D82</f>
        <v>0</v>
      </c>
      <c r="E311" s="738">
        <f>+'Technical &amp; Production'!G82</f>
        <v>0</v>
      </c>
      <c r="F311" s="727"/>
      <c r="G311" s="727"/>
      <c r="H311" s="727"/>
      <c r="I311" s="727"/>
      <c r="J311" s="727"/>
      <c r="K311" s="728">
        <f t="shared" si="20"/>
        <v>0</v>
      </c>
      <c r="Q311" s="698">
        <f t="shared" si="17"/>
        <v>1</v>
      </c>
    </row>
    <row r="312" spans="1:17" hidden="1" x14ac:dyDescent="0.55000000000000004">
      <c r="A312" s="699"/>
      <c r="B312" s="700"/>
      <c r="C312" s="724">
        <f>+'Technical &amp; Production'!C83</f>
        <v>0</v>
      </c>
      <c r="D312" s="724">
        <f>+'Technical &amp; Production'!D83</f>
        <v>0</v>
      </c>
      <c r="E312" s="738">
        <f>+'Technical &amp; Production'!G83</f>
        <v>0</v>
      </c>
      <c r="F312" s="727"/>
      <c r="G312" s="727"/>
      <c r="H312" s="727"/>
      <c r="I312" s="727"/>
      <c r="J312" s="727"/>
      <c r="K312" s="728">
        <f t="shared" si="20"/>
        <v>0</v>
      </c>
      <c r="Q312" s="698">
        <f t="shared" si="17"/>
        <v>1</v>
      </c>
    </row>
    <row r="313" spans="1:17" hidden="1" x14ac:dyDescent="0.55000000000000004">
      <c r="A313" s="699"/>
      <c r="B313" s="700"/>
      <c r="C313" s="724">
        <f>+'Technical &amp; Production'!C84</f>
        <v>0</v>
      </c>
      <c r="D313" s="724">
        <f>+'Technical &amp; Production'!D84</f>
        <v>0</v>
      </c>
      <c r="E313" s="738">
        <f>+'Technical &amp; Production'!G84</f>
        <v>0</v>
      </c>
      <c r="F313" s="727"/>
      <c r="G313" s="727"/>
      <c r="H313" s="727"/>
      <c r="I313" s="727"/>
      <c r="J313" s="727"/>
      <c r="K313" s="728">
        <f t="shared" si="20"/>
        <v>0</v>
      </c>
      <c r="Q313" s="698">
        <f t="shared" si="17"/>
        <v>1</v>
      </c>
    </row>
    <row r="314" spans="1:17" hidden="1" x14ac:dyDescent="0.55000000000000004">
      <c r="A314" s="699"/>
      <c r="B314" s="700" t="str">
        <f>+B307</f>
        <v>ZK106.K250.C525</v>
      </c>
      <c r="C314" s="724">
        <f>+'Technical &amp; Production'!C85</f>
        <v>0</v>
      </c>
      <c r="D314" s="724">
        <f>+'Technical &amp; Production'!D85</f>
        <v>0</v>
      </c>
      <c r="E314" s="738">
        <f>+'Technical &amp; Production'!G85</f>
        <v>0</v>
      </c>
      <c r="F314" s="727"/>
      <c r="G314" s="727"/>
      <c r="H314" s="727"/>
      <c r="I314" s="727"/>
      <c r="J314" s="727"/>
      <c r="K314" s="728">
        <f t="shared" si="20"/>
        <v>0</v>
      </c>
      <c r="Q314" s="698">
        <f t="shared" si="17"/>
        <v>1</v>
      </c>
    </row>
    <row r="315" spans="1:17" hidden="1" x14ac:dyDescent="0.55000000000000004">
      <c r="A315" s="699"/>
      <c r="B315" s="700"/>
      <c r="C315" s="743" t="s">
        <v>301</v>
      </c>
      <c r="D315" s="743"/>
      <c r="E315" s="738"/>
      <c r="F315" s="720">
        <f>+IFERROR(VLOOKUP($B314,'[1]Sum table'!$A:$E,4,FALSE),0)</f>
        <v>0</v>
      </c>
      <c r="G315" s="720">
        <f>+IFERROR(VLOOKUP($B314,'[1]Sum table'!$A:$E,5,FALSE),0)</f>
        <v>0</v>
      </c>
      <c r="H315" s="720">
        <f>+IFERROR(VLOOKUP($B314,'[1]Sum table'!$A:$F,6,FALSE),0)</f>
        <v>0</v>
      </c>
      <c r="I315" s="720"/>
      <c r="J315" s="720">
        <f>+IFERROR(VLOOKUP($B314,'[1]Sum table'!$A:$G,7,FALSE),0)</f>
        <v>0</v>
      </c>
      <c r="K315" s="721"/>
      <c r="Q315" s="698">
        <f t="shared" si="17"/>
        <v>1</v>
      </c>
    </row>
    <row r="316" spans="1:17" hidden="1" x14ac:dyDescent="0.55000000000000004">
      <c r="A316" s="722" t="s">
        <v>159</v>
      </c>
      <c r="B316" s="715" t="str">
        <f>+'Technical &amp; Production'!B87</f>
        <v>ZK106.K251.C525</v>
      </c>
      <c r="C316" s="716" t="s">
        <v>160</v>
      </c>
      <c r="D316" s="716"/>
      <c r="E316" s="717">
        <f>SUM(E317:E324)</f>
        <v>0</v>
      </c>
      <c r="F316" s="718">
        <f>SUM(F317:F324)</f>
        <v>0</v>
      </c>
      <c r="G316" s="718">
        <f>+IFERROR(VLOOKUP(#REF!,#REF!,5,FALSE)+VLOOKUP(#REF!,#REF!,5,FALSE),0)</f>
        <v>0</v>
      </c>
      <c r="H316" s="718">
        <f>+IFERROR(VLOOKUP(#REF!,#REF!,5,FALSE)+VLOOKUP(#REF!,#REF!,5,FALSE),0)</f>
        <v>0</v>
      </c>
      <c r="I316" s="718">
        <f>+E316-F316-G316</f>
        <v>0</v>
      </c>
      <c r="J316" s="718">
        <f>+IFERROR(VLOOKUP(#REF!,#REF!,3,FALSE)+VLOOKUP(#REF!,#REF!,6,FALSE),0)</f>
        <v>0</v>
      </c>
      <c r="K316" s="719">
        <f>+I316-J316</f>
        <v>0</v>
      </c>
      <c r="Q316" s="698">
        <f t="shared" si="17"/>
        <v>1</v>
      </c>
    </row>
    <row r="317" spans="1:17" hidden="1" x14ac:dyDescent="0.55000000000000004">
      <c r="A317" s="699"/>
      <c r="B317" s="700"/>
      <c r="C317" s="724">
        <f>+'Technical &amp; Production'!C88</f>
        <v>0</v>
      </c>
      <c r="D317" s="724">
        <f>+'Technical &amp; Production'!D88</f>
        <v>0</v>
      </c>
      <c r="E317" s="738">
        <f>+'Technical &amp; Production'!G88</f>
        <v>0</v>
      </c>
      <c r="F317" s="720"/>
      <c r="G317" s="720"/>
      <c r="H317" s="720"/>
      <c r="I317" s="720"/>
      <c r="J317" s="720"/>
      <c r="K317" s="728">
        <f t="shared" ref="K317:K323" si="21">+E317-F317-G317-J317</f>
        <v>0</v>
      </c>
      <c r="Q317" s="698">
        <f t="shared" si="17"/>
        <v>1</v>
      </c>
    </row>
    <row r="318" spans="1:17" hidden="1" x14ac:dyDescent="0.55000000000000004">
      <c r="A318" s="699"/>
      <c r="B318" s="700"/>
      <c r="C318" s="724">
        <f>+'Technical &amp; Production'!C89</f>
        <v>0</v>
      </c>
      <c r="D318" s="724">
        <f>+'Technical &amp; Production'!D89</f>
        <v>0</v>
      </c>
      <c r="E318" s="738">
        <f>+'Technical &amp; Production'!G89</f>
        <v>0</v>
      </c>
      <c r="F318" s="727"/>
      <c r="G318" s="727"/>
      <c r="H318" s="727"/>
      <c r="I318" s="727"/>
      <c r="J318" s="727"/>
      <c r="K318" s="728">
        <f t="shared" si="21"/>
        <v>0</v>
      </c>
      <c r="Q318" s="698">
        <f t="shared" si="17"/>
        <v>1</v>
      </c>
    </row>
    <row r="319" spans="1:17" hidden="1" x14ac:dyDescent="0.55000000000000004">
      <c r="A319" s="699"/>
      <c r="B319" s="700"/>
      <c r="C319" s="724">
        <f>+'Technical &amp; Production'!C90</f>
        <v>0</v>
      </c>
      <c r="D319" s="724">
        <f>+'Technical &amp; Production'!D90</f>
        <v>0</v>
      </c>
      <c r="E319" s="738">
        <f>+'Technical &amp; Production'!G90</f>
        <v>0</v>
      </c>
      <c r="F319" s="727"/>
      <c r="G319" s="727"/>
      <c r="H319" s="727"/>
      <c r="I319" s="727"/>
      <c r="J319" s="727"/>
      <c r="K319" s="728">
        <f t="shared" si="21"/>
        <v>0</v>
      </c>
      <c r="Q319" s="698">
        <f t="shared" si="17"/>
        <v>1</v>
      </c>
    </row>
    <row r="320" spans="1:17" hidden="1" x14ac:dyDescent="0.55000000000000004">
      <c r="A320" s="699"/>
      <c r="B320" s="700"/>
      <c r="C320" s="724">
        <f>+'Technical &amp; Production'!C91</f>
        <v>0</v>
      </c>
      <c r="D320" s="724">
        <f>+'Technical &amp; Production'!D91</f>
        <v>0</v>
      </c>
      <c r="E320" s="738">
        <f>+'Technical &amp; Production'!G91</f>
        <v>0</v>
      </c>
      <c r="F320" s="727"/>
      <c r="G320" s="727"/>
      <c r="H320" s="727"/>
      <c r="I320" s="727"/>
      <c r="J320" s="727"/>
      <c r="K320" s="728">
        <f t="shared" si="21"/>
        <v>0</v>
      </c>
      <c r="Q320" s="698">
        <f t="shared" si="17"/>
        <v>1</v>
      </c>
    </row>
    <row r="321" spans="1:17" hidden="1" x14ac:dyDescent="0.55000000000000004">
      <c r="A321" s="699"/>
      <c r="B321" s="700"/>
      <c r="C321" s="724">
        <f>+'Technical &amp; Production'!C92</f>
        <v>0</v>
      </c>
      <c r="D321" s="724">
        <f>+'Technical &amp; Production'!D92</f>
        <v>0</v>
      </c>
      <c r="E321" s="738">
        <f>+'Technical &amp; Production'!G92</f>
        <v>0</v>
      </c>
      <c r="F321" s="727"/>
      <c r="G321" s="727"/>
      <c r="H321" s="727"/>
      <c r="I321" s="727"/>
      <c r="J321" s="727"/>
      <c r="K321" s="728">
        <f t="shared" si="21"/>
        <v>0</v>
      </c>
      <c r="Q321" s="698">
        <f t="shared" si="17"/>
        <v>1</v>
      </c>
    </row>
    <row r="322" spans="1:17" hidden="1" x14ac:dyDescent="0.55000000000000004">
      <c r="A322" s="699"/>
      <c r="B322" s="700"/>
      <c r="C322" s="724">
        <f>+'Technical &amp; Production'!C93</f>
        <v>0</v>
      </c>
      <c r="D322" s="724">
        <f>+'Technical &amp; Production'!D93</f>
        <v>0</v>
      </c>
      <c r="E322" s="738">
        <f>+'Technical &amp; Production'!G93</f>
        <v>0</v>
      </c>
      <c r="F322" s="727"/>
      <c r="G322" s="727"/>
      <c r="H322" s="727"/>
      <c r="I322" s="727"/>
      <c r="J322" s="727"/>
      <c r="K322" s="728">
        <f t="shared" si="21"/>
        <v>0</v>
      </c>
      <c r="Q322" s="698">
        <f t="shared" si="17"/>
        <v>1</v>
      </c>
    </row>
    <row r="323" spans="1:17" hidden="1" x14ac:dyDescent="0.55000000000000004">
      <c r="A323" s="699"/>
      <c r="B323" s="700" t="str">
        <f>+B316</f>
        <v>ZK106.K251.C525</v>
      </c>
      <c r="C323" s="724">
        <f>+'Technical &amp; Production'!C94</f>
        <v>0</v>
      </c>
      <c r="D323" s="724">
        <f>+'Technical &amp; Production'!D94</f>
        <v>0</v>
      </c>
      <c r="E323" s="738">
        <f>+'Technical &amp; Production'!G94</f>
        <v>0</v>
      </c>
      <c r="F323" s="727"/>
      <c r="G323" s="727"/>
      <c r="H323" s="727"/>
      <c r="I323" s="727"/>
      <c r="J323" s="727"/>
      <c r="K323" s="728">
        <f t="shared" si="21"/>
        <v>0</v>
      </c>
      <c r="Q323" s="698">
        <f t="shared" si="17"/>
        <v>1</v>
      </c>
    </row>
    <row r="324" spans="1:17" hidden="1" x14ac:dyDescent="0.55000000000000004">
      <c r="A324" s="699"/>
      <c r="B324" s="700"/>
      <c r="C324" s="743" t="s">
        <v>301</v>
      </c>
      <c r="D324" s="743"/>
      <c r="E324" s="738"/>
      <c r="F324" s="720">
        <f>+IFERROR(VLOOKUP($B323,'[1]Sum table'!$A:$E,4,FALSE),0)</f>
        <v>0</v>
      </c>
      <c r="G324" s="720">
        <f>+IFERROR(VLOOKUP($B323,'[1]Sum table'!$A:$E,5,FALSE),0)</f>
        <v>0</v>
      </c>
      <c r="H324" s="720">
        <f>+IFERROR(VLOOKUP($B323,'[1]Sum table'!$A:$F,6,FALSE),0)</f>
        <v>0</v>
      </c>
      <c r="I324" s="720"/>
      <c r="J324" s="720">
        <f>+IFERROR(VLOOKUP($B323,'[1]Sum table'!$A:$G,7,FALSE),0)</f>
        <v>0</v>
      </c>
      <c r="K324" s="721"/>
      <c r="Q324" s="698">
        <f t="shared" si="17"/>
        <v>1</v>
      </c>
    </row>
    <row r="325" spans="1:17" hidden="1" x14ac:dyDescent="0.55000000000000004">
      <c r="A325" s="722" t="s">
        <v>161</v>
      </c>
      <c r="B325" s="715" t="str">
        <f>+'Technical &amp; Production'!B96</f>
        <v>ZK106.K252.C525</v>
      </c>
      <c r="C325" s="716" t="s">
        <v>162</v>
      </c>
      <c r="D325" s="716"/>
      <c r="E325" s="717">
        <f>SUM(E326:E333)</f>
        <v>0</v>
      </c>
      <c r="F325" s="718">
        <f>SUM(F326:F333)</f>
        <v>0</v>
      </c>
      <c r="G325" s="718">
        <f>+IFERROR(VLOOKUP(#REF!,#REF!,5,FALSE)+VLOOKUP(#REF!,#REF!,5,FALSE),0)</f>
        <v>0</v>
      </c>
      <c r="H325" s="718">
        <f>+IFERROR(VLOOKUP(#REF!,#REF!,5,FALSE)+VLOOKUP(#REF!,#REF!,5,FALSE),0)</f>
        <v>0</v>
      </c>
      <c r="I325" s="718">
        <f>+E325-F325-G325</f>
        <v>0</v>
      </c>
      <c r="J325" s="718">
        <f>+IFERROR(VLOOKUP(#REF!,#REF!,3,FALSE)+VLOOKUP(#REF!,#REF!,6,FALSE),0)</f>
        <v>0</v>
      </c>
      <c r="K325" s="719">
        <f>+I325-J325</f>
        <v>0</v>
      </c>
      <c r="Q325" s="698">
        <f t="shared" si="17"/>
        <v>1</v>
      </c>
    </row>
    <row r="326" spans="1:17" hidden="1" x14ac:dyDescent="0.55000000000000004">
      <c r="A326" s="703"/>
      <c r="B326" s="704"/>
      <c r="C326" s="724">
        <f>+'Technical &amp; Production'!C97</f>
        <v>0</v>
      </c>
      <c r="D326" s="724">
        <f>+'Technical &amp; Production'!D97</f>
        <v>0</v>
      </c>
      <c r="E326" s="738">
        <f>+'Technical &amp; Production'!G97</f>
        <v>0</v>
      </c>
      <c r="F326" s="720"/>
      <c r="G326" s="720"/>
      <c r="H326" s="720"/>
      <c r="I326" s="720"/>
      <c r="J326" s="720"/>
      <c r="K326" s="728">
        <f t="shared" ref="K326:K332" si="22">+E326-F326-G326-J326</f>
        <v>0</v>
      </c>
      <c r="Q326" s="698">
        <f t="shared" si="17"/>
        <v>1</v>
      </c>
    </row>
    <row r="327" spans="1:17" hidden="1" x14ac:dyDescent="0.55000000000000004">
      <c r="A327" s="703"/>
      <c r="B327" s="704"/>
      <c r="C327" s="724">
        <f>+'Technical &amp; Production'!C98</f>
        <v>0</v>
      </c>
      <c r="D327" s="724">
        <f>+'Technical &amp; Production'!D98</f>
        <v>0</v>
      </c>
      <c r="E327" s="738">
        <f>+'Technical &amp; Production'!G98</f>
        <v>0</v>
      </c>
      <c r="F327" s="727"/>
      <c r="G327" s="727"/>
      <c r="H327" s="727"/>
      <c r="I327" s="727"/>
      <c r="J327" s="727"/>
      <c r="K327" s="728">
        <f t="shared" si="22"/>
        <v>0</v>
      </c>
      <c r="Q327" s="698">
        <f t="shared" si="17"/>
        <v>1</v>
      </c>
    </row>
    <row r="328" spans="1:17" hidden="1" x14ac:dyDescent="0.55000000000000004">
      <c r="A328" s="703"/>
      <c r="B328" s="704"/>
      <c r="C328" s="724">
        <f>+'Technical &amp; Production'!C99</f>
        <v>0</v>
      </c>
      <c r="D328" s="724">
        <f>+'Technical &amp; Production'!D99</f>
        <v>0</v>
      </c>
      <c r="E328" s="738">
        <f>+'Technical &amp; Production'!G99</f>
        <v>0</v>
      </c>
      <c r="F328" s="727"/>
      <c r="G328" s="727"/>
      <c r="H328" s="727"/>
      <c r="I328" s="727"/>
      <c r="J328" s="727"/>
      <c r="K328" s="728">
        <f t="shared" si="22"/>
        <v>0</v>
      </c>
      <c r="Q328" s="698">
        <f t="shared" si="17"/>
        <v>1</v>
      </c>
    </row>
    <row r="329" spans="1:17"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7"/>
      <c r="K329" s="728">
        <f t="shared" si="22"/>
        <v>0</v>
      </c>
      <c r="Q329" s="698">
        <f t="shared" si="17"/>
        <v>1</v>
      </c>
    </row>
    <row r="330" spans="1:17"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7"/>
      <c r="K330" s="728">
        <f t="shared" si="22"/>
        <v>0</v>
      </c>
      <c r="Q330" s="698">
        <f t="shared" si="17"/>
        <v>1</v>
      </c>
    </row>
    <row r="331" spans="1:17"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7"/>
      <c r="K331" s="728">
        <f t="shared" si="22"/>
        <v>0</v>
      </c>
      <c r="Q331" s="698">
        <f t="shared" si="17"/>
        <v>1</v>
      </c>
    </row>
    <row r="332" spans="1:17" hidden="1" x14ac:dyDescent="0.55000000000000004">
      <c r="A332" s="703"/>
      <c r="B332" s="704" t="str">
        <f>+B325</f>
        <v>ZK106.K252.C525</v>
      </c>
      <c r="C332" s="724">
        <f>+'Technical &amp; Production'!C103</f>
        <v>0</v>
      </c>
      <c r="D332" s="724">
        <f>+'Technical &amp; Production'!D103</f>
        <v>0</v>
      </c>
      <c r="E332" s="738">
        <f>+'Technical &amp; Production'!G103</f>
        <v>0</v>
      </c>
      <c r="F332" s="727"/>
      <c r="G332" s="727"/>
      <c r="H332" s="727"/>
      <c r="I332" s="727"/>
      <c r="J332" s="727"/>
      <c r="K332" s="728">
        <f t="shared" si="22"/>
        <v>0</v>
      </c>
      <c r="Q332" s="698">
        <f t="shared" si="17"/>
        <v>1</v>
      </c>
    </row>
    <row r="333" spans="1:17" hidden="1" x14ac:dyDescent="0.55000000000000004">
      <c r="A333" s="699"/>
      <c r="B333" s="700"/>
      <c r="C333" s="743" t="s">
        <v>301</v>
      </c>
      <c r="D333" s="743"/>
      <c r="E333" s="738"/>
      <c r="F333" s="720">
        <f>+IFERROR(VLOOKUP($B332,'[1]Sum table'!$A:$E,4,FALSE),0)</f>
        <v>0</v>
      </c>
      <c r="G333" s="720">
        <f>+IFERROR(VLOOKUP($B332,'[1]Sum table'!$A:$E,5,FALSE),0)</f>
        <v>0</v>
      </c>
      <c r="H333" s="720">
        <f>+IFERROR(VLOOKUP($B332,'[1]Sum table'!$A:$F,6,FALSE),0)</f>
        <v>0</v>
      </c>
      <c r="I333" s="720"/>
      <c r="J333" s="720">
        <f>+IFERROR(VLOOKUP($B332,'[1]Sum table'!$A:$G,7,FALSE),0)</f>
        <v>0</v>
      </c>
      <c r="K333" s="721"/>
      <c r="Q333" s="698">
        <f t="shared" si="17"/>
        <v>1</v>
      </c>
    </row>
    <row r="334" spans="1:17" hidden="1" x14ac:dyDescent="0.55000000000000004">
      <c r="A334" s="722" t="s">
        <v>163</v>
      </c>
      <c r="B334" s="715" t="str">
        <f>+'Technical &amp; Production'!B105</f>
        <v>ZK106.K253.C525</v>
      </c>
      <c r="C334" s="716" t="s">
        <v>164</v>
      </c>
      <c r="D334" s="716"/>
      <c r="E334" s="717">
        <f>SUM(E335:E336)</f>
        <v>0</v>
      </c>
      <c r="F334" s="718">
        <f>SUM(F335:F336)</f>
        <v>0</v>
      </c>
      <c r="G334" s="718">
        <f>SUM(G335:G336)</f>
        <v>0</v>
      </c>
      <c r="H334" s="718">
        <f>SUM(H335:H336)</f>
        <v>0</v>
      </c>
      <c r="I334" s="718">
        <f>+E334-F334-G334</f>
        <v>0</v>
      </c>
      <c r="J334" s="718">
        <f>SUM(J335:J336)</f>
        <v>0</v>
      </c>
      <c r="K334" s="719">
        <f>+I334-J334</f>
        <v>0</v>
      </c>
      <c r="Q334" s="698">
        <f t="shared" si="17"/>
        <v>1</v>
      </c>
    </row>
    <row r="335" spans="1:17" hidden="1" x14ac:dyDescent="0.55000000000000004">
      <c r="A335" s="699"/>
      <c r="B335" s="700" t="str">
        <f>+B334</f>
        <v>ZK106.K253.C525</v>
      </c>
      <c r="C335" s="724">
        <f>+'Technical &amp; Production'!C106</f>
        <v>0</v>
      </c>
      <c r="D335" s="724">
        <f>+'Technical &amp; Production'!D106</f>
        <v>0</v>
      </c>
      <c r="E335" s="738">
        <f>+'Technical &amp; Production'!G106</f>
        <v>0</v>
      </c>
      <c r="F335" s="720"/>
      <c r="G335" s="720"/>
      <c r="H335" s="720"/>
      <c r="I335" s="720"/>
      <c r="J335" s="720"/>
      <c r="K335" s="728">
        <f>+E335-F335-G335-J335</f>
        <v>0</v>
      </c>
      <c r="Q335" s="698">
        <f t="shared" si="17"/>
        <v>1</v>
      </c>
    </row>
    <row r="336" spans="1:17" hidden="1" x14ac:dyDescent="0.55000000000000004">
      <c r="A336" s="699"/>
      <c r="B336" s="700"/>
      <c r="C336" s="743" t="s">
        <v>301</v>
      </c>
      <c r="D336" s="743"/>
      <c r="E336" s="738"/>
      <c r="F336" s="720">
        <f>+IFERROR(VLOOKUP($B335,'[1]Sum table'!$A:$E,4,FALSE),0)</f>
        <v>0</v>
      </c>
      <c r="G336" s="720">
        <f>+IFERROR(VLOOKUP($B335,'[1]Sum table'!$A:$E,5,FALSE),0)</f>
        <v>0</v>
      </c>
      <c r="H336" s="720">
        <f>+IFERROR(VLOOKUP($B335,'[1]Sum table'!$A:$F,6,FALSE),0)</f>
        <v>0</v>
      </c>
      <c r="I336" s="720"/>
      <c r="J336" s="720">
        <f>+IFERROR(VLOOKUP($B335,'[1]Sum table'!$A:$G,7,FALSE),0)</f>
        <v>0</v>
      </c>
      <c r="K336" s="721"/>
      <c r="Q336" s="698">
        <f t="shared" si="17"/>
        <v>1</v>
      </c>
    </row>
    <row r="337" spans="1:17" hidden="1" x14ac:dyDescent="0.55000000000000004">
      <c r="A337" s="722" t="s">
        <v>165</v>
      </c>
      <c r="B337" s="715" t="str">
        <f>+Venue_Logistics!B8</f>
        <v>ZK107.K136.C525</v>
      </c>
      <c r="C337" s="716" t="s">
        <v>166</v>
      </c>
      <c r="D337" s="716"/>
      <c r="E337" s="717">
        <f>SUM(E338:E354)</f>
        <v>0</v>
      </c>
      <c r="F337" s="718">
        <f>SUM(F338:F354)</f>
        <v>0</v>
      </c>
      <c r="G337" s="718">
        <f>SUM(G338:G354)</f>
        <v>0</v>
      </c>
      <c r="H337" s="718">
        <f>SUM(H338:H354)</f>
        <v>0</v>
      </c>
      <c r="I337" s="718">
        <f>+E337-F337-G337</f>
        <v>0</v>
      </c>
      <c r="J337" s="718">
        <f>SUM(J338:J354)</f>
        <v>0</v>
      </c>
      <c r="K337" s="719">
        <f>+I337-J337</f>
        <v>0</v>
      </c>
      <c r="Q337" s="698">
        <f t="shared" si="17"/>
        <v>1</v>
      </c>
    </row>
    <row r="338" spans="1:17" hidden="1" x14ac:dyDescent="0.55000000000000004">
      <c r="A338" s="699"/>
      <c r="B338" s="700"/>
      <c r="C338" s="724">
        <f>+Venue_Logistics!C9</f>
        <v>0</v>
      </c>
      <c r="D338" s="724">
        <f>+Venue_Logistics!D9</f>
        <v>0</v>
      </c>
      <c r="E338" s="738">
        <f>+Venue_Logistics!G9</f>
        <v>0</v>
      </c>
      <c r="F338" s="720"/>
      <c r="G338" s="720"/>
      <c r="H338" s="720"/>
      <c r="I338" s="720"/>
      <c r="J338" s="720"/>
      <c r="K338" s="728">
        <f t="shared" ref="K338:K353" si="23">+E338-F338-G338-J338</f>
        <v>0</v>
      </c>
      <c r="Q338" s="698">
        <f t="shared" si="17"/>
        <v>1</v>
      </c>
    </row>
    <row r="339" spans="1:17" hidden="1" x14ac:dyDescent="0.55000000000000004">
      <c r="A339" s="699"/>
      <c r="B339" s="700"/>
      <c r="C339" s="724">
        <f>+Venue_Logistics!C10</f>
        <v>0</v>
      </c>
      <c r="D339" s="724">
        <f>+Venue_Logistics!D10</f>
        <v>0</v>
      </c>
      <c r="E339" s="738">
        <f>+Venue_Logistics!G10</f>
        <v>0</v>
      </c>
      <c r="F339" s="720"/>
      <c r="G339" s="720"/>
      <c r="H339" s="720"/>
      <c r="I339" s="720"/>
      <c r="J339" s="720"/>
      <c r="K339" s="728">
        <f t="shared" si="23"/>
        <v>0</v>
      </c>
      <c r="Q339" s="698">
        <f t="shared" si="17"/>
        <v>1</v>
      </c>
    </row>
    <row r="340" spans="1:17" hidden="1" x14ac:dyDescent="0.55000000000000004">
      <c r="A340" s="699"/>
      <c r="B340" s="700"/>
      <c r="C340" s="724">
        <f>+Venue_Logistics!C11</f>
        <v>0</v>
      </c>
      <c r="D340" s="724">
        <f>+Venue_Logistics!D11</f>
        <v>0</v>
      </c>
      <c r="E340" s="738">
        <f>+Venue_Logistics!G11</f>
        <v>0</v>
      </c>
      <c r="F340" s="720"/>
      <c r="G340" s="720"/>
      <c r="H340" s="720"/>
      <c r="I340" s="720"/>
      <c r="J340" s="720"/>
      <c r="K340" s="728">
        <f t="shared" si="23"/>
        <v>0</v>
      </c>
      <c r="Q340" s="698">
        <f t="shared" si="17"/>
        <v>1</v>
      </c>
    </row>
    <row r="341" spans="1:17" hidden="1" x14ac:dyDescent="0.55000000000000004">
      <c r="A341" s="699"/>
      <c r="B341" s="700"/>
      <c r="C341" s="724">
        <f>+Venue_Logistics!C12</f>
        <v>0</v>
      </c>
      <c r="D341" s="724">
        <f>+Venue_Logistics!D12</f>
        <v>0</v>
      </c>
      <c r="E341" s="738">
        <f>+Venue_Logistics!G12</f>
        <v>0</v>
      </c>
      <c r="F341" s="720"/>
      <c r="G341" s="720"/>
      <c r="H341" s="720"/>
      <c r="I341" s="720"/>
      <c r="J341" s="720"/>
      <c r="K341" s="728">
        <f t="shared" si="23"/>
        <v>0</v>
      </c>
      <c r="Q341" s="698">
        <f t="shared" si="17"/>
        <v>1</v>
      </c>
    </row>
    <row r="342" spans="1:17" hidden="1" x14ac:dyDescent="0.55000000000000004">
      <c r="A342" s="699"/>
      <c r="B342" s="700"/>
      <c r="C342" s="724">
        <f>+Venue_Logistics!C13</f>
        <v>0</v>
      </c>
      <c r="D342" s="724">
        <f>+Venue_Logistics!D13</f>
        <v>0</v>
      </c>
      <c r="E342" s="738">
        <f>+Venue_Logistics!G13</f>
        <v>0</v>
      </c>
      <c r="F342" s="720"/>
      <c r="G342" s="720"/>
      <c r="H342" s="720"/>
      <c r="I342" s="720"/>
      <c r="J342" s="720"/>
      <c r="K342" s="728">
        <f t="shared" si="23"/>
        <v>0</v>
      </c>
      <c r="Q342" s="698">
        <f t="shared" si="17"/>
        <v>1</v>
      </c>
    </row>
    <row r="343" spans="1:17" hidden="1" x14ac:dyDescent="0.55000000000000004">
      <c r="A343" s="699"/>
      <c r="B343" s="700"/>
      <c r="C343" s="724">
        <f>+Venue_Logistics!C14</f>
        <v>0</v>
      </c>
      <c r="D343" s="724">
        <f>+Venue_Logistics!D14</f>
        <v>0</v>
      </c>
      <c r="E343" s="738">
        <f>+Venue_Logistics!G14</f>
        <v>0</v>
      </c>
      <c r="F343" s="720"/>
      <c r="G343" s="720"/>
      <c r="H343" s="720"/>
      <c r="I343" s="720"/>
      <c r="J343" s="720"/>
      <c r="K343" s="728">
        <f t="shared" si="23"/>
        <v>0</v>
      </c>
      <c r="Q343" s="698">
        <f t="shared" si="17"/>
        <v>1</v>
      </c>
    </row>
    <row r="344" spans="1:17" hidden="1" x14ac:dyDescent="0.55000000000000004">
      <c r="A344" s="699"/>
      <c r="B344" s="700"/>
      <c r="C344" s="724">
        <f>+Venue_Logistics!C15</f>
        <v>0</v>
      </c>
      <c r="D344" s="724">
        <f>+Venue_Logistics!D15</f>
        <v>0</v>
      </c>
      <c r="E344" s="738">
        <f>+Venue_Logistics!G15</f>
        <v>0</v>
      </c>
      <c r="F344" s="720"/>
      <c r="G344" s="720"/>
      <c r="H344" s="720"/>
      <c r="I344" s="720"/>
      <c r="J344" s="720"/>
      <c r="K344" s="728">
        <f t="shared" si="23"/>
        <v>0</v>
      </c>
      <c r="Q344" s="698">
        <f t="shared" si="17"/>
        <v>1</v>
      </c>
    </row>
    <row r="345" spans="1:17" hidden="1" x14ac:dyDescent="0.55000000000000004">
      <c r="A345" s="699"/>
      <c r="B345" s="700"/>
      <c r="C345" s="724">
        <f>+Venue_Logistics!C16</f>
        <v>0</v>
      </c>
      <c r="D345" s="724">
        <f>+Venue_Logistics!D16</f>
        <v>0</v>
      </c>
      <c r="E345" s="738">
        <f>+Venue_Logistics!G16</f>
        <v>0</v>
      </c>
      <c r="F345" s="720"/>
      <c r="G345" s="720"/>
      <c r="H345" s="720"/>
      <c r="I345" s="720"/>
      <c r="J345" s="720"/>
      <c r="K345" s="728">
        <f t="shared" si="23"/>
        <v>0</v>
      </c>
      <c r="Q345" s="698">
        <f t="shared" si="17"/>
        <v>1</v>
      </c>
    </row>
    <row r="346" spans="1:17" hidden="1" x14ac:dyDescent="0.55000000000000004">
      <c r="A346" s="699"/>
      <c r="B346" s="700"/>
      <c r="C346" s="724">
        <f>+Venue_Logistics!C17</f>
        <v>0</v>
      </c>
      <c r="D346" s="724">
        <f>+Venue_Logistics!D17</f>
        <v>0</v>
      </c>
      <c r="E346" s="738">
        <f>+Venue_Logistics!G17</f>
        <v>0</v>
      </c>
      <c r="F346" s="720"/>
      <c r="G346" s="720"/>
      <c r="H346" s="720"/>
      <c r="I346" s="720"/>
      <c r="J346" s="720"/>
      <c r="K346" s="728">
        <f t="shared" si="23"/>
        <v>0</v>
      </c>
      <c r="Q346" s="698">
        <f t="shared" si="17"/>
        <v>1</v>
      </c>
    </row>
    <row r="347" spans="1:17" hidden="1" x14ac:dyDescent="0.55000000000000004">
      <c r="A347" s="699"/>
      <c r="B347" s="700"/>
      <c r="C347" s="724">
        <f>+Venue_Logistics!C18</f>
        <v>0</v>
      </c>
      <c r="D347" s="724">
        <f>+Venue_Logistics!D18</f>
        <v>0</v>
      </c>
      <c r="E347" s="738">
        <f>+Venue_Logistics!G18</f>
        <v>0</v>
      </c>
      <c r="F347" s="720"/>
      <c r="G347" s="720"/>
      <c r="H347" s="720"/>
      <c r="I347" s="720"/>
      <c r="J347" s="720"/>
      <c r="K347" s="728">
        <f t="shared" si="23"/>
        <v>0</v>
      </c>
      <c r="Q347" s="698">
        <f t="shared" si="17"/>
        <v>1</v>
      </c>
    </row>
    <row r="348" spans="1:17" hidden="1" x14ac:dyDescent="0.55000000000000004">
      <c r="A348" s="699"/>
      <c r="B348" s="700"/>
      <c r="C348" s="724">
        <f>+Venue_Logistics!C19</f>
        <v>0</v>
      </c>
      <c r="D348" s="724">
        <f>+Venue_Logistics!D19</f>
        <v>0</v>
      </c>
      <c r="E348" s="738">
        <f>+Venue_Logistics!G19</f>
        <v>0</v>
      </c>
      <c r="F348" s="720"/>
      <c r="G348" s="720"/>
      <c r="H348" s="720"/>
      <c r="I348" s="720"/>
      <c r="J348" s="720"/>
      <c r="K348" s="728">
        <f t="shared" si="23"/>
        <v>0</v>
      </c>
      <c r="Q348" s="698">
        <f t="shared" si="17"/>
        <v>1</v>
      </c>
    </row>
    <row r="349" spans="1:17" hidden="1" x14ac:dyDescent="0.55000000000000004">
      <c r="A349" s="699"/>
      <c r="B349" s="700"/>
      <c r="C349" s="724">
        <f>+Venue_Logistics!C20</f>
        <v>0</v>
      </c>
      <c r="D349" s="724">
        <f>+Venue_Logistics!D20</f>
        <v>0</v>
      </c>
      <c r="E349" s="738">
        <f>+Venue_Logistics!G20</f>
        <v>0</v>
      </c>
      <c r="F349" s="720"/>
      <c r="G349" s="720"/>
      <c r="H349" s="720"/>
      <c r="I349" s="720"/>
      <c r="J349" s="720"/>
      <c r="K349" s="728">
        <f t="shared" si="23"/>
        <v>0</v>
      </c>
      <c r="Q349" s="698">
        <f t="shared" ref="Q349:Q412" si="24">+IF(SUM(E349:J349)=0,1,0)</f>
        <v>1</v>
      </c>
    </row>
    <row r="350" spans="1:17" hidden="1" x14ac:dyDescent="0.55000000000000004">
      <c r="A350" s="699"/>
      <c r="B350" s="700"/>
      <c r="C350" s="724">
        <f>+Venue_Logistics!C21</f>
        <v>0</v>
      </c>
      <c r="D350" s="724">
        <f>+Venue_Logistics!D21</f>
        <v>0</v>
      </c>
      <c r="E350" s="738">
        <f>+Venue_Logistics!G21</f>
        <v>0</v>
      </c>
      <c r="F350" s="720"/>
      <c r="G350" s="720"/>
      <c r="H350" s="720"/>
      <c r="I350" s="720"/>
      <c r="J350" s="720"/>
      <c r="K350" s="728">
        <f t="shared" si="23"/>
        <v>0</v>
      </c>
      <c r="Q350" s="698">
        <f t="shared" si="24"/>
        <v>1</v>
      </c>
    </row>
    <row r="351" spans="1:17" hidden="1" x14ac:dyDescent="0.55000000000000004">
      <c r="A351" s="699"/>
      <c r="B351" s="700"/>
      <c r="C351" s="724">
        <f>+Venue_Logistics!C22</f>
        <v>0</v>
      </c>
      <c r="D351" s="724">
        <f>+Venue_Logistics!D22</f>
        <v>0</v>
      </c>
      <c r="E351" s="738">
        <f>+Venue_Logistics!G22</f>
        <v>0</v>
      </c>
      <c r="F351" s="720"/>
      <c r="G351" s="720"/>
      <c r="H351" s="720"/>
      <c r="I351" s="720"/>
      <c r="J351" s="720"/>
      <c r="K351" s="728">
        <f t="shared" si="23"/>
        <v>0</v>
      </c>
      <c r="Q351" s="698">
        <f t="shared" si="24"/>
        <v>1</v>
      </c>
    </row>
    <row r="352" spans="1:17" hidden="1" x14ac:dyDescent="0.55000000000000004">
      <c r="A352" s="699"/>
      <c r="B352" s="700"/>
      <c r="C352" s="724">
        <f>+Venue_Logistics!C23</f>
        <v>0</v>
      </c>
      <c r="D352" s="724">
        <f>+Venue_Logistics!D23</f>
        <v>0</v>
      </c>
      <c r="E352" s="738">
        <f>+Venue_Logistics!G23</f>
        <v>0</v>
      </c>
      <c r="F352" s="720"/>
      <c r="G352" s="720"/>
      <c r="H352" s="720"/>
      <c r="I352" s="720"/>
      <c r="J352" s="720"/>
      <c r="K352" s="728">
        <f t="shared" si="23"/>
        <v>0</v>
      </c>
      <c r="Q352" s="698">
        <f t="shared" si="24"/>
        <v>1</v>
      </c>
    </row>
    <row r="353" spans="1:17" hidden="1" x14ac:dyDescent="0.55000000000000004">
      <c r="A353" s="699"/>
      <c r="B353" s="700" t="str">
        <f>+B337</f>
        <v>ZK107.K136.C525</v>
      </c>
      <c r="C353" s="724">
        <f>+Venue_Logistics!C24</f>
        <v>0</v>
      </c>
      <c r="D353" s="724">
        <f>+Venue_Logistics!D24</f>
        <v>0</v>
      </c>
      <c r="E353" s="738">
        <f>+Venue_Logistics!G24</f>
        <v>0</v>
      </c>
      <c r="F353" s="720"/>
      <c r="G353" s="720"/>
      <c r="H353" s="720"/>
      <c r="I353" s="720"/>
      <c r="J353" s="720"/>
      <c r="K353" s="728">
        <f t="shared" si="23"/>
        <v>0</v>
      </c>
      <c r="Q353" s="698">
        <f t="shared" si="24"/>
        <v>1</v>
      </c>
    </row>
    <row r="354" spans="1:17" hidden="1" x14ac:dyDescent="0.55000000000000004">
      <c r="A354" s="739"/>
      <c r="B354" s="740"/>
      <c r="C354" s="741" t="s">
        <v>301</v>
      </c>
      <c r="D354" s="741"/>
      <c r="E354" s="742"/>
      <c r="F354" s="720">
        <f>+IFERROR(VLOOKUP($B353,'[1]Sum table'!$A:$E,4,FALSE),0)</f>
        <v>0</v>
      </c>
      <c r="G354" s="720">
        <f>+IFERROR(VLOOKUP($B353,'[1]Sum table'!$A:$E,5,FALSE),0)</f>
        <v>0</v>
      </c>
      <c r="H354" s="720">
        <f>+IFERROR(VLOOKUP($B353,'[1]Sum table'!$A:$F,6,FALSE),0)</f>
        <v>0</v>
      </c>
      <c r="I354" s="720"/>
      <c r="J354" s="720">
        <f>+IFERROR(VLOOKUP($B353,'[1]Sum table'!$A:$G,7,FALSE),0)</f>
        <v>0</v>
      </c>
      <c r="K354" s="721"/>
      <c r="Q354" s="698">
        <f t="shared" si="24"/>
        <v>1</v>
      </c>
    </row>
    <row r="355" spans="1:17" hidden="1" x14ac:dyDescent="0.55000000000000004">
      <c r="A355" s="722" t="s">
        <v>167</v>
      </c>
      <c r="B355" s="715" t="str">
        <f>+Venue_Logistics!B26</f>
        <v>ZK107.K257.C525</v>
      </c>
      <c r="C355" s="716" t="s">
        <v>168</v>
      </c>
      <c r="D355" s="716"/>
      <c r="E355" s="717">
        <f>SUM(E356:E358)</f>
        <v>0</v>
      </c>
      <c r="F355" s="718">
        <f>SUM(F356:F358)</f>
        <v>0</v>
      </c>
      <c r="G355" s="718">
        <f>SUM(G356:G358)</f>
        <v>0</v>
      </c>
      <c r="H355" s="718">
        <f>SUM(H356:H358)</f>
        <v>0</v>
      </c>
      <c r="I355" s="718">
        <f>+E355-F355-G355</f>
        <v>0</v>
      </c>
      <c r="J355" s="718">
        <f>SUM(J356:J358)</f>
        <v>0</v>
      </c>
      <c r="K355" s="719">
        <f>+I355-J355</f>
        <v>0</v>
      </c>
      <c r="Q355" s="698">
        <f t="shared" si="24"/>
        <v>1</v>
      </c>
    </row>
    <row r="356" spans="1:17" hidden="1" x14ac:dyDescent="0.55000000000000004">
      <c r="A356" s="699"/>
      <c r="B356" s="700"/>
      <c r="C356" s="724">
        <f>+Venue_Logistics!C27</f>
        <v>0</v>
      </c>
      <c r="D356" s="724">
        <f>+Venue_Logistics!D27</f>
        <v>0</v>
      </c>
      <c r="E356" s="738">
        <f>+Venue_Logistics!G27</f>
        <v>0</v>
      </c>
      <c r="F356" s="720"/>
      <c r="G356" s="720"/>
      <c r="H356" s="720"/>
      <c r="I356" s="720"/>
      <c r="J356" s="720"/>
      <c r="K356" s="728">
        <f>+E356-F356-G356-J356</f>
        <v>0</v>
      </c>
      <c r="Q356" s="698">
        <f t="shared" si="24"/>
        <v>1</v>
      </c>
    </row>
    <row r="357" spans="1:17" hidden="1" x14ac:dyDescent="0.55000000000000004">
      <c r="A357" s="699"/>
      <c r="B357" s="700" t="str">
        <f>+B355</f>
        <v>ZK107.K257.C525</v>
      </c>
      <c r="C357" s="724">
        <f>+Venue_Logistics!C28</f>
        <v>0</v>
      </c>
      <c r="D357" s="724">
        <f>+Venue_Logistics!D28</f>
        <v>0</v>
      </c>
      <c r="E357" s="738">
        <f>+Venue_Logistics!G28</f>
        <v>0</v>
      </c>
      <c r="F357" s="727"/>
      <c r="G357" s="727"/>
      <c r="H357" s="727"/>
      <c r="I357" s="727"/>
      <c r="J357" s="727"/>
      <c r="K357" s="728">
        <f>+E357-F357-G357-J357</f>
        <v>0</v>
      </c>
      <c r="Q357" s="698">
        <f t="shared" si="24"/>
        <v>1</v>
      </c>
    </row>
    <row r="358" spans="1:17" hidden="1" x14ac:dyDescent="0.55000000000000004">
      <c r="A358" s="739"/>
      <c r="B358" s="740"/>
      <c r="C358" s="743" t="s">
        <v>301</v>
      </c>
      <c r="D358" s="743"/>
      <c r="E358" s="738"/>
      <c r="F358" s="720">
        <f>+IFERROR(VLOOKUP($B357,'[1]Sum table'!$A:$E,4,FALSE),0)</f>
        <v>0</v>
      </c>
      <c r="G358" s="720">
        <f>+IFERROR(VLOOKUP($B357,'[1]Sum table'!$A:$E,5,FALSE),0)</f>
        <v>0</v>
      </c>
      <c r="H358" s="720">
        <f>+IFERROR(VLOOKUP($B357,'[1]Sum table'!$A:$F,6,FALSE),0)</f>
        <v>0</v>
      </c>
      <c r="I358" s="720"/>
      <c r="J358" s="720">
        <f>+IFERROR(VLOOKUP($B357,'[1]Sum table'!$A:$G,7,FALSE),0)</f>
        <v>0</v>
      </c>
      <c r="K358" s="721"/>
      <c r="Q358" s="698">
        <f t="shared" si="24"/>
        <v>1</v>
      </c>
    </row>
    <row r="359" spans="1:17" hidden="1" x14ac:dyDescent="0.55000000000000004">
      <c r="A359" s="722" t="s">
        <v>169</v>
      </c>
      <c r="B359" s="715" t="str">
        <f>+Venue_Logistics!B30</f>
        <v>ZK107.K258.C525</v>
      </c>
      <c r="C359" s="716" t="s">
        <v>170</v>
      </c>
      <c r="D359" s="716"/>
      <c r="E359" s="723">
        <f>SUM(E360:E370)</f>
        <v>0</v>
      </c>
      <c r="F359" s="723">
        <f>SUM(F360:F370)</f>
        <v>0</v>
      </c>
      <c r="G359" s="723">
        <f>SUM(G360:G370)</f>
        <v>0</v>
      </c>
      <c r="H359" s="723">
        <f>SUM(H360:H370)</f>
        <v>0</v>
      </c>
      <c r="I359" s="723">
        <f>+E359-F359-G359</f>
        <v>0</v>
      </c>
      <c r="J359" s="723">
        <f>SUM(J360:J370)</f>
        <v>0</v>
      </c>
      <c r="K359" s="719">
        <f>+I359-J359</f>
        <v>0</v>
      </c>
      <c r="Q359" s="698">
        <f t="shared" si="24"/>
        <v>1</v>
      </c>
    </row>
    <row r="360" spans="1:17" hidden="1" x14ac:dyDescent="0.55000000000000004">
      <c r="A360" s="699"/>
      <c r="B360" s="700"/>
      <c r="C360" s="724">
        <f>+Venue_Logistics!C31</f>
        <v>0</v>
      </c>
      <c r="D360" s="724">
        <f>+Venue_Logistics!D31</f>
        <v>0</v>
      </c>
      <c r="E360" s="726">
        <f>+Venue_Logistics!G31</f>
        <v>0</v>
      </c>
      <c r="F360" s="701"/>
      <c r="G360" s="701"/>
      <c r="H360" s="701"/>
      <c r="I360" s="701"/>
      <c r="J360" s="701"/>
      <c r="K360" s="706">
        <f t="shared" ref="K360:K369" si="25">+E360-F360-G360-J360</f>
        <v>0</v>
      </c>
      <c r="Q360" s="698">
        <f t="shared" si="24"/>
        <v>1</v>
      </c>
    </row>
    <row r="361" spans="1:17" hidden="1" x14ac:dyDescent="0.55000000000000004">
      <c r="A361" s="699"/>
      <c r="B361" s="700"/>
      <c r="C361" s="724">
        <f>+Venue_Logistics!C32</f>
        <v>0</v>
      </c>
      <c r="D361" s="724">
        <f>+Venue_Logistics!D32</f>
        <v>0</v>
      </c>
      <c r="E361" s="738">
        <f>+Venue_Logistics!G32</f>
        <v>0</v>
      </c>
      <c r="F361" s="727"/>
      <c r="G361" s="727"/>
      <c r="H361" s="727"/>
      <c r="I361" s="727"/>
      <c r="J361" s="727"/>
      <c r="K361" s="728">
        <f t="shared" si="25"/>
        <v>0</v>
      </c>
      <c r="Q361" s="698">
        <f t="shared" si="24"/>
        <v>1</v>
      </c>
    </row>
    <row r="362" spans="1:17" hidden="1" x14ac:dyDescent="0.55000000000000004">
      <c r="A362" s="699"/>
      <c r="B362" s="700"/>
      <c r="C362" s="724">
        <f>+Venue_Logistics!C33</f>
        <v>0</v>
      </c>
      <c r="D362" s="724">
        <f>+Venue_Logistics!D33</f>
        <v>0</v>
      </c>
      <c r="E362" s="738">
        <f>+Venue_Logistics!G33</f>
        <v>0</v>
      </c>
      <c r="F362" s="727"/>
      <c r="G362" s="727"/>
      <c r="H362" s="727"/>
      <c r="I362" s="727"/>
      <c r="J362" s="727"/>
      <c r="K362" s="728">
        <f t="shared" si="25"/>
        <v>0</v>
      </c>
      <c r="Q362" s="698">
        <f t="shared" si="24"/>
        <v>1</v>
      </c>
    </row>
    <row r="363" spans="1:17" hidden="1" x14ac:dyDescent="0.55000000000000004">
      <c r="A363" s="699"/>
      <c r="B363" s="700"/>
      <c r="C363" s="724">
        <f>+Venue_Logistics!C34</f>
        <v>0</v>
      </c>
      <c r="D363" s="724">
        <f>+Venue_Logistics!D34</f>
        <v>0</v>
      </c>
      <c r="E363" s="738">
        <f>+Venue_Logistics!G34</f>
        <v>0</v>
      </c>
      <c r="F363" s="727"/>
      <c r="G363" s="727"/>
      <c r="H363" s="727"/>
      <c r="I363" s="727"/>
      <c r="J363" s="727"/>
      <c r="K363" s="728">
        <f t="shared" si="25"/>
        <v>0</v>
      </c>
      <c r="Q363" s="698">
        <f t="shared" si="24"/>
        <v>1</v>
      </c>
    </row>
    <row r="364" spans="1:17" hidden="1" x14ac:dyDescent="0.55000000000000004">
      <c r="A364" s="699"/>
      <c r="B364" s="700"/>
      <c r="C364" s="724">
        <f>+Venue_Logistics!C35</f>
        <v>0</v>
      </c>
      <c r="D364" s="724">
        <f>+Venue_Logistics!D35</f>
        <v>0</v>
      </c>
      <c r="E364" s="738">
        <f>+Venue_Logistics!G35</f>
        <v>0</v>
      </c>
      <c r="F364" s="727"/>
      <c r="G364" s="727"/>
      <c r="H364" s="727"/>
      <c r="I364" s="727"/>
      <c r="J364" s="727"/>
      <c r="K364" s="728">
        <f t="shared" si="25"/>
        <v>0</v>
      </c>
      <c r="Q364" s="698">
        <f t="shared" si="24"/>
        <v>1</v>
      </c>
    </row>
    <row r="365" spans="1:17" hidden="1" x14ac:dyDescent="0.55000000000000004">
      <c r="A365" s="699"/>
      <c r="B365" s="700"/>
      <c r="C365" s="724">
        <f>+Venue_Logistics!C36</f>
        <v>0</v>
      </c>
      <c r="D365" s="724">
        <f>+Venue_Logistics!D36</f>
        <v>0</v>
      </c>
      <c r="E365" s="738">
        <f>+Venue_Logistics!G36</f>
        <v>0</v>
      </c>
      <c r="F365" s="727"/>
      <c r="G365" s="727"/>
      <c r="H365" s="727"/>
      <c r="I365" s="727"/>
      <c r="J365" s="727"/>
      <c r="K365" s="728">
        <f t="shared" si="25"/>
        <v>0</v>
      </c>
      <c r="Q365" s="698">
        <f t="shared" si="24"/>
        <v>1</v>
      </c>
    </row>
    <row r="366" spans="1:17" hidden="1" x14ac:dyDescent="0.55000000000000004">
      <c r="A366" s="699"/>
      <c r="B366" s="700"/>
      <c r="C366" s="724">
        <f>+Venue_Logistics!C37</f>
        <v>0</v>
      </c>
      <c r="D366" s="724">
        <f>+Venue_Logistics!D37</f>
        <v>0</v>
      </c>
      <c r="E366" s="738">
        <f>+Venue_Logistics!G37</f>
        <v>0</v>
      </c>
      <c r="F366" s="727"/>
      <c r="G366" s="727"/>
      <c r="H366" s="727"/>
      <c r="I366" s="727"/>
      <c r="J366" s="727"/>
      <c r="K366" s="728">
        <f t="shared" si="25"/>
        <v>0</v>
      </c>
      <c r="Q366" s="698">
        <f t="shared" si="24"/>
        <v>1</v>
      </c>
    </row>
    <row r="367" spans="1:17" hidden="1" x14ac:dyDescent="0.55000000000000004">
      <c r="A367" s="699"/>
      <c r="B367" s="715" t="s">
        <v>295</v>
      </c>
      <c r="C367" s="724">
        <f>+Venue_Logistics!C38</f>
        <v>0</v>
      </c>
      <c r="D367" s="724">
        <f>+Venue_Logistics!D38</f>
        <v>0</v>
      </c>
      <c r="E367" s="738">
        <f>+Venue_Logistics!G38</f>
        <v>0</v>
      </c>
      <c r="F367" s="727"/>
      <c r="G367" s="727"/>
      <c r="H367" s="727"/>
      <c r="I367" s="727"/>
      <c r="J367" s="727"/>
      <c r="K367" s="728">
        <f t="shared" si="25"/>
        <v>0</v>
      </c>
      <c r="Q367" s="698">
        <f t="shared" si="24"/>
        <v>1</v>
      </c>
    </row>
    <row r="368" spans="1:17" hidden="1" x14ac:dyDescent="0.55000000000000004">
      <c r="A368" s="699"/>
      <c r="B368" s="700"/>
      <c r="C368" s="724">
        <f>+Venue_Logistics!C39</f>
        <v>0</v>
      </c>
      <c r="D368" s="724">
        <f>+Venue_Logistics!D39</f>
        <v>0</v>
      </c>
      <c r="E368" s="738">
        <f>+Venue_Logistics!G39</f>
        <v>0</v>
      </c>
      <c r="F368" s="720"/>
      <c r="G368" s="720"/>
      <c r="H368" s="720"/>
      <c r="I368" s="720"/>
      <c r="J368" s="720"/>
      <c r="K368" s="728">
        <f t="shared" si="25"/>
        <v>0</v>
      </c>
      <c r="Q368" s="698">
        <f t="shared" si="24"/>
        <v>1</v>
      </c>
    </row>
    <row r="369" spans="1:17" hidden="1" x14ac:dyDescent="0.55000000000000004">
      <c r="A369" s="699"/>
      <c r="B369" s="700" t="str">
        <f>+B359</f>
        <v>ZK107.K258.C525</v>
      </c>
      <c r="C369" s="724">
        <f>+Venue_Logistics!C40</f>
        <v>0</v>
      </c>
      <c r="D369" s="724">
        <f>+Venue_Logistics!D40</f>
        <v>0</v>
      </c>
      <c r="E369" s="738">
        <f>+Venue_Logistics!G40</f>
        <v>0</v>
      </c>
      <c r="F369" s="727"/>
      <c r="G369" s="727"/>
      <c r="H369" s="727"/>
      <c r="I369" s="727"/>
      <c r="J369" s="727"/>
      <c r="K369" s="728">
        <f t="shared" si="25"/>
        <v>0</v>
      </c>
      <c r="Q369" s="698">
        <f t="shared" si="24"/>
        <v>1</v>
      </c>
    </row>
    <row r="370" spans="1:17" hidden="1" x14ac:dyDescent="0.55000000000000004">
      <c r="A370" s="739"/>
      <c r="B370" s="740"/>
      <c r="C370" s="743" t="s">
        <v>301</v>
      </c>
      <c r="D370" s="743"/>
      <c r="E370" s="738"/>
      <c r="F370" s="720">
        <f>+IFERROR(VLOOKUP($B369,'[1]Sum table'!$A:$E,4,FALSE),0)</f>
        <v>0</v>
      </c>
      <c r="G370" s="720">
        <f>+IFERROR(VLOOKUP($B369,'[1]Sum table'!$A:$E,5,FALSE),0)</f>
        <v>0</v>
      </c>
      <c r="H370" s="720">
        <f>+IFERROR(VLOOKUP($B369,'[1]Sum table'!$A:$F,6,FALSE),0)</f>
        <v>0</v>
      </c>
      <c r="I370" s="720"/>
      <c r="J370" s="720">
        <f>+IFERROR(VLOOKUP($B369,'[1]Sum table'!$A:$G,7,FALSE),0)</f>
        <v>0</v>
      </c>
      <c r="K370" s="721"/>
      <c r="Q370" s="698">
        <f t="shared" si="24"/>
        <v>1</v>
      </c>
    </row>
    <row r="371" spans="1:17" hidden="1" x14ac:dyDescent="0.55000000000000004">
      <c r="A371" s="722" t="s">
        <v>171</v>
      </c>
      <c r="B371" s="715" t="str">
        <f>+Venue_Logistics!B42</f>
        <v>ZK107.K259.C525</v>
      </c>
      <c r="C371" s="716" t="s">
        <v>172</v>
      </c>
      <c r="D371" s="716"/>
      <c r="E371" s="717">
        <f>SUM(E372:E375)</f>
        <v>0</v>
      </c>
      <c r="F371" s="718">
        <f>SUM(F372:F375)</f>
        <v>0</v>
      </c>
      <c r="G371" s="718">
        <f>SUM(G372:G375)</f>
        <v>0</v>
      </c>
      <c r="H371" s="718">
        <f>SUM(H372:H375)</f>
        <v>0</v>
      </c>
      <c r="I371" s="718">
        <f>+E371-F371-G371</f>
        <v>0</v>
      </c>
      <c r="J371" s="718">
        <f>SUM(J372:J375)</f>
        <v>0</v>
      </c>
      <c r="K371" s="719">
        <f>+I371-J371</f>
        <v>0</v>
      </c>
      <c r="Q371" s="698">
        <f t="shared" si="24"/>
        <v>1</v>
      </c>
    </row>
    <row r="372" spans="1:17" hidden="1" x14ac:dyDescent="0.55000000000000004">
      <c r="A372" s="703"/>
      <c r="B372" s="704"/>
      <c r="C372" s="724">
        <f>+Venue_Logistics!C43</f>
        <v>0</v>
      </c>
      <c r="D372" s="724">
        <f>+Venue_Logistics!D43</f>
        <v>0</v>
      </c>
      <c r="E372" s="738">
        <f>+Venue_Logistics!G43</f>
        <v>0</v>
      </c>
      <c r="F372" s="720"/>
      <c r="G372" s="720"/>
      <c r="H372" s="720"/>
      <c r="I372" s="720"/>
      <c r="J372" s="720"/>
      <c r="K372" s="728">
        <f>+E372-F372-G372-J372</f>
        <v>0</v>
      </c>
      <c r="Q372" s="698">
        <f t="shared" si="24"/>
        <v>1</v>
      </c>
    </row>
    <row r="373" spans="1:17" hidden="1" x14ac:dyDescent="0.55000000000000004">
      <c r="A373" s="699"/>
      <c r="B373" s="704"/>
      <c r="C373" s="724">
        <f>+Venue_Logistics!C44</f>
        <v>0</v>
      </c>
      <c r="D373" s="724">
        <f>+Venue_Logistics!D44</f>
        <v>0</v>
      </c>
      <c r="E373" s="738">
        <f>+Venue_Logistics!G44</f>
        <v>0</v>
      </c>
      <c r="F373" s="727"/>
      <c r="G373" s="727"/>
      <c r="H373" s="727"/>
      <c r="I373" s="727"/>
      <c r="J373" s="727"/>
      <c r="K373" s="728">
        <f>+E373-F373-G373-J373</f>
        <v>0</v>
      </c>
      <c r="Q373" s="698">
        <f t="shared" si="24"/>
        <v>1</v>
      </c>
    </row>
    <row r="374" spans="1:17" hidden="1" x14ac:dyDescent="0.55000000000000004">
      <c r="A374" s="703"/>
      <c r="B374" s="704" t="str">
        <f>+B371</f>
        <v>ZK107.K259.C525</v>
      </c>
      <c r="C374" s="724">
        <f>+Venue_Logistics!C45</f>
        <v>0</v>
      </c>
      <c r="D374" s="724">
        <f>+Venue_Logistics!D45</f>
        <v>0</v>
      </c>
      <c r="E374" s="738">
        <f>+Venue_Logistics!G45</f>
        <v>0</v>
      </c>
      <c r="F374" s="720"/>
      <c r="G374" s="720"/>
      <c r="H374" s="720"/>
      <c r="I374" s="720"/>
      <c r="J374" s="720"/>
      <c r="K374" s="728">
        <f>+E374-F374-G374-J374</f>
        <v>0</v>
      </c>
      <c r="Q374" s="698">
        <f t="shared" si="24"/>
        <v>1</v>
      </c>
    </row>
    <row r="375" spans="1:17" hidden="1" x14ac:dyDescent="0.55000000000000004">
      <c r="A375" s="699"/>
      <c r="B375" s="700"/>
      <c r="C375" s="743" t="s">
        <v>301</v>
      </c>
      <c r="D375" s="743"/>
      <c r="E375" s="738"/>
      <c r="F375" s="720">
        <f>+IFERROR(VLOOKUP($B374,'[1]Sum table'!$A:$E,4,FALSE),0)</f>
        <v>0</v>
      </c>
      <c r="G375" s="720">
        <f>+IFERROR(VLOOKUP($B374,'[1]Sum table'!$A:$E,5,FALSE),0)</f>
        <v>0</v>
      </c>
      <c r="H375" s="720">
        <f>+IFERROR(VLOOKUP($B374,'[1]Sum table'!$A:$F,6,FALSE),0)</f>
        <v>0</v>
      </c>
      <c r="I375" s="720"/>
      <c r="J375" s="720">
        <f>+IFERROR(VLOOKUP($B374,'[1]Sum table'!$A:$G,7,FALSE),0)</f>
        <v>0</v>
      </c>
      <c r="K375" s="721"/>
      <c r="Q375" s="698">
        <f t="shared" si="24"/>
        <v>1</v>
      </c>
    </row>
    <row r="376" spans="1:17" hidden="1" x14ac:dyDescent="0.55000000000000004">
      <c r="A376" s="722" t="s">
        <v>173</v>
      </c>
      <c r="B376" s="715" t="str">
        <f>+Venue_Logistics!B47</f>
        <v>ZK107.K260.C525</v>
      </c>
      <c r="C376" s="716" t="s">
        <v>174</v>
      </c>
      <c r="D376" s="716"/>
      <c r="E376" s="717">
        <f>SUM(E377:E382)</f>
        <v>0</v>
      </c>
      <c r="F376" s="718"/>
      <c r="G376" s="718"/>
      <c r="H376" s="718"/>
      <c r="I376" s="718">
        <f>+E376-F376-G376</f>
        <v>0</v>
      </c>
      <c r="J376" s="718"/>
      <c r="K376" s="719">
        <f>+I376-J376</f>
        <v>0</v>
      </c>
      <c r="Q376" s="698">
        <f t="shared" si="24"/>
        <v>1</v>
      </c>
    </row>
    <row r="377" spans="1:17" hidden="1" x14ac:dyDescent="0.55000000000000004">
      <c r="A377" s="703"/>
      <c r="B377" s="704"/>
      <c r="C377" s="724">
        <f>+Venue_Logistics!C48</f>
        <v>0</v>
      </c>
      <c r="D377" s="724">
        <f>+Venue_Logistics!D48</f>
        <v>0</v>
      </c>
      <c r="E377" s="738">
        <f>+Venue_Logistics!G48</f>
        <v>0</v>
      </c>
      <c r="F377" s="720"/>
      <c r="G377" s="720"/>
      <c r="H377" s="720"/>
      <c r="I377" s="720"/>
      <c r="J377" s="720"/>
      <c r="K377" s="728">
        <f>+E377-F377-G377-J377</f>
        <v>0</v>
      </c>
      <c r="Q377" s="698">
        <f t="shared" si="24"/>
        <v>1</v>
      </c>
    </row>
    <row r="378" spans="1:17" hidden="1" x14ac:dyDescent="0.55000000000000004">
      <c r="A378" s="703"/>
      <c r="B378" s="704"/>
      <c r="C378" s="724">
        <f>+Venue_Logistics!C49</f>
        <v>0</v>
      </c>
      <c r="D378" s="724">
        <f>+Venue_Logistics!D49</f>
        <v>0</v>
      </c>
      <c r="E378" s="738">
        <f>+Venue_Logistics!G49</f>
        <v>0</v>
      </c>
      <c r="F378" s="727"/>
      <c r="G378" s="727"/>
      <c r="H378" s="727"/>
      <c r="I378" s="727"/>
      <c r="J378" s="727"/>
      <c r="K378" s="728">
        <f>+E378-F378-G378-J378</f>
        <v>0</v>
      </c>
      <c r="Q378" s="698">
        <f t="shared" si="24"/>
        <v>1</v>
      </c>
    </row>
    <row r="379" spans="1:17" hidden="1" x14ac:dyDescent="0.55000000000000004">
      <c r="A379" s="703"/>
      <c r="B379" s="704"/>
      <c r="C379" s="724">
        <f>+Venue_Logistics!C50</f>
        <v>0</v>
      </c>
      <c r="D379" s="724">
        <f>+Venue_Logistics!D50</f>
        <v>0</v>
      </c>
      <c r="E379" s="738">
        <f>+Venue_Logistics!G50</f>
        <v>0</v>
      </c>
      <c r="F379" s="727"/>
      <c r="G379" s="727"/>
      <c r="H379" s="727"/>
      <c r="I379" s="727"/>
      <c r="J379" s="727"/>
      <c r="K379" s="728">
        <f>+E379-F379-G379-J379</f>
        <v>0</v>
      </c>
      <c r="Q379" s="698">
        <f t="shared" si="24"/>
        <v>1</v>
      </c>
    </row>
    <row r="380" spans="1:17" hidden="1" x14ac:dyDescent="0.55000000000000004">
      <c r="A380" s="699"/>
      <c r="B380" s="700"/>
      <c r="C380" s="724">
        <f>+Venue_Logistics!C51</f>
        <v>0</v>
      </c>
      <c r="D380" s="724">
        <f>+Venue_Logistics!D51</f>
        <v>0</v>
      </c>
      <c r="E380" s="738">
        <f>+Venue_Logistics!G51</f>
        <v>0</v>
      </c>
      <c r="F380" s="727"/>
      <c r="G380" s="727"/>
      <c r="H380" s="727"/>
      <c r="I380" s="727"/>
      <c r="J380" s="727"/>
      <c r="K380" s="728">
        <f>+E380-F380-G380-J380</f>
        <v>0</v>
      </c>
      <c r="Q380" s="698">
        <f t="shared" si="24"/>
        <v>1</v>
      </c>
    </row>
    <row r="381" spans="1:17" hidden="1" x14ac:dyDescent="0.55000000000000004">
      <c r="A381" s="703"/>
      <c r="B381" s="704" t="str">
        <f>+B376</f>
        <v>ZK107.K260.C525</v>
      </c>
      <c r="C381" s="724">
        <f>+Venue_Logistics!C52</f>
        <v>0</v>
      </c>
      <c r="D381" s="724">
        <f>+Venue_Logistics!D52</f>
        <v>0</v>
      </c>
      <c r="E381" s="738">
        <f>+Venue_Logistics!G52</f>
        <v>0</v>
      </c>
      <c r="F381" s="720"/>
      <c r="G381" s="720"/>
      <c r="H381" s="720"/>
      <c r="I381" s="720"/>
      <c r="J381" s="720"/>
      <c r="K381" s="728">
        <f>+E381-F381-G381-J381</f>
        <v>0</v>
      </c>
      <c r="Q381" s="698">
        <f t="shared" si="24"/>
        <v>1</v>
      </c>
    </row>
    <row r="382" spans="1:17" hidden="1" x14ac:dyDescent="0.55000000000000004">
      <c r="A382" s="703"/>
      <c r="B382" s="704"/>
      <c r="C382" s="724" t="s">
        <v>301</v>
      </c>
      <c r="D382" s="724"/>
      <c r="E382" s="738"/>
      <c r="F382" s="720">
        <f>+IFERROR(VLOOKUP($B381,'[1]Sum table'!$A:$E,4,FALSE),0)</f>
        <v>0</v>
      </c>
      <c r="G382" s="720">
        <f>+IFERROR(VLOOKUP($B381,'[1]Sum table'!$A:$E,5,FALSE),0)</f>
        <v>0</v>
      </c>
      <c r="H382" s="720">
        <f>+IFERROR(VLOOKUP($B381,'[1]Sum table'!$A:$F,6,FALSE),0)</f>
        <v>0</v>
      </c>
      <c r="I382" s="720"/>
      <c r="J382" s="720">
        <f>+IFERROR(VLOOKUP($B381,'[1]Sum table'!$A:$G,7,FALSE),0)</f>
        <v>0</v>
      </c>
      <c r="K382" s="721"/>
      <c r="Q382" s="698">
        <f t="shared" si="24"/>
        <v>1</v>
      </c>
    </row>
    <row r="383" spans="1:17" hidden="1" x14ac:dyDescent="0.55000000000000004">
      <c r="A383" s="722" t="s">
        <v>175</v>
      </c>
      <c r="B383" s="715" t="str">
        <f>+Venue_Logistics!B54</f>
        <v>ZK107.K261.C525</v>
      </c>
      <c r="C383" s="716" t="s">
        <v>176</v>
      </c>
      <c r="D383" s="716"/>
      <c r="E383" s="717">
        <f>SUM(E384:E392)</f>
        <v>0</v>
      </c>
      <c r="F383" s="718"/>
      <c r="G383" s="718"/>
      <c r="H383" s="718"/>
      <c r="I383" s="718">
        <f>+E383-F383-G383</f>
        <v>0</v>
      </c>
      <c r="J383" s="718"/>
      <c r="K383" s="719">
        <f>+I383-J383</f>
        <v>0</v>
      </c>
      <c r="Q383" s="698">
        <f t="shared" si="24"/>
        <v>1</v>
      </c>
    </row>
    <row r="384" spans="1:17" hidden="1" x14ac:dyDescent="0.55000000000000004">
      <c r="A384" s="699"/>
      <c r="B384" s="700"/>
      <c r="C384" s="724">
        <f>+Venue_Logistics!C55</f>
        <v>0</v>
      </c>
      <c r="D384" s="724">
        <f>+Venue_Logistics!D55</f>
        <v>0</v>
      </c>
      <c r="E384" s="738">
        <f>+Venue_Logistics!G55</f>
        <v>0</v>
      </c>
      <c r="F384" s="720"/>
      <c r="G384" s="720"/>
      <c r="H384" s="720"/>
      <c r="I384" s="720"/>
      <c r="J384" s="720"/>
      <c r="K384" s="728">
        <f t="shared" ref="K384:K391" si="26">+E384-F384-G384-J384</f>
        <v>0</v>
      </c>
      <c r="Q384" s="698">
        <f t="shared" si="24"/>
        <v>1</v>
      </c>
    </row>
    <row r="385" spans="1:17" hidden="1" x14ac:dyDescent="0.55000000000000004">
      <c r="A385" s="699"/>
      <c r="B385" s="700"/>
      <c r="C385" s="724">
        <f>+Venue_Logistics!C56</f>
        <v>0</v>
      </c>
      <c r="D385" s="724">
        <f>+Venue_Logistics!D56</f>
        <v>0</v>
      </c>
      <c r="E385" s="738">
        <f>+Venue_Logistics!G56</f>
        <v>0</v>
      </c>
      <c r="F385" s="727"/>
      <c r="G385" s="727"/>
      <c r="H385" s="727"/>
      <c r="I385" s="727"/>
      <c r="J385" s="727"/>
      <c r="K385" s="728">
        <f t="shared" si="26"/>
        <v>0</v>
      </c>
      <c r="Q385" s="698">
        <f t="shared" si="24"/>
        <v>1</v>
      </c>
    </row>
    <row r="386" spans="1:17" hidden="1" x14ac:dyDescent="0.55000000000000004">
      <c r="A386" s="699"/>
      <c r="B386" s="700"/>
      <c r="C386" s="724">
        <f>+Venue_Logistics!C57</f>
        <v>0</v>
      </c>
      <c r="D386" s="724">
        <f>+Venue_Logistics!D57</f>
        <v>0</v>
      </c>
      <c r="E386" s="738">
        <f>+Venue_Logistics!G57</f>
        <v>0</v>
      </c>
      <c r="F386" s="727"/>
      <c r="G386" s="727"/>
      <c r="H386" s="727"/>
      <c r="I386" s="727"/>
      <c r="J386" s="727"/>
      <c r="K386" s="728">
        <f t="shared" si="26"/>
        <v>0</v>
      </c>
      <c r="Q386" s="698">
        <f t="shared" si="24"/>
        <v>1</v>
      </c>
    </row>
    <row r="387" spans="1:17" hidden="1" x14ac:dyDescent="0.55000000000000004">
      <c r="A387" s="699"/>
      <c r="B387" s="700"/>
      <c r="C387" s="724">
        <f>+Venue_Logistics!C58</f>
        <v>0</v>
      </c>
      <c r="D387" s="724">
        <f>+Venue_Logistics!D58</f>
        <v>0</v>
      </c>
      <c r="E387" s="738">
        <f>+Venue_Logistics!G58</f>
        <v>0</v>
      </c>
      <c r="F387" s="727"/>
      <c r="G387" s="727"/>
      <c r="H387" s="727"/>
      <c r="I387" s="727"/>
      <c r="J387" s="727"/>
      <c r="K387" s="728">
        <f t="shared" si="26"/>
        <v>0</v>
      </c>
      <c r="Q387" s="698">
        <f t="shared" si="24"/>
        <v>1</v>
      </c>
    </row>
    <row r="388" spans="1:17" hidden="1" x14ac:dyDescent="0.55000000000000004">
      <c r="A388" s="699"/>
      <c r="B388" s="700"/>
      <c r="C388" s="724">
        <f>+Venue_Logistics!C59</f>
        <v>0</v>
      </c>
      <c r="D388" s="724">
        <f>+Venue_Logistics!D59</f>
        <v>0</v>
      </c>
      <c r="E388" s="738">
        <f>+Venue_Logistics!G59</f>
        <v>0</v>
      </c>
      <c r="F388" s="727"/>
      <c r="G388" s="727"/>
      <c r="H388" s="727"/>
      <c r="I388" s="727"/>
      <c r="J388" s="727"/>
      <c r="K388" s="728">
        <f t="shared" si="26"/>
        <v>0</v>
      </c>
      <c r="Q388" s="698">
        <f t="shared" si="24"/>
        <v>1</v>
      </c>
    </row>
    <row r="389" spans="1:17" hidden="1" x14ac:dyDescent="0.55000000000000004">
      <c r="A389" s="699"/>
      <c r="B389" s="700"/>
      <c r="C389" s="724">
        <f>+Venue_Logistics!C60</f>
        <v>0</v>
      </c>
      <c r="D389" s="724">
        <f>+Venue_Logistics!D60</f>
        <v>0</v>
      </c>
      <c r="E389" s="738">
        <f>+Venue_Logistics!G60</f>
        <v>0</v>
      </c>
      <c r="F389" s="727"/>
      <c r="G389" s="727"/>
      <c r="H389" s="727"/>
      <c r="I389" s="727"/>
      <c r="J389" s="727"/>
      <c r="K389" s="728">
        <f t="shared" si="26"/>
        <v>0</v>
      </c>
      <c r="Q389" s="698">
        <f t="shared" si="24"/>
        <v>1</v>
      </c>
    </row>
    <row r="390" spans="1:17" hidden="1" x14ac:dyDescent="0.55000000000000004">
      <c r="A390" s="699"/>
      <c r="B390" s="700"/>
      <c r="C390" s="724">
        <f>+Venue_Logistics!C61</f>
        <v>0</v>
      </c>
      <c r="D390" s="724">
        <f>+Venue_Logistics!D61</f>
        <v>0</v>
      </c>
      <c r="E390" s="738">
        <f>+Venue_Logistics!G61</f>
        <v>0</v>
      </c>
      <c r="F390" s="727"/>
      <c r="G390" s="727"/>
      <c r="H390" s="727"/>
      <c r="I390" s="727"/>
      <c r="J390" s="727"/>
      <c r="K390" s="728">
        <f t="shared" si="26"/>
        <v>0</v>
      </c>
      <c r="Q390" s="698">
        <f t="shared" si="24"/>
        <v>1</v>
      </c>
    </row>
    <row r="391" spans="1:17" hidden="1" x14ac:dyDescent="0.55000000000000004">
      <c r="A391" s="699"/>
      <c r="B391" s="700" t="str">
        <f>+B383</f>
        <v>ZK107.K261.C525</v>
      </c>
      <c r="C391" s="724">
        <f>+Venue_Logistics!C62</f>
        <v>0</v>
      </c>
      <c r="D391" s="724">
        <f>+Venue_Logistics!D62</f>
        <v>0</v>
      </c>
      <c r="E391" s="738">
        <f>+Venue_Logistics!G62</f>
        <v>0</v>
      </c>
      <c r="F391" s="727"/>
      <c r="G391" s="727"/>
      <c r="H391" s="727"/>
      <c r="I391" s="727"/>
      <c r="J391" s="727"/>
      <c r="K391" s="728">
        <f t="shared" si="26"/>
        <v>0</v>
      </c>
      <c r="Q391" s="698">
        <f t="shared" si="24"/>
        <v>1</v>
      </c>
    </row>
    <row r="392" spans="1:17" hidden="1" x14ac:dyDescent="0.55000000000000004">
      <c r="A392" s="699"/>
      <c r="B392" s="700"/>
      <c r="C392" s="743" t="s">
        <v>301</v>
      </c>
      <c r="D392" s="743"/>
      <c r="E392" s="738"/>
      <c r="F392" s="720">
        <f>+IFERROR(VLOOKUP($B391,'[1]Sum table'!$A:$E,4,FALSE),0)</f>
        <v>0</v>
      </c>
      <c r="G392" s="720">
        <f>+IFERROR(VLOOKUP($B391,'[1]Sum table'!$A:$E,5,FALSE),0)</f>
        <v>0</v>
      </c>
      <c r="H392" s="720">
        <f>+IFERROR(VLOOKUP($B391,'[1]Sum table'!$A:$F,6,FALSE),0)</f>
        <v>0</v>
      </c>
      <c r="I392" s="720"/>
      <c r="J392" s="720">
        <f>+IFERROR(VLOOKUP($B391,'[1]Sum table'!$A:$G,7,FALSE),0)</f>
        <v>0</v>
      </c>
      <c r="K392" s="721"/>
      <c r="Q392" s="698">
        <f t="shared" si="24"/>
        <v>1</v>
      </c>
    </row>
    <row r="393" spans="1:17" hidden="1" x14ac:dyDescent="0.55000000000000004">
      <c r="A393" s="722" t="s">
        <v>178</v>
      </c>
      <c r="B393" s="715" t="str">
        <f>+Venue_Logistics!B64</f>
        <v>ZK107.K145.C525</v>
      </c>
      <c r="C393" s="716" t="s">
        <v>179</v>
      </c>
      <c r="D393" s="716"/>
      <c r="E393" s="717">
        <f>SUM(E394:E398)</f>
        <v>0</v>
      </c>
      <c r="F393" s="718">
        <f>SUM(F394:F398)</f>
        <v>0</v>
      </c>
      <c r="G393" s="718">
        <f>SUM(G394:G398)</f>
        <v>0</v>
      </c>
      <c r="H393" s="718">
        <f>SUM(H394:H398)</f>
        <v>0</v>
      </c>
      <c r="I393" s="718">
        <f>+E393-F393-G393</f>
        <v>0</v>
      </c>
      <c r="J393" s="718">
        <f>SUM(J394:J398)</f>
        <v>0</v>
      </c>
      <c r="K393" s="719">
        <f>+I393-J393</f>
        <v>0</v>
      </c>
      <c r="Q393" s="698">
        <f t="shared" si="24"/>
        <v>1</v>
      </c>
    </row>
    <row r="394" spans="1:17" hidden="1" x14ac:dyDescent="0.55000000000000004">
      <c r="A394" s="699"/>
      <c r="B394" s="700"/>
      <c r="C394" s="724">
        <f>+Venue_Logistics!C65</f>
        <v>0</v>
      </c>
      <c r="D394" s="724">
        <f>+Venue_Logistics!D65</f>
        <v>0</v>
      </c>
      <c r="E394" s="738">
        <f>+Venue_Logistics!G65</f>
        <v>0</v>
      </c>
      <c r="F394" s="720"/>
      <c r="G394" s="720"/>
      <c r="H394" s="720"/>
      <c r="I394" s="720"/>
      <c r="J394" s="720"/>
      <c r="K394" s="728">
        <f>+E394-F394-G394-J394</f>
        <v>0</v>
      </c>
      <c r="Q394" s="698">
        <f t="shared" si="24"/>
        <v>1</v>
      </c>
    </row>
    <row r="395" spans="1:17" hidden="1" x14ac:dyDescent="0.55000000000000004">
      <c r="A395" s="699"/>
      <c r="B395" s="700"/>
      <c r="C395" s="724">
        <f>+Venue_Logistics!C66</f>
        <v>0</v>
      </c>
      <c r="D395" s="724">
        <f>+Venue_Logistics!D66</f>
        <v>0</v>
      </c>
      <c r="E395" s="738">
        <f>+Venue_Logistics!G66</f>
        <v>0</v>
      </c>
      <c r="F395" s="727"/>
      <c r="G395" s="727"/>
      <c r="H395" s="727"/>
      <c r="I395" s="727"/>
      <c r="J395" s="727"/>
      <c r="K395" s="728">
        <f>+E395-F395-G395-J395</f>
        <v>0</v>
      </c>
      <c r="Q395" s="698">
        <f t="shared" si="24"/>
        <v>1</v>
      </c>
    </row>
    <row r="396" spans="1:17" hidden="1" x14ac:dyDescent="0.55000000000000004">
      <c r="A396" s="699"/>
      <c r="B396" s="700"/>
      <c r="C396" s="724">
        <f>+Venue_Logistics!C67</f>
        <v>0</v>
      </c>
      <c r="D396" s="724">
        <f>+Venue_Logistics!D67</f>
        <v>0</v>
      </c>
      <c r="E396" s="738">
        <f>+Venue_Logistics!G67</f>
        <v>0</v>
      </c>
      <c r="F396" s="727"/>
      <c r="G396" s="727"/>
      <c r="H396" s="727"/>
      <c r="I396" s="727"/>
      <c r="J396" s="727"/>
      <c r="K396" s="728">
        <f>+E396-F396-G396-J396</f>
        <v>0</v>
      </c>
      <c r="Q396" s="698">
        <f t="shared" si="24"/>
        <v>1</v>
      </c>
    </row>
    <row r="397" spans="1:17" hidden="1" x14ac:dyDescent="0.55000000000000004">
      <c r="A397" s="699"/>
      <c r="B397" s="700" t="str">
        <f>+B393</f>
        <v>ZK107.K145.C525</v>
      </c>
      <c r="C397" s="724">
        <f>+Venue_Logistics!C68</f>
        <v>0</v>
      </c>
      <c r="D397" s="724">
        <f>+Venue_Logistics!D68</f>
        <v>0</v>
      </c>
      <c r="E397" s="738">
        <f>+Venue_Logistics!G68</f>
        <v>0</v>
      </c>
      <c r="F397" s="727"/>
      <c r="G397" s="727"/>
      <c r="H397" s="727"/>
      <c r="I397" s="727"/>
      <c r="J397" s="727"/>
      <c r="K397" s="728">
        <f>+E397-F397-G397-J397</f>
        <v>0</v>
      </c>
      <c r="Q397" s="698">
        <f t="shared" si="24"/>
        <v>1</v>
      </c>
    </row>
    <row r="398" spans="1:17" hidden="1" x14ac:dyDescent="0.55000000000000004">
      <c r="A398" s="699"/>
      <c r="B398" s="700"/>
      <c r="C398" s="743" t="s">
        <v>301</v>
      </c>
      <c r="D398" s="743"/>
      <c r="E398" s="738"/>
      <c r="F398" s="720">
        <f>+IFERROR(VLOOKUP($B397,'[1]Sum table'!$A:$E,4,FALSE),0)</f>
        <v>0</v>
      </c>
      <c r="G398" s="720">
        <f>+IFERROR(VLOOKUP($B397,'[1]Sum table'!$A:$E,5,FALSE),0)</f>
        <v>0</v>
      </c>
      <c r="H398" s="720">
        <f>+IFERROR(VLOOKUP($B397,'[1]Sum table'!$A:$F,6,FALSE),0)</f>
        <v>0</v>
      </c>
      <c r="I398" s="720"/>
      <c r="J398" s="720">
        <f>+IFERROR(VLOOKUP($B397,'[1]Sum table'!$A:$G,7,FALSE),0)</f>
        <v>0</v>
      </c>
      <c r="K398" s="721"/>
      <c r="Q398" s="698">
        <f t="shared" si="24"/>
        <v>1</v>
      </c>
    </row>
    <row r="399" spans="1:17" hidden="1" x14ac:dyDescent="0.55000000000000004">
      <c r="A399" s="722" t="s">
        <v>180</v>
      </c>
      <c r="B399" s="715" t="str">
        <f>+Venue_Logistics!B70</f>
        <v>ZK107.K137.C525</v>
      </c>
      <c r="C399" s="716" t="s">
        <v>181</v>
      </c>
      <c r="D399" s="716"/>
      <c r="E399" s="717">
        <f>SUM(E400:E401)</f>
        <v>0</v>
      </c>
      <c r="F399" s="718">
        <f>SUM(F400:F401)</f>
        <v>0</v>
      </c>
      <c r="G399" s="718">
        <f>SUM(G400:G401)</f>
        <v>0</v>
      </c>
      <c r="H399" s="718">
        <f>SUM(H400:H401)</f>
        <v>0</v>
      </c>
      <c r="I399" s="718"/>
      <c r="J399" s="718">
        <f>SUM(J400:J401)</f>
        <v>0</v>
      </c>
      <c r="K399" s="719">
        <f>+I399-J399</f>
        <v>0</v>
      </c>
      <c r="Q399" s="698">
        <f t="shared" si="24"/>
        <v>1</v>
      </c>
    </row>
    <row r="400" spans="1:17" hidden="1" x14ac:dyDescent="0.55000000000000004">
      <c r="A400" s="699"/>
      <c r="B400" s="700" t="str">
        <f>+B399</f>
        <v>ZK107.K137.C525</v>
      </c>
      <c r="C400" s="724">
        <f>+Venue_Logistics!C71</f>
        <v>0</v>
      </c>
      <c r="D400" s="724">
        <f>+Venue_Logistics!D71</f>
        <v>0</v>
      </c>
      <c r="E400" s="738">
        <f>+Venue_Logistics!G71</f>
        <v>0</v>
      </c>
      <c r="F400" s="720"/>
      <c r="G400" s="720"/>
      <c r="H400" s="720"/>
      <c r="I400" s="720"/>
      <c r="J400" s="720"/>
      <c r="K400" s="728">
        <f>+E400-F400-G400-J400</f>
        <v>0</v>
      </c>
      <c r="Q400" s="698">
        <f t="shared" si="24"/>
        <v>1</v>
      </c>
    </row>
    <row r="401" spans="1:17" hidden="1" x14ac:dyDescent="0.55000000000000004">
      <c r="A401" s="699"/>
      <c r="B401" s="700"/>
      <c r="C401" s="743" t="s">
        <v>301</v>
      </c>
      <c r="D401" s="743"/>
      <c r="E401" s="738"/>
      <c r="F401" s="720">
        <f>+IFERROR(VLOOKUP($B400,'[1]Sum table'!$A:$E,4,FALSE),0)</f>
        <v>0</v>
      </c>
      <c r="G401" s="720">
        <f>+IFERROR(VLOOKUP($B400,'[1]Sum table'!$A:$E,5,FALSE),0)</f>
        <v>0</v>
      </c>
      <c r="H401" s="720">
        <f>+IFERROR(VLOOKUP($B400,'[1]Sum table'!$A:$F,6,FALSE),0)</f>
        <v>0</v>
      </c>
      <c r="I401" s="720"/>
      <c r="J401" s="720">
        <f>+IFERROR(VLOOKUP($B400,'[1]Sum table'!$A:$G,7,FALSE),0)</f>
        <v>0</v>
      </c>
      <c r="K401" s="721"/>
      <c r="Q401" s="698">
        <f t="shared" si="24"/>
        <v>1</v>
      </c>
    </row>
    <row r="402" spans="1:17" hidden="1" x14ac:dyDescent="0.55000000000000004">
      <c r="A402" s="722" t="s">
        <v>182</v>
      </c>
      <c r="B402" s="715" t="str">
        <f>+Venue_Logistics!B73</f>
        <v>ZK107.K265.C525</v>
      </c>
      <c r="C402" s="716" t="s">
        <v>183</v>
      </c>
      <c r="D402" s="716"/>
      <c r="E402" s="717">
        <f>SUM(E403:E408)</f>
        <v>0</v>
      </c>
      <c r="F402" s="718">
        <f>SUM(F403:F408)</f>
        <v>0</v>
      </c>
      <c r="G402" s="718">
        <f>SUM(G403:G408)</f>
        <v>0</v>
      </c>
      <c r="H402" s="718">
        <f>SUM(H403:H408)</f>
        <v>0</v>
      </c>
      <c r="I402" s="718">
        <f>+E402-F402-G402</f>
        <v>0</v>
      </c>
      <c r="J402" s="718">
        <f>SUM(J403:J408)</f>
        <v>0</v>
      </c>
      <c r="K402" s="719">
        <f>+I402-J402</f>
        <v>0</v>
      </c>
      <c r="Q402" s="698">
        <f t="shared" si="24"/>
        <v>1</v>
      </c>
    </row>
    <row r="403" spans="1:17" hidden="1" x14ac:dyDescent="0.55000000000000004">
      <c r="A403" s="699"/>
      <c r="B403" s="700"/>
      <c r="C403" s="724">
        <f>+Venue_Logistics!C74</f>
        <v>0</v>
      </c>
      <c r="D403" s="724">
        <f>+Venue_Logistics!D74</f>
        <v>0</v>
      </c>
      <c r="E403" s="738">
        <f>+Venue_Logistics!G74</f>
        <v>0</v>
      </c>
      <c r="F403" s="720"/>
      <c r="G403" s="720"/>
      <c r="H403" s="720"/>
      <c r="I403" s="720"/>
      <c r="J403" s="720"/>
      <c r="K403" s="728">
        <f>+E403-F403-G403-J403</f>
        <v>0</v>
      </c>
      <c r="Q403" s="698">
        <f t="shared" si="24"/>
        <v>1</v>
      </c>
    </row>
    <row r="404" spans="1:17" hidden="1" x14ac:dyDescent="0.55000000000000004">
      <c r="A404" s="699"/>
      <c r="B404" s="700"/>
      <c r="C404" s="724">
        <f>+Venue_Logistics!C75</f>
        <v>0</v>
      </c>
      <c r="D404" s="724">
        <f>+Venue_Logistics!D75</f>
        <v>0</v>
      </c>
      <c r="E404" s="738">
        <f>+Venue_Logistics!G75</f>
        <v>0</v>
      </c>
      <c r="F404" s="727"/>
      <c r="G404" s="727"/>
      <c r="H404" s="727"/>
      <c r="I404" s="727"/>
      <c r="J404" s="727"/>
      <c r="K404" s="728">
        <f>+E404-F404-G404-J404</f>
        <v>0</v>
      </c>
      <c r="Q404" s="698">
        <f t="shared" si="24"/>
        <v>1</v>
      </c>
    </row>
    <row r="405" spans="1:17" hidden="1" x14ac:dyDescent="0.55000000000000004">
      <c r="A405" s="699"/>
      <c r="B405" s="700"/>
      <c r="C405" s="724">
        <f>+Venue_Logistics!C76</f>
        <v>0</v>
      </c>
      <c r="D405" s="724">
        <f>+Venue_Logistics!D76</f>
        <v>0</v>
      </c>
      <c r="E405" s="738">
        <f>+Venue_Logistics!G76</f>
        <v>0</v>
      </c>
      <c r="F405" s="720"/>
      <c r="G405" s="720"/>
      <c r="H405" s="720"/>
      <c r="I405" s="720"/>
      <c r="J405" s="720"/>
      <c r="K405" s="728">
        <f>+E405-F405-G405-J405</f>
        <v>0</v>
      </c>
      <c r="Q405" s="698">
        <f t="shared" si="24"/>
        <v>1</v>
      </c>
    </row>
    <row r="406" spans="1:17" hidden="1" x14ac:dyDescent="0.55000000000000004">
      <c r="A406" s="699"/>
      <c r="B406" s="700"/>
      <c r="C406" s="724">
        <f>+Venue_Logistics!C77</f>
        <v>0</v>
      </c>
      <c r="D406" s="724">
        <f>+Venue_Logistics!D77</f>
        <v>0</v>
      </c>
      <c r="E406" s="738">
        <f>+Venue_Logistics!G77</f>
        <v>0</v>
      </c>
      <c r="F406" s="727"/>
      <c r="G406" s="727"/>
      <c r="H406" s="727"/>
      <c r="I406" s="727"/>
      <c r="J406" s="727"/>
      <c r="K406" s="728">
        <f>+E406-F406-G406-J406</f>
        <v>0</v>
      </c>
      <c r="Q406" s="698">
        <f t="shared" si="24"/>
        <v>1</v>
      </c>
    </row>
    <row r="407" spans="1:17" hidden="1" x14ac:dyDescent="0.55000000000000004">
      <c r="A407" s="699"/>
      <c r="B407" s="700" t="str">
        <f>+B402</f>
        <v>ZK107.K265.C525</v>
      </c>
      <c r="C407" s="724">
        <f>+Venue_Logistics!C78</f>
        <v>0</v>
      </c>
      <c r="D407" s="724">
        <f>+Venue_Logistics!D78</f>
        <v>0</v>
      </c>
      <c r="E407" s="738">
        <f>+Venue_Logistics!G78</f>
        <v>0</v>
      </c>
      <c r="F407" s="727"/>
      <c r="G407" s="727"/>
      <c r="H407" s="727"/>
      <c r="I407" s="727"/>
      <c r="J407" s="727"/>
      <c r="K407" s="728">
        <f>+E407-F407-G407-J407</f>
        <v>0</v>
      </c>
      <c r="Q407" s="698">
        <f t="shared" si="24"/>
        <v>1</v>
      </c>
    </row>
    <row r="408" spans="1:17" hidden="1" x14ac:dyDescent="0.55000000000000004">
      <c r="A408" s="699"/>
      <c r="B408" s="700"/>
      <c r="C408" s="724" t="s">
        <v>301</v>
      </c>
      <c r="D408" s="724"/>
      <c r="E408" s="738"/>
      <c r="F408" s="720">
        <f>+IFERROR(VLOOKUP($B407,'[1]Sum table'!$A:$E,4,FALSE),0)</f>
        <v>0</v>
      </c>
      <c r="G408" s="720">
        <f>+IFERROR(VLOOKUP($B407,'[1]Sum table'!$A:$E,5,FALSE),0)</f>
        <v>0</v>
      </c>
      <c r="H408" s="720">
        <f>+IFERROR(VLOOKUP($B407,'[1]Sum table'!$A:$F,6,FALSE),0)</f>
        <v>0</v>
      </c>
      <c r="I408" s="720"/>
      <c r="J408" s="720">
        <f>+IFERROR(VLOOKUP($B407,'[1]Sum table'!$A:$G,7,FALSE),0)</f>
        <v>0</v>
      </c>
      <c r="K408" s="721"/>
      <c r="Q408" s="698">
        <f t="shared" si="24"/>
        <v>1</v>
      </c>
    </row>
    <row r="409" spans="1:17" hidden="1" x14ac:dyDescent="0.55000000000000004">
      <c r="A409" s="722" t="s">
        <v>184</v>
      </c>
      <c r="B409" s="715" t="str">
        <f>+'Legal &amp; Documentation'!B8</f>
        <v>ZK108.K162.C525</v>
      </c>
      <c r="C409" s="729" t="s">
        <v>185</v>
      </c>
      <c r="D409" s="729"/>
      <c r="E409" s="723">
        <f>SUM(E410:E423)</f>
        <v>0</v>
      </c>
      <c r="F409" s="723">
        <f>SUM(F410:F423)</f>
        <v>0</v>
      </c>
      <c r="G409" s="723">
        <f>SUM(G410:G423)</f>
        <v>0</v>
      </c>
      <c r="H409" s="723">
        <f>SUM(H410:H423)</f>
        <v>0</v>
      </c>
      <c r="I409" s="723">
        <f>+E409-F409-G409</f>
        <v>0</v>
      </c>
      <c r="J409" s="723">
        <f>SUM(J410:J423)</f>
        <v>0</v>
      </c>
      <c r="K409" s="719">
        <f>+I409-J409</f>
        <v>0</v>
      </c>
      <c r="Q409" s="698">
        <f t="shared" si="24"/>
        <v>1</v>
      </c>
    </row>
    <row r="410" spans="1:17" hidden="1" x14ac:dyDescent="0.55000000000000004">
      <c r="A410" s="699"/>
      <c r="B410" s="700"/>
      <c r="C410" s="730">
        <f>+'Legal &amp; Documentation'!C9</f>
        <v>0</v>
      </c>
      <c r="D410" s="730">
        <f>+'Legal &amp; Documentation'!D9</f>
        <v>0</v>
      </c>
      <c r="E410" s="726">
        <f>+'Legal &amp; Documentation'!G9</f>
        <v>0</v>
      </c>
      <c r="F410" s="701"/>
      <c r="G410" s="701"/>
      <c r="H410" s="701"/>
      <c r="I410" s="701"/>
      <c r="J410" s="701"/>
      <c r="K410" s="706">
        <f t="shared" ref="K410:K422" si="27">+E410-F410-G410-J410</f>
        <v>0</v>
      </c>
      <c r="Q410" s="698">
        <f t="shared" si="24"/>
        <v>1</v>
      </c>
    </row>
    <row r="411" spans="1:17" hidden="1" x14ac:dyDescent="0.55000000000000004">
      <c r="A411" s="699"/>
      <c r="B411" s="700"/>
      <c r="C411" s="730">
        <f>+'Legal &amp; Documentation'!C10</f>
        <v>0</v>
      </c>
      <c r="D411" s="730">
        <f>+'Legal &amp; Documentation'!D10</f>
        <v>0</v>
      </c>
      <c r="E411" s="726">
        <f>+'Legal &amp; Documentation'!G10</f>
        <v>0</v>
      </c>
      <c r="F411" s="701"/>
      <c r="G411" s="701"/>
      <c r="H411" s="701"/>
      <c r="I411" s="701"/>
      <c r="J411" s="701"/>
      <c r="K411" s="706">
        <f t="shared" si="27"/>
        <v>0</v>
      </c>
      <c r="Q411" s="698">
        <f t="shared" si="24"/>
        <v>1</v>
      </c>
    </row>
    <row r="412" spans="1:17" hidden="1" x14ac:dyDescent="0.55000000000000004">
      <c r="A412" s="699"/>
      <c r="B412" s="700"/>
      <c r="C412" s="730">
        <f>+'Legal &amp; Documentation'!C11</f>
        <v>0</v>
      </c>
      <c r="D412" s="730">
        <f>+'Legal &amp; Documentation'!D11</f>
        <v>0</v>
      </c>
      <c r="E412" s="738">
        <f>+'Legal &amp; Documentation'!G11</f>
        <v>0</v>
      </c>
      <c r="F412" s="720"/>
      <c r="G412" s="720"/>
      <c r="H412" s="720"/>
      <c r="I412" s="720"/>
      <c r="J412" s="720"/>
      <c r="K412" s="728">
        <f t="shared" si="27"/>
        <v>0</v>
      </c>
      <c r="Q412" s="698">
        <f t="shared" si="24"/>
        <v>1</v>
      </c>
    </row>
    <row r="413" spans="1:17" hidden="1" x14ac:dyDescent="0.55000000000000004">
      <c r="A413" s="699"/>
      <c r="B413" s="700"/>
      <c r="C413" s="730">
        <f>+'Legal &amp; Documentation'!C12</f>
        <v>0</v>
      </c>
      <c r="D413" s="730">
        <f>+'Legal &amp; Documentation'!D12</f>
        <v>0</v>
      </c>
      <c r="E413" s="738">
        <f>+'Legal &amp; Documentation'!G12</f>
        <v>0</v>
      </c>
      <c r="F413" s="720"/>
      <c r="G413" s="720"/>
      <c r="H413" s="720"/>
      <c r="I413" s="720"/>
      <c r="J413" s="720"/>
      <c r="K413" s="728">
        <f t="shared" si="27"/>
        <v>0</v>
      </c>
      <c r="Q413" s="698">
        <f t="shared" ref="Q413:Q476" si="28">+IF(SUM(E413:J413)=0,1,0)</f>
        <v>1</v>
      </c>
    </row>
    <row r="414" spans="1:17" hidden="1" x14ac:dyDescent="0.55000000000000004">
      <c r="A414" s="699"/>
      <c r="B414" s="700"/>
      <c r="C414" s="730">
        <f>+'Legal &amp; Documentation'!C13</f>
        <v>0</v>
      </c>
      <c r="D414" s="730">
        <f>+'Legal &amp; Documentation'!D13</f>
        <v>0</v>
      </c>
      <c r="E414" s="738">
        <f>+'Legal &amp; Documentation'!G13</f>
        <v>0</v>
      </c>
      <c r="F414" s="720"/>
      <c r="G414" s="720"/>
      <c r="H414" s="720"/>
      <c r="I414" s="720"/>
      <c r="J414" s="720"/>
      <c r="K414" s="728">
        <f t="shared" si="27"/>
        <v>0</v>
      </c>
      <c r="Q414" s="698">
        <f t="shared" si="28"/>
        <v>1</v>
      </c>
    </row>
    <row r="415" spans="1:17" hidden="1" x14ac:dyDescent="0.55000000000000004">
      <c r="A415" s="699"/>
      <c r="B415" s="700"/>
      <c r="C415" s="730">
        <f>+'Legal &amp; Documentation'!C14</f>
        <v>0</v>
      </c>
      <c r="D415" s="730">
        <f>+'Legal &amp; Documentation'!D14</f>
        <v>0</v>
      </c>
      <c r="E415" s="738">
        <f>+'Legal &amp; Documentation'!G14</f>
        <v>0</v>
      </c>
      <c r="F415" s="720"/>
      <c r="G415" s="720"/>
      <c r="H415" s="720"/>
      <c r="I415" s="720"/>
      <c r="J415" s="720"/>
      <c r="K415" s="728">
        <f t="shared" si="27"/>
        <v>0</v>
      </c>
      <c r="Q415" s="698">
        <f t="shared" si="28"/>
        <v>1</v>
      </c>
    </row>
    <row r="416" spans="1:17" hidden="1" x14ac:dyDescent="0.55000000000000004">
      <c r="A416" s="699"/>
      <c r="B416" s="700"/>
      <c r="C416" s="730">
        <f>+'Legal &amp; Documentation'!C15</f>
        <v>0</v>
      </c>
      <c r="D416" s="730">
        <f>+'Legal &amp; Documentation'!D15</f>
        <v>0</v>
      </c>
      <c r="E416" s="738">
        <f>+'Legal &amp; Documentation'!G15</f>
        <v>0</v>
      </c>
      <c r="F416" s="720"/>
      <c r="G416" s="720"/>
      <c r="H416" s="720"/>
      <c r="I416" s="720"/>
      <c r="J416" s="720"/>
      <c r="K416" s="728">
        <f t="shared" si="27"/>
        <v>0</v>
      </c>
      <c r="Q416" s="698">
        <f t="shared" si="28"/>
        <v>1</v>
      </c>
    </row>
    <row r="417" spans="1:17" hidden="1" x14ac:dyDescent="0.55000000000000004">
      <c r="A417" s="699"/>
      <c r="B417" s="700"/>
      <c r="C417" s="730">
        <f>+'Legal &amp; Documentation'!C16</f>
        <v>0</v>
      </c>
      <c r="D417" s="730">
        <f>+'Legal &amp; Documentation'!D16</f>
        <v>0</v>
      </c>
      <c r="E417" s="738">
        <f>+'Legal &amp; Documentation'!G16</f>
        <v>0</v>
      </c>
      <c r="F417" s="720"/>
      <c r="G417" s="720"/>
      <c r="H417" s="720"/>
      <c r="I417" s="720"/>
      <c r="J417" s="720"/>
      <c r="K417" s="728">
        <f t="shared" si="27"/>
        <v>0</v>
      </c>
      <c r="Q417" s="698">
        <f t="shared" si="28"/>
        <v>1</v>
      </c>
    </row>
    <row r="418" spans="1:17" hidden="1" x14ac:dyDescent="0.55000000000000004">
      <c r="A418" s="699"/>
      <c r="B418" s="700"/>
      <c r="C418" s="730">
        <f>+'Legal &amp; Documentation'!C17</f>
        <v>0</v>
      </c>
      <c r="D418" s="730">
        <f>+'Legal &amp; Documentation'!D17</f>
        <v>0</v>
      </c>
      <c r="E418" s="738">
        <f>+'Legal &amp; Documentation'!G17</f>
        <v>0</v>
      </c>
      <c r="F418" s="720"/>
      <c r="G418" s="720"/>
      <c r="H418" s="720"/>
      <c r="I418" s="720"/>
      <c r="J418" s="720"/>
      <c r="K418" s="728">
        <f t="shared" si="27"/>
        <v>0</v>
      </c>
      <c r="Q418" s="698">
        <f t="shared" si="28"/>
        <v>1</v>
      </c>
    </row>
    <row r="419" spans="1:17" hidden="1" x14ac:dyDescent="0.55000000000000004">
      <c r="A419" s="699"/>
      <c r="B419" s="700"/>
      <c r="C419" s="730">
        <f>+'Legal &amp; Documentation'!C18</f>
        <v>0</v>
      </c>
      <c r="D419" s="730">
        <f>+'Legal &amp; Documentation'!D18</f>
        <v>0</v>
      </c>
      <c r="E419" s="738">
        <f>+'Legal &amp; Documentation'!G18</f>
        <v>0</v>
      </c>
      <c r="F419" s="720"/>
      <c r="G419" s="720"/>
      <c r="H419" s="720"/>
      <c r="I419" s="720"/>
      <c r="J419" s="720"/>
      <c r="K419" s="728">
        <f t="shared" si="27"/>
        <v>0</v>
      </c>
      <c r="Q419" s="698">
        <f t="shared" si="28"/>
        <v>1</v>
      </c>
    </row>
    <row r="420" spans="1:17" hidden="1" x14ac:dyDescent="0.55000000000000004">
      <c r="A420" s="699"/>
      <c r="B420" s="700"/>
      <c r="C420" s="730">
        <f>+'Legal &amp; Documentation'!C19</f>
        <v>0</v>
      </c>
      <c r="D420" s="730">
        <f>+'Legal &amp; Documentation'!D19</f>
        <v>0</v>
      </c>
      <c r="E420" s="738">
        <f>+'Legal &amp; Documentation'!G19</f>
        <v>0</v>
      </c>
      <c r="F420" s="720"/>
      <c r="G420" s="720"/>
      <c r="H420" s="720"/>
      <c r="I420" s="720"/>
      <c r="J420" s="720"/>
      <c r="K420" s="728">
        <f t="shared" si="27"/>
        <v>0</v>
      </c>
      <c r="Q420" s="698">
        <f t="shared" si="28"/>
        <v>1</v>
      </c>
    </row>
    <row r="421" spans="1:17" hidden="1" x14ac:dyDescent="0.55000000000000004">
      <c r="A421" s="699"/>
      <c r="B421" s="700"/>
      <c r="C421" s="730">
        <f>+'Legal &amp; Documentation'!C20</f>
        <v>0</v>
      </c>
      <c r="D421" s="730">
        <f>+'Legal &amp; Documentation'!D20</f>
        <v>0</v>
      </c>
      <c r="E421" s="738">
        <f>+'Legal &amp; Documentation'!G20</f>
        <v>0</v>
      </c>
      <c r="F421" s="720"/>
      <c r="G421" s="720"/>
      <c r="H421" s="720"/>
      <c r="I421" s="720"/>
      <c r="J421" s="720"/>
      <c r="K421" s="728">
        <f t="shared" si="27"/>
        <v>0</v>
      </c>
      <c r="Q421" s="698">
        <f t="shared" si="28"/>
        <v>1</v>
      </c>
    </row>
    <row r="422" spans="1:17" hidden="1" x14ac:dyDescent="0.55000000000000004">
      <c r="A422" s="699"/>
      <c r="B422" s="700" t="str">
        <f>+B409</f>
        <v>ZK108.K162.C525</v>
      </c>
      <c r="C422" s="730">
        <f>+'Legal &amp; Documentation'!C21</f>
        <v>0</v>
      </c>
      <c r="D422" s="730">
        <f>+'Legal &amp; Documentation'!D21</f>
        <v>0</v>
      </c>
      <c r="E422" s="738">
        <f>+'Legal &amp; Documentation'!G21</f>
        <v>0</v>
      </c>
      <c r="F422" s="720"/>
      <c r="G422" s="720"/>
      <c r="H422" s="720"/>
      <c r="I422" s="720"/>
      <c r="J422" s="720"/>
      <c r="K422" s="728">
        <f t="shared" si="27"/>
        <v>0</v>
      </c>
      <c r="Q422" s="698">
        <f t="shared" si="28"/>
        <v>1</v>
      </c>
    </row>
    <row r="423" spans="1:17" hidden="1" x14ac:dyDescent="0.55000000000000004">
      <c r="A423" s="739"/>
      <c r="B423" s="740"/>
      <c r="C423" s="741" t="s">
        <v>301</v>
      </c>
      <c r="D423" s="741"/>
      <c r="E423" s="742"/>
      <c r="F423" s="720">
        <f>+IFERROR(VLOOKUP($B422,'[1]Sum table'!$A:$E,4,FALSE),0)</f>
        <v>0</v>
      </c>
      <c r="G423" s="720">
        <f>+IFERROR(VLOOKUP($B422,'[1]Sum table'!$A:$E,5,FALSE),0)</f>
        <v>0</v>
      </c>
      <c r="H423" s="720">
        <f>+IFERROR(VLOOKUP($B422,'[1]Sum table'!$A:$F,6,FALSE),0)</f>
        <v>0</v>
      </c>
      <c r="I423" s="720"/>
      <c r="J423" s="720">
        <f>+IFERROR(VLOOKUP($B422,'[1]Sum table'!$A:$G,7,FALSE),0)</f>
        <v>0</v>
      </c>
      <c r="K423" s="721"/>
      <c r="Q423" s="698">
        <f t="shared" si="28"/>
        <v>1</v>
      </c>
    </row>
    <row r="424" spans="1:17" hidden="1" x14ac:dyDescent="0.55000000000000004">
      <c r="A424" s="722" t="s">
        <v>186</v>
      </c>
      <c r="B424" s="715" t="str">
        <f>+'Legal &amp; Documentation'!B23</f>
        <v>ZK108.K266.C525</v>
      </c>
      <c r="C424" s="729" t="s">
        <v>187</v>
      </c>
      <c r="D424" s="729"/>
      <c r="E424" s="717">
        <f>SUM(E425:E430)</f>
        <v>0</v>
      </c>
      <c r="F424" s="718">
        <f>SUM(F425:F430)</f>
        <v>0</v>
      </c>
      <c r="G424" s="718">
        <f>SUM(G425:G430)</f>
        <v>0</v>
      </c>
      <c r="H424" s="718">
        <f>SUM(H425:H430)</f>
        <v>0</v>
      </c>
      <c r="I424" s="718">
        <f>+E424-F424-G424</f>
        <v>0</v>
      </c>
      <c r="J424" s="718">
        <f>SUM(J425:J430)</f>
        <v>0</v>
      </c>
      <c r="K424" s="719">
        <f>+I424-J424</f>
        <v>0</v>
      </c>
      <c r="Q424" s="698">
        <f t="shared" si="28"/>
        <v>1</v>
      </c>
    </row>
    <row r="425" spans="1:17" hidden="1" x14ac:dyDescent="0.55000000000000004">
      <c r="A425" s="699"/>
      <c r="B425" s="700"/>
      <c r="C425" s="730">
        <f>+'Legal &amp; Documentation'!C24</f>
        <v>0</v>
      </c>
      <c r="D425" s="730">
        <f>+'Legal &amp; Documentation'!D24</f>
        <v>0</v>
      </c>
      <c r="E425" s="738">
        <f>+'Legal &amp; Documentation'!G24</f>
        <v>0</v>
      </c>
      <c r="F425" s="720"/>
      <c r="G425" s="727"/>
      <c r="H425" s="727"/>
      <c r="I425" s="727"/>
      <c r="J425" s="727"/>
      <c r="K425" s="728">
        <f>+E425-F425-G425-J425</f>
        <v>0</v>
      </c>
      <c r="Q425" s="698">
        <f t="shared" si="28"/>
        <v>1</v>
      </c>
    </row>
    <row r="426" spans="1:17"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f>+IFERROR(VLOOKUP(#REF!,#REF!,5,FALSE)+VLOOKUP(#REF!,#REF!,5,FALSE),0)</f>
        <v>0</v>
      </c>
      <c r="I426" s="720"/>
      <c r="J426" s="720">
        <f>+IFERROR(VLOOKUP(#REF!,#REF!,3,FALSE)+VLOOKUP(#REF!,#REF!,6,FALSE),0)</f>
        <v>0</v>
      </c>
      <c r="K426" s="728">
        <f>+E426-F426-G426-J426</f>
        <v>0</v>
      </c>
      <c r="Q426" s="698">
        <f t="shared" si="28"/>
        <v>1</v>
      </c>
    </row>
    <row r="427" spans="1:17" hidden="1" x14ac:dyDescent="0.55000000000000004">
      <c r="A427" s="699"/>
      <c r="B427" s="700"/>
      <c r="C427" s="730">
        <f>+'Legal &amp; Documentation'!C26</f>
        <v>0</v>
      </c>
      <c r="D427" s="730">
        <f>+'Legal &amp; Documentation'!D26</f>
        <v>0</v>
      </c>
      <c r="E427" s="738">
        <f>+'Legal &amp; Documentation'!G26</f>
        <v>0</v>
      </c>
      <c r="F427" s="727"/>
      <c r="G427" s="727"/>
      <c r="H427" s="727"/>
      <c r="I427" s="727"/>
      <c r="J427" s="727"/>
      <c r="K427" s="728">
        <f>+E427-F427-G427-J427</f>
        <v>0</v>
      </c>
      <c r="Q427" s="698">
        <f t="shared" si="28"/>
        <v>1</v>
      </c>
    </row>
    <row r="428" spans="1:17" hidden="1" x14ac:dyDescent="0.55000000000000004">
      <c r="A428" s="699"/>
      <c r="B428" s="700"/>
      <c r="C428" s="730">
        <f>+'Legal &amp; Documentation'!C27</f>
        <v>0</v>
      </c>
      <c r="D428" s="730">
        <f>+'Legal &amp; Documentation'!D27</f>
        <v>0</v>
      </c>
      <c r="E428" s="738">
        <f>+'Legal &amp; Documentation'!G27</f>
        <v>0</v>
      </c>
      <c r="F428" s="727"/>
      <c r="G428" s="720"/>
      <c r="H428" s="720"/>
      <c r="I428" s="720"/>
      <c r="J428" s="720"/>
      <c r="K428" s="728">
        <f>+E428-F428-G428-J428</f>
        <v>0</v>
      </c>
      <c r="Q428" s="698">
        <f t="shared" si="28"/>
        <v>1</v>
      </c>
    </row>
    <row r="429" spans="1:17" hidden="1" x14ac:dyDescent="0.55000000000000004">
      <c r="A429" s="699"/>
      <c r="B429" s="700" t="str">
        <f>+B424</f>
        <v>ZK108.K266.C525</v>
      </c>
      <c r="C429" s="730">
        <f>+'Legal &amp; Documentation'!C28</f>
        <v>0</v>
      </c>
      <c r="D429" s="730">
        <f>+'Legal &amp; Documentation'!D28</f>
        <v>0</v>
      </c>
      <c r="E429" s="738">
        <f>+'Legal &amp; Documentation'!G28</f>
        <v>0</v>
      </c>
      <c r="F429" s="727"/>
      <c r="G429" s="727"/>
      <c r="H429" s="727"/>
      <c r="I429" s="727"/>
      <c r="J429" s="727"/>
      <c r="K429" s="728">
        <f>+E429-F429-G429-J429</f>
        <v>0</v>
      </c>
      <c r="Q429" s="698">
        <f t="shared" si="28"/>
        <v>1</v>
      </c>
    </row>
    <row r="430" spans="1:17" hidden="1" x14ac:dyDescent="0.55000000000000004">
      <c r="A430" s="739"/>
      <c r="B430" s="740"/>
      <c r="C430" s="743" t="s">
        <v>301</v>
      </c>
      <c r="D430" s="743"/>
      <c r="E430" s="738"/>
      <c r="F430" s="720">
        <f>+IFERROR(VLOOKUP($B429,'[1]Sum table'!$A:$E,4,FALSE),0)</f>
        <v>0</v>
      </c>
      <c r="G430" s="720">
        <f>+IFERROR(VLOOKUP($B429,'[1]Sum table'!$A:$E,5,FALSE),0)</f>
        <v>0</v>
      </c>
      <c r="H430" s="720">
        <f>+IFERROR(VLOOKUP($B429,'[1]Sum table'!$A:$F,6,FALSE),0)</f>
        <v>0</v>
      </c>
      <c r="I430" s="720"/>
      <c r="J430" s="720">
        <f>+IFERROR(VLOOKUP($B429,'[1]Sum table'!$A:$G,7,FALSE),0)</f>
        <v>0</v>
      </c>
      <c r="K430" s="721"/>
      <c r="Q430" s="698">
        <f t="shared" si="28"/>
        <v>1</v>
      </c>
    </row>
    <row r="431" spans="1:17" hidden="1" x14ac:dyDescent="0.55000000000000004">
      <c r="A431" s="722" t="s">
        <v>188</v>
      </c>
      <c r="B431" s="715" t="str">
        <f>+'Marketing Digital Comms'!B8</f>
        <v>ZK109.K270.C525</v>
      </c>
      <c r="C431" s="716" t="s">
        <v>189</v>
      </c>
      <c r="D431" s="716"/>
      <c r="E431" s="723">
        <f>SUM(E432:E442)</f>
        <v>0</v>
      </c>
      <c r="F431" s="723">
        <f>SUM(F432:F442)</f>
        <v>0</v>
      </c>
      <c r="G431" s="723">
        <f>SUM(G432:G442)</f>
        <v>0</v>
      </c>
      <c r="H431" s="723">
        <f>SUM(H432:H442)</f>
        <v>0</v>
      </c>
      <c r="I431" s="723">
        <f>+E431-F431-G431</f>
        <v>0</v>
      </c>
      <c r="J431" s="723">
        <f>SUM(J432:J442)</f>
        <v>0</v>
      </c>
      <c r="K431" s="719">
        <f>+I431-J431</f>
        <v>0</v>
      </c>
      <c r="Q431" s="698">
        <f t="shared" si="28"/>
        <v>1</v>
      </c>
    </row>
    <row r="432" spans="1:17" hidden="1" x14ac:dyDescent="0.55000000000000004">
      <c r="A432" s="699"/>
      <c r="B432" s="700"/>
      <c r="C432" s="724">
        <f>+'Marketing Digital Comms'!C9</f>
        <v>0</v>
      </c>
      <c r="D432" s="724">
        <f>+'Marketing Digital Comms'!D9</f>
        <v>0</v>
      </c>
      <c r="E432" s="726">
        <f>+'Marketing Digital Comms'!G9</f>
        <v>0</v>
      </c>
      <c r="F432" s="701"/>
      <c r="G432" s="701"/>
      <c r="H432" s="701"/>
      <c r="I432" s="701"/>
      <c r="J432" s="701"/>
      <c r="K432" s="706">
        <f t="shared" ref="K432:K441" si="29">+E432-F432-G432-J432</f>
        <v>0</v>
      </c>
      <c r="Q432" s="698">
        <f t="shared" si="28"/>
        <v>1</v>
      </c>
    </row>
    <row r="433" spans="1:17" hidden="1" x14ac:dyDescent="0.55000000000000004">
      <c r="A433" s="699"/>
      <c r="B433" s="700"/>
      <c r="C433" s="724">
        <f>+'Marketing Digital Comms'!C10</f>
        <v>0</v>
      </c>
      <c r="D433" s="724">
        <f>+'Marketing Digital Comms'!D10</f>
        <v>0</v>
      </c>
      <c r="E433" s="738">
        <f>+'Marketing Digital Comms'!G10</f>
        <v>0</v>
      </c>
      <c r="F433" s="720"/>
      <c r="G433" s="720"/>
      <c r="H433" s="720"/>
      <c r="I433" s="720"/>
      <c r="J433" s="720"/>
      <c r="K433" s="728">
        <f t="shared" si="29"/>
        <v>0</v>
      </c>
      <c r="Q433" s="698">
        <f t="shared" si="28"/>
        <v>1</v>
      </c>
    </row>
    <row r="434" spans="1:17" hidden="1" x14ac:dyDescent="0.55000000000000004">
      <c r="A434" s="699"/>
      <c r="B434" s="700"/>
      <c r="C434" s="724">
        <f>+'Marketing Digital Comms'!C11</f>
        <v>0</v>
      </c>
      <c r="D434" s="724">
        <f>+'Marketing Digital Comms'!D11</f>
        <v>0</v>
      </c>
      <c r="E434" s="738">
        <f>+'Marketing Digital Comms'!G11</f>
        <v>0</v>
      </c>
      <c r="F434" s="720"/>
      <c r="G434" s="720"/>
      <c r="H434" s="720"/>
      <c r="I434" s="720"/>
      <c r="J434" s="720"/>
      <c r="K434" s="728">
        <f t="shared" si="29"/>
        <v>0</v>
      </c>
      <c r="Q434" s="698">
        <f t="shared" si="28"/>
        <v>1</v>
      </c>
    </row>
    <row r="435" spans="1:17" hidden="1" x14ac:dyDescent="0.55000000000000004">
      <c r="A435" s="699"/>
      <c r="B435" s="700"/>
      <c r="C435" s="724">
        <f>+'Marketing Digital Comms'!C12</f>
        <v>0</v>
      </c>
      <c r="D435" s="724">
        <f>+'Marketing Digital Comms'!D12</f>
        <v>0</v>
      </c>
      <c r="E435" s="738">
        <f>+'Marketing Digital Comms'!G12</f>
        <v>0</v>
      </c>
      <c r="F435" s="720"/>
      <c r="G435" s="720"/>
      <c r="H435" s="720"/>
      <c r="I435" s="720"/>
      <c r="J435" s="720"/>
      <c r="K435" s="728">
        <f t="shared" si="29"/>
        <v>0</v>
      </c>
      <c r="Q435" s="698">
        <f t="shared" si="28"/>
        <v>1</v>
      </c>
    </row>
    <row r="436" spans="1:17" hidden="1" x14ac:dyDescent="0.55000000000000004">
      <c r="A436" s="699"/>
      <c r="B436" s="700"/>
      <c r="C436" s="724">
        <f>+'Marketing Digital Comms'!C13</f>
        <v>0</v>
      </c>
      <c r="D436" s="724">
        <f>+'Marketing Digital Comms'!D13</f>
        <v>0</v>
      </c>
      <c r="E436" s="738">
        <f>+'Marketing Digital Comms'!G13</f>
        <v>0</v>
      </c>
      <c r="F436" s="720"/>
      <c r="G436" s="720"/>
      <c r="H436" s="720"/>
      <c r="I436" s="720"/>
      <c r="J436" s="720"/>
      <c r="K436" s="728">
        <f t="shared" si="29"/>
        <v>0</v>
      </c>
      <c r="Q436" s="698">
        <f t="shared" si="28"/>
        <v>1</v>
      </c>
    </row>
    <row r="437" spans="1:17" hidden="1" x14ac:dyDescent="0.55000000000000004">
      <c r="A437" s="699"/>
      <c r="B437" s="700"/>
      <c r="C437" s="724">
        <f>+'Marketing Digital Comms'!C14</f>
        <v>0</v>
      </c>
      <c r="D437" s="724">
        <f>+'Marketing Digital Comms'!D14</f>
        <v>0</v>
      </c>
      <c r="E437" s="738">
        <f>+'Marketing Digital Comms'!G14</f>
        <v>0</v>
      </c>
      <c r="F437" s="720"/>
      <c r="G437" s="720"/>
      <c r="H437" s="720"/>
      <c r="I437" s="720"/>
      <c r="J437" s="720"/>
      <c r="K437" s="728">
        <f t="shared" si="29"/>
        <v>0</v>
      </c>
      <c r="Q437" s="698">
        <f t="shared" si="28"/>
        <v>1</v>
      </c>
    </row>
    <row r="438" spans="1:17" hidden="1" x14ac:dyDescent="0.55000000000000004">
      <c r="A438" s="699"/>
      <c r="B438" s="700"/>
      <c r="C438" s="724">
        <f>+'Marketing Digital Comms'!C15</f>
        <v>0</v>
      </c>
      <c r="D438" s="724">
        <f>+'Marketing Digital Comms'!D15</f>
        <v>0</v>
      </c>
      <c r="E438" s="738">
        <f>+'Marketing Digital Comms'!G15</f>
        <v>0</v>
      </c>
      <c r="F438" s="720"/>
      <c r="G438" s="720"/>
      <c r="H438" s="720"/>
      <c r="I438" s="720"/>
      <c r="J438" s="720"/>
      <c r="K438" s="728">
        <f t="shared" si="29"/>
        <v>0</v>
      </c>
      <c r="Q438" s="698">
        <f t="shared" si="28"/>
        <v>1</v>
      </c>
    </row>
    <row r="439" spans="1:17" hidden="1" x14ac:dyDescent="0.55000000000000004">
      <c r="A439" s="699"/>
      <c r="B439" s="700"/>
      <c r="C439" s="724">
        <f>+'Marketing Digital Comms'!C16</f>
        <v>0</v>
      </c>
      <c r="D439" s="724">
        <f>+'Marketing Digital Comms'!D16</f>
        <v>0</v>
      </c>
      <c r="E439" s="738">
        <f>+'Marketing Digital Comms'!G16</f>
        <v>0</v>
      </c>
      <c r="F439" s="720"/>
      <c r="G439" s="720"/>
      <c r="H439" s="720"/>
      <c r="I439" s="720"/>
      <c r="J439" s="720"/>
      <c r="K439" s="728">
        <f t="shared" si="29"/>
        <v>0</v>
      </c>
      <c r="Q439" s="698">
        <f t="shared" si="28"/>
        <v>1</v>
      </c>
    </row>
    <row r="440" spans="1:17" hidden="1" x14ac:dyDescent="0.55000000000000004">
      <c r="A440" s="699"/>
      <c r="B440" s="700"/>
      <c r="C440" s="724">
        <f>+'Marketing Digital Comms'!C17</f>
        <v>0</v>
      </c>
      <c r="D440" s="724">
        <f>+'Marketing Digital Comms'!D17</f>
        <v>0</v>
      </c>
      <c r="E440" s="738">
        <f>+'Marketing Digital Comms'!G17</f>
        <v>0</v>
      </c>
      <c r="F440" s="720"/>
      <c r="G440" s="720"/>
      <c r="H440" s="720"/>
      <c r="I440" s="720"/>
      <c r="J440" s="720"/>
      <c r="K440" s="728">
        <f t="shared" si="29"/>
        <v>0</v>
      </c>
      <c r="Q440" s="698">
        <f t="shared" si="28"/>
        <v>1</v>
      </c>
    </row>
    <row r="441" spans="1:17" hidden="1" x14ac:dyDescent="0.55000000000000004">
      <c r="A441" s="699"/>
      <c r="B441" s="700" t="str">
        <f>+B431</f>
        <v>ZK109.K270.C525</v>
      </c>
      <c r="C441" s="724">
        <f>+'Marketing Digital Comms'!C18</f>
        <v>0</v>
      </c>
      <c r="D441" s="724">
        <f>+'Marketing Digital Comms'!D18</f>
        <v>0</v>
      </c>
      <c r="E441" s="738">
        <f>+'Marketing Digital Comms'!G18</f>
        <v>0</v>
      </c>
      <c r="F441" s="720"/>
      <c r="G441" s="720"/>
      <c r="H441" s="720"/>
      <c r="I441" s="720"/>
      <c r="J441" s="720"/>
      <c r="K441" s="728">
        <f t="shared" si="29"/>
        <v>0</v>
      </c>
      <c r="Q441" s="698">
        <f t="shared" si="28"/>
        <v>1</v>
      </c>
    </row>
    <row r="442" spans="1:17" hidden="1" x14ac:dyDescent="0.55000000000000004">
      <c r="A442" s="739"/>
      <c r="B442" s="740"/>
      <c r="C442" s="741" t="s">
        <v>301</v>
      </c>
      <c r="D442" s="741"/>
      <c r="E442" s="742"/>
      <c r="F442" s="720">
        <f>+IFERROR(VLOOKUP($B441,'[1]Sum table'!$A:$E,4,FALSE),0)</f>
        <v>0</v>
      </c>
      <c r="G442" s="720">
        <f>+IFERROR(VLOOKUP($B441,'[1]Sum table'!$A:$E,5,FALSE),0)</f>
        <v>0</v>
      </c>
      <c r="H442" s="720">
        <f>+IFERROR(VLOOKUP($B441,'[1]Sum table'!$A:$F,6,FALSE),0)</f>
        <v>0</v>
      </c>
      <c r="I442" s="720"/>
      <c r="J442" s="720">
        <f>+IFERROR(VLOOKUP($B441,'[1]Sum table'!$A:$G,7,FALSE),0)</f>
        <v>0</v>
      </c>
      <c r="K442" s="721"/>
      <c r="Q442" s="698">
        <f t="shared" si="28"/>
        <v>1</v>
      </c>
    </row>
    <row r="443" spans="1:17" hidden="1" x14ac:dyDescent="0.55000000000000004">
      <c r="A443" s="722" t="s">
        <v>190</v>
      </c>
      <c r="B443" s="715" t="str">
        <f>+'Marketing Digital Comms'!B20</f>
        <v>ZK109.K271.C525</v>
      </c>
      <c r="C443" s="716" t="s">
        <v>191</v>
      </c>
      <c r="D443" s="716"/>
      <c r="E443" s="717">
        <f>SUM(E444:E449)</f>
        <v>0</v>
      </c>
      <c r="F443" s="718">
        <f>SUM(F444:F449)</f>
        <v>0</v>
      </c>
      <c r="G443" s="718">
        <f>SUM(G444:G449)</f>
        <v>0</v>
      </c>
      <c r="H443" s="718">
        <f>SUM(H444:H449)</f>
        <v>0</v>
      </c>
      <c r="I443" s="718">
        <f>+E443-F443-G443</f>
        <v>0</v>
      </c>
      <c r="J443" s="718">
        <f>SUM(J444:J449)</f>
        <v>0</v>
      </c>
      <c r="K443" s="719">
        <f>+I443-J443</f>
        <v>0</v>
      </c>
      <c r="Q443" s="698">
        <f t="shared" si="28"/>
        <v>1</v>
      </c>
    </row>
    <row r="444" spans="1:17" hidden="1" x14ac:dyDescent="0.55000000000000004">
      <c r="A444" s="699"/>
      <c r="B444" s="700"/>
      <c r="C444" s="724">
        <f>+'Marketing Digital Comms'!C21</f>
        <v>0</v>
      </c>
      <c r="D444" s="724">
        <f>+'Marketing Digital Comms'!D21</f>
        <v>0</v>
      </c>
      <c r="E444" s="738">
        <f>+'Marketing Digital Comms'!G21</f>
        <v>0</v>
      </c>
      <c r="F444" s="720"/>
      <c r="G444" s="720"/>
      <c r="H444" s="720"/>
      <c r="I444" s="720"/>
      <c r="J444" s="720"/>
      <c r="K444" s="728">
        <f>+E444-F444-G444-J444</f>
        <v>0</v>
      </c>
      <c r="Q444" s="698">
        <f t="shared" si="28"/>
        <v>1</v>
      </c>
    </row>
    <row r="445" spans="1:17" hidden="1" x14ac:dyDescent="0.55000000000000004">
      <c r="A445" s="699"/>
      <c r="B445" s="700"/>
      <c r="C445" s="724">
        <f>+'Marketing Digital Comms'!C22</f>
        <v>0</v>
      </c>
      <c r="D445" s="724">
        <f>+'Marketing Digital Comms'!D22</f>
        <v>0</v>
      </c>
      <c r="E445" s="738">
        <f>+'Marketing Digital Comms'!G22</f>
        <v>0</v>
      </c>
      <c r="F445" s="727"/>
      <c r="G445" s="727"/>
      <c r="H445" s="727"/>
      <c r="I445" s="727"/>
      <c r="J445" s="727"/>
      <c r="K445" s="728">
        <f>+E445-F445-G445-J445</f>
        <v>0</v>
      </c>
      <c r="Q445" s="698">
        <f t="shared" si="28"/>
        <v>1</v>
      </c>
    </row>
    <row r="446" spans="1:17" hidden="1" x14ac:dyDescent="0.55000000000000004">
      <c r="A446" s="699"/>
      <c r="B446" s="700"/>
      <c r="C446" s="724">
        <f>+'Marketing Digital Comms'!C23</f>
        <v>0</v>
      </c>
      <c r="D446" s="724">
        <f>+'Marketing Digital Comms'!D23</f>
        <v>0</v>
      </c>
      <c r="E446" s="738">
        <f>+'Marketing Digital Comms'!G23</f>
        <v>0</v>
      </c>
      <c r="F446" s="727"/>
      <c r="G446" s="727"/>
      <c r="H446" s="727"/>
      <c r="I446" s="727"/>
      <c r="J446" s="727"/>
      <c r="K446" s="728">
        <f>+E446-F446-G446-J446</f>
        <v>0</v>
      </c>
      <c r="Q446" s="698">
        <f t="shared" si="28"/>
        <v>1</v>
      </c>
    </row>
    <row r="447" spans="1:17" hidden="1" x14ac:dyDescent="0.55000000000000004">
      <c r="A447" s="699"/>
      <c r="B447" s="700"/>
      <c r="C447" s="724">
        <f>+'Marketing Digital Comms'!C24</f>
        <v>0</v>
      </c>
      <c r="D447" s="724">
        <f>+'Marketing Digital Comms'!D24</f>
        <v>0</v>
      </c>
      <c r="E447" s="738">
        <f>+'Marketing Digital Comms'!G24</f>
        <v>0</v>
      </c>
      <c r="F447" s="727"/>
      <c r="G447" s="727"/>
      <c r="H447" s="727"/>
      <c r="I447" s="727"/>
      <c r="J447" s="727"/>
      <c r="K447" s="728">
        <f>+E447-F447-G447-J447</f>
        <v>0</v>
      </c>
      <c r="Q447" s="698">
        <f t="shared" si="28"/>
        <v>1</v>
      </c>
    </row>
    <row r="448" spans="1:17" hidden="1" x14ac:dyDescent="0.55000000000000004">
      <c r="A448" s="699"/>
      <c r="B448" s="700" t="str">
        <f>+B443</f>
        <v>ZK109.K271.C525</v>
      </c>
      <c r="C448" s="724">
        <f>+'Marketing Digital Comms'!C25</f>
        <v>0</v>
      </c>
      <c r="D448" s="724">
        <f>+'Marketing Digital Comms'!D25</f>
        <v>0</v>
      </c>
      <c r="E448" s="738">
        <f>+'Marketing Digital Comms'!G25</f>
        <v>0</v>
      </c>
      <c r="F448" s="720"/>
      <c r="G448" s="720"/>
      <c r="H448" s="720"/>
      <c r="I448" s="720"/>
      <c r="J448" s="720"/>
      <c r="K448" s="728">
        <f>+E448-F448-G448-J448</f>
        <v>0</v>
      </c>
      <c r="Q448" s="698">
        <f t="shared" si="28"/>
        <v>1</v>
      </c>
    </row>
    <row r="449" spans="1:17" hidden="1" x14ac:dyDescent="0.55000000000000004">
      <c r="A449" s="739"/>
      <c r="B449" s="740"/>
      <c r="C449" s="743" t="s">
        <v>301</v>
      </c>
      <c r="D449" s="743"/>
      <c r="E449" s="738"/>
      <c r="F449" s="720">
        <f>+IFERROR(VLOOKUP($B448,'[1]Sum table'!$A:$E,4,FALSE),0)</f>
        <v>0</v>
      </c>
      <c r="G449" s="720">
        <f>+IFERROR(VLOOKUP($B448,'[1]Sum table'!$A:$E,5,FALSE),0)</f>
        <v>0</v>
      </c>
      <c r="H449" s="720">
        <f>+IFERROR(VLOOKUP($B448,'[1]Sum table'!$A:$F,6,FALSE),0)</f>
        <v>0</v>
      </c>
      <c r="I449" s="720"/>
      <c r="J449" s="720">
        <f>+IFERROR(VLOOKUP($B448,'[1]Sum table'!$A:$G,7,FALSE),0)</f>
        <v>0</v>
      </c>
      <c r="K449" s="721"/>
      <c r="Q449" s="698">
        <f t="shared" si="28"/>
        <v>1</v>
      </c>
    </row>
    <row r="450" spans="1:17" hidden="1" x14ac:dyDescent="0.55000000000000004">
      <c r="A450" s="722" t="s">
        <v>192</v>
      </c>
      <c r="B450" s="715" t="str">
        <f>+'Marketing Digital Comms'!B27</f>
        <v>ZK109.K138.C525</v>
      </c>
      <c r="C450" s="716" t="s">
        <v>193</v>
      </c>
      <c r="D450" s="716"/>
      <c r="E450" s="717">
        <f>SUM(E451:E456)</f>
        <v>0</v>
      </c>
      <c r="F450" s="718"/>
      <c r="G450" s="718"/>
      <c r="H450" s="718"/>
      <c r="I450" s="718">
        <f>+E450-F450-G450</f>
        <v>0</v>
      </c>
      <c r="J450" s="718"/>
      <c r="K450" s="719">
        <f>+I450-J450</f>
        <v>0</v>
      </c>
      <c r="Q450" s="698">
        <f t="shared" si="28"/>
        <v>1</v>
      </c>
    </row>
    <row r="451" spans="1:17" hidden="1" x14ac:dyDescent="0.55000000000000004">
      <c r="A451" s="699"/>
      <c r="B451" s="700"/>
      <c r="C451" s="724">
        <f>+'Marketing Digital Comms'!C28</f>
        <v>0</v>
      </c>
      <c r="D451" s="724">
        <f>+'Marketing Digital Comms'!D28</f>
        <v>0</v>
      </c>
      <c r="E451" s="738">
        <f>+'Marketing Digital Comms'!G28</f>
        <v>0</v>
      </c>
      <c r="F451" s="720"/>
      <c r="G451" s="720"/>
      <c r="H451" s="720"/>
      <c r="I451" s="720"/>
      <c r="J451" s="720"/>
      <c r="K451" s="728">
        <f>+E451-F451-G451-J451</f>
        <v>0</v>
      </c>
      <c r="Q451" s="698">
        <f t="shared" si="28"/>
        <v>1</v>
      </c>
    </row>
    <row r="452" spans="1:17" hidden="1" x14ac:dyDescent="0.55000000000000004">
      <c r="A452" s="703"/>
      <c r="B452" s="704"/>
      <c r="C452" s="724">
        <f>+'Marketing Digital Comms'!C29</f>
        <v>0</v>
      </c>
      <c r="D452" s="724">
        <f>+'Marketing Digital Comms'!D29</f>
        <v>0</v>
      </c>
      <c r="E452" s="738">
        <f>+'Marketing Digital Comms'!G29</f>
        <v>0</v>
      </c>
      <c r="F452" s="727"/>
      <c r="G452" s="727"/>
      <c r="H452" s="727"/>
      <c r="I452" s="727"/>
      <c r="J452" s="727"/>
      <c r="K452" s="728">
        <f>+E452-F452-G452-J452</f>
        <v>0</v>
      </c>
      <c r="Q452" s="698">
        <f t="shared" si="28"/>
        <v>1</v>
      </c>
    </row>
    <row r="453" spans="1:17" hidden="1" x14ac:dyDescent="0.55000000000000004">
      <c r="A453" s="703"/>
      <c r="B453" s="704"/>
      <c r="C453" s="724">
        <f>+'Marketing Digital Comms'!C30</f>
        <v>0</v>
      </c>
      <c r="D453" s="724">
        <f>+'Marketing Digital Comms'!D30</f>
        <v>0</v>
      </c>
      <c r="E453" s="738">
        <f>+'Marketing Digital Comms'!G30</f>
        <v>0</v>
      </c>
      <c r="F453" s="727"/>
      <c r="G453" s="727"/>
      <c r="H453" s="727"/>
      <c r="I453" s="727"/>
      <c r="J453" s="727"/>
      <c r="K453" s="728">
        <f>+E453-F453-G453-J453</f>
        <v>0</v>
      </c>
      <c r="Q453" s="698">
        <f t="shared" si="28"/>
        <v>1</v>
      </c>
    </row>
    <row r="454" spans="1:17" hidden="1" x14ac:dyDescent="0.55000000000000004">
      <c r="A454" s="699"/>
      <c r="B454" s="700"/>
      <c r="C454" s="724">
        <f>+'Marketing Digital Comms'!C31</f>
        <v>0</v>
      </c>
      <c r="D454" s="724">
        <f>+'Marketing Digital Comms'!D31</f>
        <v>0</v>
      </c>
      <c r="E454" s="738">
        <f>+'Marketing Digital Comms'!G31</f>
        <v>0</v>
      </c>
      <c r="F454" s="727"/>
      <c r="G454" s="727"/>
      <c r="H454" s="727"/>
      <c r="I454" s="727"/>
      <c r="J454" s="727"/>
      <c r="K454" s="728">
        <f>+E454-F454-G454-J454</f>
        <v>0</v>
      </c>
      <c r="Q454" s="698">
        <f t="shared" si="28"/>
        <v>1</v>
      </c>
    </row>
    <row r="455" spans="1:17" hidden="1" x14ac:dyDescent="0.55000000000000004">
      <c r="A455" s="703"/>
      <c r="B455" s="704" t="str">
        <f>+B450</f>
        <v>ZK109.K138.C525</v>
      </c>
      <c r="C455" s="724">
        <f>+'Marketing Digital Comms'!C32</f>
        <v>0</v>
      </c>
      <c r="D455" s="724">
        <f>+'Marketing Digital Comms'!D32</f>
        <v>0</v>
      </c>
      <c r="E455" s="738">
        <f>+'Marketing Digital Comms'!G32</f>
        <v>0</v>
      </c>
      <c r="F455" s="727"/>
      <c r="G455" s="727"/>
      <c r="H455" s="727"/>
      <c r="I455" s="727"/>
      <c r="J455" s="727"/>
      <c r="K455" s="728">
        <f>+E455-F455-G455-J455</f>
        <v>0</v>
      </c>
      <c r="Q455" s="698">
        <f t="shared" si="28"/>
        <v>1</v>
      </c>
    </row>
    <row r="456" spans="1:17" hidden="1" x14ac:dyDescent="0.55000000000000004">
      <c r="A456" s="739"/>
      <c r="B456" s="740"/>
      <c r="C456" s="743" t="s">
        <v>301</v>
      </c>
      <c r="D456" s="743"/>
      <c r="E456" s="738"/>
      <c r="F456" s="720">
        <f>+IFERROR(VLOOKUP($B455,'[1]Sum table'!$A:$E,4,FALSE),0)</f>
        <v>0</v>
      </c>
      <c r="G456" s="720">
        <f>+IFERROR(VLOOKUP($B455,'[1]Sum table'!$A:$E,5,FALSE),0)</f>
        <v>0</v>
      </c>
      <c r="H456" s="720">
        <f>+IFERROR(VLOOKUP($B455,'[1]Sum table'!$A:$F,6,FALSE),0)</f>
        <v>0</v>
      </c>
      <c r="I456" s="720"/>
      <c r="J456" s="720">
        <f>+IFERROR(VLOOKUP($B455,'[1]Sum table'!$A:$G,7,FALSE),0)</f>
        <v>0</v>
      </c>
      <c r="K456" s="721"/>
      <c r="Q456" s="698">
        <f t="shared" si="28"/>
        <v>1</v>
      </c>
    </row>
    <row r="457" spans="1:17" hidden="1" x14ac:dyDescent="0.55000000000000004">
      <c r="A457" s="722" t="s">
        <v>194</v>
      </c>
      <c r="B457" s="715" t="str">
        <f>+'Marketing Digital Comms'!B34</f>
        <v>ZK109.K158.C525</v>
      </c>
      <c r="C457" s="716" t="s">
        <v>196</v>
      </c>
      <c r="D457" s="716"/>
      <c r="E457" s="717">
        <f>SUM(E458:E460)</f>
        <v>0</v>
      </c>
      <c r="F457" s="718">
        <f>SUM(F458:F460)</f>
        <v>0</v>
      </c>
      <c r="G457" s="718">
        <f>SUM(G458:G460)</f>
        <v>0</v>
      </c>
      <c r="H457" s="718">
        <f>SUM(H458:H460)</f>
        <v>0</v>
      </c>
      <c r="I457" s="718">
        <f>+E457-F457-G457</f>
        <v>0</v>
      </c>
      <c r="J457" s="718">
        <f>SUM(J458:J460)</f>
        <v>0</v>
      </c>
      <c r="K457" s="719">
        <f>+I457-J457</f>
        <v>0</v>
      </c>
      <c r="Q457" s="698">
        <f t="shared" si="28"/>
        <v>1</v>
      </c>
    </row>
    <row r="458" spans="1:17" hidden="1" x14ac:dyDescent="0.55000000000000004">
      <c r="A458" s="703"/>
      <c r="B458" s="704"/>
      <c r="C458" s="724">
        <f>+'Marketing Digital Comms'!C35</f>
        <v>0</v>
      </c>
      <c r="D458" s="724">
        <f>+'Marketing Digital Comms'!D35</f>
        <v>0</v>
      </c>
      <c r="E458" s="738">
        <f>+'Marketing Digital Comms'!G35</f>
        <v>0</v>
      </c>
      <c r="F458" s="720"/>
      <c r="G458" s="720"/>
      <c r="H458" s="720"/>
      <c r="I458" s="720"/>
      <c r="J458" s="720"/>
      <c r="K458" s="728">
        <f>+E458-F458-G458-J458</f>
        <v>0</v>
      </c>
      <c r="Q458" s="698">
        <f t="shared" si="28"/>
        <v>1</v>
      </c>
    </row>
    <row r="459" spans="1:17" hidden="1" x14ac:dyDescent="0.55000000000000004">
      <c r="A459" s="703"/>
      <c r="B459" s="704" t="str">
        <f>+B457</f>
        <v>ZK109.K158.C525</v>
      </c>
      <c r="C459" s="724">
        <f>+'Marketing Digital Comms'!C36</f>
        <v>0</v>
      </c>
      <c r="D459" s="724">
        <f>+'Marketing Digital Comms'!D36</f>
        <v>0</v>
      </c>
      <c r="E459" s="738">
        <f>+'Marketing Digital Comms'!G36</f>
        <v>0</v>
      </c>
      <c r="F459" s="720"/>
      <c r="G459" s="720"/>
      <c r="H459" s="720"/>
      <c r="I459" s="720"/>
      <c r="J459" s="720"/>
      <c r="K459" s="728">
        <f>+E459-F459-G459-J459</f>
        <v>0</v>
      </c>
      <c r="Q459" s="698">
        <f t="shared" si="28"/>
        <v>1</v>
      </c>
    </row>
    <row r="460" spans="1:17" hidden="1" x14ac:dyDescent="0.55000000000000004">
      <c r="A460" s="699"/>
      <c r="B460" s="700"/>
      <c r="C460" s="743" t="s">
        <v>301</v>
      </c>
      <c r="D460" s="743"/>
      <c r="E460" s="738"/>
      <c r="F460" s="720">
        <f>+IFERROR(VLOOKUP($B459,'[1]Sum table'!$A:$E,4,FALSE),0)</f>
        <v>0</v>
      </c>
      <c r="G460" s="720">
        <f>+IFERROR(VLOOKUP($B459,'[1]Sum table'!$A:$E,5,FALSE),0)</f>
        <v>0</v>
      </c>
      <c r="H460" s="720">
        <f>+IFERROR(VLOOKUP($B459,'[1]Sum table'!$A:$F,6,FALSE),0)</f>
        <v>0</v>
      </c>
      <c r="I460" s="720"/>
      <c r="J460" s="720">
        <f>+IFERROR(VLOOKUP($B459,'[1]Sum table'!$A:$G,7,FALSE),0)</f>
        <v>0</v>
      </c>
      <c r="K460" s="721"/>
      <c r="Q460" s="698">
        <f t="shared" si="28"/>
        <v>1</v>
      </c>
    </row>
    <row r="461" spans="1:17" hidden="1" x14ac:dyDescent="0.55000000000000004">
      <c r="A461" s="722" t="s">
        <v>195</v>
      </c>
      <c r="B461" s="715" t="str">
        <f>+'Marketing Digital Comms'!B38</f>
        <v>ZK109.K159.C525</v>
      </c>
      <c r="C461" s="716" t="s">
        <v>197</v>
      </c>
      <c r="D461" s="716"/>
      <c r="E461" s="717">
        <f>SUM(E462:E463)</f>
        <v>0</v>
      </c>
      <c r="F461" s="718">
        <f>SUM(F462:F463)</f>
        <v>0</v>
      </c>
      <c r="G461" s="718">
        <f>SUM(G462:G463)</f>
        <v>0</v>
      </c>
      <c r="H461" s="718">
        <f>SUM(H462:H463)</f>
        <v>0</v>
      </c>
      <c r="I461" s="718">
        <f>+E461-F461-G461</f>
        <v>0</v>
      </c>
      <c r="J461" s="718">
        <f>SUM(J462:J463)</f>
        <v>0</v>
      </c>
      <c r="K461" s="719">
        <f>+I461-J461</f>
        <v>0</v>
      </c>
      <c r="Q461" s="698">
        <f t="shared" si="28"/>
        <v>1</v>
      </c>
    </row>
    <row r="462" spans="1:17" hidden="1" x14ac:dyDescent="0.55000000000000004">
      <c r="A462" s="699"/>
      <c r="B462" s="700" t="str">
        <f>+B461</f>
        <v>ZK109.K159.C525</v>
      </c>
      <c r="C462" s="724">
        <f>+'Marketing Digital Comms'!C39</f>
        <v>0</v>
      </c>
      <c r="D462" s="724">
        <f>+'Marketing Digital Comms'!D39</f>
        <v>0</v>
      </c>
      <c r="E462" s="738">
        <f>+'Marketing Digital Comms'!G39</f>
        <v>0</v>
      </c>
      <c r="F462" s="720"/>
      <c r="G462" s="720"/>
      <c r="H462" s="720"/>
      <c r="I462" s="720"/>
      <c r="J462" s="720"/>
      <c r="K462" s="728">
        <f>+E462-F462-G462-J462</f>
        <v>0</v>
      </c>
      <c r="Q462" s="698">
        <f t="shared" si="28"/>
        <v>1</v>
      </c>
    </row>
    <row r="463" spans="1:17" hidden="1" x14ac:dyDescent="0.55000000000000004">
      <c r="A463" s="699"/>
      <c r="B463" s="700"/>
      <c r="C463" s="743" t="s">
        <v>301</v>
      </c>
      <c r="D463" s="743"/>
      <c r="E463" s="738"/>
      <c r="F463" s="720">
        <f>+IFERROR(VLOOKUP($B462,'[1]Sum table'!$A:$E,4,FALSE),0)</f>
        <v>0</v>
      </c>
      <c r="G463" s="720">
        <f>+IFERROR(VLOOKUP($B462,'[1]Sum table'!$A:$E,5,FALSE),0)</f>
        <v>0</v>
      </c>
      <c r="H463" s="720">
        <f>+IFERROR(VLOOKUP($B462,'[1]Sum table'!$A:$F,6,FALSE),0)</f>
        <v>0</v>
      </c>
      <c r="I463" s="720"/>
      <c r="J463" s="720">
        <f>+IFERROR(VLOOKUP($B462,'[1]Sum table'!$A:$G,7,FALSE),0)</f>
        <v>0</v>
      </c>
      <c r="K463" s="721"/>
      <c r="Q463" s="698">
        <f t="shared" si="28"/>
        <v>1</v>
      </c>
    </row>
    <row r="464" spans="1:17" hidden="1" x14ac:dyDescent="0.55000000000000004">
      <c r="A464" s="722" t="s">
        <v>198</v>
      </c>
      <c r="B464" s="715" t="str">
        <f>+'Marketing Digital Comms'!B41</f>
        <v>ZK109.K272.C525</v>
      </c>
      <c r="C464" s="716" t="s">
        <v>199</v>
      </c>
      <c r="D464" s="716"/>
      <c r="E464" s="717">
        <f>SUM(E465:E466)</f>
        <v>0</v>
      </c>
      <c r="F464" s="718">
        <f>SUM(F465:F466)</f>
        <v>0</v>
      </c>
      <c r="G464" s="718">
        <f>SUM(G465:G466)</f>
        <v>0</v>
      </c>
      <c r="H464" s="718">
        <f>SUM(H465:H466)</f>
        <v>0</v>
      </c>
      <c r="I464" s="718">
        <f>+E464-F464-G464</f>
        <v>0</v>
      </c>
      <c r="J464" s="718">
        <f>SUM(J465:J466)</f>
        <v>0</v>
      </c>
      <c r="K464" s="719">
        <f>+I464-J464</f>
        <v>0</v>
      </c>
      <c r="Q464" s="698">
        <f t="shared" si="28"/>
        <v>1</v>
      </c>
    </row>
    <row r="465" spans="1:17" hidden="1" x14ac:dyDescent="0.55000000000000004">
      <c r="A465" s="703"/>
      <c r="B465" s="704" t="str">
        <f>+B464</f>
        <v>ZK109.K272.C525</v>
      </c>
      <c r="C465" s="724">
        <f>+'Marketing Digital Comms'!C42</f>
        <v>0</v>
      </c>
      <c r="D465" s="724">
        <f>+'Marketing Digital Comms'!D42</f>
        <v>0</v>
      </c>
      <c r="E465" s="738">
        <f>+'Marketing Digital Comms'!G42</f>
        <v>0</v>
      </c>
      <c r="F465" s="720"/>
      <c r="G465" s="720"/>
      <c r="H465" s="720"/>
      <c r="I465" s="720"/>
      <c r="J465" s="720"/>
      <c r="K465" s="728">
        <f>+E465-F465-G465-J465</f>
        <v>0</v>
      </c>
      <c r="Q465" s="698">
        <f t="shared" si="28"/>
        <v>1</v>
      </c>
    </row>
    <row r="466" spans="1:17" hidden="1" x14ac:dyDescent="0.55000000000000004">
      <c r="A466" s="699"/>
      <c r="B466" s="700"/>
      <c r="C466" s="743" t="s">
        <v>301</v>
      </c>
      <c r="D466" s="743"/>
      <c r="E466" s="738"/>
      <c r="F466" s="720">
        <f>+IFERROR(VLOOKUP($B465,'[1]Sum table'!$A:$E,4,FALSE),0)</f>
        <v>0</v>
      </c>
      <c r="G466" s="720">
        <f>+IFERROR(VLOOKUP($B465,'[1]Sum table'!$A:$E,5,FALSE),0)</f>
        <v>0</v>
      </c>
      <c r="H466" s="720">
        <f>+IFERROR(VLOOKUP($B465,'[1]Sum table'!$A:$F,6,FALSE),0)</f>
        <v>0</v>
      </c>
      <c r="I466" s="720"/>
      <c r="J466" s="720">
        <f>+IFERROR(VLOOKUP($B465,'[1]Sum table'!$A:$G,7,FALSE),0)</f>
        <v>0</v>
      </c>
      <c r="K466" s="721"/>
      <c r="Q466" s="698">
        <f t="shared" si="28"/>
        <v>1</v>
      </c>
    </row>
    <row r="467" spans="1:17" hidden="1" x14ac:dyDescent="0.55000000000000004">
      <c r="A467" s="722" t="s">
        <v>200</v>
      </c>
      <c r="B467" s="715" t="str">
        <f>+'Marketing Digital Comms'!B44</f>
        <v>ZK109.K273.C525</v>
      </c>
      <c r="C467" s="716" t="s">
        <v>201</v>
      </c>
      <c r="D467" s="716"/>
      <c r="E467" s="717">
        <f>SUM(E468:E469)</f>
        <v>0</v>
      </c>
      <c r="F467" s="718">
        <f>SUM(F468:F469)</f>
        <v>0</v>
      </c>
      <c r="G467" s="718">
        <f>SUM(G468:G469)</f>
        <v>0</v>
      </c>
      <c r="H467" s="718">
        <f>SUM(H468:H469)</f>
        <v>0</v>
      </c>
      <c r="I467" s="718">
        <f>+E467-F467-G467</f>
        <v>0</v>
      </c>
      <c r="J467" s="718">
        <f>SUM(J468:J469)</f>
        <v>0</v>
      </c>
      <c r="K467" s="719">
        <f>+I467-J467</f>
        <v>0</v>
      </c>
      <c r="Q467" s="698">
        <f t="shared" si="28"/>
        <v>1</v>
      </c>
    </row>
    <row r="468" spans="1:17" hidden="1" x14ac:dyDescent="0.55000000000000004">
      <c r="A468" s="703"/>
      <c r="B468" s="704" t="str">
        <f>+B467</f>
        <v>ZK109.K273.C525</v>
      </c>
      <c r="C468" s="724">
        <f>+'Marketing Digital Comms'!C45</f>
        <v>0</v>
      </c>
      <c r="D468" s="724">
        <f>+'Marketing Digital Comms'!D45</f>
        <v>0</v>
      </c>
      <c r="E468" s="738">
        <f>+'Marketing Digital Comms'!G45</f>
        <v>0</v>
      </c>
      <c r="F468" s="720"/>
      <c r="G468" s="720"/>
      <c r="H468" s="720"/>
      <c r="I468" s="720"/>
      <c r="J468" s="720"/>
      <c r="K468" s="728">
        <f>+E468-F468-G468-J468</f>
        <v>0</v>
      </c>
      <c r="Q468" s="698">
        <f t="shared" si="28"/>
        <v>1</v>
      </c>
    </row>
    <row r="469" spans="1:17" hidden="1" x14ac:dyDescent="0.55000000000000004">
      <c r="A469" s="699"/>
      <c r="B469" s="700"/>
      <c r="C469" s="743" t="s">
        <v>301</v>
      </c>
      <c r="D469" s="743"/>
      <c r="E469" s="738"/>
      <c r="F469" s="720">
        <f>+IFERROR(VLOOKUP($B468,'[1]Sum table'!$A:$E,4,FALSE),0)</f>
        <v>0</v>
      </c>
      <c r="G469" s="720">
        <f>+IFERROR(VLOOKUP($B468,'[1]Sum table'!$A:$E,5,FALSE),0)</f>
        <v>0</v>
      </c>
      <c r="H469" s="720">
        <f>+IFERROR(VLOOKUP($B468,'[1]Sum table'!$A:$F,6,FALSE),0)</f>
        <v>0</v>
      </c>
      <c r="I469" s="720"/>
      <c r="J469" s="720">
        <f>+IFERROR(VLOOKUP($B468,'[1]Sum table'!$A:$G,7,FALSE),0)</f>
        <v>0</v>
      </c>
      <c r="K469" s="721"/>
      <c r="Q469" s="698">
        <f t="shared" si="28"/>
        <v>1</v>
      </c>
    </row>
    <row r="470" spans="1:17" hidden="1" x14ac:dyDescent="0.55000000000000004">
      <c r="A470" s="722" t="s">
        <v>202</v>
      </c>
      <c r="B470" s="715" t="str">
        <f>+'Marketing Digital Comms'!B47</f>
        <v>ZK109.K274.C525</v>
      </c>
      <c r="C470" s="716" t="s">
        <v>203</v>
      </c>
      <c r="D470" s="716"/>
      <c r="E470" s="717">
        <f>SUM(E471:E472)</f>
        <v>0</v>
      </c>
      <c r="F470" s="718">
        <f>SUM(F471:F472)</f>
        <v>0</v>
      </c>
      <c r="G470" s="718">
        <f>SUM(G471:G472)</f>
        <v>0</v>
      </c>
      <c r="H470" s="718">
        <f>SUM(H471:H472)</f>
        <v>0</v>
      </c>
      <c r="I470" s="718">
        <f>+E470-F470-G470</f>
        <v>0</v>
      </c>
      <c r="J470" s="718">
        <f>SUM(J471:J472)</f>
        <v>0</v>
      </c>
      <c r="K470" s="719">
        <f>+I470-J470</f>
        <v>0</v>
      </c>
      <c r="Q470" s="698">
        <f t="shared" si="28"/>
        <v>1</v>
      </c>
    </row>
    <row r="471" spans="1:17" hidden="1" x14ac:dyDescent="0.55000000000000004">
      <c r="A471" s="703"/>
      <c r="B471" s="704" t="str">
        <f>+B470</f>
        <v>ZK109.K274.C525</v>
      </c>
      <c r="C471" s="724">
        <f>+'Marketing Digital Comms'!C48</f>
        <v>0</v>
      </c>
      <c r="D471" s="724">
        <f>+'Marketing Digital Comms'!D48</f>
        <v>0</v>
      </c>
      <c r="E471" s="738">
        <f>+'Marketing Digital Comms'!G48</f>
        <v>0</v>
      </c>
      <c r="F471" s="720"/>
      <c r="G471" s="720"/>
      <c r="H471" s="720"/>
      <c r="I471" s="720"/>
      <c r="J471" s="720"/>
      <c r="K471" s="728">
        <f>+E471-F471-G471-J471</f>
        <v>0</v>
      </c>
      <c r="Q471" s="698">
        <f t="shared" si="28"/>
        <v>1</v>
      </c>
    </row>
    <row r="472" spans="1:17" hidden="1" x14ac:dyDescent="0.55000000000000004">
      <c r="A472" s="699"/>
      <c r="B472" s="700"/>
      <c r="C472" s="743" t="s">
        <v>301</v>
      </c>
      <c r="D472" s="743"/>
      <c r="E472" s="738"/>
      <c r="F472" s="720">
        <f>+IFERROR(VLOOKUP($B471,'[1]Sum table'!$A:$E,4,FALSE),0)</f>
        <v>0</v>
      </c>
      <c r="G472" s="720">
        <f>+IFERROR(VLOOKUP($B471,'[1]Sum table'!$A:$E,5,FALSE),0)</f>
        <v>0</v>
      </c>
      <c r="H472" s="720">
        <f>+IFERROR(VLOOKUP($B471,'[1]Sum table'!$A:$F,6,FALSE),0)</f>
        <v>0</v>
      </c>
      <c r="I472" s="720"/>
      <c r="J472" s="720">
        <f>+IFERROR(VLOOKUP($B471,'[1]Sum table'!$A:$G,7,FALSE),0)</f>
        <v>0</v>
      </c>
      <c r="K472" s="721"/>
      <c r="Q472" s="698">
        <f t="shared" si="28"/>
        <v>1</v>
      </c>
    </row>
    <row r="473" spans="1:17" hidden="1" x14ac:dyDescent="0.55000000000000004">
      <c r="A473" s="722" t="s">
        <v>204</v>
      </c>
      <c r="B473" s="715" t="str">
        <f>+'Education &amp; Community'!B8</f>
        <v>ZK110.K278.C525</v>
      </c>
      <c r="C473" s="716" t="s">
        <v>205</v>
      </c>
      <c r="D473" s="716"/>
      <c r="E473" s="717">
        <f>SUM(E474:E485)</f>
        <v>0</v>
      </c>
      <c r="F473" s="718">
        <f>SUM(F474:F485)</f>
        <v>0</v>
      </c>
      <c r="G473" s="718">
        <f>SUM(G474:G485)</f>
        <v>0</v>
      </c>
      <c r="H473" s="718">
        <f>SUM(H474:H485)</f>
        <v>0</v>
      </c>
      <c r="I473" s="718">
        <f>+E473-F473-G473</f>
        <v>0</v>
      </c>
      <c r="J473" s="718">
        <f>SUM(J474:J485)</f>
        <v>0</v>
      </c>
      <c r="K473" s="719">
        <f>+I473-J473</f>
        <v>0</v>
      </c>
      <c r="Q473" s="698">
        <f t="shared" si="28"/>
        <v>1</v>
      </c>
    </row>
    <row r="474" spans="1:17" hidden="1" x14ac:dyDescent="0.55000000000000004">
      <c r="A474" s="699"/>
      <c r="B474" s="700"/>
      <c r="C474" s="724">
        <f>+'Education &amp; Community'!C9</f>
        <v>0</v>
      </c>
      <c r="D474" s="724">
        <f>+'Education &amp; Community'!D9</f>
        <v>0</v>
      </c>
      <c r="E474" s="738">
        <f>+'Education &amp; Community'!G9</f>
        <v>0</v>
      </c>
      <c r="F474" s="720"/>
      <c r="G474" s="720"/>
      <c r="H474" s="720"/>
      <c r="I474" s="720"/>
      <c r="J474" s="720"/>
      <c r="K474" s="728">
        <f t="shared" ref="K474:K484" si="30">+E474-F474-G474-J474</f>
        <v>0</v>
      </c>
      <c r="Q474" s="698">
        <f t="shared" si="28"/>
        <v>1</v>
      </c>
    </row>
    <row r="475" spans="1:17" hidden="1" x14ac:dyDescent="0.55000000000000004">
      <c r="A475" s="699"/>
      <c r="B475" s="700"/>
      <c r="C475" s="724">
        <f>+'Education &amp; Community'!C10</f>
        <v>0</v>
      </c>
      <c r="D475" s="724">
        <f>+'Education &amp; Community'!D10</f>
        <v>0</v>
      </c>
      <c r="E475" s="738">
        <f>+'Education &amp; Community'!G10</f>
        <v>0</v>
      </c>
      <c r="F475" s="720"/>
      <c r="G475" s="720"/>
      <c r="H475" s="720"/>
      <c r="I475" s="720"/>
      <c r="J475" s="720"/>
      <c r="K475" s="728">
        <f t="shared" si="30"/>
        <v>0</v>
      </c>
      <c r="Q475" s="698">
        <f t="shared" si="28"/>
        <v>1</v>
      </c>
    </row>
    <row r="476" spans="1:17" hidden="1" x14ac:dyDescent="0.55000000000000004">
      <c r="A476" s="699"/>
      <c r="B476" s="700"/>
      <c r="C476" s="724">
        <f>+'Education &amp; Community'!C11</f>
        <v>0</v>
      </c>
      <c r="D476" s="724">
        <f>+'Education &amp; Community'!D11</f>
        <v>0</v>
      </c>
      <c r="E476" s="738">
        <f>+'Education &amp; Community'!G11</f>
        <v>0</v>
      </c>
      <c r="F476" s="720"/>
      <c r="G476" s="720"/>
      <c r="H476" s="720"/>
      <c r="I476" s="720"/>
      <c r="J476" s="720"/>
      <c r="K476" s="728">
        <f t="shared" si="30"/>
        <v>0</v>
      </c>
      <c r="Q476" s="698">
        <f t="shared" si="28"/>
        <v>1</v>
      </c>
    </row>
    <row r="477" spans="1:17" hidden="1" x14ac:dyDescent="0.55000000000000004">
      <c r="A477" s="699"/>
      <c r="B477" s="700"/>
      <c r="C477" s="724">
        <f>+'Education &amp; Community'!C12</f>
        <v>0</v>
      </c>
      <c r="D477" s="724">
        <f>+'Education &amp; Community'!D12</f>
        <v>0</v>
      </c>
      <c r="E477" s="738">
        <f>+'Education &amp; Community'!G12</f>
        <v>0</v>
      </c>
      <c r="F477" s="720"/>
      <c r="G477" s="720"/>
      <c r="H477" s="720"/>
      <c r="I477" s="720"/>
      <c r="J477" s="720"/>
      <c r="K477" s="728">
        <f t="shared" si="30"/>
        <v>0</v>
      </c>
      <c r="Q477" s="698">
        <f t="shared" ref="Q477:Q540" si="31">+IF(SUM(E477:J477)=0,1,0)</f>
        <v>1</v>
      </c>
    </row>
    <row r="478" spans="1:17" hidden="1" x14ac:dyDescent="0.55000000000000004">
      <c r="A478" s="699"/>
      <c r="B478" s="700"/>
      <c r="C478" s="724">
        <f>+'Education &amp; Community'!C13</f>
        <v>0</v>
      </c>
      <c r="D478" s="724">
        <f>+'Education &amp; Community'!D13</f>
        <v>0</v>
      </c>
      <c r="E478" s="738">
        <f>+'Education &amp; Community'!G13</f>
        <v>0</v>
      </c>
      <c r="F478" s="720"/>
      <c r="G478" s="720"/>
      <c r="H478" s="720"/>
      <c r="I478" s="720"/>
      <c r="J478" s="720"/>
      <c r="K478" s="728">
        <f t="shared" si="30"/>
        <v>0</v>
      </c>
      <c r="Q478" s="698">
        <f t="shared" si="31"/>
        <v>1</v>
      </c>
    </row>
    <row r="479" spans="1:17" hidden="1" x14ac:dyDescent="0.55000000000000004">
      <c r="A479" s="699"/>
      <c r="B479" s="700"/>
      <c r="C479" s="724">
        <f>+'Education &amp; Community'!C14</f>
        <v>0</v>
      </c>
      <c r="D479" s="724">
        <f>+'Education &amp; Community'!D14</f>
        <v>0</v>
      </c>
      <c r="E479" s="738">
        <f>+'Education &amp; Community'!G14</f>
        <v>0</v>
      </c>
      <c r="F479" s="720"/>
      <c r="G479" s="720"/>
      <c r="H479" s="720"/>
      <c r="I479" s="720"/>
      <c r="J479" s="720"/>
      <c r="K479" s="728">
        <f t="shared" si="30"/>
        <v>0</v>
      </c>
      <c r="Q479" s="698">
        <f t="shared" si="31"/>
        <v>1</v>
      </c>
    </row>
    <row r="480" spans="1:17" hidden="1" x14ac:dyDescent="0.55000000000000004">
      <c r="A480" s="699"/>
      <c r="B480" s="700"/>
      <c r="C480" s="724">
        <f>+'Education &amp; Community'!C15</f>
        <v>0</v>
      </c>
      <c r="D480" s="724">
        <f>+'Education &amp; Community'!D15</f>
        <v>0</v>
      </c>
      <c r="E480" s="738">
        <f>+'Education &amp; Community'!G15</f>
        <v>0</v>
      </c>
      <c r="F480" s="720"/>
      <c r="G480" s="720"/>
      <c r="H480" s="720"/>
      <c r="I480" s="720"/>
      <c r="J480" s="720"/>
      <c r="K480" s="728">
        <f t="shared" si="30"/>
        <v>0</v>
      </c>
      <c r="Q480" s="698">
        <f t="shared" si="31"/>
        <v>1</v>
      </c>
    </row>
    <row r="481" spans="1:17" hidden="1" x14ac:dyDescent="0.55000000000000004">
      <c r="A481" s="699"/>
      <c r="B481" s="700"/>
      <c r="C481" s="724">
        <f>+'Education &amp; Community'!C16</f>
        <v>0</v>
      </c>
      <c r="D481" s="724">
        <f>+'Education &amp; Community'!D16</f>
        <v>0</v>
      </c>
      <c r="E481" s="738">
        <f>+'Education &amp; Community'!G16</f>
        <v>0</v>
      </c>
      <c r="F481" s="720"/>
      <c r="G481" s="720"/>
      <c r="H481" s="720"/>
      <c r="I481" s="720"/>
      <c r="J481" s="720"/>
      <c r="K481" s="728">
        <f t="shared" si="30"/>
        <v>0</v>
      </c>
      <c r="Q481" s="698">
        <f t="shared" si="31"/>
        <v>1</v>
      </c>
    </row>
    <row r="482" spans="1:17" hidden="1" x14ac:dyDescent="0.55000000000000004">
      <c r="A482" s="699"/>
      <c r="B482" s="700"/>
      <c r="C482" s="724">
        <f>+'Education &amp; Community'!C17</f>
        <v>0</v>
      </c>
      <c r="D482" s="724">
        <f>+'Education &amp; Community'!D17</f>
        <v>0</v>
      </c>
      <c r="E482" s="738">
        <f>+'Education &amp; Community'!G17</f>
        <v>0</v>
      </c>
      <c r="F482" s="720"/>
      <c r="G482" s="720"/>
      <c r="H482" s="720"/>
      <c r="I482" s="720"/>
      <c r="J482" s="720"/>
      <c r="K482" s="728">
        <f t="shared" si="30"/>
        <v>0</v>
      </c>
      <c r="Q482" s="698">
        <f t="shared" si="31"/>
        <v>1</v>
      </c>
    </row>
    <row r="483" spans="1:17" hidden="1" x14ac:dyDescent="0.55000000000000004">
      <c r="A483" s="699"/>
      <c r="B483" s="700"/>
      <c r="C483" s="724">
        <f>+'Education &amp; Community'!C18</f>
        <v>0</v>
      </c>
      <c r="D483" s="724">
        <f>+'Education &amp; Community'!D18</f>
        <v>0</v>
      </c>
      <c r="E483" s="738">
        <f>+'Education &amp; Community'!G18</f>
        <v>0</v>
      </c>
      <c r="F483" s="720"/>
      <c r="G483" s="720"/>
      <c r="H483" s="720"/>
      <c r="I483" s="720"/>
      <c r="J483" s="720"/>
      <c r="K483" s="728">
        <f t="shared" si="30"/>
        <v>0</v>
      </c>
      <c r="Q483" s="698">
        <f t="shared" si="31"/>
        <v>1</v>
      </c>
    </row>
    <row r="484" spans="1:17" hidden="1" x14ac:dyDescent="0.55000000000000004">
      <c r="A484" s="699"/>
      <c r="B484" s="700" t="str">
        <f>+B473</f>
        <v>ZK110.K278.C525</v>
      </c>
      <c r="C484" s="724">
        <f>+'Education &amp; Community'!C19</f>
        <v>0</v>
      </c>
      <c r="D484" s="724">
        <f>+'Education &amp; Community'!D19</f>
        <v>0</v>
      </c>
      <c r="E484" s="738">
        <f>+'Education &amp; Community'!G19</f>
        <v>0</v>
      </c>
      <c r="F484" s="720"/>
      <c r="G484" s="720"/>
      <c r="H484" s="720"/>
      <c r="I484" s="720"/>
      <c r="J484" s="720"/>
      <c r="K484" s="728">
        <f t="shared" si="30"/>
        <v>0</v>
      </c>
      <c r="Q484" s="698">
        <f t="shared" si="31"/>
        <v>1</v>
      </c>
    </row>
    <row r="485" spans="1:17" hidden="1" x14ac:dyDescent="0.55000000000000004">
      <c r="A485" s="739"/>
      <c r="B485" s="740"/>
      <c r="C485" s="741" t="s">
        <v>301</v>
      </c>
      <c r="D485" s="741"/>
      <c r="E485" s="742"/>
      <c r="F485" s="720">
        <f>+IFERROR(VLOOKUP($B484,'[1]Sum table'!$A:$E,4,FALSE),0)</f>
        <v>0</v>
      </c>
      <c r="G485" s="720">
        <f>+IFERROR(VLOOKUP($B484,'[1]Sum table'!$A:$E,5,FALSE),0)</f>
        <v>0</v>
      </c>
      <c r="H485" s="720">
        <f>+IFERROR(VLOOKUP($B484,'[1]Sum table'!$A:$F,6,FALSE),0)</f>
        <v>0</v>
      </c>
      <c r="I485" s="720"/>
      <c r="J485" s="720">
        <f>+IFERROR(VLOOKUP($B484,'[1]Sum table'!$A:$G,7,FALSE),0)</f>
        <v>0</v>
      </c>
      <c r="K485" s="721"/>
      <c r="Q485" s="698">
        <f t="shared" si="31"/>
        <v>1</v>
      </c>
    </row>
    <row r="486" spans="1:17" hidden="1" x14ac:dyDescent="0.55000000000000004">
      <c r="A486" s="722" t="s">
        <v>206</v>
      </c>
      <c r="B486" s="715" t="str">
        <f>+'Education &amp; Community'!B21</f>
        <v>ZK110.K279.C525</v>
      </c>
      <c r="C486" s="716" t="s">
        <v>207</v>
      </c>
      <c r="D486" s="716"/>
      <c r="E486" s="717">
        <f>SUM(E487:E490)</f>
        <v>0</v>
      </c>
      <c r="F486" s="718">
        <f>SUM(F487:F490)</f>
        <v>0</v>
      </c>
      <c r="G486" s="718">
        <f>SUM(G487:G490)</f>
        <v>0</v>
      </c>
      <c r="H486" s="718">
        <f>SUM(H487:H490)</f>
        <v>0</v>
      </c>
      <c r="I486" s="718">
        <f>+E486-F486-G486</f>
        <v>0</v>
      </c>
      <c r="J486" s="718">
        <f>SUM(J487:J490)</f>
        <v>0</v>
      </c>
      <c r="K486" s="719">
        <f>+I486-J486</f>
        <v>0</v>
      </c>
      <c r="Q486" s="698">
        <f t="shared" si="31"/>
        <v>1</v>
      </c>
    </row>
    <row r="487" spans="1:17"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7"/>
      <c r="K487" s="728">
        <f>+E487-F487-G487-J487</f>
        <v>0</v>
      </c>
      <c r="Q487" s="698">
        <f t="shared" si="31"/>
        <v>1</v>
      </c>
    </row>
    <row r="488" spans="1:17" hidden="1" x14ac:dyDescent="0.55000000000000004">
      <c r="A488" s="699"/>
      <c r="B488" s="700"/>
      <c r="C488" s="724">
        <f>+'Education &amp; Community'!C23</f>
        <v>0</v>
      </c>
      <c r="D488" s="724">
        <f>+'Education &amp; Community'!D23</f>
        <v>0</v>
      </c>
      <c r="E488" s="738">
        <f>+'Education &amp; Community'!G23</f>
        <v>0</v>
      </c>
      <c r="F488" s="727"/>
      <c r="G488" s="727"/>
      <c r="H488" s="727"/>
      <c r="I488" s="727"/>
      <c r="J488" s="727"/>
      <c r="K488" s="728">
        <f>+E488-F488-G488-J488</f>
        <v>0</v>
      </c>
      <c r="Q488" s="698">
        <f t="shared" si="31"/>
        <v>1</v>
      </c>
    </row>
    <row r="489" spans="1:17" hidden="1" x14ac:dyDescent="0.55000000000000004">
      <c r="A489" s="699"/>
      <c r="B489" s="700" t="str">
        <f>+B486</f>
        <v>ZK110.K279.C525</v>
      </c>
      <c r="C489" s="724">
        <f>+'Education &amp; Community'!C24</f>
        <v>0</v>
      </c>
      <c r="D489" s="724">
        <f>+'Education &amp; Community'!D24</f>
        <v>0</v>
      </c>
      <c r="E489" s="738">
        <f>+'Education &amp; Community'!G24</f>
        <v>0</v>
      </c>
      <c r="F489" s="727"/>
      <c r="G489" s="727"/>
      <c r="H489" s="727"/>
      <c r="I489" s="727"/>
      <c r="J489" s="727"/>
      <c r="K489" s="728">
        <f>+E489-F489-G489-J489</f>
        <v>0</v>
      </c>
      <c r="Q489" s="698">
        <f t="shared" si="31"/>
        <v>1</v>
      </c>
    </row>
    <row r="490" spans="1:17" hidden="1" x14ac:dyDescent="0.55000000000000004">
      <c r="A490" s="739"/>
      <c r="B490" s="740"/>
      <c r="C490" s="743" t="s">
        <v>301</v>
      </c>
      <c r="D490" s="743"/>
      <c r="E490" s="738"/>
      <c r="F490" s="720">
        <f>+IFERROR(VLOOKUP($B489,'[1]Sum table'!$A:$E,4,FALSE),0)</f>
        <v>0</v>
      </c>
      <c r="G490" s="720">
        <f>+IFERROR(VLOOKUP($B489,'[1]Sum table'!$A:$E,5,FALSE),0)</f>
        <v>0</v>
      </c>
      <c r="H490" s="720">
        <f>+IFERROR(VLOOKUP($B489,'[1]Sum table'!$A:$F,6,FALSE),0)</f>
        <v>0</v>
      </c>
      <c r="I490" s="720"/>
      <c r="J490" s="720">
        <f>+IFERROR(VLOOKUP($B489,'[1]Sum table'!$A:$G,7,FALSE),0)</f>
        <v>0</v>
      </c>
      <c r="K490" s="721"/>
      <c r="Q490" s="698">
        <f t="shared" si="31"/>
        <v>1</v>
      </c>
    </row>
    <row r="491" spans="1:17" hidden="1" x14ac:dyDescent="0.55000000000000004">
      <c r="A491" s="722" t="s">
        <v>208</v>
      </c>
      <c r="B491" s="715" t="str">
        <f>+'Education &amp; Community'!B26</f>
        <v>ZK110.K280.C525</v>
      </c>
      <c r="C491" s="716" t="s">
        <v>209</v>
      </c>
      <c r="D491" s="716"/>
      <c r="E491" s="717">
        <f>SUM(E492:E496)</f>
        <v>0</v>
      </c>
      <c r="F491" s="718">
        <f>SUM(F492:F496)</f>
        <v>0</v>
      </c>
      <c r="G491" s="718">
        <f>SUM(G492:G496)</f>
        <v>0</v>
      </c>
      <c r="H491" s="718">
        <f>SUM(H492:H496)</f>
        <v>0</v>
      </c>
      <c r="I491" s="718">
        <f>+E491-F491-G491</f>
        <v>0</v>
      </c>
      <c r="J491" s="718">
        <f>SUM(J492:J496)</f>
        <v>0</v>
      </c>
      <c r="K491" s="719">
        <f>+I491-J491</f>
        <v>0</v>
      </c>
      <c r="Q491" s="698">
        <f t="shared" si="31"/>
        <v>1</v>
      </c>
    </row>
    <row r="492" spans="1:17" hidden="1" x14ac:dyDescent="0.55000000000000004">
      <c r="A492" s="699"/>
      <c r="B492" s="700"/>
      <c r="C492" s="724">
        <f>+'Education &amp; Community'!C27</f>
        <v>0</v>
      </c>
      <c r="D492" s="724">
        <f>+'Education &amp; Community'!D27</f>
        <v>0</v>
      </c>
      <c r="E492" s="738">
        <f>+'Education &amp; Community'!G27</f>
        <v>0</v>
      </c>
      <c r="F492" s="720"/>
      <c r="G492" s="720"/>
      <c r="H492" s="720"/>
      <c r="I492" s="720"/>
      <c r="J492" s="720"/>
      <c r="K492" s="728">
        <f>+E492-F492-G492-J492</f>
        <v>0</v>
      </c>
      <c r="Q492" s="698">
        <f t="shared" si="31"/>
        <v>1</v>
      </c>
    </row>
    <row r="493" spans="1:17" hidden="1" x14ac:dyDescent="0.55000000000000004">
      <c r="A493" s="699"/>
      <c r="B493" s="700"/>
      <c r="C493" s="724">
        <f>+'Education &amp; Community'!C28</f>
        <v>0</v>
      </c>
      <c r="D493" s="724">
        <f>+'Education &amp; Community'!D28</f>
        <v>0</v>
      </c>
      <c r="E493" s="738">
        <f>+'Education &amp; Community'!G28</f>
        <v>0</v>
      </c>
      <c r="F493" s="727"/>
      <c r="G493" s="727"/>
      <c r="H493" s="727"/>
      <c r="I493" s="727"/>
      <c r="J493" s="727"/>
      <c r="K493" s="728">
        <f>+E493-F493-G493-J493</f>
        <v>0</v>
      </c>
      <c r="Q493" s="698">
        <f t="shared" si="31"/>
        <v>1</v>
      </c>
    </row>
    <row r="494" spans="1:17" hidden="1" x14ac:dyDescent="0.55000000000000004">
      <c r="A494" s="699"/>
      <c r="B494" s="700"/>
      <c r="C494" s="724">
        <f>+'Education &amp; Community'!C29</f>
        <v>0</v>
      </c>
      <c r="D494" s="724">
        <f>+'Education &amp; Community'!D29</f>
        <v>0</v>
      </c>
      <c r="E494" s="738">
        <f>+'Education &amp; Community'!G29</f>
        <v>0</v>
      </c>
      <c r="F494" s="727"/>
      <c r="G494" s="727"/>
      <c r="H494" s="727"/>
      <c r="I494" s="727"/>
      <c r="J494" s="727"/>
      <c r="K494" s="728">
        <f>+E494-F494-G494-J494</f>
        <v>0</v>
      </c>
      <c r="Q494" s="698">
        <f t="shared" si="31"/>
        <v>1</v>
      </c>
    </row>
    <row r="495" spans="1:17" hidden="1" x14ac:dyDescent="0.55000000000000004">
      <c r="A495" s="699"/>
      <c r="B495" s="700" t="str">
        <f>+B491</f>
        <v>ZK110.K280.C525</v>
      </c>
      <c r="C495" s="724">
        <f>+'Education &amp; Community'!C30</f>
        <v>0</v>
      </c>
      <c r="D495" s="724">
        <f>+'Education &amp; Community'!D30</f>
        <v>0</v>
      </c>
      <c r="E495" s="738">
        <f>+'Education &amp; Community'!G30</f>
        <v>0</v>
      </c>
      <c r="F495" s="727"/>
      <c r="G495" s="727"/>
      <c r="H495" s="727"/>
      <c r="I495" s="727"/>
      <c r="J495" s="727"/>
      <c r="K495" s="728">
        <f>+E495-F495-G495-J495</f>
        <v>0</v>
      </c>
      <c r="Q495" s="698">
        <f t="shared" si="31"/>
        <v>1</v>
      </c>
    </row>
    <row r="496" spans="1:17" hidden="1" x14ac:dyDescent="0.55000000000000004">
      <c r="A496" s="739"/>
      <c r="B496" s="740"/>
      <c r="C496" s="743" t="s">
        <v>301</v>
      </c>
      <c r="D496" s="743"/>
      <c r="E496" s="738"/>
      <c r="F496" s="720">
        <f>+IFERROR(VLOOKUP($B495,'[1]Sum table'!$A:$E,4,FALSE),0)</f>
        <v>0</v>
      </c>
      <c r="G496" s="720">
        <f>+IFERROR(VLOOKUP($B495,'[1]Sum table'!$A:$E,5,FALSE),0)</f>
        <v>0</v>
      </c>
      <c r="H496" s="720">
        <f>+IFERROR(VLOOKUP($B495,'[1]Sum table'!$A:$F,6,FALSE),0)</f>
        <v>0</v>
      </c>
      <c r="I496" s="720"/>
      <c r="J496" s="720">
        <f>+IFERROR(VLOOKUP($B495,'[1]Sum table'!$A:$G,7,FALSE),0)</f>
        <v>0</v>
      </c>
      <c r="K496" s="721"/>
      <c r="Q496" s="698">
        <f t="shared" si="31"/>
        <v>1</v>
      </c>
    </row>
    <row r="497" spans="1:17" hidden="1" x14ac:dyDescent="0.55000000000000004">
      <c r="A497" s="722" t="s">
        <v>210</v>
      </c>
      <c r="B497" s="715" t="str">
        <f>+'Education &amp; Community'!B32</f>
        <v>ZK110.K281.C525</v>
      </c>
      <c r="C497" s="716" t="s">
        <v>211</v>
      </c>
      <c r="D497" s="716"/>
      <c r="E497" s="723">
        <f>SUM(E498:E503)</f>
        <v>0</v>
      </c>
      <c r="F497" s="723">
        <f>SUM(F498:F503)</f>
        <v>0</v>
      </c>
      <c r="G497" s="723">
        <f>SUM(G498:G503)</f>
        <v>0</v>
      </c>
      <c r="H497" s="723">
        <f>SUM(H498:H503)</f>
        <v>0</v>
      </c>
      <c r="I497" s="723">
        <f>+E497-F497-G497</f>
        <v>0</v>
      </c>
      <c r="J497" s="723">
        <f>SUM(J498:J503)</f>
        <v>0</v>
      </c>
      <c r="K497" s="719">
        <f>+I497-J497</f>
        <v>0</v>
      </c>
      <c r="Q497" s="698">
        <f t="shared" si="31"/>
        <v>1</v>
      </c>
    </row>
    <row r="498" spans="1:17"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5"/>
      <c r="K498" s="706">
        <f>+E498-F498-G498-J498</f>
        <v>0</v>
      </c>
      <c r="Q498" s="698">
        <f t="shared" si="31"/>
        <v>1</v>
      </c>
    </row>
    <row r="499" spans="1:17" hidden="1" x14ac:dyDescent="0.55000000000000004">
      <c r="A499" s="703"/>
      <c r="B499" s="704"/>
      <c r="C499" s="724">
        <f>+'Education &amp; Community'!C34</f>
        <v>0</v>
      </c>
      <c r="D499" s="724">
        <f>+'Education &amp; Community'!D34</f>
        <v>0</v>
      </c>
      <c r="E499" s="738">
        <f>+'Education &amp; Community'!G34</f>
        <v>0</v>
      </c>
      <c r="F499" s="727"/>
      <c r="G499" s="727"/>
      <c r="H499" s="727"/>
      <c r="I499" s="727"/>
      <c r="J499" s="727"/>
      <c r="K499" s="728">
        <f>+E499-F499-G499-J499</f>
        <v>0</v>
      </c>
      <c r="Q499" s="698">
        <f t="shared" si="31"/>
        <v>1</v>
      </c>
    </row>
    <row r="500" spans="1:17" hidden="1" x14ac:dyDescent="0.55000000000000004">
      <c r="A500" s="703"/>
      <c r="B500" s="704"/>
      <c r="C500" s="724">
        <f>+'Education &amp; Community'!C35</f>
        <v>0</v>
      </c>
      <c r="D500" s="724">
        <f>+'Education &amp; Community'!D35</f>
        <v>0</v>
      </c>
      <c r="E500" s="738">
        <f>+'Education &amp; Community'!G35</f>
        <v>0</v>
      </c>
      <c r="F500" s="727"/>
      <c r="G500" s="727"/>
      <c r="H500" s="727"/>
      <c r="I500" s="727"/>
      <c r="J500" s="727"/>
      <c r="K500" s="728">
        <f>+E500-F500-G500-J500</f>
        <v>0</v>
      </c>
      <c r="Q500" s="698">
        <f t="shared" si="31"/>
        <v>1</v>
      </c>
    </row>
    <row r="501" spans="1:17" hidden="1" x14ac:dyDescent="0.55000000000000004">
      <c r="A501" s="703"/>
      <c r="B501" s="704"/>
      <c r="C501" s="724">
        <f>+'Education &amp; Community'!C36</f>
        <v>0</v>
      </c>
      <c r="D501" s="724">
        <f>+'Education &amp; Community'!D36</f>
        <v>0</v>
      </c>
      <c r="E501" s="738">
        <f>+'Education &amp; Community'!G36</f>
        <v>0</v>
      </c>
      <c r="F501" s="727"/>
      <c r="G501" s="727"/>
      <c r="H501" s="727"/>
      <c r="I501" s="727"/>
      <c r="J501" s="727"/>
      <c r="K501" s="728">
        <f>+E501-F501-G501-J501</f>
        <v>0</v>
      </c>
      <c r="Q501" s="698">
        <f t="shared" si="31"/>
        <v>1</v>
      </c>
    </row>
    <row r="502" spans="1:17" hidden="1" x14ac:dyDescent="0.55000000000000004">
      <c r="A502" s="703"/>
      <c r="B502" s="704" t="str">
        <f>+B497</f>
        <v>ZK110.K281.C525</v>
      </c>
      <c r="C502" s="724">
        <f>+'Education &amp; Community'!C37</f>
        <v>0</v>
      </c>
      <c r="D502" s="724">
        <f>+'Education &amp; Community'!D37</f>
        <v>0</v>
      </c>
      <c r="E502" s="738">
        <f>+'Education &amp; Community'!G37</f>
        <v>0</v>
      </c>
      <c r="F502" s="727"/>
      <c r="G502" s="727"/>
      <c r="H502" s="727"/>
      <c r="I502" s="727"/>
      <c r="J502" s="727"/>
      <c r="K502" s="728">
        <f>+E502-F502-G502-J502</f>
        <v>0</v>
      </c>
      <c r="Q502" s="698">
        <f t="shared" si="31"/>
        <v>1</v>
      </c>
    </row>
    <row r="503" spans="1:17" hidden="1" x14ac:dyDescent="0.55000000000000004">
      <c r="A503" s="699"/>
      <c r="B503" s="715"/>
      <c r="C503" s="743" t="s">
        <v>301</v>
      </c>
      <c r="D503" s="743"/>
      <c r="E503" s="738"/>
      <c r="F503" s="720">
        <f>+IFERROR(VLOOKUP($B502,'[1]Sum table'!$A:$E,4,FALSE),0)</f>
        <v>0</v>
      </c>
      <c r="G503" s="720">
        <f>+IFERROR(VLOOKUP($B502,'[1]Sum table'!$A:$E,5,FALSE),0)</f>
        <v>0</v>
      </c>
      <c r="H503" s="720">
        <f>+IFERROR(VLOOKUP($B502,'[1]Sum table'!$A:$F,6,FALSE),0)</f>
        <v>0</v>
      </c>
      <c r="I503" s="720"/>
      <c r="J503" s="720">
        <f>+IFERROR(VLOOKUP($B502,'[1]Sum table'!$A:$G,7,FALSE),0)</f>
        <v>0</v>
      </c>
      <c r="K503" s="721"/>
      <c r="Q503" s="698">
        <f t="shared" si="31"/>
        <v>1</v>
      </c>
    </row>
    <row r="504" spans="1:17" hidden="1" x14ac:dyDescent="0.55000000000000004">
      <c r="A504" s="722" t="s">
        <v>212</v>
      </c>
      <c r="B504" s="715" t="str">
        <f>+'Education &amp; Community'!B39</f>
        <v>ZK110.K282.C525</v>
      </c>
      <c r="C504" s="716" t="s">
        <v>213</v>
      </c>
      <c r="D504" s="716"/>
      <c r="E504" s="717">
        <f>SUM(E505:E508)</f>
        <v>0</v>
      </c>
      <c r="F504" s="720">
        <f>+IFERROR(VLOOKUP(#REF!,#REF!,4,FALSE),0)</f>
        <v>0</v>
      </c>
      <c r="G504" s="720">
        <f>+IFERROR(VLOOKUP(#REF!,#REF!,5,FALSE)+VLOOKUP(#REF!,#REF!,5,FALSE),0)</f>
        <v>0</v>
      </c>
      <c r="H504" s="720">
        <f>+IFERROR(VLOOKUP(#REF!,#REF!,5,FALSE)+VLOOKUP(#REF!,#REF!,5,FALSE),0)</f>
        <v>0</v>
      </c>
      <c r="I504" s="720">
        <f>+E504-F504-G504</f>
        <v>0</v>
      </c>
      <c r="J504" s="720">
        <f>+IFERROR(VLOOKUP(#REF!,#REF!,3,FALSE)+VLOOKUP(#REF!,#REF!,6,FALSE),0)</f>
        <v>0</v>
      </c>
      <c r="K504" s="719">
        <f>+I504-J504</f>
        <v>0</v>
      </c>
      <c r="Q504" s="698">
        <f t="shared" si="31"/>
        <v>1</v>
      </c>
    </row>
    <row r="505" spans="1:17"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7"/>
      <c r="K505" s="728">
        <f>+E505-F505-G505-J505</f>
        <v>0</v>
      </c>
      <c r="Q505" s="698">
        <f t="shared" si="31"/>
        <v>1</v>
      </c>
    </row>
    <row r="506" spans="1:17" hidden="1" x14ac:dyDescent="0.55000000000000004">
      <c r="A506" s="699"/>
      <c r="B506" s="700"/>
      <c r="C506" s="724">
        <f>+'Education &amp; Community'!C41</f>
        <v>0</v>
      </c>
      <c r="D506" s="724">
        <f>+'Education &amp; Community'!D41</f>
        <v>0</v>
      </c>
      <c r="E506" s="738">
        <f>+'Education &amp; Community'!G41</f>
        <v>0</v>
      </c>
      <c r="F506" s="727"/>
      <c r="G506" s="720"/>
      <c r="H506" s="720"/>
      <c r="I506" s="720"/>
      <c r="J506" s="720"/>
      <c r="K506" s="728">
        <f>+E506-F506-G506-J506</f>
        <v>0</v>
      </c>
      <c r="Q506" s="698">
        <f t="shared" si="31"/>
        <v>1</v>
      </c>
    </row>
    <row r="507" spans="1:17" hidden="1" x14ac:dyDescent="0.55000000000000004">
      <c r="A507" s="703"/>
      <c r="B507" s="704" t="str">
        <f>+B504</f>
        <v>ZK110.K282.C525</v>
      </c>
      <c r="C507" s="724">
        <f>+'Education &amp; Community'!C42</f>
        <v>0</v>
      </c>
      <c r="D507" s="724">
        <f>+'Education &amp; Community'!D42</f>
        <v>0</v>
      </c>
      <c r="E507" s="738">
        <f>+'Education &amp; Community'!G42</f>
        <v>0</v>
      </c>
      <c r="F507" s="727"/>
      <c r="G507" s="727"/>
      <c r="H507" s="727"/>
      <c r="I507" s="727"/>
      <c r="J507" s="727"/>
      <c r="K507" s="728">
        <f>+E507-F507-G507-J507</f>
        <v>0</v>
      </c>
      <c r="Q507" s="698">
        <f t="shared" si="31"/>
        <v>1</v>
      </c>
    </row>
    <row r="508" spans="1:17" hidden="1" x14ac:dyDescent="0.55000000000000004">
      <c r="A508" s="699"/>
      <c r="B508" s="700"/>
      <c r="C508" s="743" t="s">
        <v>301</v>
      </c>
      <c r="D508" s="743"/>
      <c r="E508" s="738"/>
      <c r="F508" s="720">
        <f>+IFERROR(VLOOKUP($B507,'[1]Sum table'!$A:$E,4,FALSE),0)</f>
        <v>0</v>
      </c>
      <c r="G508" s="720">
        <f>+IFERROR(VLOOKUP($B507,'[1]Sum table'!$A:$E,5,FALSE),0)</f>
        <v>0</v>
      </c>
      <c r="H508" s="720">
        <f>+IFERROR(VLOOKUP($B507,'[1]Sum table'!$A:$F,6,FALSE),0)</f>
        <v>0</v>
      </c>
      <c r="I508" s="720"/>
      <c r="J508" s="720">
        <f>+IFERROR(VLOOKUP($B507,'[1]Sum table'!$A:$G,7,FALSE),0)</f>
        <v>0</v>
      </c>
      <c r="K508" s="721"/>
      <c r="Q508" s="698">
        <f t="shared" si="31"/>
        <v>1</v>
      </c>
    </row>
    <row r="509" spans="1:17" hidden="1" x14ac:dyDescent="0.55000000000000004">
      <c r="A509" s="722" t="s">
        <v>214</v>
      </c>
      <c r="B509" s="715" t="str">
        <f>+Volunteering!B8</f>
        <v>ZK111.K129.C525</v>
      </c>
      <c r="C509" s="716" t="s">
        <v>177</v>
      </c>
      <c r="D509" s="716"/>
      <c r="E509" s="717">
        <f>SUM(E510:E520)</f>
        <v>0</v>
      </c>
      <c r="F509" s="718">
        <f>SUM(F510:F520)</f>
        <v>0</v>
      </c>
      <c r="G509" s="718">
        <f>SUM(G510:G520)</f>
        <v>0</v>
      </c>
      <c r="H509" s="718">
        <f>SUM(H510:H520)</f>
        <v>0</v>
      </c>
      <c r="I509" s="718">
        <f>+E509-F509-G509</f>
        <v>0</v>
      </c>
      <c r="J509" s="718">
        <f>SUM(J510:J520)</f>
        <v>0</v>
      </c>
      <c r="K509" s="719">
        <f>+I509-J509</f>
        <v>0</v>
      </c>
      <c r="Q509" s="698">
        <f t="shared" si="31"/>
        <v>1</v>
      </c>
    </row>
    <row r="510" spans="1:17" hidden="1" x14ac:dyDescent="0.55000000000000004">
      <c r="A510" s="699"/>
      <c r="B510" s="700"/>
      <c r="C510" s="745">
        <f>+Volunteering!C9</f>
        <v>0</v>
      </c>
      <c r="D510" s="745">
        <f>+Volunteering!D9</f>
        <v>0</v>
      </c>
      <c r="E510" s="738">
        <f>+Volunteering!G9</f>
        <v>0</v>
      </c>
      <c r="F510" s="720"/>
      <c r="G510" s="720"/>
      <c r="H510" s="720"/>
      <c r="I510" s="720"/>
      <c r="J510" s="720"/>
      <c r="K510" s="728">
        <f t="shared" ref="K510:K519" si="32">+E510-F510-G510-J510</f>
        <v>0</v>
      </c>
      <c r="Q510" s="698">
        <f t="shared" si="31"/>
        <v>1</v>
      </c>
    </row>
    <row r="511" spans="1:17" hidden="1" x14ac:dyDescent="0.55000000000000004">
      <c r="A511" s="699"/>
      <c r="B511" s="700"/>
      <c r="C511" s="745">
        <f>+Volunteering!C10</f>
        <v>0</v>
      </c>
      <c r="D511" s="745">
        <f>+Volunteering!D10</f>
        <v>0</v>
      </c>
      <c r="E511" s="738">
        <f>+Volunteering!G10</f>
        <v>0</v>
      </c>
      <c r="F511" s="720"/>
      <c r="G511" s="720"/>
      <c r="H511" s="720"/>
      <c r="I511" s="720"/>
      <c r="J511" s="720"/>
      <c r="K511" s="728">
        <f t="shared" si="32"/>
        <v>0</v>
      </c>
      <c r="Q511" s="698">
        <f t="shared" si="31"/>
        <v>1</v>
      </c>
    </row>
    <row r="512" spans="1:17" hidden="1" x14ac:dyDescent="0.55000000000000004">
      <c r="A512" s="699"/>
      <c r="B512" s="700"/>
      <c r="C512" s="745">
        <f>+Volunteering!C11</f>
        <v>0</v>
      </c>
      <c r="D512" s="745">
        <f>+Volunteering!D11</f>
        <v>0</v>
      </c>
      <c r="E512" s="738">
        <f>+Volunteering!G11</f>
        <v>0</v>
      </c>
      <c r="F512" s="720"/>
      <c r="G512" s="720"/>
      <c r="H512" s="720"/>
      <c r="I512" s="720"/>
      <c r="J512" s="720"/>
      <c r="K512" s="728">
        <f t="shared" si="32"/>
        <v>0</v>
      </c>
      <c r="Q512" s="698">
        <f t="shared" si="31"/>
        <v>1</v>
      </c>
    </row>
    <row r="513" spans="1:17" hidden="1" x14ac:dyDescent="0.55000000000000004">
      <c r="A513" s="699"/>
      <c r="B513" s="700"/>
      <c r="C513" s="745">
        <f>+Volunteering!C12</f>
        <v>0</v>
      </c>
      <c r="D513" s="745">
        <f>+Volunteering!D12</f>
        <v>0</v>
      </c>
      <c r="E513" s="738">
        <f>+Volunteering!G12</f>
        <v>0</v>
      </c>
      <c r="F513" s="720"/>
      <c r="G513" s="720"/>
      <c r="H513" s="720"/>
      <c r="I513" s="720"/>
      <c r="J513" s="720"/>
      <c r="K513" s="728">
        <f t="shared" si="32"/>
        <v>0</v>
      </c>
      <c r="Q513" s="698">
        <f t="shared" si="31"/>
        <v>1</v>
      </c>
    </row>
    <row r="514" spans="1:17" hidden="1" x14ac:dyDescent="0.55000000000000004">
      <c r="A514" s="699"/>
      <c r="B514" s="700"/>
      <c r="C514" s="745">
        <f>+Volunteering!C13</f>
        <v>0</v>
      </c>
      <c r="D514" s="745">
        <f>+Volunteering!D13</f>
        <v>0</v>
      </c>
      <c r="E514" s="738">
        <f>+Volunteering!G13</f>
        <v>0</v>
      </c>
      <c r="F514" s="720"/>
      <c r="G514" s="720"/>
      <c r="H514" s="720"/>
      <c r="I514" s="720"/>
      <c r="J514" s="720"/>
      <c r="K514" s="728">
        <f t="shared" si="32"/>
        <v>0</v>
      </c>
      <c r="Q514" s="698">
        <f t="shared" si="31"/>
        <v>1</v>
      </c>
    </row>
    <row r="515" spans="1:17" hidden="1" x14ac:dyDescent="0.55000000000000004">
      <c r="A515" s="699"/>
      <c r="B515" s="700"/>
      <c r="C515" s="745">
        <f>+Volunteering!C14</f>
        <v>0</v>
      </c>
      <c r="D515" s="745">
        <f>+Volunteering!D14</f>
        <v>0</v>
      </c>
      <c r="E515" s="738">
        <f>+Volunteering!G14</f>
        <v>0</v>
      </c>
      <c r="F515" s="720"/>
      <c r="G515" s="720"/>
      <c r="H515" s="720"/>
      <c r="I515" s="720"/>
      <c r="J515" s="720"/>
      <c r="K515" s="728">
        <f t="shared" si="32"/>
        <v>0</v>
      </c>
      <c r="Q515" s="698">
        <f t="shared" si="31"/>
        <v>1</v>
      </c>
    </row>
    <row r="516" spans="1:17" hidden="1" x14ac:dyDescent="0.55000000000000004">
      <c r="A516" s="699"/>
      <c r="B516" s="700"/>
      <c r="C516" s="745">
        <f>+Volunteering!C15</f>
        <v>0</v>
      </c>
      <c r="D516" s="745">
        <f>+Volunteering!D15</f>
        <v>0</v>
      </c>
      <c r="E516" s="738">
        <f>+Volunteering!G15</f>
        <v>0</v>
      </c>
      <c r="F516" s="720"/>
      <c r="G516" s="720"/>
      <c r="H516" s="720"/>
      <c r="I516" s="720"/>
      <c r="J516" s="720"/>
      <c r="K516" s="728">
        <f t="shared" si="32"/>
        <v>0</v>
      </c>
      <c r="Q516" s="698">
        <f t="shared" si="31"/>
        <v>1</v>
      </c>
    </row>
    <row r="517" spans="1:17" hidden="1" x14ac:dyDescent="0.55000000000000004">
      <c r="A517" s="699"/>
      <c r="B517" s="700"/>
      <c r="C517" s="745">
        <f>+Volunteering!C16</f>
        <v>0</v>
      </c>
      <c r="D517" s="745">
        <f>+Volunteering!D16</f>
        <v>0</v>
      </c>
      <c r="E517" s="738">
        <f>+Volunteering!G16</f>
        <v>0</v>
      </c>
      <c r="F517" s="720"/>
      <c r="G517" s="720"/>
      <c r="H517" s="720"/>
      <c r="I517" s="720"/>
      <c r="J517" s="720"/>
      <c r="K517" s="728">
        <f t="shared" si="32"/>
        <v>0</v>
      </c>
      <c r="Q517" s="698">
        <f t="shared" si="31"/>
        <v>1</v>
      </c>
    </row>
    <row r="518" spans="1:17" hidden="1" x14ac:dyDescent="0.55000000000000004">
      <c r="A518" s="699"/>
      <c r="B518" s="700"/>
      <c r="C518" s="745">
        <f>+Volunteering!C17</f>
        <v>0</v>
      </c>
      <c r="D518" s="745">
        <f>+Volunteering!D17</f>
        <v>0</v>
      </c>
      <c r="E518" s="738">
        <f>+Volunteering!G17</f>
        <v>0</v>
      </c>
      <c r="F518" s="720"/>
      <c r="G518" s="720"/>
      <c r="H518" s="720"/>
      <c r="I518" s="720"/>
      <c r="J518" s="720"/>
      <c r="K518" s="728">
        <f t="shared" si="32"/>
        <v>0</v>
      </c>
      <c r="Q518" s="698">
        <f t="shared" si="31"/>
        <v>1</v>
      </c>
    </row>
    <row r="519" spans="1:17" hidden="1" x14ac:dyDescent="0.55000000000000004">
      <c r="A519" s="699"/>
      <c r="B519" s="700" t="str">
        <f>+B509</f>
        <v>ZK111.K129.C525</v>
      </c>
      <c r="C519" s="745">
        <f>+Volunteering!C18</f>
        <v>0</v>
      </c>
      <c r="D519" s="745">
        <f>+Volunteering!D18</f>
        <v>0</v>
      </c>
      <c r="E519" s="738">
        <f>+Volunteering!G18</f>
        <v>0</v>
      </c>
      <c r="F519" s="720"/>
      <c r="G519" s="720"/>
      <c r="H519" s="720"/>
      <c r="I519" s="720"/>
      <c r="J519" s="720"/>
      <c r="K519" s="728">
        <f t="shared" si="32"/>
        <v>0</v>
      </c>
      <c r="Q519" s="698">
        <f t="shared" si="31"/>
        <v>1</v>
      </c>
    </row>
    <row r="520" spans="1:17" hidden="1" x14ac:dyDescent="0.55000000000000004">
      <c r="A520" s="739"/>
      <c r="B520" s="740"/>
      <c r="C520" s="741" t="s">
        <v>301</v>
      </c>
      <c r="D520" s="741"/>
      <c r="E520" s="742"/>
      <c r="F520" s="720">
        <f>+IFERROR(VLOOKUP($B519,'[1]Sum table'!$A:$E,4,FALSE),0)</f>
        <v>0</v>
      </c>
      <c r="G520" s="720">
        <f>+IFERROR(VLOOKUP($B519,'[1]Sum table'!$A:$E,5,FALSE),0)</f>
        <v>0</v>
      </c>
      <c r="H520" s="720">
        <f>+IFERROR(VLOOKUP($B519,'[1]Sum table'!$A:$F,6,FALSE),0)</f>
        <v>0</v>
      </c>
      <c r="I520" s="720"/>
      <c r="J520" s="720">
        <f>+IFERROR(VLOOKUP($B519,'[1]Sum table'!$A:$G,7,FALSE),0)</f>
        <v>0</v>
      </c>
      <c r="K520" s="721"/>
      <c r="Q520" s="698">
        <f t="shared" si="31"/>
        <v>1</v>
      </c>
    </row>
    <row r="521" spans="1:17" hidden="1" x14ac:dyDescent="0.55000000000000004">
      <c r="A521" s="722" t="s">
        <v>148</v>
      </c>
      <c r="B521" s="715" t="str">
        <f>+Volunteering!B20</f>
        <v>ZK111.K246.C525</v>
      </c>
      <c r="C521" s="716" t="s">
        <v>149</v>
      </c>
      <c r="D521" s="716"/>
      <c r="E521" s="717">
        <f>SUM(E522:E523)</f>
        <v>0</v>
      </c>
      <c r="F521" s="718">
        <f>SUM(F522:F523)</f>
        <v>0</v>
      </c>
      <c r="G521" s="718">
        <f>SUM(G522:G523)</f>
        <v>0</v>
      </c>
      <c r="H521" s="718">
        <f>SUM(H522:H523)</f>
        <v>0</v>
      </c>
      <c r="I521" s="718">
        <f>+E521-F521-G521</f>
        <v>0</v>
      </c>
      <c r="J521" s="718">
        <f>SUM(J522:J523)</f>
        <v>0</v>
      </c>
      <c r="K521" s="719">
        <f>+I521-J521</f>
        <v>0</v>
      </c>
      <c r="Q521" s="698">
        <f t="shared" si="31"/>
        <v>1</v>
      </c>
    </row>
    <row r="522" spans="1:17" hidden="1" x14ac:dyDescent="0.55000000000000004">
      <c r="A522" s="699"/>
      <c r="B522" s="700" t="str">
        <f>+B521</f>
        <v>ZK111.K246.C525</v>
      </c>
      <c r="C522" s="745">
        <f>+Volunteering!C21</f>
        <v>0</v>
      </c>
      <c r="D522" s="745">
        <f>+Volunteering!D21</f>
        <v>0</v>
      </c>
      <c r="E522" s="738">
        <f>+Volunteering!G21</f>
        <v>0</v>
      </c>
      <c r="F522" s="720"/>
      <c r="G522" s="720"/>
      <c r="H522" s="720"/>
      <c r="I522" s="720"/>
      <c r="J522" s="720"/>
      <c r="K522" s="728">
        <f>+E522-F522-G522-J522</f>
        <v>0</v>
      </c>
      <c r="Q522" s="698">
        <f t="shared" si="31"/>
        <v>1</v>
      </c>
    </row>
    <row r="523" spans="1:17" hidden="1" x14ac:dyDescent="0.55000000000000004">
      <c r="A523" s="739"/>
      <c r="B523" s="740"/>
      <c r="C523" s="743" t="s">
        <v>301</v>
      </c>
      <c r="D523" s="743"/>
      <c r="E523" s="738"/>
      <c r="F523" s="720">
        <f>+IFERROR(VLOOKUP($B522,'[1]Sum table'!$A:$E,4,FALSE),0)</f>
        <v>0</v>
      </c>
      <c r="G523" s="720">
        <f>+IFERROR(VLOOKUP($B522,'[1]Sum table'!$A:$E,5,FALSE),0)</f>
        <v>0</v>
      </c>
      <c r="H523" s="720">
        <f>+IFERROR(VLOOKUP($B522,'[1]Sum table'!$A:$F,6,FALSE),0)</f>
        <v>0</v>
      </c>
      <c r="I523" s="720"/>
      <c r="J523" s="720">
        <f>+IFERROR(VLOOKUP($B522,'[1]Sum table'!$A:$G,7,FALSE),0)</f>
        <v>0</v>
      </c>
      <c r="K523" s="721"/>
      <c r="Q523" s="698">
        <f t="shared" si="31"/>
        <v>1</v>
      </c>
    </row>
    <row r="524" spans="1:17" hidden="1" x14ac:dyDescent="0.55000000000000004">
      <c r="A524" s="722" t="s">
        <v>215</v>
      </c>
      <c r="B524" s="715" t="str">
        <f>+Volunteering!B23</f>
        <v>ZK111.K106.C525</v>
      </c>
      <c r="C524" s="716" t="s">
        <v>216</v>
      </c>
      <c r="D524" s="716"/>
      <c r="E524" s="717">
        <f>SUM(E525:E526)</f>
        <v>0</v>
      </c>
      <c r="F524" s="718">
        <f>SUM(F525:F526)</f>
        <v>0</v>
      </c>
      <c r="G524" s="718">
        <f>SUM(G525:G526)</f>
        <v>0</v>
      </c>
      <c r="H524" s="718">
        <f>SUM(H525:H526)</f>
        <v>0</v>
      </c>
      <c r="I524" s="718">
        <f>+E524-F524-G524</f>
        <v>0</v>
      </c>
      <c r="J524" s="718">
        <f>SUM(J525:J526)</f>
        <v>0</v>
      </c>
      <c r="K524" s="719">
        <f>+I524-J524</f>
        <v>0</v>
      </c>
      <c r="Q524" s="698">
        <f t="shared" si="31"/>
        <v>1</v>
      </c>
    </row>
    <row r="525" spans="1:17" hidden="1" x14ac:dyDescent="0.55000000000000004">
      <c r="A525" s="699"/>
      <c r="B525" s="700" t="str">
        <f>+B524</f>
        <v>ZK111.K106.C525</v>
      </c>
      <c r="C525" s="745">
        <f>+Volunteering!C24</f>
        <v>0</v>
      </c>
      <c r="D525" s="745">
        <f>+Volunteering!D24</f>
        <v>0</v>
      </c>
      <c r="E525" s="738">
        <f>+Volunteering!G24</f>
        <v>0</v>
      </c>
      <c r="F525" s="720"/>
      <c r="G525" s="720"/>
      <c r="H525" s="720"/>
      <c r="I525" s="720"/>
      <c r="J525" s="720"/>
      <c r="K525" s="728">
        <f>+E525-F525-G525-J525</f>
        <v>0</v>
      </c>
      <c r="Q525" s="698">
        <f t="shared" si="31"/>
        <v>1</v>
      </c>
    </row>
    <row r="526" spans="1:17" hidden="1" x14ac:dyDescent="0.55000000000000004">
      <c r="A526" s="739"/>
      <c r="B526" s="740"/>
      <c r="C526" s="743" t="s">
        <v>301</v>
      </c>
      <c r="D526" s="743"/>
      <c r="E526" s="738"/>
      <c r="F526" s="720">
        <f>+IFERROR(VLOOKUP($B525,'[1]Sum table'!$A:$E,4,FALSE),0)</f>
        <v>0</v>
      </c>
      <c r="G526" s="720">
        <f>+IFERROR(VLOOKUP($B525,'[1]Sum table'!$A:$E,5,FALSE),0)</f>
        <v>0</v>
      </c>
      <c r="H526" s="720">
        <f>+IFERROR(VLOOKUP($B525,'[1]Sum table'!$A:$F,6,FALSE),0)</f>
        <v>0</v>
      </c>
      <c r="I526" s="720"/>
      <c r="J526" s="720">
        <f>+IFERROR(VLOOKUP($B525,'[1]Sum table'!$A:$G,7,FALSE),0)</f>
        <v>0</v>
      </c>
      <c r="K526" s="721"/>
      <c r="Q526" s="698">
        <f t="shared" si="31"/>
        <v>1</v>
      </c>
    </row>
    <row r="527" spans="1:17" hidden="1" x14ac:dyDescent="0.55000000000000004">
      <c r="A527" s="722" t="s">
        <v>217</v>
      </c>
      <c r="B527" s="715" t="str">
        <f>+Volunteering!B26</f>
        <v>ZK111.K283.C525</v>
      </c>
      <c r="C527" s="716" t="s">
        <v>218</v>
      </c>
      <c r="D527" s="716"/>
      <c r="E527" s="717">
        <f>SUM(E528:E529)</f>
        <v>0</v>
      </c>
      <c r="F527" s="718">
        <f>SUM(F528:F529)</f>
        <v>0</v>
      </c>
      <c r="G527" s="718">
        <f>SUM(G528:G529)</f>
        <v>0</v>
      </c>
      <c r="H527" s="718">
        <f>SUM(H528:H529)</f>
        <v>0</v>
      </c>
      <c r="I527" s="718">
        <f>+E527-F527-G527</f>
        <v>0</v>
      </c>
      <c r="J527" s="718">
        <f>SUM(J528:J529)</f>
        <v>0</v>
      </c>
      <c r="K527" s="719">
        <f>+I527-J527</f>
        <v>0</v>
      </c>
      <c r="Q527" s="698">
        <f t="shared" si="31"/>
        <v>1</v>
      </c>
    </row>
    <row r="528" spans="1:17" hidden="1" x14ac:dyDescent="0.55000000000000004">
      <c r="A528" s="699"/>
      <c r="B528" s="700" t="str">
        <f>+B527</f>
        <v>ZK111.K283.C525</v>
      </c>
      <c r="C528" s="745">
        <f>+Volunteering!C27</f>
        <v>0</v>
      </c>
      <c r="D528" s="745">
        <f>+Volunteering!D27</f>
        <v>0</v>
      </c>
      <c r="E528" s="738">
        <f>+Volunteering!G27</f>
        <v>0</v>
      </c>
      <c r="F528" s="720"/>
      <c r="G528" s="720"/>
      <c r="H528" s="720"/>
      <c r="I528" s="720"/>
      <c r="J528" s="720"/>
      <c r="K528" s="728">
        <f>+E528-F528-G528-J528</f>
        <v>0</v>
      </c>
      <c r="Q528" s="698">
        <f t="shared" si="31"/>
        <v>1</v>
      </c>
    </row>
    <row r="529" spans="1:17" hidden="1" x14ac:dyDescent="0.55000000000000004">
      <c r="A529" s="699"/>
      <c r="B529" s="700"/>
      <c r="C529" s="743" t="s">
        <v>301</v>
      </c>
      <c r="D529" s="743"/>
      <c r="E529" s="738"/>
      <c r="F529" s="720">
        <f>+IFERROR(VLOOKUP($B528,'[1]Sum table'!$A:$E,4,FALSE),0)</f>
        <v>0</v>
      </c>
      <c r="G529" s="720">
        <f>+IFERROR(VLOOKUP($B528,'[1]Sum table'!$A:$E,5,FALSE),0)</f>
        <v>0</v>
      </c>
      <c r="H529" s="720">
        <f>+IFERROR(VLOOKUP($B528,'[1]Sum table'!$A:$F,6,FALSE),0)</f>
        <v>0</v>
      </c>
      <c r="I529" s="720"/>
      <c r="J529" s="720">
        <f>+IFERROR(VLOOKUP($B528,'[1]Sum table'!$A:$G,7,FALSE),0)</f>
        <v>0</v>
      </c>
      <c r="K529" s="721"/>
      <c r="Q529" s="698">
        <f t="shared" si="31"/>
        <v>1</v>
      </c>
    </row>
    <row r="530" spans="1:17" hidden="1" x14ac:dyDescent="0.55000000000000004">
      <c r="A530" s="722" t="s">
        <v>219</v>
      </c>
      <c r="B530" s="715" t="str">
        <f>+Volunteering!B29</f>
        <v>ZK111.K105.C525</v>
      </c>
      <c r="C530" s="716" t="s">
        <v>220</v>
      </c>
      <c r="D530" s="716"/>
      <c r="E530" s="717">
        <f>SUM(E531:E532)</f>
        <v>0</v>
      </c>
      <c r="F530" s="718">
        <f>SUM(F531:F532)</f>
        <v>0</v>
      </c>
      <c r="G530" s="718">
        <f>SUM(G531:G532)</f>
        <v>0</v>
      </c>
      <c r="H530" s="718">
        <f>SUM(H531:H532)</f>
        <v>0</v>
      </c>
      <c r="I530" s="718">
        <f>+E530-F530-G530</f>
        <v>0</v>
      </c>
      <c r="J530" s="718">
        <f>SUM(J531:J532)</f>
        <v>0</v>
      </c>
      <c r="K530" s="719">
        <f>+I530-J530</f>
        <v>0</v>
      </c>
      <c r="Q530" s="698">
        <f t="shared" si="31"/>
        <v>1</v>
      </c>
    </row>
    <row r="531" spans="1:17" hidden="1" x14ac:dyDescent="0.55000000000000004">
      <c r="A531" s="699"/>
      <c r="B531" s="700" t="str">
        <f>+B530</f>
        <v>ZK111.K105.C525</v>
      </c>
      <c r="C531" s="745">
        <f>+Volunteering!C30</f>
        <v>0</v>
      </c>
      <c r="D531" s="745">
        <f>+Volunteering!D30</f>
        <v>0</v>
      </c>
      <c r="E531" s="738">
        <f>+Volunteering!G30</f>
        <v>0</v>
      </c>
      <c r="F531" s="720"/>
      <c r="G531" s="720"/>
      <c r="H531" s="720"/>
      <c r="I531" s="720"/>
      <c r="J531" s="720"/>
      <c r="K531" s="728">
        <f>+E531-F531-G531-J531</f>
        <v>0</v>
      </c>
      <c r="Q531" s="698">
        <f t="shared" si="31"/>
        <v>1</v>
      </c>
    </row>
    <row r="532" spans="1:17" hidden="1" x14ac:dyDescent="0.55000000000000004">
      <c r="A532" s="699"/>
      <c r="B532" s="700"/>
      <c r="C532" s="743" t="s">
        <v>301</v>
      </c>
      <c r="D532" s="743"/>
      <c r="E532" s="738"/>
      <c r="F532" s="720">
        <f>+IFERROR(VLOOKUP($B531,'[1]Sum table'!$A:$E,4,FALSE),0)</f>
        <v>0</v>
      </c>
      <c r="G532" s="720">
        <f>+IFERROR(VLOOKUP($B531,'[1]Sum table'!$A:$E,5,FALSE),0)</f>
        <v>0</v>
      </c>
      <c r="H532" s="720">
        <f>+IFERROR(VLOOKUP($B531,'[1]Sum table'!$A:$F,6,FALSE),0)</f>
        <v>0</v>
      </c>
      <c r="I532" s="720"/>
      <c r="J532" s="720">
        <f>+IFERROR(VLOOKUP($B531,'[1]Sum table'!$A:$G,7,FALSE),0)</f>
        <v>0</v>
      </c>
      <c r="K532" s="721"/>
      <c r="Q532" s="698">
        <f t="shared" si="31"/>
        <v>1</v>
      </c>
    </row>
    <row r="533" spans="1:17" hidden="1" x14ac:dyDescent="0.55000000000000004">
      <c r="A533" s="731" t="s">
        <v>221</v>
      </c>
      <c r="B533" s="715" t="str">
        <f>+'Artist &amp; Guest Liaison'!B8</f>
        <v>ZK112.K170.C525</v>
      </c>
      <c r="C533" s="716" t="s">
        <v>222</v>
      </c>
      <c r="D533" s="716"/>
      <c r="E533" s="723">
        <f>SUM(E534:E547)</f>
        <v>0</v>
      </c>
      <c r="F533" s="723">
        <f>SUM(F534:F547)</f>
        <v>0</v>
      </c>
      <c r="G533" s="723">
        <f>SUM(G534:G547)</f>
        <v>0</v>
      </c>
      <c r="H533" s="723">
        <f>SUM(H534:H547)</f>
        <v>0</v>
      </c>
      <c r="I533" s="723">
        <f>+E533-F533-G533</f>
        <v>0</v>
      </c>
      <c r="J533" s="723">
        <f>SUM(J534:J547)</f>
        <v>0</v>
      </c>
      <c r="K533" s="719">
        <f>+I533-J533</f>
        <v>0</v>
      </c>
      <c r="Q533" s="698">
        <f t="shared" si="31"/>
        <v>1</v>
      </c>
    </row>
    <row r="534" spans="1:17" hidden="1" x14ac:dyDescent="0.55000000000000004">
      <c r="A534" s="732"/>
      <c r="B534" s="733"/>
      <c r="C534" s="734">
        <f>+'Artist &amp; Guest Liaison'!C9</f>
        <v>0</v>
      </c>
      <c r="D534" s="734">
        <f>+'Artist &amp; Guest Liaison'!D9</f>
        <v>0</v>
      </c>
      <c r="E534" s="726">
        <f>+'Artist &amp; Guest Liaison'!G9</f>
        <v>0</v>
      </c>
      <c r="F534" s="701"/>
      <c r="G534" s="701"/>
      <c r="H534" s="701"/>
      <c r="I534" s="701"/>
      <c r="J534" s="701"/>
      <c r="K534" s="706">
        <f t="shared" ref="K534:K546" si="33">+E534-F534-G534-J534</f>
        <v>0</v>
      </c>
      <c r="Q534" s="698">
        <f t="shared" si="31"/>
        <v>1</v>
      </c>
    </row>
    <row r="535" spans="1:17" hidden="1" x14ac:dyDescent="0.55000000000000004">
      <c r="A535" s="732"/>
      <c r="B535" s="733"/>
      <c r="C535" s="734">
        <f>+'Artist &amp; Guest Liaison'!C10</f>
        <v>0</v>
      </c>
      <c r="D535" s="734">
        <f>+'Artist &amp; Guest Liaison'!D10</f>
        <v>0</v>
      </c>
      <c r="E535" s="738">
        <f>+'Artist &amp; Guest Liaison'!G10</f>
        <v>0</v>
      </c>
      <c r="F535" s="720"/>
      <c r="G535" s="720"/>
      <c r="H535" s="720"/>
      <c r="I535" s="720"/>
      <c r="J535" s="720"/>
      <c r="K535" s="728">
        <f t="shared" si="33"/>
        <v>0</v>
      </c>
      <c r="Q535" s="698">
        <f t="shared" si="31"/>
        <v>1</v>
      </c>
    </row>
    <row r="536" spans="1:17" hidden="1" x14ac:dyDescent="0.55000000000000004">
      <c r="A536" s="732"/>
      <c r="B536" s="733"/>
      <c r="C536" s="734">
        <f>+'Artist &amp; Guest Liaison'!C11</f>
        <v>0</v>
      </c>
      <c r="D536" s="734">
        <f>+'Artist &amp; Guest Liaison'!D11</f>
        <v>0</v>
      </c>
      <c r="E536" s="738">
        <f>+'Artist &amp; Guest Liaison'!G11</f>
        <v>0</v>
      </c>
      <c r="F536" s="720"/>
      <c r="G536" s="720"/>
      <c r="H536" s="720"/>
      <c r="I536" s="720"/>
      <c r="J536" s="720"/>
      <c r="K536" s="728">
        <f t="shared" si="33"/>
        <v>0</v>
      </c>
      <c r="Q536" s="698">
        <f t="shared" si="31"/>
        <v>1</v>
      </c>
    </row>
    <row r="537" spans="1:17" hidden="1" x14ac:dyDescent="0.55000000000000004">
      <c r="A537" s="732"/>
      <c r="B537" s="733"/>
      <c r="C537" s="734">
        <f>+'Artist &amp; Guest Liaison'!C12</f>
        <v>0</v>
      </c>
      <c r="D537" s="734">
        <f>+'Artist &amp; Guest Liaison'!D12</f>
        <v>0</v>
      </c>
      <c r="E537" s="738">
        <f>+'Artist &amp; Guest Liaison'!G12</f>
        <v>0</v>
      </c>
      <c r="F537" s="720"/>
      <c r="G537" s="720"/>
      <c r="H537" s="720"/>
      <c r="I537" s="720"/>
      <c r="J537" s="720"/>
      <c r="K537" s="728">
        <f t="shared" si="33"/>
        <v>0</v>
      </c>
      <c r="Q537" s="698">
        <f t="shared" si="31"/>
        <v>1</v>
      </c>
    </row>
    <row r="538" spans="1:17" hidden="1" x14ac:dyDescent="0.55000000000000004">
      <c r="A538" s="699"/>
      <c r="B538" s="700"/>
      <c r="C538" s="734">
        <f>+'Artist &amp; Guest Liaison'!C13</f>
        <v>0</v>
      </c>
      <c r="D538" s="734">
        <f>+'Artist &amp; Guest Liaison'!D13</f>
        <v>0</v>
      </c>
      <c r="E538" s="738">
        <f>+'Artist &amp; Guest Liaison'!G13</f>
        <v>0</v>
      </c>
      <c r="F538" s="720"/>
      <c r="G538" s="720"/>
      <c r="H538" s="720"/>
      <c r="I538" s="720"/>
      <c r="J538" s="720"/>
      <c r="K538" s="728">
        <f t="shared" si="33"/>
        <v>0</v>
      </c>
      <c r="Q538" s="698">
        <f t="shared" si="31"/>
        <v>1</v>
      </c>
    </row>
    <row r="539" spans="1:17" hidden="1" x14ac:dyDescent="0.55000000000000004">
      <c r="A539" s="699"/>
      <c r="B539" s="700"/>
      <c r="C539" s="734">
        <f>+'Artist &amp; Guest Liaison'!C14</f>
        <v>0</v>
      </c>
      <c r="D539" s="734">
        <f>+'Artist &amp; Guest Liaison'!D14</f>
        <v>0</v>
      </c>
      <c r="E539" s="738">
        <f>+'Artist &amp; Guest Liaison'!G14</f>
        <v>0</v>
      </c>
      <c r="F539" s="720"/>
      <c r="G539" s="720"/>
      <c r="H539" s="720"/>
      <c r="I539" s="720"/>
      <c r="J539" s="720"/>
      <c r="K539" s="728">
        <f t="shared" si="33"/>
        <v>0</v>
      </c>
      <c r="Q539" s="698">
        <f t="shared" si="31"/>
        <v>1</v>
      </c>
    </row>
    <row r="540" spans="1:17" hidden="1" x14ac:dyDescent="0.55000000000000004">
      <c r="A540" s="699"/>
      <c r="B540" s="700"/>
      <c r="C540" s="734">
        <f>+'Artist &amp; Guest Liaison'!C15</f>
        <v>0</v>
      </c>
      <c r="D540" s="734">
        <f>+'Artist &amp; Guest Liaison'!D15</f>
        <v>0</v>
      </c>
      <c r="E540" s="738">
        <f>+'Artist &amp; Guest Liaison'!G15</f>
        <v>0</v>
      </c>
      <c r="F540" s="720"/>
      <c r="G540" s="720"/>
      <c r="H540" s="720"/>
      <c r="I540" s="720"/>
      <c r="J540" s="720"/>
      <c r="K540" s="728">
        <f t="shared" si="33"/>
        <v>0</v>
      </c>
      <c r="Q540" s="698">
        <f t="shared" si="31"/>
        <v>1</v>
      </c>
    </row>
    <row r="541" spans="1:17" hidden="1" x14ac:dyDescent="0.55000000000000004">
      <c r="A541" s="699"/>
      <c r="B541" s="700"/>
      <c r="C541" s="734">
        <f>+'Artist &amp; Guest Liaison'!C16</f>
        <v>0</v>
      </c>
      <c r="D541" s="734">
        <f>+'Artist &amp; Guest Liaison'!D16</f>
        <v>0</v>
      </c>
      <c r="E541" s="738">
        <f>+'Artist &amp; Guest Liaison'!G16</f>
        <v>0</v>
      </c>
      <c r="F541" s="720"/>
      <c r="G541" s="720"/>
      <c r="H541" s="720"/>
      <c r="I541" s="720"/>
      <c r="J541" s="720"/>
      <c r="K541" s="728">
        <f t="shared" si="33"/>
        <v>0</v>
      </c>
      <c r="Q541" s="698">
        <f t="shared" ref="Q541:Q604" si="34">+IF(SUM(E541:J541)=0,1,0)</f>
        <v>1</v>
      </c>
    </row>
    <row r="542" spans="1:17" hidden="1" x14ac:dyDescent="0.55000000000000004">
      <c r="A542" s="699"/>
      <c r="B542" s="700"/>
      <c r="C542" s="734">
        <f>+'Artist &amp; Guest Liaison'!C17</f>
        <v>0</v>
      </c>
      <c r="D542" s="734">
        <f>+'Artist &amp; Guest Liaison'!D17</f>
        <v>0</v>
      </c>
      <c r="E542" s="738">
        <f>+'Artist &amp; Guest Liaison'!G17</f>
        <v>0</v>
      </c>
      <c r="F542" s="720"/>
      <c r="G542" s="720"/>
      <c r="H542" s="720"/>
      <c r="I542" s="720"/>
      <c r="J542" s="720"/>
      <c r="K542" s="728">
        <f t="shared" si="33"/>
        <v>0</v>
      </c>
      <c r="Q542" s="698">
        <f t="shared" si="34"/>
        <v>1</v>
      </c>
    </row>
    <row r="543" spans="1:17" hidden="1" x14ac:dyDescent="0.55000000000000004">
      <c r="A543" s="699"/>
      <c r="B543" s="700"/>
      <c r="C543" s="734">
        <f>+'Artist &amp; Guest Liaison'!C18</f>
        <v>0</v>
      </c>
      <c r="D543" s="734">
        <f>+'Artist &amp; Guest Liaison'!D18</f>
        <v>0</v>
      </c>
      <c r="E543" s="738">
        <f>+'Artist &amp; Guest Liaison'!G18</f>
        <v>0</v>
      </c>
      <c r="F543" s="720"/>
      <c r="G543" s="720"/>
      <c r="H543" s="720"/>
      <c r="I543" s="720"/>
      <c r="J543" s="720"/>
      <c r="K543" s="728">
        <f t="shared" si="33"/>
        <v>0</v>
      </c>
      <c r="Q543" s="698">
        <f t="shared" si="34"/>
        <v>1</v>
      </c>
    </row>
    <row r="544" spans="1:17" hidden="1" x14ac:dyDescent="0.55000000000000004">
      <c r="A544" s="699"/>
      <c r="B544" s="700"/>
      <c r="C544" s="734">
        <f>+'Artist &amp; Guest Liaison'!C19</f>
        <v>0</v>
      </c>
      <c r="D544" s="734">
        <f>+'Artist &amp; Guest Liaison'!D19</f>
        <v>0</v>
      </c>
      <c r="E544" s="738">
        <f>+'Artist &amp; Guest Liaison'!G19</f>
        <v>0</v>
      </c>
      <c r="F544" s="720"/>
      <c r="G544" s="720"/>
      <c r="H544" s="720"/>
      <c r="I544" s="720"/>
      <c r="J544" s="720"/>
      <c r="K544" s="728">
        <f t="shared" si="33"/>
        <v>0</v>
      </c>
      <c r="Q544" s="698">
        <f t="shared" si="34"/>
        <v>1</v>
      </c>
    </row>
    <row r="545" spans="1:17" hidden="1" x14ac:dyDescent="0.55000000000000004">
      <c r="A545" s="699"/>
      <c r="B545" s="700"/>
      <c r="C545" s="734">
        <f>+'Artist &amp; Guest Liaison'!C20</f>
        <v>0</v>
      </c>
      <c r="D545" s="734">
        <f>+'Artist &amp; Guest Liaison'!D20</f>
        <v>0</v>
      </c>
      <c r="E545" s="738">
        <f>+'Artist &amp; Guest Liaison'!G20</f>
        <v>0</v>
      </c>
      <c r="F545" s="720"/>
      <c r="G545" s="720"/>
      <c r="H545" s="720"/>
      <c r="I545" s="720"/>
      <c r="J545" s="720"/>
      <c r="K545" s="728">
        <f t="shared" si="33"/>
        <v>0</v>
      </c>
      <c r="Q545" s="698">
        <f t="shared" si="34"/>
        <v>1</v>
      </c>
    </row>
    <row r="546" spans="1:17" hidden="1" x14ac:dyDescent="0.55000000000000004">
      <c r="A546" s="699"/>
      <c r="B546" s="700" t="str">
        <f>+B533</f>
        <v>ZK112.K170.C525</v>
      </c>
      <c r="C546" s="734">
        <f>+'Artist &amp; Guest Liaison'!C21</f>
        <v>0</v>
      </c>
      <c r="D546" s="734">
        <f>+'Artist &amp; Guest Liaison'!D21</f>
        <v>0</v>
      </c>
      <c r="E546" s="738">
        <f>+'Artist &amp; Guest Liaison'!G21</f>
        <v>0</v>
      </c>
      <c r="F546" s="720"/>
      <c r="G546" s="720"/>
      <c r="H546" s="720"/>
      <c r="I546" s="720"/>
      <c r="J546" s="720"/>
      <c r="K546" s="728">
        <f t="shared" si="33"/>
        <v>0</v>
      </c>
      <c r="Q546" s="698">
        <f t="shared" si="34"/>
        <v>1</v>
      </c>
    </row>
    <row r="547" spans="1:17" hidden="1" x14ac:dyDescent="0.55000000000000004">
      <c r="A547" s="739"/>
      <c r="B547" s="740"/>
      <c r="C547" s="741" t="s">
        <v>301</v>
      </c>
      <c r="D547" s="741"/>
      <c r="E547" s="742"/>
      <c r="F547" s="720">
        <f>+IFERROR(VLOOKUP($B546,'[1]Sum table'!$A:$E,4,FALSE),0)</f>
        <v>0</v>
      </c>
      <c r="G547" s="720">
        <f>+IFERROR(VLOOKUP($B546,'[1]Sum table'!$A:$E,5,FALSE),0)</f>
        <v>0</v>
      </c>
      <c r="H547" s="720">
        <f>+IFERROR(VLOOKUP($B546,'[1]Sum table'!$A:$F,6,FALSE),0)</f>
        <v>0</v>
      </c>
      <c r="I547" s="720"/>
      <c r="J547" s="720">
        <f>+IFERROR(VLOOKUP($B546,'[1]Sum table'!$A:$G,7,FALSE),0)</f>
        <v>0</v>
      </c>
      <c r="K547" s="721"/>
      <c r="Q547" s="698">
        <f t="shared" si="34"/>
        <v>1</v>
      </c>
    </row>
    <row r="548" spans="1:17" hidden="1" x14ac:dyDescent="0.55000000000000004">
      <c r="A548" s="722" t="s">
        <v>223</v>
      </c>
      <c r="B548" s="715" t="str">
        <f>+'Artist &amp; Guest Liaison'!B23</f>
        <v>ZK112.K287.C525</v>
      </c>
      <c r="C548" s="716" t="s">
        <v>224</v>
      </c>
      <c r="D548" s="716"/>
      <c r="E548" s="717">
        <f>SUM(E549:E556)</f>
        <v>0</v>
      </c>
      <c r="F548" s="718">
        <f>SUM(F549:F556)</f>
        <v>0</v>
      </c>
      <c r="G548" s="718">
        <f>SUM(G549:G556)</f>
        <v>0</v>
      </c>
      <c r="H548" s="718">
        <f>SUM(H549:H556)</f>
        <v>0</v>
      </c>
      <c r="I548" s="718">
        <f>+E548-F548-G548</f>
        <v>0</v>
      </c>
      <c r="J548" s="718">
        <f>SUM(J549:J556)</f>
        <v>0</v>
      </c>
      <c r="K548" s="719">
        <f>+I548-J548</f>
        <v>0</v>
      </c>
      <c r="Q548" s="698">
        <f t="shared" si="34"/>
        <v>1</v>
      </c>
    </row>
    <row r="549" spans="1:17" hidden="1" x14ac:dyDescent="0.55000000000000004">
      <c r="A549" s="699"/>
      <c r="B549" s="700" t="str">
        <f>+B548</f>
        <v>ZK112.K287.C525</v>
      </c>
      <c r="C549" s="734">
        <f>+'Artist &amp; Guest Liaison'!C24</f>
        <v>0</v>
      </c>
      <c r="D549" s="734">
        <f>+'Artist &amp; Guest Liaison'!D24</f>
        <v>0</v>
      </c>
      <c r="E549" s="738">
        <f>+'Artist &amp; Guest Liaison'!G24</f>
        <v>0</v>
      </c>
      <c r="F549" s="720"/>
      <c r="G549" s="727"/>
      <c r="H549" s="727"/>
      <c r="I549" s="727"/>
      <c r="J549" s="727"/>
      <c r="K549" s="728">
        <f t="shared" ref="K549:K555" si="35">+E549-F549-G549-J549</f>
        <v>0</v>
      </c>
      <c r="Q549" s="698">
        <f t="shared" si="34"/>
        <v>1</v>
      </c>
    </row>
    <row r="550" spans="1:17" hidden="1" x14ac:dyDescent="0.55000000000000004">
      <c r="A550" s="699"/>
      <c r="B550" s="700"/>
      <c r="C550" s="734">
        <f>+'Artist &amp; Guest Liaison'!C25</f>
        <v>0</v>
      </c>
      <c r="D550" s="734">
        <f>+'Artist &amp; Guest Liaison'!D25</f>
        <v>0</v>
      </c>
      <c r="E550" s="738">
        <f>+'Artist &amp; Guest Liaison'!G25</f>
        <v>0</v>
      </c>
      <c r="F550" s="720"/>
      <c r="G550" s="720"/>
      <c r="H550" s="720"/>
      <c r="I550" s="720"/>
      <c r="J550" s="720"/>
      <c r="K550" s="728">
        <f t="shared" si="35"/>
        <v>0</v>
      </c>
      <c r="Q550" s="698">
        <f t="shared" si="34"/>
        <v>1</v>
      </c>
    </row>
    <row r="551" spans="1:17" hidden="1" x14ac:dyDescent="0.55000000000000004">
      <c r="A551" s="699"/>
      <c r="B551" s="700"/>
      <c r="C551" s="734">
        <f>+'Artist &amp; Guest Liaison'!C26</f>
        <v>0</v>
      </c>
      <c r="D551" s="734">
        <f>+'Artist &amp; Guest Liaison'!D26</f>
        <v>0</v>
      </c>
      <c r="E551" s="738">
        <f>+'Artist &amp; Guest Liaison'!G26</f>
        <v>0</v>
      </c>
      <c r="F551" s="727"/>
      <c r="G551" s="727"/>
      <c r="H551" s="727"/>
      <c r="I551" s="727"/>
      <c r="J551" s="727"/>
      <c r="K551" s="728">
        <f t="shared" si="35"/>
        <v>0</v>
      </c>
      <c r="Q551" s="698">
        <f t="shared" si="34"/>
        <v>1</v>
      </c>
    </row>
    <row r="552" spans="1:17" hidden="1" x14ac:dyDescent="0.55000000000000004">
      <c r="A552" s="699"/>
      <c r="B552" s="700"/>
      <c r="C552" s="734">
        <f>+'Artist &amp; Guest Liaison'!C27</f>
        <v>0</v>
      </c>
      <c r="D552" s="734">
        <f>+'Artist &amp; Guest Liaison'!D27</f>
        <v>0</v>
      </c>
      <c r="E552" s="738">
        <f>+'Artist &amp; Guest Liaison'!G27</f>
        <v>0</v>
      </c>
      <c r="F552" s="727"/>
      <c r="G552" s="720"/>
      <c r="H552" s="720"/>
      <c r="I552" s="720"/>
      <c r="J552" s="720"/>
      <c r="K552" s="728">
        <f t="shared" si="35"/>
        <v>0</v>
      </c>
      <c r="Q552" s="698">
        <f t="shared" si="34"/>
        <v>1</v>
      </c>
    </row>
    <row r="553" spans="1:17" hidden="1" x14ac:dyDescent="0.55000000000000004">
      <c r="A553" s="699"/>
      <c r="B553" s="700"/>
      <c r="C553" s="734">
        <f>+'Artist &amp; Guest Liaison'!C28</f>
        <v>0</v>
      </c>
      <c r="D553" s="734">
        <f>+'Artist &amp; Guest Liaison'!D28</f>
        <v>0</v>
      </c>
      <c r="E553" s="738">
        <f>+'Artist &amp; Guest Liaison'!G28</f>
        <v>0</v>
      </c>
      <c r="F553" s="727"/>
      <c r="G553" s="727"/>
      <c r="H553" s="727"/>
      <c r="I553" s="727"/>
      <c r="J553" s="727"/>
      <c r="K553" s="728">
        <f t="shared" si="35"/>
        <v>0</v>
      </c>
      <c r="Q553" s="698">
        <f t="shared" si="34"/>
        <v>1</v>
      </c>
    </row>
    <row r="554" spans="1:17" hidden="1" x14ac:dyDescent="0.55000000000000004">
      <c r="A554" s="699"/>
      <c r="B554" s="700"/>
      <c r="C554" s="734">
        <f>+'Artist &amp; Guest Liaison'!C29</f>
        <v>0</v>
      </c>
      <c r="D554" s="734">
        <f>+'Artist &amp; Guest Liaison'!D29</f>
        <v>0</v>
      </c>
      <c r="E554" s="738">
        <f>+'Artist &amp; Guest Liaison'!G29</f>
        <v>0</v>
      </c>
      <c r="F554" s="727"/>
      <c r="G554" s="727"/>
      <c r="H554" s="727"/>
      <c r="I554" s="727"/>
      <c r="J554" s="727"/>
      <c r="K554" s="728">
        <f t="shared" si="35"/>
        <v>0</v>
      </c>
      <c r="Q554" s="698">
        <f t="shared" si="34"/>
        <v>1</v>
      </c>
    </row>
    <row r="555" spans="1:17" hidden="1" x14ac:dyDescent="0.55000000000000004">
      <c r="A555" s="699"/>
      <c r="B555" s="700" t="str">
        <f>+B548</f>
        <v>ZK112.K287.C525</v>
      </c>
      <c r="C555" s="734">
        <f>+'Artist &amp; Guest Liaison'!C30</f>
        <v>0</v>
      </c>
      <c r="D555" s="734">
        <f>+'Artist &amp; Guest Liaison'!D30</f>
        <v>0</v>
      </c>
      <c r="E555" s="738">
        <f>+'Artist &amp; Guest Liaison'!G30</f>
        <v>0</v>
      </c>
      <c r="F555" s="727"/>
      <c r="G555" s="727"/>
      <c r="H555" s="727"/>
      <c r="I555" s="727"/>
      <c r="J555" s="727"/>
      <c r="K555" s="728">
        <f t="shared" si="35"/>
        <v>0</v>
      </c>
      <c r="Q555" s="698">
        <f t="shared" si="34"/>
        <v>1</v>
      </c>
    </row>
    <row r="556" spans="1:17" hidden="1" x14ac:dyDescent="0.55000000000000004">
      <c r="A556" s="739"/>
      <c r="B556" s="740"/>
      <c r="C556" s="743" t="s">
        <v>301</v>
      </c>
      <c r="D556" s="743"/>
      <c r="E556" s="738"/>
      <c r="F556" s="720">
        <f>+IFERROR(VLOOKUP($B555,'[1]Sum table'!$A:$E,4,FALSE),0)</f>
        <v>0</v>
      </c>
      <c r="G556" s="720">
        <f>+IFERROR(VLOOKUP($B555,'[1]Sum table'!$A:$E,5,FALSE),0)</f>
        <v>0</v>
      </c>
      <c r="H556" s="720">
        <f>+IFERROR(VLOOKUP($B555,'[1]Sum table'!$A:$F,6,FALSE),0)</f>
        <v>0</v>
      </c>
      <c r="I556" s="720"/>
      <c r="J556" s="720">
        <f>+IFERROR(VLOOKUP($B555,'[1]Sum table'!$A:$G,7,FALSE),0)</f>
        <v>0</v>
      </c>
      <c r="K556" s="721"/>
      <c r="Q556" s="698">
        <f t="shared" si="34"/>
        <v>1</v>
      </c>
    </row>
    <row r="557" spans="1:17" hidden="1" x14ac:dyDescent="0.55000000000000004">
      <c r="A557" s="722" t="s">
        <v>225</v>
      </c>
      <c r="B557" s="715" t="str">
        <f>+'Artist &amp; Guest Liaison'!B32</f>
        <v>ZK112.K288.C525</v>
      </c>
      <c r="C557" s="716" t="s">
        <v>226</v>
      </c>
      <c r="D557" s="716"/>
      <c r="E557" s="717">
        <f>SUM(E558:E562)</f>
        <v>0</v>
      </c>
      <c r="F557" s="718">
        <f>SUM(F558:F562)</f>
        <v>0</v>
      </c>
      <c r="G557" s="718">
        <f>SUM(G558:G562)</f>
        <v>0</v>
      </c>
      <c r="H557" s="718">
        <f>SUM(H558:H562)</f>
        <v>0</v>
      </c>
      <c r="I557" s="718">
        <f>+E557-F557-G557</f>
        <v>0</v>
      </c>
      <c r="J557" s="718">
        <f>SUM(J558:J562)</f>
        <v>0</v>
      </c>
      <c r="K557" s="719">
        <f>+I557-J557</f>
        <v>0</v>
      </c>
      <c r="Q557" s="698">
        <f t="shared" si="34"/>
        <v>1</v>
      </c>
    </row>
    <row r="558" spans="1:17" hidden="1" x14ac:dyDescent="0.55000000000000004">
      <c r="A558" s="699"/>
      <c r="B558" s="700"/>
      <c r="C558" s="734">
        <f>+'Artist &amp; Guest Liaison'!C33</f>
        <v>0</v>
      </c>
      <c r="D558" s="734">
        <f>+'Artist &amp; Guest Liaison'!D33</f>
        <v>0</v>
      </c>
      <c r="E558" s="738">
        <f>+'Artist &amp; Guest Liaison'!G33</f>
        <v>0</v>
      </c>
      <c r="F558" s="720"/>
      <c r="G558" s="727"/>
      <c r="H558" s="727"/>
      <c r="I558" s="727"/>
      <c r="J558" s="727"/>
      <c r="K558" s="728">
        <f>+E558-F558-G558-J558</f>
        <v>0</v>
      </c>
      <c r="Q558" s="698">
        <f t="shared" si="34"/>
        <v>1</v>
      </c>
    </row>
    <row r="559" spans="1:17" hidden="1" x14ac:dyDescent="0.55000000000000004">
      <c r="A559" s="699"/>
      <c r="B559" s="700"/>
      <c r="C559" s="734">
        <f>+'Artist &amp; Guest Liaison'!C34</f>
        <v>0</v>
      </c>
      <c r="D559" s="734">
        <f>+'Artist &amp; Guest Liaison'!D34</f>
        <v>0</v>
      </c>
      <c r="E559" s="738">
        <f>+'Artist &amp; Guest Liaison'!G34</f>
        <v>0</v>
      </c>
      <c r="F559" s="727"/>
      <c r="G559" s="727"/>
      <c r="H559" s="727"/>
      <c r="I559" s="727"/>
      <c r="J559" s="727"/>
      <c r="K559" s="728">
        <f>+E559-F559-G559-J559</f>
        <v>0</v>
      </c>
      <c r="Q559" s="698">
        <f t="shared" si="34"/>
        <v>1</v>
      </c>
    </row>
    <row r="560" spans="1:17" hidden="1" x14ac:dyDescent="0.55000000000000004">
      <c r="A560" s="699"/>
      <c r="B560" s="700"/>
      <c r="C560" s="734">
        <f>+'Artist &amp; Guest Liaison'!C35</f>
        <v>0</v>
      </c>
      <c r="D560" s="734">
        <f>+'Artist &amp; Guest Liaison'!D35</f>
        <v>0</v>
      </c>
      <c r="E560" s="738">
        <f>+'Artist &amp; Guest Liaison'!G35</f>
        <v>0</v>
      </c>
      <c r="F560" s="727"/>
      <c r="G560" s="727"/>
      <c r="H560" s="727"/>
      <c r="I560" s="727"/>
      <c r="J560" s="727"/>
      <c r="K560" s="728">
        <f>+E560-F560-G560-J560</f>
        <v>0</v>
      </c>
      <c r="Q560" s="698">
        <f t="shared" si="34"/>
        <v>1</v>
      </c>
    </row>
    <row r="561" spans="1:17" hidden="1" x14ac:dyDescent="0.55000000000000004">
      <c r="A561" s="699"/>
      <c r="B561" s="700" t="str">
        <f>+B557</f>
        <v>ZK112.K288.C525</v>
      </c>
      <c r="C561" s="734">
        <f>+'Artist &amp; Guest Liaison'!C36</f>
        <v>0</v>
      </c>
      <c r="D561" s="734">
        <f>+'Artist &amp; Guest Liaison'!D36</f>
        <v>0</v>
      </c>
      <c r="E561" s="738">
        <f>+'Artist &amp; Guest Liaison'!G36</f>
        <v>0</v>
      </c>
      <c r="F561" s="727"/>
      <c r="G561" s="727"/>
      <c r="H561" s="727"/>
      <c r="I561" s="727"/>
      <c r="J561" s="727"/>
      <c r="K561" s="728">
        <f>+E561-F561-G561-J561</f>
        <v>0</v>
      </c>
      <c r="Q561" s="698">
        <f t="shared" si="34"/>
        <v>1</v>
      </c>
    </row>
    <row r="562" spans="1:17" hidden="1" x14ac:dyDescent="0.55000000000000004">
      <c r="A562" s="739"/>
      <c r="B562" s="740"/>
      <c r="C562" s="743" t="s">
        <v>301</v>
      </c>
      <c r="D562" s="743"/>
      <c r="E562" s="738"/>
      <c r="F562" s="720">
        <f>+IFERROR(VLOOKUP($B561,'[1]Sum table'!$A:$E,4,FALSE),0)</f>
        <v>0</v>
      </c>
      <c r="G562" s="720">
        <f>+IFERROR(VLOOKUP($B561,'[1]Sum table'!$A:$E,5,FALSE),0)</f>
        <v>0</v>
      </c>
      <c r="H562" s="720">
        <f>+IFERROR(VLOOKUP($B561,'[1]Sum table'!$A:$F,6,FALSE),0)</f>
        <v>0</v>
      </c>
      <c r="I562" s="720"/>
      <c r="J562" s="720">
        <f>+IFERROR(VLOOKUP($B561,'[1]Sum table'!$A:$G,7,FALSE),0)</f>
        <v>0</v>
      </c>
      <c r="K562" s="721"/>
      <c r="Q562" s="698">
        <f t="shared" si="34"/>
        <v>1</v>
      </c>
    </row>
    <row r="563" spans="1:17" hidden="1" x14ac:dyDescent="0.55000000000000004">
      <c r="A563" s="722" t="s">
        <v>227</v>
      </c>
      <c r="B563" s="715" t="str">
        <f>+'Artist &amp; Guest Liaison'!B38</f>
        <v>ZK112.K120.C525</v>
      </c>
      <c r="C563" s="716" t="s">
        <v>228</v>
      </c>
      <c r="D563" s="716"/>
      <c r="E563" s="717">
        <f>SUM(E564:E568)</f>
        <v>0</v>
      </c>
      <c r="F563" s="718">
        <f>SUM(F564:F568)</f>
        <v>0</v>
      </c>
      <c r="G563" s="718">
        <f>SUM(G564:G568)</f>
        <v>0</v>
      </c>
      <c r="H563" s="718">
        <f>SUM(H564:H568)</f>
        <v>0</v>
      </c>
      <c r="I563" s="718">
        <f>+E563-F563-G563</f>
        <v>0</v>
      </c>
      <c r="J563" s="718">
        <f>SUM(J564:J568)</f>
        <v>0</v>
      </c>
      <c r="K563" s="719">
        <f>+I563-J563</f>
        <v>0</v>
      </c>
      <c r="Q563" s="698">
        <f t="shared" si="34"/>
        <v>1</v>
      </c>
    </row>
    <row r="564" spans="1:17" hidden="1" x14ac:dyDescent="0.55000000000000004">
      <c r="A564" s="699"/>
      <c r="B564" s="700"/>
      <c r="C564" s="734">
        <f>+'Artist &amp; Guest Liaison'!C39</f>
        <v>0</v>
      </c>
      <c r="D564" s="734">
        <f>+'Artist &amp; Guest Liaison'!D39</f>
        <v>0</v>
      </c>
      <c r="E564" s="738">
        <f>+'Artist &amp; Guest Liaison'!G39</f>
        <v>0</v>
      </c>
      <c r="F564" s="720"/>
      <c r="G564" s="720"/>
      <c r="H564" s="720"/>
      <c r="I564" s="720"/>
      <c r="J564" s="720"/>
      <c r="K564" s="728">
        <f>+E564-F564-G564-J564</f>
        <v>0</v>
      </c>
      <c r="Q564" s="698">
        <f t="shared" si="34"/>
        <v>1</v>
      </c>
    </row>
    <row r="565" spans="1:17" hidden="1" x14ac:dyDescent="0.55000000000000004">
      <c r="A565" s="703"/>
      <c r="B565" s="704"/>
      <c r="C565" s="734">
        <f>+'Artist &amp; Guest Liaison'!C40</f>
        <v>0</v>
      </c>
      <c r="D565" s="734">
        <f>+'Artist &amp; Guest Liaison'!D40</f>
        <v>0</v>
      </c>
      <c r="E565" s="738">
        <f>+'Artist &amp; Guest Liaison'!G40</f>
        <v>0</v>
      </c>
      <c r="F565" s="727"/>
      <c r="G565" s="727"/>
      <c r="H565" s="727"/>
      <c r="I565" s="727"/>
      <c r="J565" s="727"/>
      <c r="K565" s="728">
        <f>+E565-F565-G565-J565</f>
        <v>0</v>
      </c>
      <c r="Q565" s="698">
        <f t="shared" si="34"/>
        <v>1</v>
      </c>
    </row>
    <row r="566" spans="1:17" hidden="1" x14ac:dyDescent="0.55000000000000004">
      <c r="A566" s="703"/>
      <c r="B566" s="704"/>
      <c r="C566" s="734">
        <f>+'Artist &amp; Guest Liaison'!C41</f>
        <v>0</v>
      </c>
      <c r="D566" s="734">
        <f>+'Artist &amp; Guest Liaison'!D41</f>
        <v>0</v>
      </c>
      <c r="E566" s="738">
        <f>+'Artist &amp; Guest Liaison'!G41</f>
        <v>0</v>
      </c>
      <c r="F566" s="727"/>
      <c r="G566" s="720"/>
      <c r="H566" s="720"/>
      <c r="I566" s="720"/>
      <c r="J566" s="720"/>
      <c r="K566" s="728">
        <f>+E566-F566-G566-J566</f>
        <v>0</v>
      </c>
      <c r="Q566" s="698">
        <f t="shared" si="34"/>
        <v>1</v>
      </c>
    </row>
    <row r="567" spans="1:17" hidden="1" x14ac:dyDescent="0.55000000000000004">
      <c r="A567" s="699"/>
      <c r="B567" s="700" t="str">
        <f>+B563</f>
        <v>ZK112.K120.C525</v>
      </c>
      <c r="C567" s="734">
        <f>+'Artist &amp; Guest Liaison'!C42</f>
        <v>0</v>
      </c>
      <c r="D567" s="734">
        <f>+'Artist &amp; Guest Liaison'!D42</f>
        <v>0</v>
      </c>
      <c r="E567" s="738">
        <f>+'Artist &amp; Guest Liaison'!G42</f>
        <v>0</v>
      </c>
      <c r="F567" s="727"/>
      <c r="G567" s="727"/>
      <c r="H567" s="727"/>
      <c r="I567" s="727"/>
      <c r="J567" s="727"/>
      <c r="K567" s="728">
        <f>+E567-F567-G567-J567</f>
        <v>0</v>
      </c>
      <c r="Q567" s="698">
        <f t="shared" si="34"/>
        <v>1</v>
      </c>
    </row>
    <row r="568" spans="1:17" hidden="1" x14ac:dyDescent="0.55000000000000004">
      <c r="A568" s="699"/>
      <c r="B568" s="700"/>
      <c r="C568" s="743" t="s">
        <v>301</v>
      </c>
      <c r="D568" s="743"/>
      <c r="E568" s="738"/>
      <c r="F568" s="720">
        <f>+IFERROR(VLOOKUP($B567,'[1]Sum table'!$A:$E,4,FALSE),0)</f>
        <v>0</v>
      </c>
      <c r="G568" s="720">
        <f>+IFERROR(VLOOKUP($B567,'[1]Sum table'!$A:$E,5,FALSE),0)</f>
        <v>0</v>
      </c>
      <c r="H568" s="720">
        <f>+IFERROR(VLOOKUP($B567,'[1]Sum table'!$A:$F,6,FALSE),0)</f>
        <v>0</v>
      </c>
      <c r="I568" s="720"/>
      <c r="J568" s="720">
        <f>+IFERROR(VLOOKUP($B567,'[1]Sum table'!$A:$G,7,FALSE),0)</f>
        <v>0</v>
      </c>
      <c r="K568" s="721"/>
      <c r="Q568" s="698">
        <f t="shared" si="34"/>
        <v>1</v>
      </c>
    </row>
    <row r="569" spans="1:17" hidden="1" x14ac:dyDescent="0.55000000000000004">
      <c r="A569" s="722" t="s">
        <v>229</v>
      </c>
      <c r="B569" s="715" t="str">
        <f>+'Artist &amp; Guest Liaison'!B44</f>
        <v>ZK112.K289.C525</v>
      </c>
      <c r="C569" s="716" t="s">
        <v>230</v>
      </c>
      <c r="D569" s="716"/>
      <c r="E569" s="717">
        <f>SUM(E570:E573)</f>
        <v>0</v>
      </c>
      <c r="F569" s="718">
        <f>SUM(F570:F573)</f>
        <v>0</v>
      </c>
      <c r="G569" s="718">
        <f>SUM(G570:G573)</f>
        <v>0</v>
      </c>
      <c r="H569" s="718">
        <f>SUM(H570:H573)</f>
        <v>0</v>
      </c>
      <c r="I569" s="718">
        <f>+E569-F569-G569</f>
        <v>0</v>
      </c>
      <c r="J569" s="718">
        <f>SUM(J570:J573)</f>
        <v>0</v>
      </c>
      <c r="K569" s="719">
        <f>+I569-J569</f>
        <v>0</v>
      </c>
      <c r="Q569" s="698">
        <f t="shared" si="34"/>
        <v>1</v>
      </c>
    </row>
    <row r="570" spans="1:17" hidden="1" x14ac:dyDescent="0.55000000000000004">
      <c r="A570" s="703"/>
      <c r="B570" s="704"/>
      <c r="C570" s="734">
        <f>+'Artist &amp; Guest Liaison'!C45</f>
        <v>0</v>
      </c>
      <c r="D570" s="734">
        <f>+'Artist &amp; Guest Liaison'!D45</f>
        <v>0</v>
      </c>
      <c r="E570" s="738">
        <f>+'Artist &amp; Guest Liaison'!G45</f>
        <v>0</v>
      </c>
      <c r="F570" s="720"/>
      <c r="G570" s="720"/>
      <c r="H570" s="720"/>
      <c r="I570" s="720"/>
      <c r="J570" s="720"/>
      <c r="K570" s="728">
        <f>+E570-F570-G570-J570</f>
        <v>0</v>
      </c>
      <c r="Q570" s="698">
        <f t="shared" si="34"/>
        <v>1</v>
      </c>
    </row>
    <row r="571" spans="1:17" hidden="1" x14ac:dyDescent="0.55000000000000004">
      <c r="A571" s="699"/>
      <c r="B571" s="700"/>
      <c r="C571" s="734">
        <f>+'Artist &amp; Guest Liaison'!C46</f>
        <v>0</v>
      </c>
      <c r="D571" s="734">
        <f>+'Artist &amp; Guest Liaison'!D46</f>
        <v>0</v>
      </c>
      <c r="E571" s="738">
        <f>+'Artist &amp; Guest Liaison'!G46</f>
        <v>0</v>
      </c>
      <c r="F571" s="727"/>
      <c r="G571" s="727"/>
      <c r="H571" s="727"/>
      <c r="I571" s="727"/>
      <c r="J571" s="727"/>
      <c r="K571" s="728">
        <f>+E571-F571-G571-J571</f>
        <v>0</v>
      </c>
      <c r="Q571" s="698">
        <f t="shared" si="34"/>
        <v>1</v>
      </c>
    </row>
    <row r="572" spans="1:17" hidden="1" x14ac:dyDescent="0.55000000000000004">
      <c r="A572" s="703"/>
      <c r="B572" s="704" t="str">
        <f>+B569</f>
        <v>ZK112.K289.C525</v>
      </c>
      <c r="C572" s="734">
        <f>+'Artist &amp; Guest Liaison'!C47</f>
        <v>0</v>
      </c>
      <c r="D572" s="734">
        <f>+'Artist &amp; Guest Liaison'!D47</f>
        <v>0</v>
      </c>
      <c r="E572" s="738">
        <f>+'Artist &amp; Guest Liaison'!G47</f>
        <v>0</v>
      </c>
      <c r="F572" s="727"/>
      <c r="G572" s="720"/>
      <c r="H572" s="720"/>
      <c r="I572" s="720"/>
      <c r="J572" s="720"/>
      <c r="K572" s="728">
        <f>+E572-F572-G572-J572</f>
        <v>0</v>
      </c>
      <c r="Q572" s="698">
        <f t="shared" si="34"/>
        <v>1</v>
      </c>
    </row>
    <row r="573" spans="1:17" hidden="1" x14ac:dyDescent="0.55000000000000004">
      <c r="A573" s="699"/>
      <c r="B573" s="700"/>
      <c r="C573" s="743" t="s">
        <v>301</v>
      </c>
      <c r="D573" s="743"/>
      <c r="E573" s="738"/>
      <c r="F573" s="720">
        <f>+IFERROR(VLOOKUP($B572,'[1]Sum table'!$A:$E,4,FALSE),0)</f>
        <v>0</v>
      </c>
      <c r="G573" s="720">
        <f>+IFERROR(VLOOKUP($B572,'[1]Sum table'!$A:$E,5,FALSE),0)</f>
        <v>0</v>
      </c>
      <c r="H573" s="720">
        <f>+IFERROR(VLOOKUP($B572,'[1]Sum table'!$A:$F,6,FALSE),0)</f>
        <v>0</v>
      </c>
      <c r="I573" s="720"/>
      <c r="J573" s="720">
        <f>+IFERROR(VLOOKUP($B572,'[1]Sum table'!$A:$G,7,FALSE),0)</f>
        <v>0</v>
      </c>
      <c r="K573" s="721"/>
      <c r="Q573" s="698">
        <f t="shared" si="34"/>
        <v>1</v>
      </c>
    </row>
    <row r="574" spans="1:17" hidden="1" x14ac:dyDescent="0.55000000000000004">
      <c r="A574" s="722" t="s">
        <v>231</v>
      </c>
      <c r="B574" s="715" t="str">
        <f>+'Running Costs'!B8</f>
        <v>ZK113.K293.C525</v>
      </c>
      <c r="C574" s="716" t="s">
        <v>232</v>
      </c>
      <c r="D574" s="716"/>
      <c r="E574" s="717">
        <f>SUM(E575:E589)</f>
        <v>0</v>
      </c>
      <c r="F574" s="718">
        <f>SUM(F575:F589)</f>
        <v>0</v>
      </c>
      <c r="G574" s="718">
        <f>SUM(G575:G589)</f>
        <v>0</v>
      </c>
      <c r="H574" s="718">
        <f>SUM(H575:H589)</f>
        <v>0</v>
      </c>
      <c r="I574" s="718">
        <f>+E574-F574-G574</f>
        <v>0</v>
      </c>
      <c r="J574" s="718">
        <f>SUM(J575:J589)</f>
        <v>0</v>
      </c>
      <c r="K574" s="719">
        <f>+I574-J574</f>
        <v>0</v>
      </c>
      <c r="Q574" s="698">
        <f t="shared" si="34"/>
        <v>1</v>
      </c>
    </row>
    <row r="575" spans="1:17" hidden="1" x14ac:dyDescent="0.55000000000000004">
      <c r="A575" s="699"/>
      <c r="B575" s="700"/>
      <c r="C575" s="724">
        <f>+'Running Costs'!C9</f>
        <v>0</v>
      </c>
      <c r="D575" s="724">
        <f>+'Running Costs'!D9</f>
        <v>0</v>
      </c>
      <c r="E575" s="738">
        <f>+'Running Costs'!G9</f>
        <v>0</v>
      </c>
      <c r="F575" s="720"/>
      <c r="G575" s="720"/>
      <c r="H575" s="720"/>
      <c r="I575" s="720"/>
      <c r="J575" s="720"/>
      <c r="K575" s="728">
        <f t="shared" ref="K575:K588" si="36">+E575-F575-G575-J575</f>
        <v>0</v>
      </c>
      <c r="Q575" s="698">
        <f t="shared" si="34"/>
        <v>1</v>
      </c>
    </row>
    <row r="576" spans="1:17" hidden="1" x14ac:dyDescent="0.55000000000000004">
      <c r="A576" s="699"/>
      <c r="B576" s="700"/>
      <c r="C576" s="724">
        <f>+'Running Costs'!C10</f>
        <v>0</v>
      </c>
      <c r="D576" s="724">
        <f>+'Running Costs'!D10</f>
        <v>0</v>
      </c>
      <c r="E576" s="738">
        <f>+'Running Costs'!G10</f>
        <v>0</v>
      </c>
      <c r="F576" s="720"/>
      <c r="G576" s="720"/>
      <c r="H576" s="720"/>
      <c r="I576" s="720"/>
      <c r="J576" s="720"/>
      <c r="K576" s="728">
        <f t="shared" si="36"/>
        <v>0</v>
      </c>
      <c r="Q576" s="698">
        <f t="shared" si="34"/>
        <v>1</v>
      </c>
    </row>
    <row r="577" spans="1:17" hidden="1" x14ac:dyDescent="0.55000000000000004">
      <c r="A577" s="699"/>
      <c r="B577" s="700"/>
      <c r="C577" s="724">
        <f>+'Running Costs'!C11</f>
        <v>0</v>
      </c>
      <c r="D577" s="724">
        <f>+'Running Costs'!D11</f>
        <v>0</v>
      </c>
      <c r="E577" s="738">
        <f>+'Running Costs'!G11</f>
        <v>0</v>
      </c>
      <c r="F577" s="720"/>
      <c r="G577" s="720"/>
      <c r="H577" s="720"/>
      <c r="I577" s="720"/>
      <c r="J577" s="720"/>
      <c r="K577" s="728">
        <f t="shared" si="36"/>
        <v>0</v>
      </c>
      <c r="Q577" s="698">
        <f t="shared" si="34"/>
        <v>1</v>
      </c>
    </row>
    <row r="578" spans="1:17" hidden="1" x14ac:dyDescent="0.55000000000000004">
      <c r="A578" s="699"/>
      <c r="B578" s="700" t="str">
        <f>+B574</f>
        <v>ZK113.K293.C525</v>
      </c>
      <c r="C578" s="724">
        <f>+'Running Costs'!C12</f>
        <v>0</v>
      </c>
      <c r="D578" s="724">
        <f>+'Running Costs'!D12</f>
        <v>0</v>
      </c>
      <c r="E578" s="738">
        <f>+'Running Costs'!G12</f>
        <v>0</v>
      </c>
      <c r="F578" s="720"/>
      <c r="G578" s="720"/>
      <c r="H578" s="720"/>
      <c r="I578" s="720"/>
      <c r="J578" s="720"/>
      <c r="K578" s="728">
        <f t="shared" si="36"/>
        <v>0</v>
      </c>
      <c r="Q578" s="698">
        <f t="shared" si="34"/>
        <v>1</v>
      </c>
    </row>
    <row r="579" spans="1:17" hidden="1" x14ac:dyDescent="0.55000000000000004">
      <c r="A579" s="699"/>
      <c r="B579" s="700"/>
      <c r="C579" s="724">
        <f>+'Running Costs'!C13</f>
        <v>0</v>
      </c>
      <c r="D579" s="724">
        <f>+'Running Costs'!D13</f>
        <v>0</v>
      </c>
      <c r="E579" s="738">
        <f>+'Running Costs'!G13</f>
        <v>0</v>
      </c>
      <c r="F579" s="720"/>
      <c r="G579" s="720"/>
      <c r="H579" s="720"/>
      <c r="I579" s="720"/>
      <c r="J579" s="720"/>
      <c r="K579" s="728">
        <f t="shared" si="36"/>
        <v>0</v>
      </c>
      <c r="Q579" s="698">
        <f t="shared" si="34"/>
        <v>1</v>
      </c>
    </row>
    <row r="580" spans="1:17" hidden="1" x14ac:dyDescent="0.55000000000000004">
      <c r="A580" s="699"/>
      <c r="B580" s="700"/>
      <c r="C580" s="724">
        <f>+'Running Costs'!C14</f>
        <v>0</v>
      </c>
      <c r="D580" s="724">
        <f>+'Running Costs'!D14</f>
        <v>0</v>
      </c>
      <c r="E580" s="738">
        <f>+'Running Costs'!G14</f>
        <v>0</v>
      </c>
      <c r="F580" s="720"/>
      <c r="G580" s="720"/>
      <c r="H580" s="720"/>
      <c r="I580" s="720"/>
      <c r="J580" s="720"/>
      <c r="K580" s="728">
        <f t="shared" si="36"/>
        <v>0</v>
      </c>
      <c r="Q580" s="698">
        <f t="shared" si="34"/>
        <v>1</v>
      </c>
    </row>
    <row r="581" spans="1:17" hidden="1" x14ac:dyDescent="0.55000000000000004">
      <c r="A581" s="699"/>
      <c r="B581" s="700"/>
      <c r="C581" s="724">
        <f>+'Running Costs'!C15</f>
        <v>0</v>
      </c>
      <c r="D581" s="724">
        <f>+'Running Costs'!D15</f>
        <v>0</v>
      </c>
      <c r="E581" s="738">
        <f>+'Running Costs'!G15</f>
        <v>0</v>
      </c>
      <c r="F581" s="720"/>
      <c r="G581" s="720"/>
      <c r="H581" s="720"/>
      <c r="I581" s="720"/>
      <c r="J581" s="720"/>
      <c r="K581" s="728">
        <f t="shared" si="36"/>
        <v>0</v>
      </c>
      <c r="Q581" s="698">
        <f t="shared" si="34"/>
        <v>1</v>
      </c>
    </row>
    <row r="582" spans="1:17" hidden="1" x14ac:dyDescent="0.55000000000000004">
      <c r="A582" s="699"/>
      <c r="B582" s="700"/>
      <c r="C582" s="724">
        <f>+'Running Costs'!C16</f>
        <v>0</v>
      </c>
      <c r="D582" s="724">
        <f>+'Running Costs'!D16</f>
        <v>0</v>
      </c>
      <c r="E582" s="738">
        <f>+'Running Costs'!G16</f>
        <v>0</v>
      </c>
      <c r="F582" s="720"/>
      <c r="G582" s="720"/>
      <c r="H582" s="720"/>
      <c r="I582" s="720"/>
      <c r="J582" s="720"/>
      <c r="K582" s="728">
        <f t="shared" si="36"/>
        <v>0</v>
      </c>
      <c r="Q582" s="698">
        <f t="shared" si="34"/>
        <v>1</v>
      </c>
    </row>
    <row r="583" spans="1:17" hidden="1" x14ac:dyDescent="0.55000000000000004">
      <c r="A583" s="699"/>
      <c r="B583" s="700"/>
      <c r="C583" s="724">
        <f>+'Running Costs'!C17</f>
        <v>0</v>
      </c>
      <c r="D583" s="724">
        <f>+'Running Costs'!D17</f>
        <v>0</v>
      </c>
      <c r="E583" s="738">
        <f>+'Running Costs'!G17</f>
        <v>0</v>
      </c>
      <c r="F583" s="720"/>
      <c r="G583" s="720"/>
      <c r="H583" s="720"/>
      <c r="I583" s="720"/>
      <c r="J583" s="720"/>
      <c r="K583" s="728">
        <f t="shared" si="36"/>
        <v>0</v>
      </c>
      <c r="Q583" s="698">
        <f t="shared" si="34"/>
        <v>1</v>
      </c>
    </row>
    <row r="584" spans="1:17" hidden="1" x14ac:dyDescent="0.55000000000000004">
      <c r="A584" s="699"/>
      <c r="B584" s="700"/>
      <c r="C584" s="724">
        <f>+'Running Costs'!C18</f>
        <v>0</v>
      </c>
      <c r="D584" s="724">
        <f>+'Running Costs'!D18</f>
        <v>0</v>
      </c>
      <c r="E584" s="738">
        <f>+'Running Costs'!G18</f>
        <v>0</v>
      </c>
      <c r="F584" s="720"/>
      <c r="G584" s="720"/>
      <c r="H584" s="720"/>
      <c r="I584" s="720"/>
      <c r="J584" s="720"/>
      <c r="K584" s="728">
        <f t="shared" si="36"/>
        <v>0</v>
      </c>
      <c r="Q584" s="698">
        <f t="shared" si="34"/>
        <v>1</v>
      </c>
    </row>
    <row r="585" spans="1:17" hidden="1" x14ac:dyDescent="0.55000000000000004">
      <c r="A585" s="699"/>
      <c r="B585" s="700"/>
      <c r="C585" s="724">
        <f>+'Running Costs'!C19</f>
        <v>0</v>
      </c>
      <c r="D585" s="724">
        <f>+'Running Costs'!D19</f>
        <v>0</v>
      </c>
      <c r="E585" s="738">
        <f>+'Running Costs'!G19</f>
        <v>0</v>
      </c>
      <c r="F585" s="720"/>
      <c r="G585" s="720"/>
      <c r="H585" s="720"/>
      <c r="I585" s="720"/>
      <c r="J585" s="720"/>
      <c r="K585" s="728">
        <f t="shared" si="36"/>
        <v>0</v>
      </c>
      <c r="Q585" s="698">
        <f t="shared" si="34"/>
        <v>1</v>
      </c>
    </row>
    <row r="586" spans="1:17" hidden="1" x14ac:dyDescent="0.55000000000000004">
      <c r="A586" s="699"/>
      <c r="B586" s="700"/>
      <c r="C586" s="724">
        <f>+'Running Costs'!C20</f>
        <v>0</v>
      </c>
      <c r="D586" s="724">
        <f>+'Running Costs'!D20</f>
        <v>0</v>
      </c>
      <c r="E586" s="738">
        <f>+'Running Costs'!G20</f>
        <v>0</v>
      </c>
      <c r="F586" s="720"/>
      <c r="G586" s="720"/>
      <c r="H586" s="720"/>
      <c r="I586" s="720"/>
      <c r="J586" s="720"/>
      <c r="K586" s="728">
        <f t="shared" si="36"/>
        <v>0</v>
      </c>
      <c r="Q586" s="698">
        <f t="shared" si="34"/>
        <v>1</v>
      </c>
    </row>
    <row r="587" spans="1:17" hidden="1" x14ac:dyDescent="0.55000000000000004">
      <c r="A587" s="699"/>
      <c r="B587" s="700"/>
      <c r="C587" s="724">
        <f>+'Running Costs'!C21</f>
        <v>0</v>
      </c>
      <c r="D587" s="724">
        <f>+'Running Costs'!D21</f>
        <v>0</v>
      </c>
      <c r="E587" s="738">
        <f>+'Running Costs'!G21</f>
        <v>0</v>
      </c>
      <c r="F587" s="720"/>
      <c r="G587" s="720"/>
      <c r="H587" s="720"/>
      <c r="I587" s="720"/>
      <c r="J587" s="720"/>
      <c r="K587" s="728">
        <f t="shared" si="36"/>
        <v>0</v>
      </c>
      <c r="Q587" s="698">
        <f t="shared" si="34"/>
        <v>1</v>
      </c>
    </row>
    <row r="588" spans="1:17" hidden="1" x14ac:dyDescent="0.55000000000000004">
      <c r="A588" s="699"/>
      <c r="B588" s="700" t="str">
        <f>+B574</f>
        <v>ZK113.K293.C525</v>
      </c>
      <c r="C588" s="724">
        <f>+'Running Costs'!C22</f>
        <v>0</v>
      </c>
      <c r="D588" s="724">
        <f>+'Running Costs'!D22</f>
        <v>0</v>
      </c>
      <c r="E588" s="738">
        <f>+'Running Costs'!G22</f>
        <v>0</v>
      </c>
      <c r="F588" s="720"/>
      <c r="G588" s="720"/>
      <c r="H588" s="720"/>
      <c r="I588" s="720"/>
      <c r="J588" s="720"/>
      <c r="K588" s="728">
        <f t="shared" si="36"/>
        <v>0</v>
      </c>
      <c r="Q588" s="698">
        <f t="shared" si="34"/>
        <v>1</v>
      </c>
    </row>
    <row r="589" spans="1:17" hidden="1" x14ac:dyDescent="0.55000000000000004">
      <c r="A589" s="739"/>
      <c r="B589" s="740"/>
      <c r="C589" s="741" t="s">
        <v>301</v>
      </c>
      <c r="D589" s="741"/>
      <c r="E589" s="742"/>
      <c r="F589" s="720">
        <f>+IFERROR(VLOOKUP($B588,'[1]Sum table'!$A:$E,4,FALSE),0)</f>
        <v>0</v>
      </c>
      <c r="G589" s="720">
        <f>+IFERROR(VLOOKUP($B588,'[1]Sum table'!$A:$E,5,FALSE),0)</f>
        <v>0</v>
      </c>
      <c r="H589" s="720">
        <f>+IFERROR(VLOOKUP($B588,'[1]Sum table'!$A:$F,6,FALSE),0)</f>
        <v>0</v>
      </c>
      <c r="I589" s="720"/>
      <c r="J589" s="720">
        <f>+IFERROR(VLOOKUP($B588,'[1]Sum table'!$A:$G,7,FALSE),0)</f>
        <v>0</v>
      </c>
      <c r="K589" s="721"/>
      <c r="Q589" s="698">
        <f t="shared" si="34"/>
        <v>1</v>
      </c>
    </row>
    <row r="590" spans="1:17" hidden="1" x14ac:dyDescent="0.55000000000000004">
      <c r="A590" s="722" t="s">
        <v>233</v>
      </c>
      <c r="B590" s="715" t="str">
        <f>+'Running Costs'!B24</f>
        <v>ZK113.K294.C525</v>
      </c>
      <c r="C590" s="716" t="s">
        <v>234</v>
      </c>
      <c r="D590" s="716"/>
      <c r="E590" s="717">
        <f>SUM(E591:E606)</f>
        <v>0</v>
      </c>
      <c r="F590" s="718">
        <f>SUM(F591:F606)</f>
        <v>0</v>
      </c>
      <c r="G590" s="718">
        <f>SUM(G591:G606)</f>
        <v>0</v>
      </c>
      <c r="H590" s="718">
        <f>SUM(H591:H606)</f>
        <v>0</v>
      </c>
      <c r="I590" s="718">
        <f>+E590-F590-G590</f>
        <v>0</v>
      </c>
      <c r="J590" s="718">
        <f>SUM(J591:J606)</f>
        <v>0</v>
      </c>
      <c r="K590" s="719">
        <f>+I590-J590</f>
        <v>0</v>
      </c>
      <c r="Q590" s="698">
        <f t="shared" si="34"/>
        <v>1</v>
      </c>
    </row>
    <row r="591" spans="1:17" hidden="1" x14ac:dyDescent="0.55000000000000004">
      <c r="A591" s="699"/>
      <c r="B591" s="700"/>
      <c r="C591" s="724">
        <f>+'Running Costs'!C25</f>
        <v>0</v>
      </c>
      <c r="D591" s="724">
        <f>+'Running Costs'!D25</f>
        <v>0</v>
      </c>
      <c r="E591" s="738">
        <f>+'Running Costs'!G25</f>
        <v>0</v>
      </c>
      <c r="F591" s="720"/>
      <c r="G591" s="720"/>
      <c r="H591" s="720"/>
      <c r="I591" s="720"/>
      <c r="J591" s="720"/>
      <c r="K591" s="728">
        <f t="shared" ref="K591:K605" si="37">+E591-F591-G591-J591</f>
        <v>0</v>
      </c>
      <c r="Q591" s="698">
        <f t="shared" si="34"/>
        <v>1</v>
      </c>
    </row>
    <row r="592" spans="1:17" hidden="1" x14ac:dyDescent="0.55000000000000004">
      <c r="A592" s="699"/>
      <c r="B592" s="700"/>
      <c r="C592" s="724">
        <f>+'Running Costs'!C26</f>
        <v>0</v>
      </c>
      <c r="D592" s="724">
        <f>+'Running Costs'!D26</f>
        <v>0</v>
      </c>
      <c r="E592" s="738">
        <f>+'Running Costs'!G26</f>
        <v>0</v>
      </c>
      <c r="F592" s="727"/>
      <c r="G592" s="727"/>
      <c r="H592" s="727"/>
      <c r="I592" s="727"/>
      <c r="J592" s="727"/>
      <c r="K592" s="728">
        <f t="shared" si="37"/>
        <v>0</v>
      </c>
      <c r="Q592" s="698">
        <f t="shared" si="34"/>
        <v>1</v>
      </c>
    </row>
    <row r="593" spans="1:17" hidden="1" x14ac:dyDescent="0.55000000000000004">
      <c r="A593" s="699"/>
      <c r="B593" s="700"/>
      <c r="C593" s="724">
        <f>+'Running Costs'!C27</f>
        <v>0</v>
      </c>
      <c r="D593" s="724">
        <f>+'Running Costs'!D27</f>
        <v>0</v>
      </c>
      <c r="E593" s="738">
        <f>+'Running Costs'!G27</f>
        <v>0</v>
      </c>
      <c r="F593" s="727"/>
      <c r="G593" s="720"/>
      <c r="H593" s="720"/>
      <c r="I593" s="720"/>
      <c r="J593" s="720"/>
      <c r="K593" s="728">
        <f t="shared" si="37"/>
        <v>0</v>
      </c>
      <c r="Q593" s="698">
        <f t="shared" si="34"/>
        <v>1</v>
      </c>
    </row>
    <row r="594" spans="1:17" hidden="1" x14ac:dyDescent="0.55000000000000004">
      <c r="A594" s="699"/>
      <c r="B594" s="700"/>
      <c r="C594" s="724">
        <f>+'Running Costs'!C28</f>
        <v>0</v>
      </c>
      <c r="D594" s="724">
        <f>+'Running Costs'!D28</f>
        <v>0</v>
      </c>
      <c r="E594" s="738">
        <f>+'Running Costs'!G28</f>
        <v>0</v>
      </c>
      <c r="F594" s="727"/>
      <c r="G594" s="727"/>
      <c r="H594" s="727"/>
      <c r="I594" s="727"/>
      <c r="J594" s="727"/>
      <c r="K594" s="728">
        <f t="shared" si="37"/>
        <v>0</v>
      </c>
      <c r="Q594" s="698">
        <f t="shared" si="34"/>
        <v>1</v>
      </c>
    </row>
    <row r="595" spans="1:17" hidden="1" x14ac:dyDescent="0.55000000000000004">
      <c r="A595" s="699"/>
      <c r="B595" s="700"/>
      <c r="C595" s="724">
        <f>+'Running Costs'!C29</f>
        <v>0</v>
      </c>
      <c r="D595" s="724">
        <f>+'Running Costs'!D29</f>
        <v>0</v>
      </c>
      <c r="E595" s="738">
        <f>+'Running Costs'!G29</f>
        <v>0</v>
      </c>
      <c r="F595" s="727"/>
      <c r="G595" s="727"/>
      <c r="H595" s="727"/>
      <c r="I595" s="727"/>
      <c r="J595" s="727"/>
      <c r="K595" s="728">
        <f t="shared" si="37"/>
        <v>0</v>
      </c>
      <c r="Q595" s="698">
        <f t="shared" si="34"/>
        <v>1</v>
      </c>
    </row>
    <row r="596" spans="1:17" hidden="1" x14ac:dyDescent="0.55000000000000004">
      <c r="A596" s="699"/>
      <c r="B596" s="700"/>
      <c r="C596" s="724">
        <f>+'Running Costs'!C30</f>
        <v>0</v>
      </c>
      <c r="D596" s="724">
        <f>+'Running Costs'!D30</f>
        <v>0</v>
      </c>
      <c r="E596" s="738">
        <f>+'Running Costs'!G30</f>
        <v>0</v>
      </c>
      <c r="F596" s="727"/>
      <c r="G596" s="727"/>
      <c r="H596" s="727"/>
      <c r="I596" s="727"/>
      <c r="J596" s="727"/>
      <c r="K596" s="728">
        <f t="shared" si="37"/>
        <v>0</v>
      </c>
      <c r="Q596" s="698">
        <f t="shared" si="34"/>
        <v>1</v>
      </c>
    </row>
    <row r="597" spans="1:17" hidden="1" x14ac:dyDescent="0.55000000000000004">
      <c r="A597" s="699"/>
      <c r="B597" s="700"/>
      <c r="C597" s="724">
        <f>+'Running Costs'!C31</f>
        <v>0</v>
      </c>
      <c r="D597" s="724">
        <f>+'Running Costs'!D31</f>
        <v>0</v>
      </c>
      <c r="E597" s="738">
        <f>+'Running Costs'!G31</f>
        <v>0</v>
      </c>
      <c r="F597" s="727"/>
      <c r="G597" s="727"/>
      <c r="H597" s="727"/>
      <c r="I597" s="727"/>
      <c r="J597" s="727"/>
      <c r="K597" s="728">
        <f t="shared" si="37"/>
        <v>0</v>
      </c>
      <c r="Q597" s="698">
        <f t="shared" si="34"/>
        <v>1</v>
      </c>
    </row>
    <row r="598" spans="1:17" hidden="1" x14ac:dyDescent="0.55000000000000004">
      <c r="A598" s="699"/>
      <c r="B598" s="700"/>
      <c r="C598" s="724">
        <f>+'Running Costs'!C32</f>
        <v>0</v>
      </c>
      <c r="D598" s="724">
        <f>+'Running Costs'!D32</f>
        <v>0</v>
      </c>
      <c r="E598" s="738">
        <f>+'Running Costs'!G32</f>
        <v>0</v>
      </c>
      <c r="F598" s="727"/>
      <c r="G598" s="727"/>
      <c r="H598" s="727"/>
      <c r="I598" s="727"/>
      <c r="J598" s="727"/>
      <c r="K598" s="728">
        <f t="shared" si="37"/>
        <v>0</v>
      </c>
      <c r="Q598" s="698">
        <f t="shared" si="34"/>
        <v>1</v>
      </c>
    </row>
    <row r="599" spans="1:17" hidden="1" x14ac:dyDescent="0.55000000000000004">
      <c r="A599" s="703"/>
      <c r="B599" s="704"/>
      <c r="C599" s="724">
        <f>+'Running Costs'!C33</f>
        <v>0</v>
      </c>
      <c r="D599" s="724">
        <f>+'Running Costs'!D33</f>
        <v>0</v>
      </c>
      <c r="E599" s="738">
        <f>+'Running Costs'!G33</f>
        <v>0</v>
      </c>
      <c r="F599" s="727"/>
      <c r="G599" s="727"/>
      <c r="H599" s="727"/>
      <c r="I599" s="727"/>
      <c r="J599" s="727"/>
      <c r="K599" s="728">
        <f t="shared" si="37"/>
        <v>0</v>
      </c>
      <c r="Q599" s="698">
        <f t="shared" si="34"/>
        <v>1</v>
      </c>
    </row>
    <row r="600" spans="1:17" hidden="1" x14ac:dyDescent="0.55000000000000004">
      <c r="A600" s="703"/>
      <c r="B600" s="704"/>
      <c r="C600" s="724">
        <f>+'Running Costs'!C34</f>
        <v>0</v>
      </c>
      <c r="D600" s="724">
        <f>+'Running Costs'!D34</f>
        <v>0</v>
      </c>
      <c r="E600" s="738">
        <f>+'Running Costs'!G34</f>
        <v>0</v>
      </c>
      <c r="F600" s="727"/>
      <c r="G600" s="727"/>
      <c r="H600" s="727"/>
      <c r="I600" s="727"/>
      <c r="J600" s="727"/>
      <c r="K600" s="728">
        <f t="shared" si="37"/>
        <v>0</v>
      </c>
      <c r="Q600" s="698">
        <f t="shared" si="34"/>
        <v>1</v>
      </c>
    </row>
    <row r="601" spans="1:17" hidden="1" x14ac:dyDescent="0.55000000000000004">
      <c r="A601" s="699"/>
      <c r="B601" s="700"/>
      <c r="C601" s="724">
        <f>+'Running Costs'!C35</f>
        <v>0</v>
      </c>
      <c r="D601" s="724">
        <f>+'Running Costs'!D35</f>
        <v>0</v>
      </c>
      <c r="E601" s="738">
        <f>+'Running Costs'!G35</f>
        <v>0</v>
      </c>
      <c r="F601" s="727"/>
      <c r="G601" s="727"/>
      <c r="H601" s="727"/>
      <c r="I601" s="727"/>
      <c r="J601" s="727"/>
      <c r="K601" s="728">
        <f t="shared" si="37"/>
        <v>0</v>
      </c>
      <c r="Q601" s="698">
        <f t="shared" si="34"/>
        <v>1</v>
      </c>
    </row>
    <row r="602" spans="1:17" hidden="1" x14ac:dyDescent="0.55000000000000004">
      <c r="A602" s="703"/>
      <c r="B602" s="704"/>
      <c r="C602" s="724">
        <f>+'Running Costs'!C36</f>
        <v>0</v>
      </c>
      <c r="D602" s="724">
        <f>+'Running Costs'!D36</f>
        <v>0</v>
      </c>
      <c r="E602" s="738">
        <f>+'Running Costs'!G36</f>
        <v>0</v>
      </c>
      <c r="F602" s="727"/>
      <c r="G602" s="727"/>
      <c r="H602" s="727"/>
      <c r="I602" s="727"/>
      <c r="J602" s="727"/>
      <c r="K602" s="728">
        <f t="shared" si="37"/>
        <v>0</v>
      </c>
      <c r="Q602" s="698">
        <f t="shared" si="34"/>
        <v>1</v>
      </c>
    </row>
    <row r="603" spans="1:17" hidden="1" x14ac:dyDescent="0.55000000000000004">
      <c r="A603" s="703"/>
      <c r="B603" s="704"/>
      <c r="C603" s="724">
        <f>+'Running Costs'!C37</f>
        <v>0</v>
      </c>
      <c r="D603" s="724">
        <f>+'Running Costs'!D37</f>
        <v>0</v>
      </c>
      <c r="E603" s="738">
        <f>+'Running Costs'!G37</f>
        <v>0</v>
      </c>
      <c r="F603" s="727"/>
      <c r="G603" s="727"/>
      <c r="H603" s="727"/>
      <c r="I603" s="727"/>
      <c r="J603" s="727"/>
      <c r="K603" s="728">
        <f t="shared" si="37"/>
        <v>0</v>
      </c>
      <c r="Q603" s="698">
        <f t="shared" si="34"/>
        <v>1</v>
      </c>
    </row>
    <row r="604" spans="1:17" hidden="1" x14ac:dyDescent="0.55000000000000004">
      <c r="A604" s="699"/>
      <c r="B604" s="700"/>
      <c r="C604" s="724">
        <f>+'Running Costs'!C38</f>
        <v>0</v>
      </c>
      <c r="D604" s="724">
        <f>+'Running Costs'!D38</f>
        <v>0</v>
      </c>
      <c r="E604" s="738">
        <f>+'Running Costs'!G38</f>
        <v>0</v>
      </c>
      <c r="F604" s="727"/>
      <c r="G604" s="727"/>
      <c r="H604" s="727"/>
      <c r="I604" s="727"/>
      <c r="J604" s="727"/>
      <c r="K604" s="728">
        <f t="shared" si="37"/>
        <v>0</v>
      </c>
      <c r="Q604" s="698">
        <f t="shared" si="34"/>
        <v>1</v>
      </c>
    </row>
    <row r="605" spans="1:17" hidden="1" x14ac:dyDescent="0.55000000000000004">
      <c r="A605" s="703"/>
      <c r="B605" s="704" t="str">
        <f>+B590</f>
        <v>ZK113.K294.C525</v>
      </c>
      <c r="C605" s="724">
        <f>+'Running Costs'!C39</f>
        <v>0</v>
      </c>
      <c r="D605" s="724">
        <f>+'Running Costs'!D39</f>
        <v>0</v>
      </c>
      <c r="E605" s="738">
        <f>+'Running Costs'!G39</f>
        <v>0</v>
      </c>
      <c r="F605" s="727"/>
      <c r="G605" s="720"/>
      <c r="H605" s="720"/>
      <c r="I605" s="720"/>
      <c r="J605" s="720"/>
      <c r="K605" s="728">
        <f t="shared" si="37"/>
        <v>0</v>
      </c>
      <c r="Q605" s="698">
        <f t="shared" ref="Q605:Q642" si="38">+IF(SUM(E605:J605)=0,1,0)</f>
        <v>1</v>
      </c>
    </row>
    <row r="606" spans="1:17" hidden="1" x14ac:dyDescent="0.55000000000000004">
      <c r="A606" s="739"/>
      <c r="B606" s="740"/>
      <c r="C606" s="743" t="s">
        <v>301</v>
      </c>
      <c r="D606" s="743"/>
      <c r="E606" s="738"/>
      <c r="F606" s="720">
        <f>+IFERROR(VLOOKUP($B605,'[1]Sum table'!$A:$E,4,FALSE),0)</f>
        <v>0</v>
      </c>
      <c r="G606" s="720">
        <f>+IFERROR(VLOOKUP($B605,'[1]Sum table'!$A:$E,5,FALSE),0)</f>
        <v>0</v>
      </c>
      <c r="H606" s="720">
        <f>+IFERROR(VLOOKUP($B605,'[1]Sum table'!$A:$F,6,FALSE),0)</f>
        <v>0</v>
      </c>
      <c r="I606" s="720"/>
      <c r="J606" s="720">
        <f>+IFERROR(VLOOKUP($B605,'[1]Sum table'!$A:$G,7,FALSE),0)</f>
        <v>0</v>
      </c>
      <c r="K606" s="721"/>
      <c r="Q606" s="698">
        <f t="shared" si="38"/>
        <v>1</v>
      </c>
    </row>
    <row r="607" spans="1:17" hidden="1" x14ac:dyDescent="0.55000000000000004">
      <c r="A607" s="722" t="s">
        <v>235</v>
      </c>
      <c r="B607" s="715" t="str">
        <f>+'Running Costs'!B41</f>
        <v>ZK113.K295.C525</v>
      </c>
      <c r="C607" s="716" t="s">
        <v>236</v>
      </c>
      <c r="D607" s="716"/>
      <c r="E607" s="717">
        <f>SUM(E608:E618)</f>
        <v>0</v>
      </c>
      <c r="F607" s="717">
        <f>SUM(F608:F618)</f>
        <v>0</v>
      </c>
      <c r="G607" s="717">
        <f>SUM(G608:G618)</f>
        <v>0</v>
      </c>
      <c r="H607" s="717">
        <f>SUM(H608:H618)</f>
        <v>0</v>
      </c>
      <c r="I607" s="718">
        <f>+E607-F607-G607</f>
        <v>0</v>
      </c>
      <c r="J607" s="717">
        <f>SUM(J608:J618)</f>
        <v>0</v>
      </c>
      <c r="K607" s="719">
        <f>+I607-J607</f>
        <v>0</v>
      </c>
      <c r="Q607" s="698">
        <f t="shared" si="38"/>
        <v>1</v>
      </c>
    </row>
    <row r="608" spans="1:17" hidden="1" x14ac:dyDescent="0.55000000000000004">
      <c r="A608" s="703"/>
      <c r="B608" s="704"/>
      <c r="C608" s="724">
        <f>+'Running Costs'!C42</f>
        <v>0</v>
      </c>
      <c r="D608" s="724">
        <f>+'Running Costs'!D42</f>
        <v>0</v>
      </c>
      <c r="E608" s="738">
        <f>+'Running Costs'!G42</f>
        <v>0</v>
      </c>
      <c r="F608" s="720"/>
      <c r="G608" s="727"/>
      <c r="H608" s="727"/>
      <c r="I608" s="727"/>
      <c r="J608" s="727"/>
      <c r="K608" s="728">
        <f t="shared" ref="K608:K617" si="39">+E608-F608-G608-J608</f>
        <v>0</v>
      </c>
      <c r="Q608" s="698">
        <f t="shared" si="38"/>
        <v>1</v>
      </c>
    </row>
    <row r="609" spans="1:17" hidden="1" x14ac:dyDescent="0.55000000000000004">
      <c r="A609" s="703"/>
      <c r="B609" s="704"/>
      <c r="C609" s="724">
        <f>+'Running Costs'!C43</f>
        <v>0</v>
      </c>
      <c r="D609" s="724">
        <f>+'Running Costs'!D43</f>
        <v>0</v>
      </c>
      <c r="E609" s="738">
        <f>+'Running Costs'!G43</f>
        <v>0</v>
      </c>
      <c r="F609" s="727"/>
      <c r="G609" s="727"/>
      <c r="H609" s="727"/>
      <c r="I609" s="727"/>
      <c r="J609" s="727"/>
      <c r="K609" s="728">
        <f t="shared" si="39"/>
        <v>0</v>
      </c>
      <c r="Q609" s="698">
        <f t="shared" si="38"/>
        <v>1</v>
      </c>
    </row>
    <row r="610" spans="1:17" hidden="1" x14ac:dyDescent="0.55000000000000004">
      <c r="A610" s="699"/>
      <c r="B610" s="700" t="str">
        <f>+B607</f>
        <v>ZK113.K295.C525</v>
      </c>
      <c r="C610" s="724">
        <f>+'Running Costs'!C44</f>
        <v>0</v>
      </c>
      <c r="D610" s="724">
        <f>+'Running Costs'!D44</f>
        <v>0</v>
      </c>
      <c r="E610" s="738">
        <f>+'Running Costs'!G44</f>
        <v>0</v>
      </c>
      <c r="F610" s="727"/>
      <c r="G610" s="727"/>
      <c r="H610" s="727"/>
      <c r="I610" s="727"/>
      <c r="J610" s="727"/>
      <c r="K610" s="728">
        <f t="shared" si="39"/>
        <v>0</v>
      </c>
      <c r="Q610" s="698">
        <f t="shared" si="38"/>
        <v>1</v>
      </c>
    </row>
    <row r="611" spans="1:17" hidden="1" x14ac:dyDescent="0.55000000000000004">
      <c r="A611" s="699"/>
      <c r="B611" s="700"/>
      <c r="C611" s="724">
        <f>+'Running Costs'!C45</f>
        <v>0</v>
      </c>
      <c r="D611" s="724">
        <f>+'Running Costs'!D45</f>
        <v>0</v>
      </c>
      <c r="E611" s="738">
        <f>+'Running Costs'!G45</f>
        <v>0</v>
      </c>
      <c r="F611" s="720"/>
      <c r="G611" s="720"/>
      <c r="H611" s="720"/>
      <c r="I611" s="720"/>
      <c r="J611" s="720"/>
      <c r="K611" s="728">
        <f t="shared" si="39"/>
        <v>0</v>
      </c>
      <c r="Q611" s="698">
        <f t="shared" si="38"/>
        <v>1</v>
      </c>
    </row>
    <row r="612" spans="1:17" hidden="1" x14ac:dyDescent="0.55000000000000004">
      <c r="A612" s="699"/>
      <c r="B612" s="700"/>
      <c r="C612" s="724">
        <f>+'Running Costs'!C46</f>
        <v>0</v>
      </c>
      <c r="D612" s="724">
        <f>+'Running Costs'!D46</f>
        <v>0</v>
      </c>
      <c r="E612" s="738">
        <f>+'Running Costs'!G46</f>
        <v>0</v>
      </c>
      <c r="F612" s="727"/>
      <c r="G612" s="727"/>
      <c r="H612" s="727"/>
      <c r="I612" s="727"/>
      <c r="J612" s="727"/>
      <c r="K612" s="728">
        <f t="shared" si="39"/>
        <v>0</v>
      </c>
      <c r="Q612" s="698">
        <f t="shared" si="38"/>
        <v>1</v>
      </c>
    </row>
    <row r="613" spans="1:17" hidden="1" x14ac:dyDescent="0.55000000000000004">
      <c r="A613" s="699"/>
      <c r="B613" s="700"/>
      <c r="C613" s="724">
        <f>+'Running Costs'!C47</f>
        <v>0</v>
      </c>
      <c r="D613" s="724">
        <f>+'Running Costs'!D47</f>
        <v>0</v>
      </c>
      <c r="E613" s="738">
        <f>+'Running Costs'!G47</f>
        <v>0</v>
      </c>
      <c r="F613" s="727"/>
      <c r="G613" s="720"/>
      <c r="H613" s="720"/>
      <c r="I613" s="720"/>
      <c r="J613" s="720"/>
      <c r="K613" s="728">
        <f t="shared" si="39"/>
        <v>0</v>
      </c>
      <c r="Q613" s="698">
        <f t="shared" si="38"/>
        <v>1</v>
      </c>
    </row>
    <row r="614" spans="1:17" hidden="1" x14ac:dyDescent="0.55000000000000004">
      <c r="A614" s="699"/>
      <c r="B614" s="700"/>
      <c r="C614" s="724">
        <f>+'Running Costs'!C48</f>
        <v>0</v>
      </c>
      <c r="D614" s="724">
        <f>+'Running Costs'!D48</f>
        <v>0</v>
      </c>
      <c r="E614" s="738">
        <f>+'Running Costs'!G48</f>
        <v>0</v>
      </c>
      <c r="F614" s="727"/>
      <c r="G614" s="727"/>
      <c r="H614" s="727"/>
      <c r="I614" s="727"/>
      <c r="J614" s="727"/>
      <c r="K614" s="728">
        <f t="shared" si="39"/>
        <v>0</v>
      </c>
      <c r="Q614" s="698">
        <f t="shared" si="38"/>
        <v>1</v>
      </c>
    </row>
    <row r="615" spans="1:17" hidden="1" x14ac:dyDescent="0.55000000000000004">
      <c r="A615" s="699"/>
      <c r="B615" s="700"/>
      <c r="C615" s="724">
        <f>+'Running Costs'!C49</f>
        <v>0</v>
      </c>
      <c r="D615" s="724">
        <f>+'Running Costs'!D49</f>
        <v>0</v>
      </c>
      <c r="E615" s="738">
        <f>+'Running Costs'!G49</f>
        <v>0</v>
      </c>
      <c r="F615" s="727"/>
      <c r="G615" s="727"/>
      <c r="H615" s="727"/>
      <c r="I615" s="727"/>
      <c r="J615" s="727"/>
      <c r="K615" s="728">
        <f t="shared" si="39"/>
        <v>0</v>
      </c>
      <c r="Q615" s="698">
        <f t="shared" si="38"/>
        <v>1</v>
      </c>
    </row>
    <row r="616" spans="1:17" hidden="1" x14ac:dyDescent="0.55000000000000004">
      <c r="A616" s="699"/>
      <c r="B616" s="700"/>
      <c r="C616" s="724">
        <f>+'Running Costs'!C50</f>
        <v>0</v>
      </c>
      <c r="D616" s="724">
        <f>+'Running Costs'!D50</f>
        <v>0</v>
      </c>
      <c r="E616" s="738">
        <f>+'Running Costs'!G50</f>
        <v>0</v>
      </c>
      <c r="F616" s="727"/>
      <c r="G616" s="727"/>
      <c r="H616" s="727"/>
      <c r="I616" s="727"/>
      <c r="J616" s="727"/>
      <c r="K616" s="728">
        <f t="shared" si="39"/>
        <v>0</v>
      </c>
      <c r="Q616" s="698">
        <f t="shared" si="38"/>
        <v>1</v>
      </c>
    </row>
    <row r="617" spans="1:17" hidden="1" x14ac:dyDescent="0.55000000000000004">
      <c r="A617" s="699"/>
      <c r="B617" s="700" t="str">
        <f>+B607</f>
        <v>ZK113.K295.C525</v>
      </c>
      <c r="C617" s="724">
        <f>+'Running Costs'!C51</f>
        <v>0</v>
      </c>
      <c r="D617" s="724">
        <f>+'Running Costs'!D51</f>
        <v>0</v>
      </c>
      <c r="E617" s="738">
        <f>+'Running Costs'!G51</f>
        <v>0</v>
      </c>
      <c r="F617" s="727"/>
      <c r="G617" s="727"/>
      <c r="H617" s="727"/>
      <c r="I617" s="727"/>
      <c r="J617" s="727"/>
      <c r="K617" s="728">
        <f t="shared" si="39"/>
        <v>0</v>
      </c>
      <c r="Q617" s="698">
        <f t="shared" si="38"/>
        <v>1</v>
      </c>
    </row>
    <row r="618" spans="1:17" hidden="1" x14ac:dyDescent="0.55000000000000004">
      <c r="A618" s="739"/>
      <c r="B618" s="740"/>
      <c r="C618" s="743" t="s">
        <v>301</v>
      </c>
      <c r="D618" s="743"/>
      <c r="E618" s="738"/>
      <c r="F618" s="720">
        <f>+IFERROR(VLOOKUP($B617,'[1]Sum table'!$A:$E,4,FALSE),0)</f>
        <v>0</v>
      </c>
      <c r="G618" s="720">
        <f>+IFERROR(VLOOKUP($B617,'[1]Sum table'!$A:$E,5,FALSE),0)</f>
        <v>0</v>
      </c>
      <c r="H618" s="720">
        <f>+IFERROR(VLOOKUP($B617,'[1]Sum table'!$A:$F,6,FALSE),0)</f>
        <v>0</v>
      </c>
      <c r="I618" s="720"/>
      <c r="J618" s="720">
        <f>+IFERROR(VLOOKUP($B617,'[1]Sum table'!$A:$G,7,FALSE),0)</f>
        <v>0</v>
      </c>
      <c r="K618" s="721"/>
      <c r="Q618" s="698">
        <f t="shared" si="38"/>
        <v>1</v>
      </c>
    </row>
    <row r="619" spans="1:17" hidden="1" x14ac:dyDescent="0.55000000000000004">
      <c r="A619" s="722" t="s">
        <v>237</v>
      </c>
      <c r="B619" s="715" t="str">
        <f>+'Admin &amp; Misc'!B8</f>
        <v>ZK114.K299.C525</v>
      </c>
      <c r="C619" s="716" t="s">
        <v>238</v>
      </c>
      <c r="D619" s="716"/>
      <c r="E619" s="723">
        <f>SUM(E620:E624)</f>
        <v>0</v>
      </c>
      <c r="F619" s="723">
        <f>SUM(F620:F636)</f>
        <v>0</v>
      </c>
      <c r="G619" s="723">
        <f>SUM(G620:G636)</f>
        <v>0</v>
      </c>
      <c r="H619" s="723">
        <f>SUM(H620:H636)</f>
        <v>0</v>
      </c>
      <c r="I619" s="718">
        <f>+E619-F619-G619</f>
        <v>0</v>
      </c>
      <c r="J619" s="723">
        <f>SUM(J620:J636)</f>
        <v>0</v>
      </c>
      <c r="K619" s="719">
        <f>+I619-J619</f>
        <v>0</v>
      </c>
      <c r="Q619" s="698">
        <f t="shared" si="38"/>
        <v>1</v>
      </c>
    </row>
    <row r="620" spans="1:17" hidden="1" x14ac:dyDescent="0.55000000000000004">
      <c r="A620" s="699"/>
      <c r="B620" s="700"/>
      <c r="C620" s="724">
        <f>+'Admin &amp; Misc'!C9</f>
        <v>0</v>
      </c>
      <c r="D620" s="724">
        <f>+'Admin &amp; Misc'!D9</f>
        <v>0</v>
      </c>
      <c r="E620" s="726">
        <f>+'Admin &amp; Misc'!G9</f>
        <v>0</v>
      </c>
      <c r="F620" s="701"/>
      <c r="G620" s="701"/>
      <c r="H620" s="701"/>
      <c r="I620" s="701"/>
      <c r="J620" s="701"/>
      <c r="K620" s="706">
        <f t="shared" ref="K620:K635" si="40">+E620-F620-G620-J620</f>
        <v>0</v>
      </c>
      <c r="Q620" s="698">
        <f t="shared" si="38"/>
        <v>1</v>
      </c>
    </row>
    <row r="621" spans="1:17" hidden="1" x14ac:dyDescent="0.55000000000000004">
      <c r="A621" s="699"/>
      <c r="B621" s="700"/>
      <c r="C621" s="724">
        <f>+'Admin &amp; Misc'!C10</f>
        <v>0</v>
      </c>
      <c r="D621" s="724">
        <f>+'Admin &amp; Misc'!D10</f>
        <v>0</v>
      </c>
      <c r="E621" s="738">
        <f>+'Admin &amp; Misc'!G10</f>
        <v>0</v>
      </c>
      <c r="F621" s="720"/>
      <c r="G621" s="720"/>
      <c r="H621" s="720"/>
      <c r="I621" s="720"/>
      <c r="J621" s="720"/>
      <c r="K621" s="728">
        <f t="shared" si="40"/>
        <v>0</v>
      </c>
      <c r="Q621" s="698">
        <f t="shared" si="38"/>
        <v>1</v>
      </c>
    </row>
    <row r="622" spans="1:17" hidden="1" x14ac:dyDescent="0.55000000000000004">
      <c r="A622" s="699"/>
      <c r="B622" s="700"/>
      <c r="C622" s="724">
        <f>+'Admin &amp; Misc'!C11</f>
        <v>0</v>
      </c>
      <c r="D622" s="724">
        <f>+'Admin &amp; Misc'!D11</f>
        <v>0</v>
      </c>
      <c r="E622" s="738">
        <f>+'Admin &amp; Misc'!G11</f>
        <v>0</v>
      </c>
      <c r="F622" s="720"/>
      <c r="G622" s="720"/>
      <c r="H622" s="720"/>
      <c r="I622" s="720"/>
      <c r="J622" s="720"/>
      <c r="K622" s="728">
        <f t="shared" si="40"/>
        <v>0</v>
      </c>
      <c r="Q622" s="698">
        <f t="shared" si="38"/>
        <v>1</v>
      </c>
    </row>
    <row r="623" spans="1:17" hidden="1" x14ac:dyDescent="0.55000000000000004">
      <c r="A623" s="699"/>
      <c r="B623" s="700"/>
      <c r="C623" s="724">
        <f>+'Admin &amp; Misc'!C12</f>
        <v>0</v>
      </c>
      <c r="D623" s="724">
        <f>+'Admin &amp; Misc'!D12</f>
        <v>0</v>
      </c>
      <c r="E623" s="738">
        <f>+'Admin &amp; Misc'!G12</f>
        <v>0</v>
      </c>
      <c r="F623" s="720"/>
      <c r="G623" s="720"/>
      <c r="H623" s="720"/>
      <c r="I623" s="720"/>
      <c r="J623" s="720"/>
      <c r="K623" s="728">
        <f t="shared" si="40"/>
        <v>0</v>
      </c>
      <c r="Q623" s="698">
        <f t="shared" si="38"/>
        <v>1</v>
      </c>
    </row>
    <row r="624" spans="1:17" hidden="1" x14ac:dyDescent="0.55000000000000004">
      <c r="A624" s="699"/>
      <c r="B624" s="700"/>
      <c r="C624" s="724">
        <f>+'Admin &amp; Misc'!C13</f>
        <v>0</v>
      </c>
      <c r="D624" s="724">
        <f>+'Admin &amp; Misc'!D13</f>
        <v>0</v>
      </c>
      <c r="E624" s="738">
        <f>+'Admin &amp; Misc'!G13</f>
        <v>0</v>
      </c>
      <c r="F624" s="720"/>
      <c r="G624" s="720"/>
      <c r="H624" s="720"/>
      <c r="I624" s="720"/>
      <c r="J624" s="720"/>
      <c r="K624" s="728">
        <f t="shared" si="40"/>
        <v>0</v>
      </c>
      <c r="Q624" s="698">
        <f t="shared" si="38"/>
        <v>1</v>
      </c>
    </row>
    <row r="625" spans="1:17" hidden="1" x14ac:dyDescent="0.55000000000000004">
      <c r="A625" s="699"/>
      <c r="B625" s="700"/>
      <c r="C625" s="724">
        <f>+'Admin &amp; Misc'!C14</f>
        <v>0</v>
      </c>
      <c r="D625" s="724">
        <f>+'Admin &amp; Misc'!D14</f>
        <v>0</v>
      </c>
      <c r="E625" s="738">
        <f>+'Admin &amp; Misc'!G14</f>
        <v>0</v>
      </c>
      <c r="F625" s="720"/>
      <c r="G625" s="720"/>
      <c r="H625" s="720"/>
      <c r="I625" s="720"/>
      <c r="J625" s="720"/>
      <c r="K625" s="728">
        <f t="shared" si="40"/>
        <v>0</v>
      </c>
      <c r="Q625" s="698">
        <f t="shared" si="38"/>
        <v>1</v>
      </c>
    </row>
    <row r="626" spans="1:17" hidden="1" x14ac:dyDescent="0.55000000000000004">
      <c r="A626" s="699"/>
      <c r="B626" s="700"/>
      <c r="C626" s="724">
        <f>+'Admin &amp; Misc'!C15</f>
        <v>0</v>
      </c>
      <c r="D626" s="724">
        <f>+'Admin &amp; Misc'!D15</f>
        <v>0</v>
      </c>
      <c r="E626" s="738">
        <f>+'Admin &amp; Misc'!G15</f>
        <v>0</v>
      </c>
      <c r="F626" s="720"/>
      <c r="G626" s="720"/>
      <c r="H626" s="720"/>
      <c r="I626" s="720"/>
      <c r="J626" s="720"/>
      <c r="K626" s="728">
        <f t="shared" si="40"/>
        <v>0</v>
      </c>
      <c r="Q626" s="698">
        <f t="shared" si="38"/>
        <v>1</v>
      </c>
    </row>
    <row r="627" spans="1:17" hidden="1" x14ac:dyDescent="0.55000000000000004">
      <c r="A627" s="699"/>
      <c r="B627" s="700"/>
      <c r="C627" s="724">
        <f>+'Admin &amp; Misc'!C16</f>
        <v>0</v>
      </c>
      <c r="D627" s="724">
        <f>+'Admin &amp; Misc'!D16</f>
        <v>0</v>
      </c>
      <c r="E627" s="738">
        <f>+'Admin &amp; Misc'!G16</f>
        <v>0</v>
      </c>
      <c r="F627" s="720"/>
      <c r="G627" s="720"/>
      <c r="H627" s="720"/>
      <c r="I627" s="720"/>
      <c r="J627" s="720"/>
      <c r="K627" s="728">
        <f t="shared" si="40"/>
        <v>0</v>
      </c>
      <c r="Q627" s="698">
        <f t="shared" si="38"/>
        <v>1</v>
      </c>
    </row>
    <row r="628" spans="1:17" hidden="1" x14ac:dyDescent="0.55000000000000004">
      <c r="A628" s="699"/>
      <c r="B628" s="700"/>
      <c r="C628" s="724">
        <f>+'Admin &amp; Misc'!C17</f>
        <v>0</v>
      </c>
      <c r="D628" s="724">
        <f>+'Admin &amp; Misc'!D17</f>
        <v>0</v>
      </c>
      <c r="E628" s="738">
        <f>+'Admin &amp; Misc'!G17</f>
        <v>0</v>
      </c>
      <c r="F628" s="720"/>
      <c r="G628" s="720"/>
      <c r="H628" s="720"/>
      <c r="I628" s="720"/>
      <c r="J628" s="720"/>
      <c r="K628" s="728">
        <f t="shared" si="40"/>
        <v>0</v>
      </c>
      <c r="Q628" s="698">
        <f t="shared" si="38"/>
        <v>1</v>
      </c>
    </row>
    <row r="629" spans="1:17" hidden="1" x14ac:dyDescent="0.55000000000000004">
      <c r="A629" s="699"/>
      <c r="B629" s="700"/>
      <c r="C629" s="724">
        <f>+'Admin &amp; Misc'!C18</f>
        <v>0</v>
      </c>
      <c r="D629" s="724">
        <f>+'Admin &amp; Misc'!D18</f>
        <v>0</v>
      </c>
      <c r="E629" s="738">
        <f>+'Admin &amp; Misc'!G18</f>
        <v>0</v>
      </c>
      <c r="F629" s="720"/>
      <c r="G629" s="720"/>
      <c r="H629" s="720"/>
      <c r="I629" s="720"/>
      <c r="J629" s="720"/>
      <c r="K629" s="728">
        <f t="shared" si="40"/>
        <v>0</v>
      </c>
      <c r="Q629" s="698">
        <f t="shared" si="38"/>
        <v>1</v>
      </c>
    </row>
    <row r="630" spans="1:17" hidden="1" x14ac:dyDescent="0.55000000000000004">
      <c r="A630" s="699"/>
      <c r="B630" s="700"/>
      <c r="C630" s="724">
        <f>+'Admin &amp; Misc'!C19</f>
        <v>0</v>
      </c>
      <c r="D630" s="724">
        <f>+'Admin &amp; Misc'!D19</f>
        <v>0</v>
      </c>
      <c r="E630" s="738">
        <f>+'Admin &amp; Misc'!G19</f>
        <v>0</v>
      </c>
      <c r="F630" s="720"/>
      <c r="G630" s="720"/>
      <c r="H630" s="720"/>
      <c r="I630" s="720"/>
      <c r="J630" s="720"/>
      <c r="K630" s="728">
        <f t="shared" si="40"/>
        <v>0</v>
      </c>
      <c r="Q630" s="698">
        <f t="shared" si="38"/>
        <v>1</v>
      </c>
    </row>
    <row r="631" spans="1:17" hidden="1" x14ac:dyDescent="0.55000000000000004">
      <c r="A631" s="699"/>
      <c r="B631" s="700"/>
      <c r="C631" s="724">
        <f>+'Admin &amp; Misc'!C20</f>
        <v>0</v>
      </c>
      <c r="D631" s="724">
        <f>+'Admin &amp; Misc'!D20</f>
        <v>0</v>
      </c>
      <c r="E631" s="738">
        <f>+'Admin &amp; Misc'!G20</f>
        <v>0</v>
      </c>
      <c r="F631" s="720"/>
      <c r="G631" s="720"/>
      <c r="H631" s="720"/>
      <c r="I631" s="720"/>
      <c r="J631" s="720"/>
      <c r="K631" s="728">
        <f t="shared" si="40"/>
        <v>0</v>
      </c>
      <c r="Q631" s="698">
        <f t="shared" si="38"/>
        <v>1</v>
      </c>
    </row>
    <row r="632" spans="1:17" hidden="1" x14ac:dyDescent="0.55000000000000004">
      <c r="A632" s="699"/>
      <c r="B632" s="700"/>
      <c r="C632" s="724">
        <f>+'Admin &amp; Misc'!C21</f>
        <v>0</v>
      </c>
      <c r="D632" s="724">
        <f>+'Admin &amp; Misc'!D21</f>
        <v>0</v>
      </c>
      <c r="E632" s="738">
        <f>+'Admin &amp; Misc'!G21</f>
        <v>0</v>
      </c>
      <c r="F632" s="720"/>
      <c r="G632" s="720"/>
      <c r="H632" s="720"/>
      <c r="I632" s="720"/>
      <c r="J632" s="720"/>
      <c r="K632" s="728">
        <f t="shared" si="40"/>
        <v>0</v>
      </c>
      <c r="Q632" s="698">
        <f t="shared" si="38"/>
        <v>1</v>
      </c>
    </row>
    <row r="633" spans="1:17" hidden="1" x14ac:dyDescent="0.55000000000000004">
      <c r="A633" s="699"/>
      <c r="B633" s="700"/>
      <c r="C633" s="724">
        <f>+'Admin &amp; Misc'!C22</f>
        <v>0</v>
      </c>
      <c r="D633" s="724">
        <f>+'Admin &amp; Misc'!D22</f>
        <v>0</v>
      </c>
      <c r="E633" s="738">
        <f>+'Admin &amp; Misc'!G22</f>
        <v>0</v>
      </c>
      <c r="F633" s="720"/>
      <c r="G633" s="720"/>
      <c r="H633" s="720"/>
      <c r="I633" s="720"/>
      <c r="J633" s="720"/>
      <c r="K633" s="728">
        <f t="shared" si="40"/>
        <v>0</v>
      </c>
      <c r="Q633" s="698">
        <f t="shared" si="38"/>
        <v>1</v>
      </c>
    </row>
    <row r="634" spans="1:17" hidden="1" x14ac:dyDescent="0.55000000000000004">
      <c r="A634" s="699"/>
      <c r="B634" s="700"/>
      <c r="C634" s="724">
        <f>+'Admin &amp; Misc'!C23</f>
        <v>0</v>
      </c>
      <c r="D634" s="724">
        <f>+'Admin &amp; Misc'!D23</f>
        <v>0</v>
      </c>
      <c r="E634" s="738">
        <f>+'Admin &amp; Misc'!G23</f>
        <v>0</v>
      </c>
      <c r="F634" s="720"/>
      <c r="G634" s="720"/>
      <c r="H634" s="720"/>
      <c r="I634" s="720"/>
      <c r="J634" s="720"/>
      <c r="K634" s="728">
        <f t="shared" si="40"/>
        <v>0</v>
      </c>
      <c r="Q634" s="698">
        <f t="shared" si="38"/>
        <v>1</v>
      </c>
    </row>
    <row r="635" spans="1:17" hidden="1" x14ac:dyDescent="0.55000000000000004">
      <c r="A635" s="699"/>
      <c r="B635" s="700" t="str">
        <f>+B619</f>
        <v>ZK114.K299.C525</v>
      </c>
      <c r="C635" s="724">
        <f>+'Admin &amp; Misc'!C24</f>
        <v>0</v>
      </c>
      <c r="D635" s="724">
        <f>+'Admin &amp; Misc'!D24</f>
        <v>0</v>
      </c>
      <c r="E635" s="738">
        <f>+'Admin &amp; Misc'!G24</f>
        <v>0</v>
      </c>
      <c r="F635" s="720"/>
      <c r="G635" s="720"/>
      <c r="H635" s="720"/>
      <c r="I635" s="720"/>
      <c r="J635" s="720"/>
      <c r="K635" s="728">
        <f t="shared" si="40"/>
        <v>0</v>
      </c>
      <c r="Q635" s="698">
        <f t="shared" si="38"/>
        <v>1</v>
      </c>
    </row>
    <row r="636" spans="1:17" hidden="1" x14ac:dyDescent="0.55000000000000004">
      <c r="A636" s="739"/>
      <c r="B636" s="740"/>
      <c r="C636" s="741" t="s">
        <v>301</v>
      </c>
      <c r="D636" s="741"/>
      <c r="E636" s="742"/>
      <c r="F636" s="720">
        <f>+IFERROR(VLOOKUP($B635,'[1]Sum table'!$A:$E,4,FALSE),0)</f>
        <v>0</v>
      </c>
      <c r="G636" s="720">
        <f>+IFERROR(VLOOKUP($B635,'[1]Sum table'!$A:$E,5,FALSE),0)</f>
        <v>0</v>
      </c>
      <c r="H636" s="720">
        <f>+IFERROR(VLOOKUP($B635,'[1]Sum table'!$A:$F,6,FALSE),0)</f>
        <v>0</v>
      </c>
      <c r="I636" s="720"/>
      <c r="J636" s="720">
        <f>+IFERROR(VLOOKUP($B635,'[1]Sum table'!$A:$G,7,FALSE),0)</f>
        <v>0</v>
      </c>
      <c r="K636" s="721"/>
      <c r="Q636" s="698">
        <f t="shared" si="38"/>
        <v>1</v>
      </c>
    </row>
    <row r="637" spans="1:17" hidden="1" x14ac:dyDescent="0.55000000000000004">
      <c r="A637" s="722" t="s">
        <v>239</v>
      </c>
      <c r="B637" s="715" t="str">
        <f>+'Admin &amp; Misc'!B26</f>
        <v>ZK114.K130.C525</v>
      </c>
      <c r="C637" s="716" t="s">
        <v>240</v>
      </c>
      <c r="D637" s="716"/>
      <c r="E637" s="717">
        <f>SUM(E638:E642)</f>
        <v>0</v>
      </c>
      <c r="F637" s="718">
        <f>SUM(F638:F642)</f>
        <v>0</v>
      </c>
      <c r="G637" s="718">
        <f>SUM(G638:G642)</f>
        <v>0</v>
      </c>
      <c r="H637" s="718">
        <f>SUM(H638:H642)</f>
        <v>0</v>
      </c>
      <c r="I637" s="718">
        <f>+E637-F637-G637</f>
        <v>0</v>
      </c>
      <c r="J637" s="718">
        <f>SUM(J638:J642)</f>
        <v>0</v>
      </c>
      <c r="K637" s="719">
        <f>+I637-J637</f>
        <v>0</v>
      </c>
      <c r="Q637" s="698">
        <f t="shared" si="38"/>
        <v>1</v>
      </c>
    </row>
    <row r="638" spans="1:17" hidden="1" x14ac:dyDescent="0.55000000000000004">
      <c r="A638" s="699"/>
      <c r="B638" s="700"/>
      <c r="C638" s="724">
        <f>+'Admin &amp; Misc'!C27</f>
        <v>0</v>
      </c>
      <c r="D638" s="724">
        <f>+'Admin &amp; Misc'!D27</f>
        <v>0</v>
      </c>
      <c r="E638" s="738">
        <f>+'Admin &amp; Misc'!G27</f>
        <v>0</v>
      </c>
      <c r="F638" s="720"/>
      <c r="G638" s="720"/>
      <c r="H638" s="720"/>
      <c r="I638" s="720"/>
      <c r="J638" s="720"/>
      <c r="K638" s="728">
        <f>+E638-F638-G638-J638</f>
        <v>0</v>
      </c>
      <c r="Q638" s="698">
        <f t="shared" si="38"/>
        <v>1</v>
      </c>
    </row>
    <row r="639" spans="1:17" hidden="1" x14ac:dyDescent="0.55000000000000004">
      <c r="A639" s="699"/>
      <c r="B639" s="700"/>
      <c r="C639" s="724">
        <f>+'Admin &amp; Misc'!C28</f>
        <v>0</v>
      </c>
      <c r="D639" s="724">
        <f>+'Admin &amp; Misc'!D28</f>
        <v>0</v>
      </c>
      <c r="E639" s="738">
        <f>+'Admin &amp; Misc'!G28</f>
        <v>0</v>
      </c>
      <c r="F639" s="727"/>
      <c r="G639" s="727"/>
      <c r="H639" s="727"/>
      <c r="I639" s="727"/>
      <c r="J639" s="727"/>
      <c r="K639" s="728">
        <f>+E639-F639-G639-J639</f>
        <v>0</v>
      </c>
      <c r="Q639" s="698">
        <f t="shared" si="38"/>
        <v>1</v>
      </c>
    </row>
    <row r="640" spans="1:17" hidden="1" x14ac:dyDescent="0.55000000000000004">
      <c r="A640" s="699"/>
      <c r="B640" s="700"/>
      <c r="C640" s="724">
        <f>+'Admin &amp; Misc'!C29</f>
        <v>0</v>
      </c>
      <c r="D640" s="724">
        <f>+'Admin &amp; Misc'!D29</f>
        <v>0</v>
      </c>
      <c r="E640" s="738">
        <f>+'Admin &amp; Misc'!G29</f>
        <v>0</v>
      </c>
      <c r="F640" s="727"/>
      <c r="G640" s="727"/>
      <c r="H640" s="727"/>
      <c r="I640" s="727"/>
      <c r="J640" s="727"/>
      <c r="K640" s="728">
        <f>+E640-F640-G640-J640</f>
        <v>0</v>
      </c>
      <c r="Q640" s="698">
        <f t="shared" si="38"/>
        <v>1</v>
      </c>
    </row>
    <row r="641" spans="1:17" hidden="1" x14ac:dyDescent="0.55000000000000004">
      <c r="A641" s="699"/>
      <c r="B641" s="700" t="str">
        <f>+B637</f>
        <v>ZK114.K130.C525</v>
      </c>
      <c r="C641" s="724">
        <f>+'Admin &amp; Misc'!C30</f>
        <v>0</v>
      </c>
      <c r="D641" s="724">
        <f>+'Admin &amp; Misc'!D30</f>
        <v>0</v>
      </c>
      <c r="E641" s="738">
        <f>+'Admin &amp; Misc'!G30</f>
        <v>0</v>
      </c>
      <c r="F641" s="727"/>
      <c r="G641" s="727"/>
      <c r="H641" s="727"/>
      <c r="I641" s="727"/>
      <c r="J641" s="727"/>
      <c r="K641" s="728">
        <f>+E641-F641-G641-J641</f>
        <v>0</v>
      </c>
      <c r="Q641" s="698">
        <f t="shared" si="38"/>
        <v>1</v>
      </c>
    </row>
    <row r="642" spans="1:17" ht="14.7" hidden="1" thickBot="1" x14ac:dyDescent="0.6">
      <c r="A642" s="746"/>
      <c r="B642" s="747"/>
      <c r="C642" s="748" t="s">
        <v>301</v>
      </c>
      <c r="D642" s="748"/>
      <c r="E642" s="749"/>
      <c r="F642" s="735">
        <f>+IFERROR(VLOOKUP($B641,'[1]Sum table'!$A:$E,4,FALSE),0)</f>
        <v>0</v>
      </c>
      <c r="G642" s="735">
        <f>+IFERROR(VLOOKUP($B641,'[1]Sum table'!$A:$E,5,FALSE),0)</f>
        <v>0</v>
      </c>
      <c r="H642" s="735">
        <f>+IFERROR(VLOOKUP($B641,'[1]Sum table'!$A:$F,6,FALSE),0)</f>
        <v>0</v>
      </c>
      <c r="I642" s="735"/>
      <c r="J642" s="735">
        <f>+IFERROR(VLOOKUP($B641,'[1]Sum table'!$A:$G,7,FALSE),0)</f>
        <v>0</v>
      </c>
      <c r="K642" s="736"/>
      <c r="Q642" s="698">
        <f t="shared" si="38"/>
        <v>1</v>
      </c>
    </row>
    <row r="643" spans="1:17" ht="14.7" thickBot="1" x14ac:dyDescent="0.6">
      <c r="F643" s="211"/>
      <c r="G643" s="211"/>
      <c r="H643" s="211"/>
      <c r="I643" s="211"/>
      <c r="J643" s="211"/>
      <c r="K643" s="211"/>
      <c r="Q643" s="698"/>
    </row>
    <row r="644" spans="1:17" ht="14.7" thickBot="1" x14ac:dyDescent="0.6">
      <c r="C644" s="750" t="s">
        <v>5061</v>
      </c>
      <c r="D644" s="751"/>
      <c r="E644" s="707">
        <f>+(SUM(E9:E620)/2)+E8</f>
        <v>13800</v>
      </c>
      <c r="F644" s="707">
        <f>+(SUM(F9:F620)/2)+F8</f>
        <v>0</v>
      </c>
      <c r="G644" s="707">
        <f>+(SUM(G9:G620)/2)+G8</f>
        <v>8400</v>
      </c>
      <c r="H644" s="707">
        <f>+(SUM(H9:H620)/2)+H8</f>
        <v>5785</v>
      </c>
      <c r="I644" s="752">
        <f>+E644-F644-G644</f>
        <v>5400</v>
      </c>
      <c r="J644" s="707">
        <f>+(SUM(J9:J620)/2)+J8</f>
        <v>0</v>
      </c>
      <c r="K644" s="753">
        <f>+I644-J644</f>
        <v>5400</v>
      </c>
    </row>
  </sheetData>
  <sheetProtection algorithmName="SHA-512" hashValue="jAlrf+wP0RIATShQG8bubsYRgyT8EKz6jTURRLP945GdAFr4bqjJ0JFYOMitPbyTAmFJKcQC4PTiT7NzdbLxXA==" saltValue="26/hNPRlvMSAyQ2ZT3YRaw==" spinCount="100000" sheet="1"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E8" activePane="bottomRight" state="frozen"/>
      <selection activeCell="G31" sqref="G8:G31"/>
      <selection pane="topRight" activeCell="G31" sqref="G8:G31"/>
      <selection pane="bottomLeft" activeCell="G31" sqref="G8:G31"/>
      <selection pane="bottomRight" activeCell="P8" sqref="O8:P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6" width="7.578125" style="522" customWidth="1"/>
    <col min="17" max="17" width="9" style="489" hidden="1" customWidth="1"/>
    <col min="18" max="27" width="7.41796875" style="489" hidden="1" customWidth="1"/>
    <col min="28" max="28" width="7.41796875" style="489" hidden="1" customWidth="1" collapsed="1"/>
    <col min="29" max="29" width="7.41796875" style="489" hidden="1" customWidth="1"/>
    <col min="30" max="30" width="7.41796875" style="489" customWidth="1"/>
    <col min="31" max="31" width="7.41796875" style="489" customWidth="1" collapsed="1"/>
    <col min="32" max="33" width="7.41796875" style="489" hidden="1" customWidth="1"/>
    <col min="34" max="34" width="7.41796875" style="489" customWidth="1" collapsed="1"/>
    <col min="35" max="36" width="7.41796875" style="489" customWidth="1"/>
    <col min="37" max="37" width="7.41796875" style="489" customWidth="1" collapsed="1"/>
    <col min="38" max="39" width="7.41796875" style="489" hidden="1" customWidth="1"/>
    <col min="40" max="40" width="7.41796875" style="489" customWidth="1" collapsed="1"/>
    <col min="41" max="42" width="7.41796875" style="489" hidden="1" customWidth="1"/>
    <col min="43" max="43" width="7.41796875" style="489" customWidth="1" collapsed="1"/>
    <col min="44" max="45" width="7.41796875" style="489" hidden="1" customWidth="1"/>
    <col min="46" max="46" width="7.41796875" style="489" customWidth="1" collapsed="1"/>
    <col min="47" max="48" width="7.41796875" style="489" hidden="1" customWidth="1"/>
    <col min="49" max="49" width="7.41796875" style="489" customWidth="1" collapsed="1"/>
    <col min="50" max="50" width="9" style="4" bestFit="1" customWidth="1"/>
    <col min="51" max="51" width="9" style="140" bestFit="1" customWidth="1"/>
    <col min="52" max="52" width="9.578125" style="140" customWidth="1"/>
    <col min="53" max="53" width="20.578125" style="140" customWidth="1"/>
    <col min="54" max="16384" width="7.26171875" style="140"/>
  </cols>
  <sheetData>
    <row r="1" spans="1:53" x14ac:dyDescent="0.55000000000000004">
      <c r="A1" s="447"/>
      <c r="B1" s="447"/>
      <c r="C1" s="446" t="s">
        <v>15</v>
      </c>
      <c r="D1" s="446"/>
      <c r="E1" s="515" t="str">
        <f>'Cover Sheet'!$C$3</f>
        <v>Travel Photographer of the Year</v>
      </c>
      <c r="F1" s="516"/>
      <c r="G1" s="517"/>
      <c r="H1" s="518" t="s">
        <v>55</v>
      </c>
      <c r="I1" s="518"/>
      <c r="J1" s="518"/>
      <c r="K1" s="518"/>
      <c r="L1" s="519"/>
      <c r="M1" s="519"/>
      <c r="N1" s="519"/>
      <c r="O1" s="519"/>
      <c r="P1" s="519"/>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row>
    <row r="2" spans="1:53" x14ac:dyDescent="0.55000000000000004">
      <c r="A2" s="447"/>
      <c r="B2" s="447"/>
      <c r="C2" s="447"/>
      <c r="D2" s="447"/>
      <c r="E2" s="520"/>
      <c r="F2" s="520"/>
      <c r="G2" s="521"/>
      <c r="I2" s="519"/>
      <c r="J2" s="519"/>
      <c r="K2" s="519"/>
      <c r="L2" s="519"/>
      <c r="M2" s="519"/>
      <c r="N2" s="519"/>
      <c r="O2" s="519"/>
      <c r="P2" s="519"/>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row>
    <row r="3" spans="1:53" x14ac:dyDescent="0.55000000000000004">
      <c r="A3" s="447"/>
      <c r="B3" s="447"/>
      <c r="C3" s="446" t="s">
        <v>10</v>
      </c>
      <c r="D3" s="446"/>
      <c r="E3" s="523" t="str">
        <f>+'Cover Sheet'!$C$5</f>
        <v>C525</v>
      </c>
      <c r="F3" s="521"/>
      <c r="G3" s="521"/>
      <c r="H3" s="855" t="str">
        <f>IF(G66&gt;E66,"Budget Revisions add cost.",":)")</f>
        <v>Budget Revisions add cost.</v>
      </c>
      <c r="I3" s="855"/>
      <c r="J3" s="855"/>
      <c r="K3" s="855"/>
      <c r="L3" s="855"/>
      <c r="M3" s="856"/>
      <c r="N3" s="223"/>
      <c r="O3" s="223"/>
      <c r="P3" s="223"/>
      <c r="Q3" s="857"/>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row>
    <row r="4" spans="1:53" x14ac:dyDescent="0.55000000000000004">
      <c r="A4" s="447"/>
      <c r="B4" s="447"/>
      <c r="C4" s="446"/>
      <c r="D4" s="446"/>
      <c r="E4" s="524"/>
      <c r="F4" s="521"/>
      <c r="G4" s="521"/>
      <c r="H4" s="855" t="str">
        <f>IF(AZ66&lt;0,"Actual plus expected cost is more than forecast",":)")</f>
        <v>:)</v>
      </c>
      <c r="I4" s="855"/>
      <c r="J4" s="855"/>
      <c r="K4" s="855"/>
      <c r="L4" s="855"/>
      <c r="M4" s="856"/>
      <c r="N4" s="223"/>
      <c r="O4" s="223"/>
      <c r="P4" s="223"/>
      <c r="Q4" s="513"/>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row>
    <row r="5" spans="1:53" x14ac:dyDescent="0.55000000000000004">
      <c r="A5" s="447"/>
      <c r="B5" s="447"/>
      <c r="C5" s="446" t="s">
        <v>67</v>
      </c>
      <c r="D5" s="446"/>
      <c r="E5" s="525" t="str">
        <f>+SUMMARY!A11</f>
        <v>ZK101 - Commissioning &amp; Fees</v>
      </c>
      <c r="F5" s="526"/>
      <c r="G5" s="527"/>
      <c r="H5" s="528"/>
      <c r="I5" s="529"/>
      <c r="J5" s="519"/>
      <c r="K5" s="519"/>
      <c r="L5" s="519"/>
      <c r="M5" s="519"/>
      <c r="N5" s="223"/>
      <c r="O5" s="223"/>
      <c r="P5" s="223"/>
      <c r="Q5" s="859" t="s">
        <v>9</v>
      </c>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row>
    <row r="6" spans="1:53" x14ac:dyDescent="0.55000000000000004">
      <c r="A6" s="447"/>
      <c r="B6" s="447"/>
      <c r="C6" s="447"/>
      <c r="D6" s="447"/>
      <c r="E6" s="861" t="s">
        <v>21</v>
      </c>
      <c r="F6" s="862"/>
      <c r="G6" s="862"/>
      <c r="H6" s="863"/>
      <c r="I6" s="864" t="s">
        <v>22</v>
      </c>
      <c r="J6" s="865"/>
      <c r="K6" s="865"/>
      <c r="L6" s="865"/>
      <c r="M6" s="866"/>
      <c r="N6" s="223"/>
      <c r="O6" s="223"/>
      <c r="P6" s="223"/>
      <c r="Q6" s="867" t="s">
        <v>56</v>
      </c>
      <c r="R6" s="868"/>
      <c r="S6" s="868"/>
      <c r="T6" s="868"/>
      <c r="U6" s="868"/>
      <c r="V6" s="868"/>
      <c r="W6" s="868"/>
      <c r="X6" s="868"/>
      <c r="Y6" s="868"/>
      <c r="Z6" s="868"/>
      <c r="AA6" s="868"/>
      <c r="AB6" s="868"/>
      <c r="AC6" s="868"/>
      <c r="AD6" s="868"/>
      <c r="AE6" s="868"/>
      <c r="AF6" s="868" t="s">
        <v>57</v>
      </c>
      <c r="AG6" s="868"/>
      <c r="AH6" s="868"/>
      <c r="AI6" s="868"/>
      <c r="AJ6" s="868"/>
      <c r="AK6" s="868"/>
      <c r="AL6" s="868"/>
      <c r="AM6" s="868"/>
      <c r="AN6" s="868"/>
      <c r="AO6" s="868"/>
      <c r="AP6" s="868"/>
      <c r="AQ6" s="868"/>
      <c r="AR6" s="868" t="s">
        <v>266</v>
      </c>
      <c r="AS6" s="868"/>
      <c r="AT6" s="868"/>
      <c r="AU6" s="868"/>
      <c r="AV6" s="868"/>
      <c r="AW6" s="868"/>
      <c r="AX6" s="530"/>
    </row>
    <row r="7" spans="1:53"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5089</v>
      </c>
      <c r="Q7" s="540" t="str">
        <f>+'Cash flow summary'!E7</f>
        <v>Jan 16</v>
      </c>
      <c r="R7" s="541" t="str">
        <f>+'Cash flow summary'!F7</f>
        <v>Feb 16</v>
      </c>
      <c r="S7" s="542" t="str">
        <f>+'Cash flow summary'!G7</f>
        <v>Mar 16</v>
      </c>
      <c r="T7" s="541" t="str">
        <f>+'Cash flow summary'!H7</f>
        <v>Apr 16</v>
      </c>
      <c r="U7" s="541" t="str">
        <f>+'Cash flow summary'!I7</f>
        <v>May 16</v>
      </c>
      <c r="V7" s="541" t="str">
        <f>+'Cash flow summary'!J7</f>
        <v>Jun 16</v>
      </c>
      <c r="W7" s="541" t="str">
        <f>+'Cash flow summary'!K7</f>
        <v>Jul 16</v>
      </c>
      <c r="X7" s="541" t="str">
        <f>+'Cash flow summary'!L7</f>
        <v>Aug 16</v>
      </c>
      <c r="Y7" s="541" t="str">
        <f>+'Cash flow summary'!M7</f>
        <v>Sep 16</v>
      </c>
      <c r="Z7" s="541" t="str">
        <f>+'Cash flow summary'!N7</f>
        <v>Oct 16</v>
      </c>
      <c r="AA7" s="541" t="str">
        <f>+'Cash flow summary'!O7</f>
        <v>Nov 16</v>
      </c>
      <c r="AB7" s="543" t="s">
        <v>5122</v>
      </c>
      <c r="AC7" s="541" t="str">
        <f>+'Cash flow summary'!Q7</f>
        <v>Jan 17</v>
      </c>
      <c r="AD7" s="541" t="str">
        <f>+'Cash flow summary'!R7</f>
        <v>Feb 17</v>
      </c>
      <c r="AE7" s="544" t="s">
        <v>5123</v>
      </c>
      <c r="AF7" s="541" t="str">
        <f>+'Cash flow summary'!T7</f>
        <v>Apr 17</v>
      </c>
      <c r="AG7" s="541" t="str">
        <f>+'Cash flow summary'!U7</f>
        <v>May 17</v>
      </c>
      <c r="AH7" s="543" t="str">
        <f>+'Cash flow summary'!V7</f>
        <v>Q1 Apr - Jun</v>
      </c>
      <c r="AI7" s="541" t="str">
        <f>+'Cash flow summary'!W7</f>
        <v>Jul 17</v>
      </c>
      <c r="AJ7" s="541" t="str">
        <f>+'Cash flow summary'!X7</f>
        <v>Aug 17</v>
      </c>
      <c r="AK7" s="543" t="str">
        <f>+'Cash flow summary'!Y7</f>
        <v>Q2 Jul - Sep</v>
      </c>
      <c r="AL7" s="541" t="str">
        <f>+'Cash flow summary'!Z7</f>
        <v>Oct 17</v>
      </c>
      <c r="AM7" s="541" t="str">
        <f>+'Cash flow summary'!AA7</f>
        <v>Nov 17</v>
      </c>
      <c r="AN7" s="543" t="str">
        <f>+'Cash flow summary'!AB7</f>
        <v>Q3 Oct - Dec</v>
      </c>
      <c r="AO7" s="541" t="str">
        <f>+'Cash flow summary'!AC7</f>
        <v>Jan 18</v>
      </c>
      <c r="AP7" s="541" t="str">
        <f>+'Cash flow summary'!AD7</f>
        <v>Feb 18</v>
      </c>
      <c r="AQ7" s="544" t="str">
        <f>+'Cash flow summary'!AE7</f>
        <v>Q4 Jan - Mar</v>
      </c>
      <c r="AR7" s="541" t="str">
        <f>+'Cash flow summary'!AF7</f>
        <v>Apr 18</v>
      </c>
      <c r="AS7" s="541" t="str">
        <f>+'Cash flow summary'!AG7</f>
        <v>May 18</v>
      </c>
      <c r="AT7" s="543" t="str">
        <f>+'Cash flow summary'!AH7</f>
        <v>Q1 Apr - Jun</v>
      </c>
      <c r="AU7" s="541" t="str">
        <f>+'Cash flow summary'!AI7</f>
        <v>Jul 18</v>
      </c>
      <c r="AV7" s="541" t="str">
        <f>+'Cash flow summary'!AJ7</f>
        <v>Aug 18</v>
      </c>
      <c r="AW7" s="543" t="str">
        <f>+'Cash flow summary'!AK7</f>
        <v>Q2 Jul - Sep</v>
      </c>
      <c r="AX7" s="545" t="s">
        <v>52</v>
      </c>
      <c r="AY7" s="546" t="s">
        <v>53</v>
      </c>
      <c r="AZ7" s="547" t="s">
        <v>54</v>
      </c>
      <c r="BA7" s="546" t="s">
        <v>35</v>
      </c>
    </row>
    <row r="8" spans="1:53" s="4" customFormat="1" ht="15" customHeight="1" x14ac:dyDescent="0.5">
      <c r="A8" s="194" t="s">
        <v>82</v>
      </c>
      <c r="B8" s="458" t="str">
        <f>+LEFT($E$5,5)&amp;"."&amp;A8&amp;"."&amp;$E$3</f>
        <v>ZK101.K207.C525</v>
      </c>
      <c r="C8" s="167" t="s">
        <v>83</v>
      </c>
      <c r="D8" s="168"/>
      <c r="E8" s="203">
        <f t="shared" ref="E8:L8" si="0">SUM(E9:E24)</f>
        <v>10800</v>
      </c>
      <c r="F8" s="321">
        <f t="shared" si="0"/>
        <v>3000</v>
      </c>
      <c r="G8" s="203">
        <f t="shared" si="0"/>
        <v>13800</v>
      </c>
      <c r="H8" s="229">
        <f t="shared" si="0"/>
        <v>14185</v>
      </c>
      <c r="I8" s="203">
        <f t="shared" si="0"/>
        <v>0</v>
      </c>
      <c r="J8" s="321">
        <f>SUM(J9:J24)</f>
        <v>0</v>
      </c>
      <c r="K8" s="203">
        <f t="shared" si="0"/>
        <v>0</v>
      </c>
      <c r="L8" s="219">
        <f t="shared" si="0"/>
        <v>0</v>
      </c>
      <c r="M8" s="219"/>
      <c r="N8" s="198">
        <f t="shared" ref="N8:AD8" si="1">SUM(N9:N24)</f>
        <v>0</v>
      </c>
      <c r="O8" s="198">
        <f t="shared" si="1"/>
        <v>8400</v>
      </c>
      <c r="P8" s="198">
        <f t="shared" ref="P8" si="2">SUM(P9:P24)</f>
        <v>5785</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SUM(AE9:AE24)</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 t="shared" ref="AX8:AX40" si="4">SUM(Q8:AW8)</f>
        <v>0</v>
      </c>
      <c r="AY8" s="200">
        <f t="shared" ref="AY8:AY40" si="5">+AX8+N8</f>
        <v>0</v>
      </c>
      <c r="AZ8" s="440">
        <f t="shared" ref="AZ8:AZ40" si="6">+G8-AY8</f>
        <v>13800</v>
      </c>
    </row>
    <row r="9" spans="1:53" s="4" customFormat="1" ht="15" customHeight="1" x14ac:dyDescent="0.5">
      <c r="A9" s="150"/>
      <c r="B9" s="459"/>
      <c r="C9" s="755"/>
      <c r="D9" s="756" t="s">
        <v>5127</v>
      </c>
      <c r="E9" s="249">
        <v>10800</v>
      </c>
      <c r="F9" s="370">
        <f t="shared" ref="F9:F61" si="7">-E9+G9</f>
        <v>3000</v>
      </c>
      <c r="G9" s="249">
        <v>13800</v>
      </c>
      <c r="H9" s="572">
        <f t="shared" ref="H9:H24" si="8">SUM(N9:AW9)</f>
        <v>0</v>
      </c>
      <c r="I9" s="221"/>
      <c r="J9" s="370">
        <f t="shared" ref="J9:J61" si="9">-I9+K9</f>
        <v>0</v>
      </c>
      <c r="K9" s="249">
        <v>0</v>
      </c>
      <c r="L9" s="222"/>
      <c r="M9" s="249"/>
      <c r="N9" s="235"/>
      <c r="O9" s="220"/>
      <c r="P9" s="220"/>
      <c r="Q9" s="253"/>
      <c r="R9" s="250"/>
      <c r="S9" s="400"/>
      <c r="T9" s="395"/>
      <c r="U9" s="250"/>
      <c r="V9" s="250"/>
      <c r="W9" s="250"/>
      <c r="X9" s="250"/>
      <c r="Y9" s="250"/>
      <c r="Z9" s="250"/>
      <c r="AA9" s="250"/>
      <c r="AB9" s="250"/>
      <c r="AC9" s="250"/>
      <c r="AD9" s="250"/>
      <c r="AE9" s="400"/>
      <c r="AF9" s="395"/>
      <c r="AG9" s="250"/>
      <c r="AH9" s="250"/>
      <c r="AI9" s="250"/>
      <c r="AJ9" s="250"/>
      <c r="AK9" s="250"/>
      <c r="AL9" s="250"/>
      <c r="AM9" s="250"/>
      <c r="AN9" s="250"/>
      <c r="AO9" s="250"/>
      <c r="AP9" s="250"/>
      <c r="AQ9" s="400"/>
      <c r="AR9" s="395"/>
      <c r="AS9" s="250"/>
      <c r="AT9" s="250"/>
      <c r="AU9" s="250"/>
      <c r="AV9" s="250"/>
      <c r="AW9" s="250"/>
      <c r="AX9" s="248">
        <f t="shared" si="4"/>
        <v>0</v>
      </c>
      <c r="AY9" s="244">
        <f t="shared" si="5"/>
        <v>0</v>
      </c>
      <c r="AZ9" s="553">
        <f t="shared" si="6"/>
        <v>13800</v>
      </c>
    </row>
    <row r="10" spans="1:53" s="4" customFormat="1" ht="15" customHeight="1" x14ac:dyDescent="0.5">
      <c r="A10" s="150"/>
      <c r="B10" s="459"/>
      <c r="C10" s="262"/>
      <c r="D10" s="373" t="s">
        <v>5128</v>
      </c>
      <c r="E10" s="256"/>
      <c r="F10" s="370">
        <f t="shared" si="7"/>
        <v>0</v>
      </c>
      <c r="G10" s="256"/>
      <c r="H10" s="572">
        <f t="shared" si="8"/>
        <v>0</v>
      </c>
      <c r="I10" s="224"/>
      <c r="J10" s="370">
        <f t="shared" si="9"/>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248">
        <f t="shared" si="4"/>
        <v>0</v>
      </c>
      <c r="AY10" s="244">
        <f t="shared" si="5"/>
        <v>0</v>
      </c>
      <c r="AZ10" s="553">
        <f t="shared" si="6"/>
        <v>0</v>
      </c>
    </row>
    <row r="11" spans="1:53" s="4" customFormat="1" ht="15" customHeight="1" x14ac:dyDescent="0.5">
      <c r="A11" s="150"/>
      <c r="B11" s="459"/>
      <c r="C11" s="262"/>
      <c r="D11" s="373"/>
      <c r="E11" s="256"/>
      <c r="F11" s="370">
        <f t="shared" si="7"/>
        <v>0</v>
      </c>
      <c r="G11" s="256"/>
      <c r="H11" s="572">
        <f t="shared" si="8"/>
        <v>0</v>
      </c>
      <c r="I11" s="224"/>
      <c r="J11" s="370">
        <f t="shared" si="9"/>
        <v>0</v>
      </c>
      <c r="K11" s="249">
        <v>0</v>
      </c>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248">
        <f t="shared" si="4"/>
        <v>0</v>
      </c>
      <c r="AY11" s="244">
        <f t="shared" si="5"/>
        <v>0</v>
      </c>
      <c r="AZ11" s="553">
        <f t="shared" si="6"/>
        <v>0</v>
      </c>
    </row>
    <row r="12" spans="1:53" s="4" customFormat="1" ht="15" customHeight="1" x14ac:dyDescent="0.5">
      <c r="A12" s="150"/>
      <c r="B12" s="459"/>
      <c r="C12" s="262"/>
      <c r="D12" s="373"/>
      <c r="E12" s="256"/>
      <c r="F12" s="370">
        <f t="shared" si="7"/>
        <v>0</v>
      </c>
      <c r="G12" s="256"/>
      <c r="H12" s="572">
        <f t="shared" si="8"/>
        <v>0</v>
      </c>
      <c r="I12" s="224"/>
      <c r="J12" s="370">
        <f t="shared" si="9"/>
        <v>0</v>
      </c>
      <c r="K12" s="249">
        <v>0</v>
      </c>
      <c r="L12" s="225"/>
      <c r="M12" s="249"/>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248">
        <f t="shared" si="4"/>
        <v>0</v>
      </c>
      <c r="AY12" s="244">
        <f t="shared" si="5"/>
        <v>0</v>
      </c>
      <c r="AZ12" s="553">
        <f t="shared" si="6"/>
        <v>0</v>
      </c>
    </row>
    <row r="13" spans="1:53" s="4" customFormat="1" ht="15" customHeight="1" x14ac:dyDescent="0.5">
      <c r="A13" s="150"/>
      <c r="B13" s="459"/>
      <c r="C13" s="262"/>
      <c r="D13" s="373"/>
      <c r="E13" s="256"/>
      <c r="F13" s="370">
        <f t="shared" si="7"/>
        <v>0</v>
      </c>
      <c r="G13" s="256"/>
      <c r="H13" s="572">
        <f t="shared" si="8"/>
        <v>0</v>
      </c>
      <c r="I13" s="224"/>
      <c r="J13" s="370">
        <f t="shared" si="9"/>
        <v>0</v>
      </c>
      <c r="K13" s="249">
        <v>0</v>
      </c>
      <c r="L13" s="225"/>
      <c r="M13" s="249"/>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248">
        <f t="shared" si="4"/>
        <v>0</v>
      </c>
      <c r="AY13" s="244">
        <f t="shared" si="5"/>
        <v>0</v>
      </c>
      <c r="AZ13" s="553">
        <f t="shared" si="6"/>
        <v>0</v>
      </c>
    </row>
    <row r="14" spans="1:53" s="4" customFormat="1" ht="15" customHeight="1" x14ac:dyDescent="0.5">
      <c r="A14" s="150"/>
      <c r="B14" s="459"/>
      <c r="C14" s="262"/>
      <c r="D14" s="373"/>
      <c r="E14" s="256"/>
      <c r="F14" s="370">
        <f t="shared" si="7"/>
        <v>0</v>
      </c>
      <c r="G14" s="256"/>
      <c r="H14" s="572">
        <f t="shared" si="8"/>
        <v>0</v>
      </c>
      <c r="I14" s="224"/>
      <c r="J14" s="370">
        <f t="shared" si="9"/>
        <v>0</v>
      </c>
      <c r="K14" s="249">
        <v>0</v>
      </c>
      <c r="L14" s="225"/>
      <c r="M14" s="249"/>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248">
        <f t="shared" si="4"/>
        <v>0</v>
      </c>
      <c r="AY14" s="244">
        <f t="shared" si="5"/>
        <v>0</v>
      </c>
      <c r="AZ14" s="553">
        <f t="shared" si="6"/>
        <v>0</v>
      </c>
    </row>
    <row r="15" spans="1:53" s="4" customFormat="1" ht="15" hidden="1" customHeight="1" x14ac:dyDescent="0.5">
      <c r="A15" s="150"/>
      <c r="B15" s="459"/>
      <c r="C15" s="451"/>
      <c r="D15" s="451"/>
      <c r="E15" s="256"/>
      <c r="F15" s="370">
        <f t="shared" si="7"/>
        <v>0</v>
      </c>
      <c r="G15" s="256"/>
      <c r="H15" s="572">
        <f t="shared" si="8"/>
        <v>0</v>
      </c>
      <c r="I15" s="224"/>
      <c r="J15" s="370">
        <f t="shared" si="9"/>
        <v>0</v>
      </c>
      <c r="K15" s="249">
        <v>0</v>
      </c>
      <c r="L15" s="225"/>
      <c r="M15" s="249"/>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248">
        <f t="shared" si="4"/>
        <v>0</v>
      </c>
      <c r="AY15" s="244">
        <f t="shared" si="5"/>
        <v>0</v>
      </c>
      <c r="AZ15" s="553">
        <f t="shared" si="6"/>
        <v>0</v>
      </c>
    </row>
    <row r="16" spans="1:53" s="4" customFormat="1" ht="15" hidden="1" customHeight="1" x14ac:dyDescent="0.5">
      <c r="A16" s="150"/>
      <c r="B16" s="459"/>
      <c r="C16" s="262"/>
      <c r="D16" s="373"/>
      <c r="E16" s="256"/>
      <c r="F16" s="370">
        <f t="shared" si="7"/>
        <v>0</v>
      </c>
      <c r="G16" s="256"/>
      <c r="H16" s="572">
        <f t="shared" si="8"/>
        <v>0</v>
      </c>
      <c r="I16" s="224"/>
      <c r="J16" s="370">
        <f t="shared" si="9"/>
        <v>0</v>
      </c>
      <c r="K16" s="249"/>
      <c r="L16" s="225"/>
      <c r="M16" s="249"/>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248">
        <f t="shared" si="4"/>
        <v>0</v>
      </c>
      <c r="AY16" s="244">
        <f t="shared" si="5"/>
        <v>0</v>
      </c>
      <c r="AZ16" s="553">
        <f t="shared" si="6"/>
        <v>0</v>
      </c>
    </row>
    <row r="17" spans="1:52" s="4" customFormat="1" ht="15" hidden="1" customHeight="1" x14ac:dyDescent="0.5">
      <c r="A17" s="150"/>
      <c r="B17" s="459"/>
      <c r="C17" s="262"/>
      <c r="D17" s="373"/>
      <c r="E17" s="256"/>
      <c r="F17" s="370">
        <f t="shared" si="7"/>
        <v>0</v>
      </c>
      <c r="G17" s="256"/>
      <c r="H17" s="572">
        <f t="shared" si="8"/>
        <v>0</v>
      </c>
      <c r="I17" s="224"/>
      <c r="J17" s="370">
        <f t="shared" si="9"/>
        <v>0</v>
      </c>
      <c r="K17" s="256"/>
      <c r="L17" s="225"/>
      <c r="M17" s="249"/>
      <c r="N17" s="223"/>
      <c r="O17" s="223"/>
      <c r="P17" s="223"/>
      <c r="Q17" s="253"/>
      <c r="R17" s="250"/>
      <c r="S17" s="400"/>
      <c r="T17" s="395"/>
      <c r="U17" s="250"/>
      <c r="V17" s="250"/>
      <c r="W17" s="250"/>
      <c r="X17" s="250"/>
      <c r="Y17" s="250"/>
      <c r="Z17" s="250"/>
      <c r="AA17" s="250"/>
      <c r="AB17" s="250"/>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248">
        <f t="shared" si="4"/>
        <v>0</v>
      </c>
      <c r="AY17" s="244">
        <f t="shared" si="5"/>
        <v>0</v>
      </c>
      <c r="AZ17" s="553">
        <f t="shared" si="6"/>
        <v>0</v>
      </c>
    </row>
    <row r="18" spans="1:52" s="4" customFormat="1" ht="15" hidden="1" customHeight="1" x14ac:dyDescent="0.5">
      <c r="A18" s="150"/>
      <c r="B18" s="459"/>
      <c r="C18" s="262"/>
      <c r="D18" s="373"/>
      <c r="E18" s="256"/>
      <c r="F18" s="370">
        <f t="shared" si="7"/>
        <v>0</v>
      </c>
      <c r="G18" s="256"/>
      <c r="H18" s="572">
        <f t="shared" si="8"/>
        <v>0</v>
      </c>
      <c r="I18" s="224"/>
      <c r="J18" s="370">
        <f t="shared" si="9"/>
        <v>0</v>
      </c>
      <c r="K18" s="256"/>
      <c r="L18" s="225"/>
      <c r="M18" s="249"/>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248">
        <f t="shared" si="4"/>
        <v>0</v>
      </c>
      <c r="AY18" s="244">
        <f t="shared" si="5"/>
        <v>0</v>
      </c>
      <c r="AZ18" s="553">
        <f t="shared" si="6"/>
        <v>0</v>
      </c>
    </row>
    <row r="19" spans="1:52" s="4" customFormat="1" ht="15" hidden="1" customHeight="1" x14ac:dyDescent="0.5">
      <c r="A19" s="150"/>
      <c r="B19" s="459"/>
      <c r="C19" s="262"/>
      <c r="D19" s="373"/>
      <c r="E19" s="256"/>
      <c r="F19" s="370">
        <f t="shared" si="7"/>
        <v>0</v>
      </c>
      <c r="G19" s="256"/>
      <c r="H19" s="572">
        <f t="shared" si="8"/>
        <v>0</v>
      </c>
      <c r="I19" s="224"/>
      <c r="J19" s="370">
        <f t="shared" si="9"/>
        <v>0</v>
      </c>
      <c r="K19" s="256"/>
      <c r="L19" s="225"/>
      <c r="M19" s="249"/>
      <c r="N19" s="223"/>
      <c r="O19" s="223"/>
      <c r="P19" s="223"/>
      <c r="Q19" s="253"/>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248">
        <f t="shared" si="4"/>
        <v>0</v>
      </c>
      <c r="AY19" s="244">
        <f t="shared" si="5"/>
        <v>0</v>
      </c>
      <c r="AZ19" s="553">
        <f t="shared" si="6"/>
        <v>0</v>
      </c>
    </row>
    <row r="20" spans="1:52" s="4" customFormat="1" ht="15" hidden="1" customHeight="1" x14ac:dyDescent="0.5">
      <c r="A20" s="150"/>
      <c r="B20" s="459"/>
      <c r="C20" s="262"/>
      <c r="D20" s="373"/>
      <c r="E20" s="256"/>
      <c r="F20" s="370">
        <f t="shared" si="7"/>
        <v>0</v>
      </c>
      <c r="G20" s="256"/>
      <c r="H20" s="572">
        <f t="shared" si="8"/>
        <v>0</v>
      </c>
      <c r="I20" s="224"/>
      <c r="J20" s="370">
        <f t="shared" si="9"/>
        <v>0</v>
      </c>
      <c r="K20" s="256"/>
      <c r="L20" s="225"/>
      <c r="M20" s="249"/>
      <c r="N20" s="223"/>
      <c r="O20" s="223"/>
      <c r="P20" s="223"/>
      <c r="Q20" s="253"/>
      <c r="R20" s="250"/>
      <c r="S20" s="400"/>
      <c r="T20" s="395"/>
      <c r="U20" s="250"/>
      <c r="V20" s="250"/>
      <c r="W20" s="250"/>
      <c r="X20" s="250"/>
      <c r="Y20" s="250"/>
      <c r="Z20" s="250"/>
      <c r="AA20" s="250"/>
      <c r="AB20" s="250"/>
      <c r="AC20" s="250"/>
      <c r="AD20" s="250"/>
      <c r="AE20" s="400"/>
      <c r="AF20" s="395"/>
      <c r="AG20" s="250"/>
      <c r="AH20" s="250"/>
      <c r="AI20" s="250"/>
      <c r="AJ20" s="250"/>
      <c r="AK20" s="250"/>
      <c r="AL20" s="250"/>
      <c r="AM20" s="250"/>
      <c r="AN20" s="250"/>
      <c r="AO20" s="250"/>
      <c r="AP20" s="250"/>
      <c r="AQ20" s="400"/>
      <c r="AR20" s="395"/>
      <c r="AS20" s="250"/>
      <c r="AT20" s="250"/>
      <c r="AU20" s="250"/>
      <c r="AV20" s="250"/>
      <c r="AW20" s="250"/>
      <c r="AX20" s="248">
        <f t="shared" si="4"/>
        <v>0</v>
      </c>
      <c r="AY20" s="244">
        <f t="shared" si="5"/>
        <v>0</v>
      </c>
      <c r="AZ20" s="553">
        <f t="shared" si="6"/>
        <v>0</v>
      </c>
    </row>
    <row r="21" spans="1:52" s="4" customFormat="1" ht="15" hidden="1" customHeight="1" x14ac:dyDescent="0.5">
      <c r="A21" s="150"/>
      <c r="B21" s="459"/>
      <c r="C21" s="262"/>
      <c r="D21" s="373"/>
      <c r="E21" s="256"/>
      <c r="F21" s="370">
        <f t="shared" si="7"/>
        <v>0</v>
      </c>
      <c r="G21" s="256"/>
      <c r="H21" s="572">
        <f t="shared" si="8"/>
        <v>0</v>
      </c>
      <c r="I21" s="224"/>
      <c r="J21" s="370">
        <f t="shared" si="9"/>
        <v>0</v>
      </c>
      <c r="K21" s="256"/>
      <c r="L21" s="225"/>
      <c r="M21" s="249"/>
      <c r="N21" s="223"/>
      <c r="O21" s="223"/>
      <c r="P21" s="223"/>
      <c r="Q21" s="253"/>
      <c r="R21" s="250"/>
      <c r="S21" s="400"/>
      <c r="T21" s="395"/>
      <c r="U21" s="250"/>
      <c r="V21" s="250"/>
      <c r="W21" s="250"/>
      <c r="X21" s="250"/>
      <c r="Y21" s="250"/>
      <c r="Z21" s="250"/>
      <c r="AA21" s="250"/>
      <c r="AB21" s="250"/>
      <c r="AC21" s="250"/>
      <c r="AD21" s="250"/>
      <c r="AE21" s="400"/>
      <c r="AF21" s="395"/>
      <c r="AG21" s="250"/>
      <c r="AH21" s="250"/>
      <c r="AI21" s="250"/>
      <c r="AJ21" s="250"/>
      <c r="AK21" s="250"/>
      <c r="AL21" s="250"/>
      <c r="AM21" s="250"/>
      <c r="AN21" s="250"/>
      <c r="AO21" s="250"/>
      <c r="AP21" s="250"/>
      <c r="AQ21" s="400"/>
      <c r="AR21" s="395"/>
      <c r="AS21" s="250"/>
      <c r="AT21" s="250"/>
      <c r="AU21" s="250"/>
      <c r="AV21" s="250"/>
      <c r="AW21" s="250"/>
      <c r="AX21" s="248">
        <f t="shared" si="4"/>
        <v>0</v>
      </c>
      <c r="AY21" s="244">
        <f t="shared" si="5"/>
        <v>0</v>
      </c>
      <c r="AZ21" s="553">
        <f t="shared" si="6"/>
        <v>0</v>
      </c>
    </row>
    <row r="22" spans="1:52" s="4" customFormat="1" ht="15" customHeight="1" x14ac:dyDescent="0.5">
      <c r="A22" s="150"/>
      <c r="B22" s="459"/>
      <c r="C22" s="262"/>
      <c r="D22" s="262"/>
      <c r="E22" s="256"/>
      <c r="F22" s="370">
        <f t="shared" si="7"/>
        <v>0</v>
      </c>
      <c r="G22" s="256"/>
      <c r="H22" s="572">
        <f t="shared" si="8"/>
        <v>0</v>
      </c>
      <c r="I22" s="224"/>
      <c r="J22" s="370">
        <f t="shared" si="9"/>
        <v>0</v>
      </c>
      <c r="K22" s="256"/>
      <c r="L22" s="225"/>
      <c r="M22" s="249"/>
      <c r="N22" s="223"/>
      <c r="O22" s="223"/>
      <c r="P22" s="223"/>
      <c r="Q22" s="253"/>
      <c r="R22" s="250"/>
      <c r="S22" s="400"/>
      <c r="T22" s="395"/>
      <c r="U22" s="250"/>
      <c r="V22" s="250"/>
      <c r="W22" s="250"/>
      <c r="X22" s="250"/>
      <c r="Y22" s="250"/>
      <c r="Z22" s="250"/>
      <c r="AA22" s="250"/>
      <c r="AB22" s="250"/>
      <c r="AC22" s="250"/>
      <c r="AD22" s="250"/>
      <c r="AE22" s="400"/>
      <c r="AF22" s="395"/>
      <c r="AG22" s="250"/>
      <c r="AH22" s="250"/>
      <c r="AI22" s="250"/>
      <c r="AJ22" s="250"/>
      <c r="AK22" s="250"/>
      <c r="AL22" s="250"/>
      <c r="AM22" s="250"/>
      <c r="AN22" s="250"/>
      <c r="AO22" s="250"/>
      <c r="AP22" s="250"/>
      <c r="AQ22" s="400"/>
      <c r="AR22" s="395"/>
      <c r="AS22" s="250"/>
      <c r="AT22" s="250"/>
      <c r="AU22" s="250"/>
      <c r="AV22" s="250"/>
      <c r="AW22" s="250"/>
      <c r="AX22" s="248">
        <f t="shared" si="4"/>
        <v>0</v>
      </c>
      <c r="AY22" s="244">
        <f t="shared" si="5"/>
        <v>0</v>
      </c>
      <c r="AZ22" s="553">
        <f t="shared" si="6"/>
        <v>0</v>
      </c>
    </row>
    <row r="23" spans="1:52" s="4" customFormat="1" ht="15" customHeight="1" x14ac:dyDescent="0.5">
      <c r="A23" s="150"/>
      <c r="B23" s="459" t="str">
        <f>+B8</f>
        <v>ZK101.K207.C525</v>
      </c>
      <c r="C23" s="262"/>
      <c r="D23" s="262"/>
      <c r="E23" s="256"/>
      <c r="F23" s="370">
        <f t="shared" si="7"/>
        <v>0</v>
      </c>
      <c r="G23" s="256"/>
      <c r="H23" s="572">
        <f t="shared" si="8"/>
        <v>0</v>
      </c>
      <c r="I23" s="224"/>
      <c r="J23" s="370">
        <f t="shared" si="9"/>
        <v>0</v>
      </c>
      <c r="K23" s="256"/>
      <c r="L23" s="225"/>
      <c r="M23" s="249"/>
      <c r="N23" s="223"/>
      <c r="O23" s="223"/>
      <c r="P23" s="223"/>
      <c r="Q23" s="253"/>
      <c r="R23" s="250"/>
      <c r="S23" s="400"/>
      <c r="T23" s="395"/>
      <c r="U23" s="250"/>
      <c r="V23" s="250"/>
      <c r="W23" s="250"/>
      <c r="X23" s="250"/>
      <c r="Y23" s="250"/>
      <c r="Z23" s="250"/>
      <c r="AA23" s="250"/>
      <c r="AB23" s="250"/>
      <c r="AC23" s="250"/>
      <c r="AD23" s="250"/>
      <c r="AE23" s="400"/>
      <c r="AF23" s="395"/>
      <c r="AG23" s="250"/>
      <c r="AH23" s="250"/>
      <c r="AI23" s="250"/>
      <c r="AJ23" s="250"/>
      <c r="AK23" s="250"/>
      <c r="AL23" s="250"/>
      <c r="AM23" s="250"/>
      <c r="AN23" s="250"/>
      <c r="AO23" s="250"/>
      <c r="AP23" s="250"/>
      <c r="AQ23" s="400"/>
      <c r="AR23" s="395"/>
      <c r="AS23" s="250"/>
      <c r="AT23" s="250"/>
      <c r="AU23" s="250"/>
      <c r="AV23" s="250"/>
      <c r="AW23" s="250"/>
      <c r="AX23" s="248">
        <f t="shared" si="4"/>
        <v>0</v>
      </c>
      <c r="AY23" s="244">
        <f t="shared" si="5"/>
        <v>0</v>
      </c>
      <c r="AZ23" s="553">
        <f t="shared" si="6"/>
        <v>0</v>
      </c>
    </row>
    <row r="24" spans="1:52" s="4" customFormat="1" ht="15" customHeight="1" thickBot="1" x14ac:dyDescent="0.6">
      <c r="A24" s="170"/>
      <c r="B24" s="460"/>
      <c r="C24" s="280" t="s">
        <v>301</v>
      </c>
      <c r="D24" s="280"/>
      <c r="E24" s="277"/>
      <c r="F24" s="370">
        <f t="shared" si="7"/>
        <v>0</v>
      </c>
      <c r="G24" s="277"/>
      <c r="H24" s="579">
        <f t="shared" si="8"/>
        <v>14185</v>
      </c>
      <c r="I24" s="227"/>
      <c r="J24" s="370">
        <f t="shared" si="9"/>
        <v>0</v>
      </c>
      <c r="K24" s="277">
        <v>0</v>
      </c>
      <c r="L24" s="228"/>
      <c r="M24" s="277"/>
      <c r="N24" s="568">
        <f>+IFERROR(VLOOKUP(B23,Sheet1!B:D,2,FALSE),0)</f>
        <v>0</v>
      </c>
      <c r="O24" s="611">
        <f>+IFERROR(VLOOKUP(B23,Sheet1!B:D,3,FALSE),0)</f>
        <v>8400</v>
      </c>
      <c r="P24" s="611">
        <f>+IFERROR(VLOOKUP(B23,Sheet1!B:E,4,FALSE),0)</f>
        <v>5785</v>
      </c>
      <c r="Q24" s="396"/>
      <c r="R24" s="250"/>
      <c r="S24" s="400"/>
      <c r="T24" s="395"/>
      <c r="U24" s="250"/>
      <c r="V24" s="250"/>
      <c r="W24" s="250"/>
      <c r="X24" s="250"/>
      <c r="Y24" s="250"/>
      <c r="Z24" s="250"/>
      <c r="AA24" s="250"/>
      <c r="AB24" s="250"/>
      <c r="AC24" s="250"/>
      <c r="AD24" s="250"/>
      <c r="AE24" s="400"/>
      <c r="AF24" s="395"/>
      <c r="AG24" s="250"/>
      <c r="AH24" s="250"/>
      <c r="AI24" s="250"/>
      <c r="AJ24" s="250"/>
      <c r="AK24" s="250"/>
      <c r="AL24" s="250"/>
      <c r="AM24" s="250"/>
      <c r="AN24" s="250"/>
      <c r="AO24" s="250"/>
      <c r="AP24" s="250"/>
      <c r="AQ24" s="400"/>
      <c r="AR24" s="395"/>
      <c r="AS24" s="250"/>
      <c r="AT24" s="250"/>
      <c r="AU24" s="250"/>
      <c r="AV24" s="250"/>
      <c r="AW24" s="250"/>
      <c r="AX24" s="248">
        <f t="shared" si="4"/>
        <v>0</v>
      </c>
      <c r="AY24" s="244">
        <f t="shared" si="5"/>
        <v>0</v>
      </c>
      <c r="AZ24" s="553">
        <f t="shared" si="6"/>
        <v>0</v>
      </c>
    </row>
    <row r="25" spans="1:52" s="4" customFormat="1" ht="15" customHeight="1" x14ac:dyDescent="0.5">
      <c r="A25" s="195" t="s">
        <v>84</v>
      </c>
      <c r="B25" s="458" t="str">
        <f>+LEFT($E$5,5)&amp;"."&amp;A25&amp;"."&amp;$E$3</f>
        <v>ZK101.K208.C525</v>
      </c>
      <c r="C25" s="168" t="s">
        <v>85</v>
      </c>
      <c r="D25" s="168"/>
      <c r="E25" s="206">
        <f t="shared" ref="E25:L25" si="10">SUM(E26:E28)</f>
        <v>0</v>
      </c>
      <c r="F25" s="321">
        <f t="shared" si="10"/>
        <v>0</v>
      </c>
      <c r="G25" s="206">
        <f t="shared" si="10"/>
        <v>0</v>
      </c>
      <c r="H25" s="321">
        <f t="shared" si="10"/>
        <v>0</v>
      </c>
      <c r="I25" s="229">
        <f t="shared" si="10"/>
        <v>0</v>
      </c>
      <c r="J25" s="321">
        <f t="shared" si="10"/>
        <v>0</v>
      </c>
      <c r="K25" s="206">
        <f t="shared" si="10"/>
        <v>0</v>
      </c>
      <c r="L25" s="229">
        <f t="shared" si="10"/>
        <v>0</v>
      </c>
      <c r="M25" s="229"/>
      <c r="N25" s="265">
        <f>SUM(N26:N28)</f>
        <v>0</v>
      </c>
      <c r="O25" s="265">
        <f>SUM(O26:O28)</f>
        <v>0</v>
      </c>
      <c r="P25" s="265">
        <f>SUM(P26:P28)</f>
        <v>0</v>
      </c>
      <c r="Q25" s="265">
        <f>SUM(Q26:Q28)</f>
        <v>0</v>
      </c>
      <c r="R25" s="269">
        <f>SUM(R26:R28)</f>
        <v>0</v>
      </c>
      <c r="S25" s="401">
        <f t="shared" ref="S25:Y25" si="11">SUM(S26:S28)</f>
        <v>0</v>
      </c>
      <c r="T25" s="411">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0</v>
      </c>
      <c r="AD25" s="269">
        <f t="shared" si="12"/>
        <v>0</v>
      </c>
      <c r="AE25" s="401">
        <f t="shared" ref="AE25" si="13">SUM(AE26:AE28)</f>
        <v>0</v>
      </c>
      <c r="AF25" s="411">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269">
        <f t="shared" ref="AP25" si="24">SUM(AP26:AP28)</f>
        <v>0</v>
      </c>
      <c r="AQ25" s="401">
        <f t="shared" ref="AQ25" si="25">SUM(AQ26:AQ28)</f>
        <v>0</v>
      </c>
      <c r="AR25" s="411">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1">
        <f t="shared" si="4"/>
        <v>0</v>
      </c>
      <c r="AY25" s="442">
        <f t="shared" si="5"/>
        <v>0</v>
      </c>
      <c r="AZ25" s="443">
        <f t="shared" si="6"/>
        <v>0</v>
      </c>
    </row>
    <row r="26" spans="1:52" s="4" customFormat="1" ht="15" customHeight="1" x14ac:dyDescent="0.5">
      <c r="A26" s="150"/>
      <c r="B26" s="459" t="str">
        <f>+B25</f>
        <v>ZK101.K208.C525</v>
      </c>
      <c r="C26" s="757"/>
      <c r="D26" s="273"/>
      <c r="E26" s="249"/>
      <c r="F26" s="370">
        <f t="shared" si="7"/>
        <v>0</v>
      </c>
      <c r="G26" s="249"/>
      <c r="H26" s="370">
        <f>SUM(N26:AW26)</f>
        <v>0</v>
      </c>
      <c r="I26" s="231"/>
      <c r="J26" s="370">
        <f t="shared" si="9"/>
        <v>0</v>
      </c>
      <c r="K26" s="249">
        <v>0</v>
      </c>
      <c r="L26" s="232"/>
      <c r="M26" s="249"/>
      <c r="N26" s="235"/>
      <c r="O26" s="230"/>
      <c r="P26" s="230"/>
      <c r="Q26" s="362"/>
      <c r="R26" s="363"/>
      <c r="S26" s="402"/>
      <c r="T26" s="412"/>
      <c r="U26" s="363"/>
      <c r="V26" s="363"/>
      <c r="W26" s="363"/>
      <c r="X26" s="363"/>
      <c r="Y26" s="363"/>
      <c r="Z26" s="363"/>
      <c r="AA26" s="363"/>
      <c r="AB26" s="363"/>
      <c r="AC26" s="363"/>
      <c r="AD26" s="363"/>
      <c r="AE26" s="402"/>
      <c r="AF26" s="412"/>
      <c r="AG26" s="363"/>
      <c r="AH26" s="363"/>
      <c r="AI26" s="363"/>
      <c r="AJ26" s="363"/>
      <c r="AK26" s="363"/>
      <c r="AL26" s="363"/>
      <c r="AM26" s="363"/>
      <c r="AN26" s="363"/>
      <c r="AO26" s="363"/>
      <c r="AP26" s="363"/>
      <c r="AQ26" s="402"/>
      <c r="AR26" s="412"/>
      <c r="AS26" s="363"/>
      <c r="AT26" s="363"/>
      <c r="AU26" s="363"/>
      <c r="AV26" s="363"/>
      <c r="AW26" s="363"/>
      <c r="AX26" s="248">
        <f t="shared" si="4"/>
        <v>0</v>
      </c>
      <c r="AY26" s="244">
        <f t="shared" si="5"/>
        <v>0</v>
      </c>
      <c r="AZ26" s="553">
        <f t="shared" si="6"/>
        <v>0</v>
      </c>
    </row>
    <row r="27" spans="1:52" s="4" customFormat="1" ht="15" customHeight="1" thickBot="1" x14ac:dyDescent="0.55000000000000004">
      <c r="A27" s="150"/>
      <c r="B27" s="459"/>
      <c r="C27" s="758"/>
      <c r="D27" s="342"/>
      <c r="E27" s="256"/>
      <c r="F27" s="370">
        <f t="shared" si="7"/>
        <v>0</v>
      </c>
      <c r="G27" s="256"/>
      <c r="H27" s="370">
        <f>SUM(N27:AW27)</f>
        <v>0</v>
      </c>
      <c r="I27" s="233"/>
      <c r="J27" s="370">
        <f t="shared" si="9"/>
        <v>0</v>
      </c>
      <c r="K27" s="256"/>
      <c r="L27" s="234"/>
      <c r="M27" s="256"/>
      <c r="N27" s="235"/>
      <c r="O27" s="220"/>
      <c r="P27" s="220"/>
      <c r="Q27" s="364"/>
      <c r="R27" s="365"/>
      <c r="S27" s="403"/>
      <c r="T27" s="413"/>
      <c r="U27" s="365"/>
      <c r="V27" s="365"/>
      <c r="W27" s="365"/>
      <c r="X27" s="365"/>
      <c r="Y27" s="365"/>
      <c r="Z27" s="365"/>
      <c r="AA27" s="365"/>
      <c r="AB27" s="365"/>
      <c r="AC27" s="365"/>
      <c r="AD27" s="365"/>
      <c r="AE27" s="403"/>
      <c r="AF27" s="413"/>
      <c r="AG27" s="365"/>
      <c r="AH27" s="365"/>
      <c r="AI27" s="365"/>
      <c r="AJ27" s="365"/>
      <c r="AK27" s="365"/>
      <c r="AL27" s="365"/>
      <c r="AM27" s="365"/>
      <c r="AN27" s="365"/>
      <c r="AO27" s="365"/>
      <c r="AP27" s="365"/>
      <c r="AQ27" s="403"/>
      <c r="AR27" s="413"/>
      <c r="AS27" s="365"/>
      <c r="AT27" s="365"/>
      <c r="AU27" s="365"/>
      <c r="AV27" s="365"/>
      <c r="AW27" s="365"/>
      <c r="AX27" s="248"/>
      <c r="AY27" s="244"/>
      <c r="AZ27" s="553"/>
    </row>
    <row r="28" spans="1:52" s="4" customFormat="1" ht="15" customHeight="1" thickBot="1" x14ac:dyDescent="0.55000000000000004">
      <c r="A28" s="170"/>
      <c r="B28" s="460"/>
      <c r="C28" s="276" t="s">
        <v>301</v>
      </c>
      <c r="D28" s="274"/>
      <c r="E28" s="277"/>
      <c r="F28" s="370">
        <f t="shared" si="7"/>
        <v>0</v>
      </c>
      <c r="G28" s="277">
        <v>0</v>
      </c>
      <c r="H28" s="370">
        <f>SUM(N28:AW28)</f>
        <v>0</v>
      </c>
      <c r="I28" s="227"/>
      <c r="J28" s="370">
        <f t="shared" si="9"/>
        <v>0</v>
      </c>
      <c r="K28" s="277">
        <v>0</v>
      </c>
      <c r="L28" s="228"/>
      <c r="M28" s="277"/>
      <c r="N28" s="568">
        <f>+IFERROR(VLOOKUP(B26,Sheet1!B:D,2,FALSE),0)</f>
        <v>0</v>
      </c>
      <c r="O28" s="572">
        <f>+IFERROR(VLOOKUP(B26,Sheet1!B:D,3,FALSE)+VLOOKUP(B26,Sheet1!B:E,4,FALSE),0)</f>
        <v>0</v>
      </c>
      <c r="P28" s="572">
        <f>+IFERROR(VLOOKUP(C26,Sheet1!C:E,3,FALSE)+VLOOKUP(C26,Sheet1!C:F,4,FALSE),0)</f>
        <v>0</v>
      </c>
      <c r="Q28" s="364"/>
      <c r="R28" s="365"/>
      <c r="S28" s="403"/>
      <c r="T28" s="413"/>
      <c r="U28" s="365"/>
      <c r="V28" s="365"/>
      <c r="W28" s="365"/>
      <c r="X28" s="365"/>
      <c r="Y28" s="365"/>
      <c r="Z28" s="365"/>
      <c r="AA28" s="365"/>
      <c r="AB28" s="365"/>
      <c r="AC28" s="365"/>
      <c r="AD28" s="365"/>
      <c r="AE28" s="403"/>
      <c r="AF28" s="413"/>
      <c r="AG28" s="365"/>
      <c r="AH28" s="365"/>
      <c r="AI28" s="365"/>
      <c r="AJ28" s="365"/>
      <c r="AK28" s="365"/>
      <c r="AL28" s="365"/>
      <c r="AM28" s="365"/>
      <c r="AN28" s="365"/>
      <c r="AO28" s="365"/>
      <c r="AP28" s="365"/>
      <c r="AQ28" s="403"/>
      <c r="AR28" s="413"/>
      <c r="AS28" s="365"/>
      <c r="AT28" s="365"/>
      <c r="AU28" s="365"/>
      <c r="AV28" s="365"/>
      <c r="AW28" s="365"/>
      <c r="AX28" s="248">
        <f t="shared" si="4"/>
        <v>0</v>
      </c>
      <c r="AY28" s="244">
        <f t="shared" si="5"/>
        <v>0</v>
      </c>
      <c r="AZ28" s="553">
        <f t="shared" si="6"/>
        <v>0</v>
      </c>
    </row>
    <row r="29" spans="1:52" s="4" customFormat="1" ht="15" customHeight="1" x14ac:dyDescent="0.5">
      <c r="A29" s="195" t="s">
        <v>86</v>
      </c>
      <c r="B29" s="458" t="str">
        <f>+LEFT($E$5,5)&amp;"."&amp;A29&amp;"."&amp;$E$3</f>
        <v>ZK101.K209.C525</v>
      </c>
      <c r="C29" s="168" t="s">
        <v>87</v>
      </c>
      <c r="D29" s="168"/>
      <c r="E29" s="206">
        <f t="shared" ref="E29:L29" si="32">SUM(E30:E31)</f>
        <v>0</v>
      </c>
      <c r="F29" s="321">
        <f t="shared" si="32"/>
        <v>0</v>
      </c>
      <c r="G29" s="206">
        <f t="shared" si="32"/>
        <v>0</v>
      </c>
      <c r="H29" s="321">
        <f t="shared" si="32"/>
        <v>0</v>
      </c>
      <c r="I29" s="206">
        <f t="shared" si="32"/>
        <v>0</v>
      </c>
      <c r="J29" s="321">
        <f t="shared" si="32"/>
        <v>0</v>
      </c>
      <c r="K29" s="206">
        <f t="shared" si="32"/>
        <v>0</v>
      </c>
      <c r="L29" s="206">
        <f t="shared" si="32"/>
        <v>0</v>
      </c>
      <c r="M29" s="206"/>
      <c r="N29" s="265">
        <f>SUM(N30:N31)</f>
        <v>0</v>
      </c>
      <c r="O29" s="265">
        <f>SUM(O30:O31)</f>
        <v>0</v>
      </c>
      <c r="P29" s="265">
        <f>SUM(P30:P31)</f>
        <v>0</v>
      </c>
      <c r="Q29" s="265">
        <f>SUM(Q30:Q31)</f>
        <v>0</v>
      </c>
      <c r="R29" s="269">
        <f>SUM(R30:R31)</f>
        <v>0</v>
      </c>
      <c r="S29" s="401">
        <f t="shared" ref="S29:Y29" si="33">SUM(S30:S31)</f>
        <v>0</v>
      </c>
      <c r="T29" s="411">
        <f t="shared" si="33"/>
        <v>0</v>
      </c>
      <c r="U29" s="269">
        <f t="shared" si="33"/>
        <v>0</v>
      </c>
      <c r="V29" s="269">
        <f t="shared" si="33"/>
        <v>0</v>
      </c>
      <c r="W29" s="269">
        <f t="shared" si="33"/>
        <v>0</v>
      </c>
      <c r="X29" s="269">
        <f t="shared" si="33"/>
        <v>0</v>
      </c>
      <c r="Y29" s="269">
        <f t="shared" si="33"/>
        <v>0</v>
      </c>
      <c r="Z29" s="269">
        <f t="shared" ref="Z29:AD29" si="34">SUM(Z30:Z31)</f>
        <v>0</v>
      </c>
      <c r="AA29" s="269">
        <f t="shared" si="34"/>
        <v>0</v>
      </c>
      <c r="AB29" s="269">
        <f t="shared" si="34"/>
        <v>0</v>
      </c>
      <c r="AC29" s="269">
        <f t="shared" si="34"/>
        <v>0</v>
      </c>
      <c r="AD29" s="269">
        <f t="shared" si="34"/>
        <v>0</v>
      </c>
      <c r="AE29" s="401">
        <f t="shared" ref="AE29" si="35">SUM(AE30:AE31)</f>
        <v>0</v>
      </c>
      <c r="AF29" s="411">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269">
        <f t="shared" ref="AP29" si="46">SUM(AP30:AP31)</f>
        <v>0</v>
      </c>
      <c r="AQ29" s="401">
        <f t="shared" ref="AQ29" si="47">SUM(AQ30:AQ31)</f>
        <v>0</v>
      </c>
      <c r="AR29" s="411">
        <f t="shared" ref="AR29" si="48">SUM(AR30:AR31)</f>
        <v>0</v>
      </c>
      <c r="AS29" s="269">
        <f t="shared" ref="AS29" si="49">SUM(AS30:AS31)</f>
        <v>0</v>
      </c>
      <c r="AT29" s="269">
        <f t="shared" ref="AT29" si="50">SUM(AT30:AT31)</f>
        <v>0</v>
      </c>
      <c r="AU29" s="269">
        <f t="shared" ref="AU29" si="51">SUM(AU30:AU31)</f>
        <v>0</v>
      </c>
      <c r="AV29" s="269">
        <f t="shared" ref="AV29" si="52">SUM(AV30:AV31)</f>
        <v>0</v>
      </c>
      <c r="AW29" s="269">
        <f t="shared" ref="AW29" si="53">SUM(AW30:AW31)</f>
        <v>0</v>
      </c>
      <c r="AX29" s="441">
        <f t="shared" si="4"/>
        <v>0</v>
      </c>
      <c r="AY29" s="442">
        <f t="shared" si="5"/>
        <v>0</v>
      </c>
      <c r="AZ29" s="443">
        <f t="shared" si="6"/>
        <v>0</v>
      </c>
    </row>
    <row r="30" spans="1:52" s="4" customFormat="1" ht="15" customHeight="1" x14ac:dyDescent="0.5">
      <c r="A30" s="150"/>
      <c r="B30" s="459" t="str">
        <f>+B29</f>
        <v>ZK101.K209.C525</v>
      </c>
      <c r="C30" s="273"/>
      <c r="D30" s="273"/>
      <c r="E30" s="249"/>
      <c r="F30" s="370">
        <f t="shared" si="7"/>
        <v>0</v>
      </c>
      <c r="G30" s="249">
        <v>0</v>
      </c>
      <c r="H30" s="370">
        <f>SUM(N30:AW30)</f>
        <v>0</v>
      </c>
      <c r="I30" s="231"/>
      <c r="J30" s="370">
        <f t="shared" si="9"/>
        <v>0</v>
      </c>
      <c r="K30" s="249">
        <v>0</v>
      </c>
      <c r="L30" s="232"/>
      <c r="M30" s="249"/>
      <c r="N30" s="235"/>
      <c r="O30" s="230"/>
      <c r="P30" s="230"/>
      <c r="Q30" s="367"/>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248">
        <f t="shared" si="4"/>
        <v>0</v>
      </c>
      <c r="AY30" s="244">
        <f t="shared" si="5"/>
        <v>0</v>
      </c>
      <c r="AZ30" s="553">
        <f t="shared" si="6"/>
        <v>0</v>
      </c>
    </row>
    <row r="31" spans="1:52" s="4" customFormat="1" ht="15" customHeight="1" thickBot="1" x14ac:dyDescent="0.55000000000000004">
      <c r="A31" s="170"/>
      <c r="B31" s="460"/>
      <c r="C31" s="276" t="s">
        <v>301</v>
      </c>
      <c r="D31" s="274"/>
      <c r="E31" s="277"/>
      <c r="F31" s="370">
        <f t="shared" si="7"/>
        <v>0</v>
      </c>
      <c r="G31" s="277">
        <v>0</v>
      </c>
      <c r="H31" s="579">
        <f>SUM(N31:AW31)</f>
        <v>0</v>
      </c>
      <c r="I31" s="227"/>
      <c r="J31" s="370">
        <f t="shared" si="9"/>
        <v>0</v>
      </c>
      <c r="K31" s="277">
        <v>0</v>
      </c>
      <c r="L31" s="228"/>
      <c r="M31" s="277"/>
      <c r="N31" s="568">
        <f>+IFERROR(VLOOKUP(B30,Sheet1!B:D,2,FALSE),0)</f>
        <v>0</v>
      </c>
      <c r="O31" s="572">
        <f>+IFERROR(VLOOKUP(B30,Sheet1!B:D,3,FALSE)+VLOOKUP(B30,Sheet1!B:E,4,FALSE),0)</f>
        <v>0</v>
      </c>
      <c r="P31" s="572">
        <f>+IFERROR(VLOOKUP(C30,Sheet1!C:E,3,FALSE)+VLOOKUP(C30,Sheet1!C:F,4,FALSE),0)</f>
        <v>0</v>
      </c>
      <c r="Q31" s="368"/>
      <c r="R31" s="365"/>
      <c r="S31" s="403"/>
      <c r="T31" s="413"/>
      <c r="U31" s="365"/>
      <c r="V31" s="365"/>
      <c r="W31" s="365"/>
      <c r="X31" s="365"/>
      <c r="Y31" s="365"/>
      <c r="Z31" s="365"/>
      <c r="AA31" s="365"/>
      <c r="AB31" s="365"/>
      <c r="AC31" s="365"/>
      <c r="AD31" s="365"/>
      <c r="AE31" s="403"/>
      <c r="AF31" s="413"/>
      <c r="AG31" s="365"/>
      <c r="AH31" s="365"/>
      <c r="AI31" s="365"/>
      <c r="AJ31" s="365"/>
      <c r="AK31" s="365"/>
      <c r="AL31" s="365"/>
      <c r="AM31" s="365"/>
      <c r="AN31" s="365"/>
      <c r="AO31" s="365"/>
      <c r="AP31" s="365"/>
      <c r="AQ31" s="403"/>
      <c r="AR31" s="413"/>
      <c r="AS31" s="365"/>
      <c r="AT31" s="365"/>
      <c r="AU31" s="365"/>
      <c r="AV31" s="365"/>
      <c r="AW31" s="365"/>
      <c r="AX31" s="248">
        <f t="shared" si="4"/>
        <v>0</v>
      </c>
      <c r="AY31" s="244">
        <f t="shared" si="5"/>
        <v>0</v>
      </c>
      <c r="AZ31" s="553">
        <f t="shared" si="6"/>
        <v>0</v>
      </c>
    </row>
    <row r="32" spans="1:52" s="4" customFormat="1" ht="15" customHeight="1" x14ac:dyDescent="0.5">
      <c r="A32" s="195" t="s">
        <v>88</v>
      </c>
      <c r="B32" s="458" t="str">
        <f>+LEFT($E$5,5)&amp;"."&amp;A32&amp;"."&amp;$E$3</f>
        <v>ZK101.K210.C525</v>
      </c>
      <c r="C32" s="168" t="s">
        <v>89</v>
      </c>
      <c r="D32" s="168"/>
      <c r="E32" s="206">
        <f t="shared" ref="E32:L32" si="54">SUM(E33:E34)</f>
        <v>0</v>
      </c>
      <c r="F32" s="321">
        <f>SUM(F33:F34)</f>
        <v>0</v>
      </c>
      <c r="G32" s="206">
        <f>SUM(G33:G34)</f>
        <v>0</v>
      </c>
      <c r="H32" s="444">
        <f t="shared" si="54"/>
        <v>0</v>
      </c>
      <c r="I32" s="206">
        <f t="shared" si="54"/>
        <v>0</v>
      </c>
      <c r="J32" s="321">
        <f>SUM(J33:J34)</f>
        <v>0</v>
      </c>
      <c r="K32" s="206">
        <f t="shared" si="54"/>
        <v>0</v>
      </c>
      <c r="L32" s="206">
        <f t="shared" si="54"/>
        <v>0</v>
      </c>
      <c r="M32" s="206"/>
      <c r="N32" s="265">
        <f>SUM(N33:N34)</f>
        <v>0</v>
      </c>
      <c r="O32" s="265">
        <f>SUM(O33:O34)</f>
        <v>0</v>
      </c>
      <c r="P32" s="265">
        <f>SUM(P33:P34)</f>
        <v>0</v>
      </c>
      <c r="Q32" s="369">
        <f>SUM(Q33:Q34)</f>
        <v>0</v>
      </c>
      <c r="R32" s="269">
        <f>SUM(R33:R34)</f>
        <v>0</v>
      </c>
      <c r="S32" s="401">
        <f t="shared" ref="S32:Y32" si="55">SUM(S33:S34)</f>
        <v>0</v>
      </c>
      <c r="T32" s="411">
        <f t="shared" si="55"/>
        <v>0</v>
      </c>
      <c r="U32" s="269">
        <f t="shared" si="55"/>
        <v>0</v>
      </c>
      <c r="V32" s="269">
        <f t="shared" si="55"/>
        <v>0</v>
      </c>
      <c r="W32" s="269">
        <f t="shared" si="55"/>
        <v>0</v>
      </c>
      <c r="X32" s="269">
        <f t="shared" si="55"/>
        <v>0</v>
      </c>
      <c r="Y32" s="269">
        <f t="shared" si="55"/>
        <v>0</v>
      </c>
      <c r="Z32" s="269">
        <f t="shared" ref="Z32:AD32" si="56">SUM(Z33:Z34)</f>
        <v>0</v>
      </c>
      <c r="AA32" s="269">
        <f t="shared" si="56"/>
        <v>0</v>
      </c>
      <c r="AB32" s="269">
        <f t="shared" si="56"/>
        <v>0</v>
      </c>
      <c r="AC32" s="269">
        <f t="shared" si="56"/>
        <v>0</v>
      </c>
      <c r="AD32" s="269">
        <f t="shared" si="56"/>
        <v>0</v>
      </c>
      <c r="AE32" s="401">
        <f t="shared" ref="AE32" si="57">SUM(AE33:AE34)</f>
        <v>0</v>
      </c>
      <c r="AF32" s="411">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269">
        <f t="shared" ref="AP32" si="68">SUM(AP33:AP34)</f>
        <v>0</v>
      </c>
      <c r="AQ32" s="401">
        <f t="shared" ref="AQ32" si="69">SUM(AQ33:AQ34)</f>
        <v>0</v>
      </c>
      <c r="AR32" s="411">
        <f t="shared" ref="AR32" si="70">SUM(AR33:AR34)</f>
        <v>0</v>
      </c>
      <c r="AS32" s="269">
        <f t="shared" ref="AS32" si="71">SUM(AS33:AS34)</f>
        <v>0</v>
      </c>
      <c r="AT32" s="269">
        <f t="shared" ref="AT32" si="72">SUM(AT33:AT34)</f>
        <v>0</v>
      </c>
      <c r="AU32" s="269">
        <f t="shared" ref="AU32" si="73">SUM(AU33:AU34)</f>
        <v>0</v>
      </c>
      <c r="AV32" s="269">
        <f t="shared" ref="AV32" si="74">SUM(AV33:AV34)</f>
        <v>0</v>
      </c>
      <c r="AW32" s="269">
        <f t="shared" ref="AW32" si="75">SUM(AW33:AW34)</f>
        <v>0</v>
      </c>
      <c r="AX32" s="441">
        <f t="shared" si="4"/>
        <v>0</v>
      </c>
      <c r="AY32" s="442">
        <f t="shared" si="5"/>
        <v>0</v>
      </c>
      <c r="AZ32" s="443">
        <f t="shared" si="6"/>
        <v>0</v>
      </c>
    </row>
    <row r="33" spans="1:52" s="4" customFormat="1" ht="15" customHeight="1" x14ac:dyDescent="0.5">
      <c r="A33" s="150"/>
      <c r="B33" s="459" t="str">
        <f>+B32</f>
        <v>ZK101.K210.C525</v>
      </c>
      <c r="C33" s="273"/>
      <c r="D33" s="273"/>
      <c r="E33" s="249"/>
      <c r="F33" s="370">
        <f t="shared" si="7"/>
        <v>0</v>
      </c>
      <c r="G33" s="249">
        <v>0</v>
      </c>
      <c r="H33" s="572">
        <f>SUM(N33:AW33)</f>
        <v>0</v>
      </c>
      <c r="I33" s="231"/>
      <c r="J33" s="370">
        <f t="shared" si="9"/>
        <v>0</v>
      </c>
      <c r="K33" s="249">
        <v>0</v>
      </c>
      <c r="L33" s="232"/>
      <c r="M33" s="249"/>
      <c r="N33" s="235"/>
      <c r="O33" s="230"/>
      <c r="P33" s="230"/>
      <c r="Q33" s="367"/>
      <c r="R33" s="363"/>
      <c r="S33" s="402"/>
      <c r="T33" s="412"/>
      <c r="U33" s="363"/>
      <c r="V33" s="363"/>
      <c r="W33" s="363"/>
      <c r="X33" s="363"/>
      <c r="Y33" s="363"/>
      <c r="Z33" s="363"/>
      <c r="AA33" s="363"/>
      <c r="AB33" s="363"/>
      <c r="AC33" s="363"/>
      <c r="AD33" s="363"/>
      <c r="AE33" s="402"/>
      <c r="AF33" s="412"/>
      <c r="AG33" s="363"/>
      <c r="AH33" s="363"/>
      <c r="AI33" s="363"/>
      <c r="AJ33" s="363"/>
      <c r="AK33" s="363"/>
      <c r="AL33" s="363"/>
      <c r="AM33" s="363"/>
      <c r="AN33" s="363"/>
      <c r="AO33" s="363"/>
      <c r="AP33" s="363"/>
      <c r="AQ33" s="402"/>
      <c r="AR33" s="412"/>
      <c r="AS33" s="363"/>
      <c r="AT33" s="363"/>
      <c r="AU33" s="363"/>
      <c r="AV33" s="363"/>
      <c r="AW33" s="363"/>
      <c r="AX33" s="248">
        <f t="shared" si="4"/>
        <v>0</v>
      </c>
      <c r="AY33" s="244">
        <f t="shared" si="5"/>
        <v>0</v>
      </c>
      <c r="AZ33" s="553">
        <f t="shared" si="6"/>
        <v>0</v>
      </c>
    </row>
    <row r="34" spans="1:52" s="4" customFormat="1" ht="15" customHeight="1" thickBot="1" x14ac:dyDescent="0.55000000000000004">
      <c r="A34" s="169"/>
      <c r="B34" s="461"/>
      <c r="C34" s="276" t="s">
        <v>301</v>
      </c>
      <c r="D34" s="274"/>
      <c r="E34" s="277"/>
      <c r="F34" s="370">
        <f t="shared" si="7"/>
        <v>0</v>
      </c>
      <c r="G34" s="277">
        <v>0</v>
      </c>
      <c r="H34" s="579">
        <f>SUM(N34:AW34)</f>
        <v>0</v>
      </c>
      <c r="I34" s="227"/>
      <c r="J34" s="370">
        <f t="shared" si="9"/>
        <v>0</v>
      </c>
      <c r="K34" s="277">
        <v>0</v>
      </c>
      <c r="L34" s="228"/>
      <c r="M34" s="277"/>
      <c r="N34" s="568">
        <f>+IFERROR(VLOOKUP(B33,Sheet1!B:D,2,FALSE),0)</f>
        <v>0</v>
      </c>
      <c r="O34" s="572">
        <f>+IFERROR(VLOOKUP(B33,Sheet1!B:D,3,FALSE)+VLOOKUP(B33,Sheet1!B:E,4,FALSE),0)</f>
        <v>0</v>
      </c>
      <c r="P34" s="572">
        <f>+IFERROR(VLOOKUP(C33,Sheet1!C:E,3,FALSE)+VLOOKUP(C33,Sheet1!C:F,4,FALSE),0)</f>
        <v>0</v>
      </c>
      <c r="Q34" s="368"/>
      <c r="R34" s="365"/>
      <c r="S34" s="403"/>
      <c r="T34" s="413"/>
      <c r="U34" s="365"/>
      <c r="V34" s="365"/>
      <c r="W34" s="365"/>
      <c r="X34" s="365"/>
      <c r="Y34" s="365"/>
      <c r="Z34" s="365"/>
      <c r="AA34" s="365"/>
      <c r="AB34" s="365"/>
      <c r="AC34" s="365"/>
      <c r="AD34" s="365"/>
      <c r="AE34" s="403"/>
      <c r="AF34" s="413"/>
      <c r="AG34" s="365"/>
      <c r="AH34" s="365"/>
      <c r="AI34" s="365"/>
      <c r="AJ34" s="365"/>
      <c r="AK34" s="365"/>
      <c r="AL34" s="365"/>
      <c r="AM34" s="365"/>
      <c r="AN34" s="365"/>
      <c r="AO34" s="365"/>
      <c r="AP34" s="365"/>
      <c r="AQ34" s="403"/>
      <c r="AR34" s="413"/>
      <c r="AS34" s="365"/>
      <c r="AT34" s="365"/>
      <c r="AU34" s="365"/>
      <c r="AV34" s="365"/>
      <c r="AW34" s="365"/>
      <c r="AX34" s="248">
        <f t="shared" si="4"/>
        <v>0</v>
      </c>
      <c r="AY34" s="244">
        <f t="shared" si="5"/>
        <v>0</v>
      </c>
      <c r="AZ34" s="553">
        <f t="shared" si="6"/>
        <v>0</v>
      </c>
    </row>
    <row r="35" spans="1:52" s="4" customFormat="1" ht="15" customHeight="1" x14ac:dyDescent="0.5">
      <c r="A35" s="195" t="s">
        <v>90</v>
      </c>
      <c r="B35" s="458" t="str">
        <f>+LEFT($E$5,5)&amp;"."&amp;A35&amp;"."&amp;$E$3</f>
        <v>ZK101.K211.C525</v>
      </c>
      <c r="C35" s="168" t="s">
        <v>91</v>
      </c>
      <c r="D35" s="168"/>
      <c r="E35" s="206">
        <f t="shared" ref="E35:L35" si="76">SUM(E36:E37)</f>
        <v>0</v>
      </c>
      <c r="F35" s="321">
        <f>SUM(F36:F37)</f>
        <v>0</v>
      </c>
      <c r="G35" s="206">
        <f>SUM(G36:G37)</f>
        <v>0</v>
      </c>
      <c r="H35" s="444">
        <f t="shared" si="76"/>
        <v>0</v>
      </c>
      <c r="I35" s="206">
        <f t="shared" si="76"/>
        <v>0</v>
      </c>
      <c r="J35" s="321">
        <f>SUM(J36:J37)</f>
        <v>0</v>
      </c>
      <c r="K35" s="206">
        <f t="shared" si="76"/>
        <v>0</v>
      </c>
      <c r="L35" s="206">
        <f t="shared" si="76"/>
        <v>0</v>
      </c>
      <c r="M35" s="206"/>
      <c r="N35" s="265">
        <f>SUM(N36:N37)</f>
        <v>0</v>
      </c>
      <c r="O35" s="265">
        <f>SUM(O36:O37)</f>
        <v>0</v>
      </c>
      <c r="P35" s="265">
        <f>SUM(P36:P37)</f>
        <v>0</v>
      </c>
      <c r="Q35" s="369">
        <f>SUM(Q36:Q37)</f>
        <v>0</v>
      </c>
      <c r="R35" s="269">
        <f>SUM(R36:R37)</f>
        <v>0</v>
      </c>
      <c r="S35" s="401">
        <f t="shared" ref="S35:Y35" si="77">SUM(S36:S37)</f>
        <v>0</v>
      </c>
      <c r="T35" s="411">
        <f t="shared" si="77"/>
        <v>0</v>
      </c>
      <c r="U35" s="269">
        <f t="shared" si="77"/>
        <v>0</v>
      </c>
      <c r="V35" s="269">
        <f t="shared" si="77"/>
        <v>0</v>
      </c>
      <c r="W35" s="269">
        <f t="shared" si="77"/>
        <v>0</v>
      </c>
      <c r="X35" s="269">
        <f t="shared" si="77"/>
        <v>0</v>
      </c>
      <c r="Y35" s="269">
        <f t="shared" si="77"/>
        <v>0</v>
      </c>
      <c r="Z35" s="269">
        <f t="shared" ref="Z35:AD35" si="78">SUM(Z36:Z37)</f>
        <v>0</v>
      </c>
      <c r="AA35" s="269">
        <f t="shared" si="78"/>
        <v>0</v>
      </c>
      <c r="AB35" s="269">
        <f t="shared" si="78"/>
        <v>0</v>
      </c>
      <c r="AC35" s="269">
        <f t="shared" si="78"/>
        <v>0</v>
      </c>
      <c r="AD35" s="269">
        <f t="shared" si="78"/>
        <v>0</v>
      </c>
      <c r="AE35" s="401">
        <f t="shared" ref="AE35" si="79">SUM(AE36:AE37)</f>
        <v>0</v>
      </c>
      <c r="AF35" s="411">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269">
        <f t="shared" ref="AP35" si="90">SUM(AP36:AP37)</f>
        <v>0</v>
      </c>
      <c r="AQ35" s="401">
        <f t="shared" ref="AQ35" si="91">SUM(AQ36:AQ37)</f>
        <v>0</v>
      </c>
      <c r="AR35" s="411">
        <f t="shared" ref="AR35" si="92">SUM(AR36:AR37)</f>
        <v>0</v>
      </c>
      <c r="AS35" s="269">
        <f t="shared" ref="AS35" si="93">SUM(AS36:AS37)</f>
        <v>0</v>
      </c>
      <c r="AT35" s="269">
        <f t="shared" ref="AT35" si="94">SUM(AT36:AT37)</f>
        <v>0</v>
      </c>
      <c r="AU35" s="269">
        <f t="shared" ref="AU35" si="95">SUM(AU36:AU37)</f>
        <v>0</v>
      </c>
      <c r="AV35" s="269">
        <f t="shared" ref="AV35" si="96">SUM(AV36:AV37)</f>
        <v>0</v>
      </c>
      <c r="AW35" s="269">
        <f t="shared" ref="AW35" si="97">SUM(AW36:AW37)</f>
        <v>0</v>
      </c>
      <c r="AX35" s="441">
        <f t="shared" si="4"/>
        <v>0</v>
      </c>
      <c r="AY35" s="442">
        <f t="shared" si="5"/>
        <v>0</v>
      </c>
      <c r="AZ35" s="443">
        <f t="shared" si="6"/>
        <v>0</v>
      </c>
    </row>
    <row r="36" spans="1:52" s="4" customFormat="1" ht="15" customHeight="1" x14ac:dyDescent="0.5">
      <c r="A36" s="150"/>
      <c r="B36" s="459" t="str">
        <f>+B35</f>
        <v>ZK101.K211.C525</v>
      </c>
      <c r="C36" s="273"/>
      <c r="D36" s="273"/>
      <c r="E36" s="249"/>
      <c r="F36" s="370">
        <f t="shared" si="7"/>
        <v>0</v>
      </c>
      <c r="G36" s="249">
        <v>0</v>
      </c>
      <c r="H36" s="572">
        <f>SUM(N36:AW36)</f>
        <v>0</v>
      </c>
      <c r="I36" s="231"/>
      <c r="J36" s="370">
        <f t="shared" si="9"/>
        <v>0</v>
      </c>
      <c r="K36" s="249">
        <v>0</v>
      </c>
      <c r="L36" s="232"/>
      <c r="M36" s="249"/>
      <c r="N36" s="235"/>
      <c r="O36" s="230"/>
      <c r="P36" s="230"/>
      <c r="Q36" s="367"/>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248">
        <f t="shared" si="4"/>
        <v>0</v>
      </c>
      <c r="AY36" s="244">
        <f t="shared" si="5"/>
        <v>0</v>
      </c>
      <c r="AZ36" s="553">
        <f t="shared" si="6"/>
        <v>0</v>
      </c>
    </row>
    <row r="37" spans="1:52" s="4" customFormat="1" ht="15" customHeight="1" thickBot="1" x14ac:dyDescent="0.55000000000000004">
      <c r="A37" s="169"/>
      <c r="B37" s="461"/>
      <c r="C37" s="276" t="s">
        <v>301</v>
      </c>
      <c r="D37" s="274"/>
      <c r="E37" s="277"/>
      <c r="F37" s="370">
        <f t="shared" si="7"/>
        <v>0</v>
      </c>
      <c r="G37" s="277">
        <v>0</v>
      </c>
      <c r="H37" s="579">
        <f>SUM(N37:AW37)</f>
        <v>0</v>
      </c>
      <c r="I37" s="227"/>
      <c r="J37" s="370">
        <f t="shared" si="9"/>
        <v>0</v>
      </c>
      <c r="K37" s="277">
        <v>0</v>
      </c>
      <c r="L37" s="228"/>
      <c r="M37" s="277"/>
      <c r="N37" s="568">
        <f>+IFERROR(VLOOKUP(B36,Sheet1!B:D,2,FALSE),0)</f>
        <v>0</v>
      </c>
      <c r="O37" s="572">
        <f>+IFERROR(VLOOKUP(B36,Sheet1!B:D,3,FALSE)+VLOOKUP(B36,Sheet1!B:E,4,FALSE),0)</f>
        <v>0</v>
      </c>
      <c r="P37" s="572">
        <f>+IFERROR(VLOOKUP(C36,Sheet1!C:E,3,FALSE)+VLOOKUP(C36,Sheet1!C:F,4,FALSE),0)</f>
        <v>0</v>
      </c>
      <c r="Q37" s="368"/>
      <c r="R37" s="365"/>
      <c r="S37" s="403"/>
      <c r="T37" s="413"/>
      <c r="U37" s="365"/>
      <c r="V37" s="365"/>
      <c r="W37" s="365"/>
      <c r="X37" s="365"/>
      <c r="Y37" s="365"/>
      <c r="Z37" s="365"/>
      <c r="AA37" s="365"/>
      <c r="AB37" s="365"/>
      <c r="AC37" s="365"/>
      <c r="AD37" s="365"/>
      <c r="AE37" s="403"/>
      <c r="AF37" s="413"/>
      <c r="AG37" s="365"/>
      <c r="AH37" s="365"/>
      <c r="AI37" s="365"/>
      <c r="AJ37" s="365"/>
      <c r="AK37" s="365"/>
      <c r="AL37" s="365"/>
      <c r="AM37" s="365"/>
      <c r="AN37" s="365"/>
      <c r="AO37" s="365"/>
      <c r="AP37" s="365"/>
      <c r="AQ37" s="403"/>
      <c r="AR37" s="413"/>
      <c r="AS37" s="365"/>
      <c r="AT37" s="365"/>
      <c r="AU37" s="365"/>
      <c r="AV37" s="365"/>
      <c r="AW37" s="365"/>
      <c r="AX37" s="248">
        <f t="shared" si="4"/>
        <v>0</v>
      </c>
      <c r="AY37" s="244">
        <f t="shared" si="5"/>
        <v>0</v>
      </c>
      <c r="AZ37" s="553">
        <f t="shared" si="6"/>
        <v>0</v>
      </c>
    </row>
    <row r="38" spans="1:52" s="4" customFormat="1" ht="15" customHeight="1" x14ac:dyDescent="0.5">
      <c r="A38" s="196" t="s">
        <v>92</v>
      </c>
      <c r="B38" s="458" t="str">
        <f>+LEFT($E$5,5)&amp;"."&amp;A38&amp;"."&amp;$E$3</f>
        <v>ZK101.K212.C525</v>
      </c>
      <c r="C38" s="168" t="s">
        <v>93</v>
      </c>
      <c r="D38" s="168"/>
      <c r="E38" s="206">
        <f t="shared" ref="E38:L38" si="98">SUM(E39:E40)</f>
        <v>0</v>
      </c>
      <c r="F38" s="321">
        <f>SUM(F39:F40)</f>
        <v>0</v>
      </c>
      <c r="G38" s="206">
        <f>SUM(G39:G40)</f>
        <v>0</v>
      </c>
      <c r="H38" s="444">
        <f t="shared" si="98"/>
        <v>0</v>
      </c>
      <c r="I38" s="206">
        <f t="shared" si="98"/>
        <v>0</v>
      </c>
      <c r="J38" s="321">
        <f>SUM(J39:J40)</f>
        <v>0</v>
      </c>
      <c r="K38" s="206">
        <f t="shared" si="98"/>
        <v>0</v>
      </c>
      <c r="L38" s="206">
        <f t="shared" si="98"/>
        <v>0</v>
      </c>
      <c r="M38" s="206"/>
      <c r="N38" s="265">
        <f>SUM(N39:N40)</f>
        <v>0</v>
      </c>
      <c r="O38" s="265">
        <f>SUM(O39:O40)</f>
        <v>0</v>
      </c>
      <c r="P38" s="265">
        <f>SUM(P39:P40)</f>
        <v>0</v>
      </c>
      <c r="Q38" s="369">
        <f>SUM(Q39:Q40)</f>
        <v>0</v>
      </c>
      <c r="R38" s="269">
        <f>SUM(R39:R40)</f>
        <v>0</v>
      </c>
      <c r="S38" s="401">
        <f t="shared" ref="S38:Y38" si="99">SUM(S39:S40)</f>
        <v>0</v>
      </c>
      <c r="T38" s="411">
        <f t="shared" si="99"/>
        <v>0</v>
      </c>
      <c r="U38" s="269">
        <f t="shared" si="99"/>
        <v>0</v>
      </c>
      <c r="V38" s="269">
        <f t="shared" si="99"/>
        <v>0</v>
      </c>
      <c r="W38" s="269">
        <f t="shared" si="99"/>
        <v>0</v>
      </c>
      <c r="X38" s="269">
        <f t="shared" si="99"/>
        <v>0</v>
      </c>
      <c r="Y38" s="269">
        <f t="shared" si="99"/>
        <v>0</v>
      </c>
      <c r="Z38" s="269">
        <f t="shared" ref="Z38:AD38" si="100">SUM(Z39:Z40)</f>
        <v>0</v>
      </c>
      <c r="AA38" s="269">
        <f t="shared" si="100"/>
        <v>0</v>
      </c>
      <c r="AB38" s="269">
        <f t="shared" si="100"/>
        <v>0</v>
      </c>
      <c r="AC38" s="269">
        <f t="shared" si="100"/>
        <v>0</v>
      </c>
      <c r="AD38" s="269">
        <f t="shared" si="100"/>
        <v>0</v>
      </c>
      <c r="AE38" s="401">
        <f t="shared" ref="AE38" si="101">SUM(AE39:AE40)</f>
        <v>0</v>
      </c>
      <c r="AF38" s="411">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269">
        <f t="shared" ref="AP38" si="112">SUM(AP39:AP40)</f>
        <v>0</v>
      </c>
      <c r="AQ38" s="401">
        <f t="shared" ref="AQ38" si="113">SUM(AQ39:AQ40)</f>
        <v>0</v>
      </c>
      <c r="AR38" s="411">
        <f t="shared" ref="AR38" si="114">SUM(AR39:AR40)</f>
        <v>0</v>
      </c>
      <c r="AS38" s="269">
        <f t="shared" ref="AS38" si="115">SUM(AS39:AS40)</f>
        <v>0</v>
      </c>
      <c r="AT38" s="269">
        <f t="shared" ref="AT38" si="116">SUM(AT39:AT40)</f>
        <v>0</v>
      </c>
      <c r="AU38" s="269">
        <f t="shared" ref="AU38" si="117">SUM(AU39:AU40)</f>
        <v>0</v>
      </c>
      <c r="AV38" s="269">
        <f t="shared" ref="AV38" si="118">SUM(AV39:AV40)</f>
        <v>0</v>
      </c>
      <c r="AW38" s="269">
        <f t="shared" ref="AW38" si="119">SUM(AW39:AW40)</f>
        <v>0</v>
      </c>
      <c r="AX38" s="441">
        <f t="shared" si="4"/>
        <v>0</v>
      </c>
      <c r="AY38" s="442">
        <f t="shared" si="5"/>
        <v>0</v>
      </c>
      <c r="AZ38" s="443">
        <f t="shared" si="6"/>
        <v>0</v>
      </c>
    </row>
    <row r="39" spans="1:52" s="4" customFormat="1" ht="15" customHeight="1" x14ac:dyDescent="0.5">
      <c r="A39" s="151"/>
      <c r="B39" s="463" t="str">
        <f>+B38</f>
        <v>ZK101.K212.C525</v>
      </c>
      <c r="C39" s="273"/>
      <c r="D39" s="273"/>
      <c r="E39" s="249"/>
      <c r="F39" s="370">
        <f t="shared" si="7"/>
        <v>0</v>
      </c>
      <c r="G39" s="249">
        <v>0</v>
      </c>
      <c r="H39" s="572">
        <f>SUM(N39:AW39)</f>
        <v>0</v>
      </c>
      <c r="I39" s="231"/>
      <c r="J39" s="370">
        <f t="shared" si="9"/>
        <v>0</v>
      </c>
      <c r="K39" s="249">
        <v>0</v>
      </c>
      <c r="L39" s="232"/>
      <c r="M39" s="249"/>
      <c r="N39" s="235"/>
      <c r="O39" s="230"/>
      <c r="P39" s="230"/>
      <c r="Q39" s="367"/>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248">
        <f t="shared" si="4"/>
        <v>0</v>
      </c>
      <c r="AY39" s="244">
        <f t="shared" si="5"/>
        <v>0</v>
      </c>
      <c r="AZ39" s="553">
        <f t="shared" si="6"/>
        <v>0</v>
      </c>
    </row>
    <row r="40" spans="1:52" s="4" customFormat="1" ht="15" customHeight="1" thickBot="1" x14ac:dyDescent="0.55000000000000004">
      <c r="A40" s="169"/>
      <c r="B40" s="461"/>
      <c r="C40" s="276" t="s">
        <v>301</v>
      </c>
      <c r="D40" s="274"/>
      <c r="E40" s="277"/>
      <c r="F40" s="370">
        <f t="shared" si="7"/>
        <v>0</v>
      </c>
      <c r="G40" s="277">
        <v>0</v>
      </c>
      <c r="H40" s="579">
        <f>SUM(N40:AW40)</f>
        <v>0</v>
      </c>
      <c r="I40" s="227"/>
      <c r="J40" s="370">
        <f t="shared" si="9"/>
        <v>0</v>
      </c>
      <c r="K40" s="277">
        <v>0</v>
      </c>
      <c r="L40" s="228"/>
      <c r="M40" s="277"/>
      <c r="N40" s="568">
        <f>+IFERROR(VLOOKUP(B39,Sheet1!B:D,2,FALSE),0)</f>
        <v>0</v>
      </c>
      <c r="O40" s="572">
        <f>+IFERROR(VLOOKUP(B39,Sheet1!B:D,3,FALSE)+VLOOKUP(B39,Sheet1!B:E,4,FALSE),0)</f>
        <v>0</v>
      </c>
      <c r="P40" s="572">
        <f>+IFERROR(VLOOKUP(C39,Sheet1!C:E,3,FALSE)+VLOOKUP(C39,Sheet1!C:F,4,FALSE),0)</f>
        <v>0</v>
      </c>
      <c r="Q40" s="368"/>
      <c r="R40" s="365"/>
      <c r="S40" s="403"/>
      <c r="T40" s="413"/>
      <c r="U40" s="365"/>
      <c r="V40" s="365"/>
      <c r="W40" s="365"/>
      <c r="X40" s="365"/>
      <c r="Y40" s="365"/>
      <c r="Z40" s="365"/>
      <c r="AA40" s="365"/>
      <c r="AB40" s="365"/>
      <c r="AC40" s="365"/>
      <c r="AD40" s="365"/>
      <c r="AE40" s="403"/>
      <c r="AF40" s="413"/>
      <c r="AG40" s="365"/>
      <c r="AH40" s="365"/>
      <c r="AI40" s="365"/>
      <c r="AJ40" s="365"/>
      <c r="AK40" s="365"/>
      <c r="AL40" s="365"/>
      <c r="AM40" s="365"/>
      <c r="AN40" s="365"/>
      <c r="AO40" s="365"/>
      <c r="AP40" s="365"/>
      <c r="AQ40" s="403"/>
      <c r="AR40" s="413"/>
      <c r="AS40" s="365"/>
      <c r="AT40" s="365"/>
      <c r="AU40" s="365"/>
      <c r="AV40" s="365"/>
      <c r="AW40" s="365"/>
      <c r="AX40" s="248">
        <f t="shared" si="4"/>
        <v>0</v>
      </c>
      <c r="AY40" s="244">
        <f t="shared" si="5"/>
        <v>0</v>
      </c>
      <c r="AZ40" s="553">
        <f t="shared" si="6"/>
        <v>0</v>
      </c>
    </row>
    <row r="41" spans="1:52" s="4" customFormat="1" ht="15" customHeight="1" x14ac:dyDescent="0.5">
      <c r="A41" s="196" t="s">
        <v>94</v>
      </c>
      <c r="B41" s="458" t="str">
        <f>+LEFT($E$5,5)&amp;"."&amp;A41&amp;"."&amp;$E$3</f>
        <v>ZK101.K213.C525</v>
      </c>
      <c r="C41" s="168" t="s">
        <v>95</v>
      </c>
      <c r="D41" s="168"/>
      <c r="E41" s="206">
        <f t="shared" ref="E41:L41" si="120">SUM(E42:E43)</f>
        <v>0</v>
      </c>
      <c r="F41" s="321">
        <f t="shared" si="120"/>
        <v>0</v>
      </c>
      <c r="G41" s="206">
        <f t="shared" si="120"/>
        <v>0</v>
      </c>
      <c r="H41" s="444">
        <f t="shared" si="120"/>
        <v>0</v>
      </c>
      <c r="I41" s="206">
        <f t="shared" si="120"/>
        <v>0</v>
      </c>
      <c r="J41" s="321">
        <f t="shared" si="120"/>
        <v>0</v>
      </c>
      <c r="K41" s="206">
        <f t="shared" si="120"/>
        <v>0</v>
      </c>
      <c r="L41" s="206">
        <f t="shared" si="120"/>
        <v>0</v>
      </c>
      <c r="M41" s="206"/>
      <c r="N41" s="265">
        <f>SUM(N42:N43)</f>
        <v>0</v>
      </c>
      <c r="O41" s="265">
        <f>SUM(O42:O43)</f>
        <v>0</v>
      </c>
      <c r="P41" s="265">
        <f>SUM(P42:P43)</f>
        <v>0</v>
      </c>
      <c r="Q41" s="369">
        <f>SUM(Q42:Q43)</f>
        <v>0</v>
      </c>
      <c r="R41" s="269">
        <f>SUM(R42:R43)</f>
        <v>0</v>
      </c>
      <c r="S41" s="401">
        <f t="shared" ref="S41:Y41" si="121">SUM(S42:S43)</f>
        <v>0</v>
      </c>
      <c r="T41" s="411">
        <f t="shared" si="121"/>
        <v>0</v>
      </c>
      <c r="U41" s="269">
        <f t="shared" si="121"/>
        <v>0</v>
      </c>
      <c r="V41" s="269">
        <f t="shared" si="121"/>
        <v>0</v>
      </c>
      <c r="W41" s="269">
        <f t="shared" si="121"/>
        <v>0</v>
      </c>
      <c r="X41" s="269">
        <f t="shared" si="121"/>
        <v>0</v>
      </c>
      <c r="Y41" s="269">
        <f t="shared" si="121"/>
        <v>0</v>
      </c>
      <c r="Z41" s="269">
        <f t="shared" ref="Z41:AD41" si="122">SUM(Z42:Z43)</f>
        <v>0</v>
      </c>
      <c r="AA41" s="269">
        <f t="shared" si="122"/>
        <v>0</v>
      </c>
      <c r="AB41" s="269">
        <f t="shared" si="122"/>
        <v>0</v>
      </c>
      <c r="AC41" s="269">
        <f t="shared" si="122"/>
        <v>0</v>
      </c>
      <c r="AD41" s="269">
        <f t="shared" si="122"/>
        <v>0</v>
      </c>
      <c r="AE41" s="401">
        <f t="shared" ref="AE41" si="123">SUM(AE42:AE43)</f>
        <v>0</v>
      </c>
      <c r="AF41" s="411">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269">
        <f t="shared" ref="AP41" si="134">SUM(AP42:AP43)</f>
        <v>0</v>
      </c>
      <c r="AQ41" s="401">
        <f t="shared" ref="AQ41" si="135">SUM(AQ42:AQ43)</f>
        <v>0</v>
      </c>
      <c r="AR41" s="411">
        <f t="shared" ref="AR41" si="136">SUM(AR42:AR43)</f>
        <v>0</v>
      </c>
      <c r="AS41" s="269">
        <f t="shared" ref="AS41" si="137">SUM(AS42:AS43)</f>
        <v>0</v>
      </c>
      <c r="AT41" s="269">
        <f t="shared" ref="AT41" si="138">SUM(AT42:AT43)</f>
        <v>0</v>
      </c>
      <c r="AU41" s="269">
        <f t="shared" ref="AU41" si="139">SUM(AU42:AU43)</f>
        <v>0</v>
      </c>
      <c r="AV41" s="269">
        <f t="shared" ref="AV41" si="140">SUM(AV42:AV43)</f>
        <v>0</v>
      </c>
      <c r="AW41" s="269">
        <f t="shared" ref="AW41" si="141">SUM(AW42:AW43)</f>
        <v>0</v>
      </c>
      <c r="AX41" s="441">
        <f t="shared" ref="AX41:AX66" si="142">SUM(Q41:AW41)</f>
        <v>0</v>
      </c>
      <c r="AY41" s="442">
        <f t="shared" ref="AY41:AY66" si="143">+AX41+N41</f>
        <v>0</v>
      </c>
      <c r="AZ41" s="443">
        <f t="shared" ref="AZ41:AZ66" si="144">+G41-AY41</f>
        <v>0</v>
      </c>
    </row>
    <row r="42" spans="1:52" s="4" customFormat="1" ht="15" customHeight="1" x14ac:dyDescent="0.5">
      <c r="A42" s="151"/>
      <c r="B42" s="463" t="str">
        <f>+B41</f>
        <v>ZK101.K213.C525</v>
      </c>
      <c r="C42" s="273"/>
      <c r="D42" s="273"/>
      <c r="E42" s="249"/>
      <c r="F42" s="370">
        <f t="shared" si="7"/>
        <v>0</v>
      </c>
      <c r="G42" s="249"/>
      <c r="H42" s="572">
        <f>SUM(N42:AW42)</f>
        <v>0</v>
      </c>
      <c r="I42" s="231"/>
      <c r="J42" s="370">
        <f t="shared" si="9"/>
        <v>0</v>
      </c>
      <c r="K42" s="249">
        <v>0</v>
      </c>
      <c r="L42" s="232"/>
      <c r="M42" s="249"/>
      <c r="N42" s="235"/>
      <c r="O42" s="230"/>
      <c r="P42" s="230"/>
      <c r="Q42" s="367"/>
      <c r="R42" s="363"/>
      <c r="S42" s="402"/>
      <c r="T42" s="412"/>
      <c r="U42" s="363"/>
      <c r="V42" s="363"/>
      <c r="W42" s="363"/>
      <c r="X42" s="363"/>
      <c r="Y42" s="363"/>
      <c r="Z42" s="363"/>
      <c r="AA42" s="363"/>
      <c r="AB42" s="363"/>
      <c r="AC42" s="363"/>
      <c r="AD42" s="363"/>
      <c r="AE42" s="402"/>
      <c r="AF42" s="412"/>
      <c r="AG42" s="363"/>
      <c r="AH42" s="363"/>
      <c r="AI42" s="363"/>
      <c r="AJ42" s="363"/>
      <c r="AK42" s="363"/>
      <c r="AL42" s="363"/>
      <c r="AM42" s="363"/>
      <c r="AN42" s="363"/>
      <c r="AO42" s="363"/>
      <c r="AP42" s="363"/>
      <c r="AQ42" s="402"/>
      <c r="AR42" s="412"/>
      <c r="AS42" s="363"/>
      <c r="AT42" s="363"/>
      <c r="AU42" s="363"/>
      <c r="AV42" s="363"/>
      <c r="AW42" s="363"/>
      <c r="AX42" s="248">
        <f t="shared" si="142"/>
        <v>0</v>
      </c>
      <c r="AY42" s="244">
        <f t="shared" si="143"/>
        <v>0</v>
      </c>
      <c r="AZ42" s="553">
        <f t="shared" si="144"/>
        <v>0</v>
      </c>
    </row>
    <row r="43" spans="1:52" s="4" customFormat="1" ht="15" customHeight="1" thickBot="1" x14ac:dyDescent="0.55000000000000004">
      <c r="A43" s="169"/>
      <c r="B43" s="461"/>
      <c r="C43" s="276" t="s">
        <v>301</v>
      </c>
      <c r="D43" s="274"/>
      <c r="E43" s="277"/>
      <c r="F43" s="370">
        <f t="shared" si="7"/>
        <v>0</v>
      </c>
      <c r="G43" s="277">
        <v>0</v>
      </c>
      <c r="H43" s="579">
        <f>SUM(N43:AW43)</f>
        <v>0</v>
      </c>
      <c r="I43" s="227"/>
      <c r="J43" s="370">
        <f t="shared" si="9"/>
        <v>0</v>
      </c>
      <c r="K43" s="277">
        <v>0</v>
      </c>
      <c r="L43" s="228"/>
      <c r="M43" s="277"/>
      <c r="N43" s="568">
        <f>+IFERROR(VLOOKUP(B42,Sheet1!B:D,2,FALSE),0)</f>
        <v>0</v>
      </c>
      <c r="O43" s="572">
        <f>+IFERROR(VLOOKUP(B42,Sheet1!B:D,3,FALSE)+VLOOKUP(B42,Sheet1!B:E,4,FALSE),0)</f>
        <v>0</v>
      </c>
      <c r="P43" s="572">
        <f>+IFERROR(VLOOKUP(C42,Sheet1!C:E,3,FALSE)+VLOOKUP(C42,Sheet1!C:F,4,FALSE),0)</f>
        <v>0</v>
      </c>
      <c r="Q43" s="368"/>
      <c r="R43" s="365"/>
      <c r="S43" s="403"/>
      <c r="T43" s="413"/>
      <c r="U43" s="365"/>
      <c r="V43" s="365"/>
      <c r="W43" s="365"/>
      <c r="X43" s="365"/>
      <c r="Y43" s="365"/>
      <c r="Z43" s="365"/>
      <c r="AA43" s="365"/>
      <c r="AB43" s="365"/>
      <c r="AC43" s="365"/>
      <c r="AD43" s="365"/>
      <c r="AE43" s="403"/>
      <c r="AF43" s="413"/>
      <c r="AG43" s="365"/>
      <c r="AH43" s="365"/>
      <c r="AI43" s="365"/>
      <c r="AJ43" s="365"/>
      <c r="AK43" s="365"/>
      <c r="AL43" s="365"/>
      <c r="AM43" s="365"/>
      <c r="AN43" s="365"/>
      <c r="AO43" s="365"/>
      <c r="AP43" s="365"/>
      <c r="AQ43" s="403"/>
      <c r="AR43" s="413"/>
      <c r="AS43" s="365"/>
      <c r="AT43" s="365"/>
      <c r="AU43" s="365"/>
      <c r="AV43" s="365"/>
      <c r="AW43" s="365"/>
      <c r="AX43" s="248">
        <f t="shared" si="142"/>
        <v>0</v>
      </c>
      <c r="AY43" s="244">
        <f t="shared" si="143"/>
        <v>0</v>
      </c>
      <c r="AZ43" s="553">
        <f t="shared" si="144"/>
        <v>0</v>
      </c>
    </row>
    <row r="44" spans="1:52" s="4" customFormat="1" ht="15" customHeight="1" x14ac:dyDescent="0.5">
      <c r="A44" s="196" t="s">
        <v>96</v>
      </c>
      <c r="B44" s="458" t="str">
        <f>+LEFT($E$5,5)&amp;"."&amp;A44&amp;"."&amp;$E$3</f>
        <v>ZK101.K214.C525</v>
      </c>
      <c r="C44" s="168" t="s">
        <v>97</v>
      </c>
      <c r="D44" s="168"/>
      <c r="E44" s="206">
        <f t="shared" ref="E44:L44" si="145">SUM(E45:E46)</f>
        <v>0</v>
      </c>
      <c r="F44" s="321">
        <f t="shared" si="145"/>
        <v>0</v>
      </c>
      <c r="G44" s="206">
        <f t="shared" si="145"/>
        <v>0</v>
      </c>
      <c r="H44" s="444">
        <f t="shared" si="145"/>
        <v>0</v>
      </c>
      <c r="I44" s="206">
        <f t="shared" si="145"/>
        <v>0</v>
      </c>
      <c r="J44" s="321">
        <f t="shared" si="145"/>
        <v>0</v>
      </c>
      <c r="K44" s="206">
        <f t="shared" si="145"/>
        <v>0</v>
      </c>
      <c r="L44" s="206">
        <f t="shared" si="145"/>
        <v>0</v>
      </c>
      <c r="M44" s="206"/>
      <c r="N44" s="265">
        <f>SUM(N45:N46)</f>
        <v>0</v>
      </c>
      <c r="O44" s="265">
        <f>SUM(O45:O46)</f>
        <v>0</v>
      </c>
      <c r="P44" s="265">
        <f>SUM(P45:P46)</f>
        <v>0</v>
      </c>
      <c r="Q44" s="369">
        <f>SUM(Q45:Q46)</f>
        <v>0</v>
      </c>
      <c r="R44" s="269">
        <f>SUM(R45:R46)</f>
        <v>0</v>
      </c>
      <c r="S44" s="401">
        <f t="shared" ref="S44:Y44" si="146">SUM(S45:S46)</f>
        <v>0</v>
      </c>
      <c r="T44" s="411">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0</v>
      </c>
      <c r="AD44" s="269">
        <f t="shared" si="147"/>
        <v>0</v>
      </c>
      <c r="AE44" s="401">
        <f t="shared" ref="AE44" si="148">SUM(AE45:AE46)</f>
        <v>0</v>
      </c>
      <c r="AF44" s="411">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269">
        <f t="shared" ref="AP44" si="159">SUM(AP45:AP46)</f>
        <v>0</v>
      </c>
      <c r="AQ44" s="401">
        <f t="shared" ref="AQ44" si="160">SUM(AQ45:AQ46)</f>
        <v>0</v>
      </c>
      <c r="AR44" s="411">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1">
        <f t="shared" si="142"/>
        <v>0</v>
      </c>
      <c r="AY44" s="442">
        <f t="shared" si="143"/>
        <v>0</v>
      </c>
      <c r="AZ44" s="443">
        <f t="shared" si="144"/>
        <v>0</v>
      </c>
    </row>
    <row r="45" spans="1:52" s="4" customFormat="1" ht="15" customHeight="1" x14ac:dyDescent="0.5">
      <c r="A45" s="151"/>
      <c r="B45" s="463" t="str">
        <f>+B44</f>
        <v>ZK101.K214.C525</v>
      </c>
      <c r="C45" s="273"/>
      <c r="D45" s="273"/>
      <c r="E45" s="249"/>
      <c r="F45" s="370">
        <f t="shared" si="7"/>
        <v>0</v>
      </c>
      <c r="G45" s="249">
        <v>0</v>
      </c>
      <c r="H45" s="572">
        <f>SUM(N45:AW45)</f>
        <v>0</v>
      </c>
      <c r="I45" s="231"/>
      <c r="J45" s="370">
        <f t="shared" si="9"/>
        <v>0</v>
      </c>
      <c r="K45" s="249">
        <v>0</v>
      </c>
      <c r="L45" s="232"/>
      <c r="M45" s="249"/>
      <c r="N45" s="235"/>
      <c r="O45" s="230"/>
      <c r="P45" s="230"/>
      <c r="Q45" s="367"/>
      <c r="R45" s="363"/>
      <c r="S45" s="402"/>
      <c r="T45" s="412"/>
      <c r="U45" s="363"/>
      <c r="V45" s="363"/>
      <c r="W45" s="363"/>
      <c r="X45" s="363"/>
      <c r="Y45" s="363"/>
      <c r="Z45" s="363"/>
      <c r="AA45" s="363"/>
      <c r="AB45" s="363"/>
      <c r="AC45" s="363"/>
      <c r="AD45" s="363"/>
      <c r="AE45" s="402"/>
      <c r="AF45" s="412"/>
      <c r="AG45" s="363"/>
      <c r="AH45" s="363"/>
      <c r="AI45" s="363"/>
      <c r="AJ45" s="363"/>
      <c r="AK45" s="363"/>
      <c r="AL45" s="363"/>
      <c r="AM45" s="363"/>
      <c r="AN45" s="363"/>
      <c r="AO45" s="363"/>
      <c r="AP45" s="363"/>
      <c r="AQ45" s="402"/>
      <c r="AR45" s="412"/>
      <c r="AS45" s="363"/>
      <c r="AT45" s="363"/>
      <c r="AU45" s="363"/>
      <c r="AV45" s="363"/>
      <c r="AW45" s="363"/>
      <c r="AX45" s="248">
        <f t="shared" si="142"/>
        <v>0</v>
      </c>
      <c r="AY45" s="244">
        <f t="shared" si="143"/>
        <v>0</v>
      </c>
      <c r="AZ45" s="553">
        <f t="shared" si="144"/>
        <v>0</v>
      </c>
    </row>
    <row r="46" spans="1:52" s="4" customFormat="1" ht="15" customHeight="1" thickBot="1" x14ac:dyDescent="0.55000000000000004">
      <c r="A46" s="169"/>
      <c r="B46" s="461"/>
      <c r="C46" s="276" t="s">
        <v>301</v>
      </c>
      <c r="D46" s="274"/>
      <c r="E46" s="277"/>
      <c r="F46" s="370">
        <f t="shared" si="7"/>
        <v>0</v>
      </c>
      <c r="G46" s="277">
        <v>0</v>
      </c>
      <c r="H46" s="579">
        <f>SUM(N46:AW46)</f>
        <v>0</v>
      </c>
      <c r="I46" s="227"/>
      <c r="J46" s="370">
        <f t="shared" si="9"/>
        <v>0</v>
      </c>
      <c r="K46" s="277">
        <v>0</v>
      </c>
      <c r="L46" s="228"/>
      <c r="M46" s="277"/>
      <c r="N46" s="568">
        <f>+IFERROR(VLOOKUP(B45,Sheet1!B:D,2,FALSE),0)</f>
        <v>0</v>
      </c>
      <c r="O46" s="572">
        <f>+IFERROR(VLOOKUP(B45,Sheet1!B:D,3,FALSE)+VLOOKUP(B45,Sheet1!B:E,4,FALSE),0)</f>
        <v>0</v>
      </c>
      <c r="P46" s="572">
        <f>+IFERROR(VLOOKUP(C45,Sheet1!C:E,3,FALSE)+VLOOKUP(C45,Sheet1!C:F,4,FALSE),0)</f>
        <v>0</v>
      </c>
      <c r="Q46" s="368"/>
      <c r="R46" s="365"/>
      <c r="S46" s="403"/>
      <c r="T46" s="413"/>
      <c r="U46" s="365"/>
      <c r="V46" s="365"/>
      <c r="W46" s="365"/>
      <c r="X46" s="365"/>
      <c r="Y46" s="365"/>
      <c r="Z46" s="365"/>
      <c r="AA46" s="365"/>
      <c r="AB46" s="365"/>
      <c r="AC46" s="365"/>
      <c r="AD46" s="365"/>
      <c r="AE46" s="403"/>
      <c r="AF46" s="413"/>
      <c r="AG46" s="365"/>
      <c r="AH46" s="365"/>
      <c r="AI46" s="365"/>
      <c r="AJ46" s="365"/>
      <c r="AK46" s="365"/>
      <c r="AL46" s="365"/>
      <c r="AM46" s="365"/>
      <c r="AN46" s="365"/>
      <c r="AO46" s="365"/>
      <c r="AP46" s="365"/>
      <c r="AQ46" s="403"/>
      <c r="AR46" s="413"/>
      <c r="AS46" s="365"/>
      <c r="AT46" s="365"/>
      <c r="AU46" s="365"/>
      <c r="AV46" s="365"/>
      <c r="AW46" s="365"/>
      <c r="AX46" s="248">
        <f t="shared" si="142"/>
        <v>0</v>
      </c>
      <c r="AY46" s="244">
        <f t="shared" si="143"/>
        <v>0</v>
      </c>
      <c r="AZ46" s="553">
        <f t="shared" si="144"/>
        <v>0</v>
      </c>
    </row>
    <row r="47" spans="1:52" s="4" customFormat="1" ht="15" customHeight="1" x14ac:dyDescent="0.5">
      <c r="A47" s="196" t="s">
        <v>98</v>
      </c>
      <c r="B47" s="458" t="str">
        <f>+LEFT($E$5,5)&amp;"."&amp;A47&amp;"."&amp;$E$3</f>
        <v>ZK101.K215.C525</v>
      </c>
      <c r="C47" s="168" t="s">
        <v>99</v>
      </c>
      <c r="D47" s="168"/>
      <c r="E47" s="206">
        <f t="shared" ref="E47:L47" si="167">SUM(E48:E49)</f>
        <v>0</v>
      </c>
      <c r="F47" s="321">
        <f t="shared" si="167"/>
        <v>0</v>
      </c>
      <c r="G47" s="206">
        <f t="shared" si="167"/>
        <v>0</v>
      </c>
      <c r="H47" s="444">
        <f t="shared" si="167"/>
        <v>0</v>
      </c>
      <c r="I47" s="206">
        <f t="shared" si="167"/>
        <v>0</v>
      </c>
      <c r="J47" s="321">
        <f t="shared" si="167"/>
        <v>0</v>
      </c>
      <c r="K47" s="206">
        <f t="shared" si="167"/>
        <v>0</v>
      </c>
      <c r="L47" s="206">
        <f t="shared" si="167"/>
        <v>0</v>
      </c>
      <c r="M47" s="206"/>
      <c r="N47" s="265">
        <f>SUM(N48:N49)</f>
        <v>0</v>
      </c>
      <c r="O47" s="265">
        <f>SUM(O48:O49)</f>
        <v>0</v>
      </c>
      <c r="P47" s="265">
        <f>SUM(P48:P49)</f>
        <v>0</v>
      </c>
      <c r="Q47" s="369">
        <f>SUM(Q48:Q49)</f>
        <v>0</v>
      </c>
      <c r="R47" s="269">
        <f>SUM(R48:R49)</f>
        <v>0</v>
      </c>
      <c r="S47" s="401">
        <f t="shared" ref="S47:Y47" si="168">SUM(S48:S49)</f>
        <v>0</v>
      </c>
      <c r="T47" s="411">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0</v>
      </c>
      <c r="AD47" s="269">
        <f t="shared" si="169"/>
        <v>0</v>
      </c>
      <c r="AE47" s="401">
        <f t="shared" ref="AE47" si="170">SUM(AE48:AE49)</f>
        <v>0</v>
      </c>
      <c r="AF47" s="411">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269">
        <f t="shared" ref="AP47" si="181">SUM(AP48:AP49)</f>
        <v>0</v>
      </c>
      <c r="AQ47" s="401">
        <f t="shared" ref="AQ47" si="182">SUM(AQ48:AQ49)</f>
        <v>0</v>
      </c>
      <c r="AR47" s="411">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1">
        <f t="shared" si="142"/>
        <v>0</v>
      </c>
      <c r="AY47" s="442">
        <f t="shared" si="143"/>
        <v>0</v>
      </c>
      <c r="AZ47" s="443">
        <f t="shared" si="144"/>
        <v>0</v>
      </c>
    </row>
    <row r="48" spans="1:52" s="4" customFormat="1" ht="15" customHeight="1" x14ac:dyDescent="0.5">
      <c r="A48" s="151"/>
      <c r="B48" s="463" t="str">
        <f>+B47</f>
        <v>ZK101.K215.C525</v>
      </c>
      <c r="C48" s="273"/>
      <c r="D48" s="273"/>
      <c r="E48" s="249"/>
      <c r="F48" s="370">
        <f t="shared" si="7"/>
        <v>0</v>
      </c>
      <c r="G48" s="249">
        <v>0</v>
      </c>
      <c r="H48" s="572">
        <f>SUM(N48:AW48)</f>
        <v>0</v>
      </c>
      <c r="I48" s="231"/>
      <c r="J48" s="370">
        <f t="shared" si="9"/>
        <v>0</v>
      </c>
      <c r="K48" s="249">
        <v>0</v>
      </c>
      <c r="L48" s="232"/>
      <c r="M48" s="249"/>
      <c r="N48" s="235"/>
      <c r="O48" s="230"/>
      <c r="P48" s="230"/>
      <c r="Q48" s="367"/>
      <c r="R48" s="363"/>
      <c r="S48" s="402"/>
      <c r="T48" s="412"/>
      <c r="U48" s="363"/>
      <c r="V48" s="363"/>
      <c r="W48" s="363"/>
      <c r="X48" s="363"/>
      <c r="Y48" s="363"/>
      <c r="Z48" s="363"/>
      <c r="AA48" s="363"/>
      <c r="AB48" s="363"/>
      <c r="AC48" s="363"/>
      <c r="AD48" s="363"/>
      <c r="AE48" s="402"/>
      <c r="AF48" s="412"/>
      <c r="AG48" s="363"/>
      <c r="AH48" s="363"/>
      <c r="AI48" s="363"/>
      <c r="AJ48" s="363"/>
      <c r="AK48" s="363"/>
      <c r="AL48" s="363"/>
      <c r="AM48" s="363"/>
      <c r="AN48" s="363"/>
      <c r="AO48" s="363"/>
      <c r="AP48" s="363"/>
      <c r="AQ48" s="402"/>
      <c r="AR48" s="412"/>
      <c r="AS48" s="363"/>
      <c r="AT48" s="363"/>
      <c r="AU48" s="363"/>
      <c r="AV48" s="363"/>
      <c r="AW48" s="363"/>
      <c r="AX48" s="248">
        <f t="shared" si="142"/>
        <v>0</v>
      </c>
      <c r="AY48" s="244">
        <f t="shared" si="143"/>
        <v>0</v>
      </c>
      <c r="AZ48" s="553">
        <f t="shared" si="144"/>
        <v>0</v>
      </c>
    </row>
    <row r="49" spans="1:52" s="4" customFormat="1" ht="15" customHeight="1" thickBot="1" x14ac:dyDescent="0.55000000000000004">
      <c r="A49" s="169"/>
      <c r="B49" s="461"/>
      <c r="C49" s="276" t="s">
        <v>301</v>
      </c>
      <c r="D49" s="274"/>
      <c r="E49" s="277"/>
      <c r="F49" s="370">
        <f t="shared" si="7"/>
        <v>0</v>
      </c>
      <c r="G49" s="277">
        <v>0</v>
      </c>
      <c r="H49" s="579">
        <f>SUM(N49:AW49)</f>
        <v>0</v>
      </c>
      <c r="I49" s="227"/>
      <c r="J49" s="370">
        <f t="shared" si="9"/>
        <v>0</v>
      </c>
      <c r="K49" s="277">
        <v>0</v>
      </c>
      <c r="L49" s="228"/>
      <c r="M49" s="277"/>
      <c r="N49" s="568">
        <f>+IFERROR(VLOOKUP(B48,Sheet1!B:D,2,FALSE),0)</f>
        <v>0</v>
      </c>
      <c r="O49" s="572">
        <f>+IFERROR(VLOOKUP(B48,Sheet1!B:D,3,FALSE)+VLOOKUP(B48,Sheet1!B:E,4,FALSE),0)</f>
        <v>0</v>
      </c>
      <c r="P49" s="572">
        <f>+IFERROR(VLOOKUP(C48,Sheet1!C:E,3,FALSE)+VLOOKUP(C48,Sheet1!C:F,4,FALSE),0)</f>
        <v>0</v>
      </c>
      <c r="Q49" s="368"/>
      <c r="R49" s="365"/>
      <c r="S49" s="403"/>
      <c r="T49" s="413"/>
      <c r="U49" s="365"/>
      <c r="V49" s="365"/>
      <c r="W49" s="365"/>
      <c r="X49" s="365"/>
      <c r="Y49" s="365"/>
      <c r="Z49" s="365"/>
      <c r="AA49" s="365"/>
      <c r="AB49" s="365"/>
      <c r="AC49" s="365"/>
      <c r="AD49" s="365"/>
      <c r="AE49" s="403"/>
      <c r="AF49" s="413"/>
      <c r="AG49" s="365"/>
      <c r="AH49" s="365"/>
      <c r="AI49" s="365"/>
      <c r="AJ49" s="365"/>
      <c r="AK49" s="365"/>
      <c r="AL49" s="365"/>
      <c r="AM49" s="365"/>
      <c r="AN49" s="365"/>
      <c r="AO49" s="365"/>
      <c r="AP49" s="365"/>
      <c r="AQ49" s="403"/>
      <c r="AR49" s="413"/>
      <c r="AS49" s="365"/>
      <c r="AT49" s="365"/>
      <c r="AU49" s="365"/>
      <c r="AV49" s="365"/>
      <c r="AW49" s="365"/>
      <c r="AX49" s="248">
        <f t="shared" si="142"/>
        <v>0</v>
      </c>
      <c r="AY49" s="244">
        <f t="shared" si="143"/>
        <v>0</v>
      </c>
      <c r="AZ49" s="553">
        <f t="shared" si="144"/>
        <v>0</v>
      </c>
    </row>
    <row r="50" spans="1:52" s="4" customFormat="1" ht="15" customHeight="1" x14ac:dyDescent="0.5">
      <c r="A50" s="195" t="s">
        <v>100</v>
      </c>
      <c r="B50" s="458" t="str">
        <f>+LEFT($E$5,5)&amp;"."&amp;A50&amp;"."&amp;$E$3</f>
        <v>ZK101.K216.C525</v>
      </c>
      <c r="C50" s="168" t="s">
        <v>101</v>
      </c>
      <c r="D50" s="168"/>
      <c r="E50" s="206">
        <f t="shared" ref="E50:L50" si="189">SUM(E51:E52)</f>
        <v>0</v>
      </c>
      <c r="F50" s="321">
        <f t="shared" si="189"/>
        <v>0</v>
      </c>
      <c r="G50" s="206">
        <f t="shared" si="189"/>
        <v>0</v>
      </c>
      <c r="H50" s="444">
        <f t="shared" si="189"/>
        <v>0</v>
      </c>
      <c r="I50" s="206">
        <f t="shared" si="189"/>
        <v>0</v>
      </c>
      <c r="J50" s="321">
        <f t="shared" si="189"/>
        <v>0</v>
      </c>
      <c r="K50" s="206">
        <f t="shared" si="189"/>
        <v>0</v>
      </c>
      <c r="L50" s="206">
        <f t="shared" si="189"/>
        <v>0</v>
      </c>
      <c r="M50" s="206"/>
      <c r="N50" s="265">
        <f>SUM(N51:N52)</f>
        <v>0</v>
      </c>
      <c r="O50" s="265">
        <f>SUM(O51:O52)</f>
        <v>0</v>
      </c>
      <c r="P50" s="265">
        <f>SUM(P51:P52)</f>
        <v>0</v>
      </c>
      <c r="Q50" s="369">
        <f>SUM(Q51:Q52)</f>
        <v>0</v>
      </c>
      <c r="R50" s="269">
        <f>SUM(R51:R52)</f>
        <v>0</v>
      </c>
      <c r="S50" s="401">
        <f t="shared" ref="S50:Y50" si="190">SUM(S51:S52)</f>
        <v>0</v>
      </c>
      <c r="T50" s="411">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0</v>
      </c>
      <c r="AD50" s="269">
        <f t="shared" si="191"/>
        <v>0</v>
      </c>
      <c r="AE50" s="401">
        <f t="shared" ref="AE50" si="192">SUM(AE51:AE52)</f>
        <v>0</v>
      </c>
      <c r="AF50" s="411">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269">
        <f t="shared" ref="AP50" si="203">SUM(AP51:AP52)</f>
        <v>0</v>
      </c>
      <c r="AQ50" s="401">
        <f t="shared" ref="AQ50" si="204">SUM(AQ51:AQ52)</f>
        <v>0</v>
      </c>
      <c r="AR50" s="411">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1">
        <f t="shared" si="142"/>
        <v>0</v>
      </c>
      <c r="AY50" s="442">
        <f t="shared" si="143"/>
        <v>0</v>
      </c>
      <c r="AZ50" s="443">
        <f t="shared" si="144"/>
        <v>0</v>
      </c>
    </row>
    <row r="51" spans="1:52" s="4" customFormat="1" ht="15" customHeight="1" x14ac:dyDescent="0.5">
      <c r="A51" s="150"/>
      <c r="B51" s="459" t="str">
        <f>+B50</f>
        <v>ZK101.K216.C525</v>
      </c>
      <c r="C51" s="273"/>
      <c r="D51" s="273"/>
      <c r="E51" s="249"/>
      <c r="F51" s="370">
        <f t="shared" si="7"/>
        <v>0</v>
      </c>
      <c r="G51" s="249"/>
      <c r="H51" s="572">
        <f>SUM(N51:AW51)</f>
        <v>0</v>
      </c>
      <c r="I51" s="231"/>
      <c r="J51" s="370">
        <f t="shared" si="9"/>
        <v>0</v>
      </c>
      <c r="K51" s="249">
        <v>0</v>
      </c>
      <c r="L51" s="232"/>
      <c r="M51" s="249"/>
      <c r="N51" s="235"/>
      <c r="O51" s="230"/>
      <c r="P51" s="230"/>
      <c r="Q51" s="367"/>
      <c r="R51" s="363"/>
      <c r="S51" s="402"/>
      <c r="T51" s="412"/>
      <c r="U51" s="363"/>
      <c r="V51" s="363"/>
      <c r="W51" s="363"/>
      <c r="X51" s="363"/>
      <c r="Y51" s="363"/>
      <c r="Z51" s="363"/>
      <c r="AA51" s="363"/>
      <c r="AB51" s="363"/>
      <c r="AC51" s="363"/>
      <c r="AD51" s="363"/>
      <c r="AE51" s="402"/>
      <c r="AF51" s="412"/>
      <c r="AG51" s="363"/>
      <c r="AH51" s="363"/>
      <c r="AI51" s="363"/>
      <c r="AJ51" s="363"/>
      <c r="AK51" s="363"/>
      <c r="AL51" s="363"/>
      <c r="AM51" s="363"/>
      <c r="AN51" s="363"/>
      <c r="AO51" s="363"/>
      <c r="AP51" s="363"/>
      <c r="AQ51" s="402"/>
      <c r="AR51" s="412"/>
      <c r="AS51" s="363"/>
      <c r="AT51" s="363"/>
      <c r="AU51" s="363"/>
      <c r="AV51" s="363"/>
      <c r="AW51" s="363"/>
      <c r="AX51" s="248">
        <f t="shared" si="142"/>
        <v>0</v>
      </c>
      <c r="AY51" s="244">
        <f t="shared" si="143"/>
        <v>0</v>
      </c>
      <c r="AZ51" s="553">
        <f t="shared" si="144"/>
        <v>0</v>
      </c>
    </row>
    <row r="52" spans="1:52" s="4" customFormat="1" ht="15" customHeight="1" thickBot="1" x14ac:dyDescent="0.55000000000000004">
      <c r="A52" s="169"/>
      <c r="B52" s="461"/>
      <c r="C52" s="276" t="s">
        <v>301</v>
      </c>
      <c r="D52" s="274"/>
      <c r="E52" s="277"/>
      <c r="F52" s="370">
        <f t="shared" si="7"/>
        <v>0</v>
      </c>
      <c r="G52" s="277">
        <v>0</v>
      </c>
      <c r="H52" s="579">
        <f>SUM(N52:AW52)</f>
        <v>0</v>
      </c>
      <c r="I52" s="227"/>
      <c r="J52" s="370">
        <f t="shared" si="9"/>
        <v>0</v>
      </c>
      <c r="K52" s="277">
        <v>0</v>
      </c>
      <c r="L52" s="228"/>
      <c r="M52" s="277"/>
      <c r="N52" s="568">
        <f>+IFERROR(VLOOKUP(B51,Sheet1!B:D,2,FALSE),0)</f>
        <v>0</v>
      </c>
      <c r="O52" s="572">
        <f>+IFERROR(VLOOKUP(B51,Sheet1!B:D,3,FALSE)+VLOOKUP(B51,Sheet1!B:E,4,FALSE),0)</f>
        <v>0</v>
      </c>
      <c r="P52" s="572">
        <f>+IFERROR(VLOOKUP(C51,Sheet1!C:E,3,FALSE)+VLOOKUP(C51,Sheet1!C:F,4,FALSE),0)</f>
        <v>0</v>
      </c>
      <c r="Q52" s="368"/>
      <c r="R52" s="365"/>
      <c r="S52" s="403"/>
      <c r="T52" s="413"/>
      <c r="U52" s="365"/>
      <c r="V52" s="365"/>
      <c r="W52" s="365"/>
      <c r="X52" s="365"/>
      <c r="Y52" s="365"/>
      <c r="Z52" s="365"/>
      <c r="AA52" s="365"/>
      <c r="AB52" s="365"/>
      <c r="AC52" s="365"/>
      <c r="AD52" s="365"/>
      <c r="AE52" s="403"/>
      <c r="AF52" s="413"/>
      <c r="AG52" s="365"/>
      <c r="AH52" s="365"/>
      <c r="AI52" s="365"/>
      <c r="AJ52" s="365"/>
      <c r="AK52" s="365"/>
      <c r="AL52" s="365"/>
      <c r="AM52" s="365"/>
      <c r="AN52" s="365"/>
      <c r="AO52" s="365"/>
      <c r="AP52" s="365"/>
      <c r="AQ52" s="403"/>
      <c r="AR52" s="413"/>
      <c r="AS52" s="365"/>
      <c r="AT52" s="365"/>
      <c r="AU52" s="365"/>
      <c r="AV52" s="365"/>
      <c r="AW52" s="365"/>
      <c r="AX52" s="248">
        <f t="shared" si="142"/>
        <v>0</v>
      </c>
      <c r="AY52" s="244">
        <f t="shared" si="143"/>
        <v>0</v>
      </c>
      <c r="AZ52" s="553">
        <f t="shared" si="144"/>
        <v>0</v>
      </c>
    </row>
    <row r="53" spans="1:52" s="4" customFormat="1" ht="15" customHeight="1" x14ac:dyDescent="0.5">
      <c r="A53" s="195" t="s">
        <v>102</v>
      </c>
      <c r="B53" s="458" t="str">
        <f>+LEFT($E$5,5)&amp;"."&amp;A53&amp;"."&amp;$E$3</f>
        <v>ZK101.K217.C525</v>
      </c>
      <c r="C53" s="168" t="s">
        <v>103</v>
      </c>
      <c r="D53" s="168"/>
      <c r="E53" s="206">
        <f t="shared" ref="E53:L53" si="211">SUM(E54:E55)</f>
        <v>0</v>
      </c>
      <c r="F53" s="321">
        <f t="shared" si="211"/>
        <v>0</v>
      </c>
      <c r="G53" s="206">
        <f t="shared" si="211"/>
        <v>0</v>
      </c>
      <c r="H53" s="444">
        <f t="shared" si="211"/>
        <v>0</v>
      </c>
      <c r="I53" s="206">
        <f t="shared" si="211"/>
        <v>0</v>
      </c>
      <c r="J53" s="321">
        <f t="shared" si="211"/>
        <v>0</v>
      </c>
      <c r="K53" s="206">
        <f t="shared" si="211"/>
        <v>0</v>
      </c>
      <c r="L53" s="206">
        <f t="shared" si="211"/>
        <v>0</v>
      </c>
      <c r="M53" s="206"/>
      <c r="N53" s="265">
        <f>SUM(N54:N55)</f>
        <v>0</v>
      </c>
      <c r="O53" s="265">
        <f>SUM(O54:O55)</f>
        <v>0</v>
      </c>
      <c r="P53" s="265">
        <f>SUM(P54:P55)</f>
        <v>0</v>
      </c>
      <c r="Q53" s="369">
        <f>SUM(Q54:Q55)</f>
        <v>0</v>
      </c>
      <c r="R53" s="269">
        <f>SUM(R54:R55)</f>
        <v>0</v>
      </c>
      <c r="S53" s="401">
        <f t="shared" ref="S53:Y53" si="212">SUM(S54:S55)</f>
        <v>0</v>
      </c>
      <c r="T53" s="411">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0</v>
      </c>
      <c r="AD53" s="269">
        <f t="shared" si="213"/>
        <v>0</v>
      </c>
      <c r="AE53" s="401">
        <f t="shared" ref="AE53" si="214">SUM(AE54:AE55)</f>
        <v>0</v>
      </c>
      <c r="AF53" s="411">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269">
        <f t="shared" ref="AP53" si="225">SUM(AP54:AP55)</f>
        <v>0</v>
      </c>
      <c r="AQ53" s="401">
        <f t="shared" ref="AQ53" si="226">SUM(AQ54:AQ55)</f>
        <v>0</v>
      </c>
      <c r="AR53" s="411">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1">
        <f t="shared" si="142"/>
        <v>0</v>
      </c>
      <c r="AY53" s="442">
        <f t="shared" si="143"/>
        <v>0</v>
      </c>
      <c r="AZ53" s="443">
        <f t="shared" si="144"/>
        <v>0</v>
      </c>
    </row>
    <row r="54" spans="1:52" s="4" customFormat="1" ht="15" customHeight="1" x14ac:dyDescent="0.5">
      <c r="A54" s="150"/>
      <c r="B54" s="459" t="str">
        <f>+B53</f>
        <v>ZK101.K217.C525</v>
      </c>
      <c r="C54" s="273"/>
      <c r="D54" s="273"/>
      <c r="E54" s="249"/>
      <c r="F54" s="370">
        <f t="shared" si="7"/>
        <v>0</v>
      </c>
      <c r="G54" s="249">
        <v>0</v>
      </c>
      <c r="H54" s="572">
        <f>SUM(N54:AW54)</f>
        <v>0</v>
      </c>
      <c r="I54" s="231"/>
      <c r="J54" s="370">
        <f t="shared" si="9"/>
        <v>0</v>
      </c>
      <c r="K54" s="249">
        <v>0</v>
      </c>
      <c r="L54" s="232"/>
      <c r="M54" s="249"/>
      <c r="N54" s="235"/>
      <c r="O54" s="230"/>
      <c r="P54" s="230"/>
      <c r="Q54" s="367"/>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248">
        <f t="shared" si="142"/>
        <v>0</v>
      </c>
      <c r="AY54" s="244">
        <f t="shared" si="143"/>
        <v>0</v>
      </c>
      <c r="AZ54" s="553">
        <f t="shared" si="144"/>
        <v>0</v>
      </c>
    </row>
    <row r="55" spans="1:52" s="4" customFormat="1" ht="15" customHeight="1" thickBot="1" x14ac:dyDescent="0.55000000000000004">
      <c r="A55" s="169"/>
      <c r="B55" s="461"/>
      <c r="C55" s="276" t="s">
        <v>301</v>
      </c>
      <c r="D55" s="274"/>
      <c r="E55" s="277"/>
      <c r="F55" s="370">
        <f t="shared" si="7"/>
        <v>0</v>
      </c>
      <c r="G55" s="277">
        <v>0</v>
      </c>
      <c r="H55" s="579">
        <f>SUM(N55:AW55)</f>
        <v>0</v>
      </c>
      <c r="I55" s="227"/>
      <c r="J55" s="370">
        <f t="shared" si="9"/>
        <v>0</v>
      </c>
      <c r="K55" s="277">
        <v>0</v>
      </c>
      <c r="L55" s="228"/>
      <c r="M55" s="277"/>
      <c r="N55" s="568">
        <f>+IFERROR(VLOOKUP(B54,Sheet1!B:D,2,FALSE),0)</f>
        <v>0</v>
      </c>
      <c r="O55" s="572">
        <f>+IFERROR(VLOOKUP(B54,Sheet1!B:D,3,FALSE)+VLOOKUP(B54,Sheet1!B:E,4,FALSE),0)</f>
        <v>0</v>
      </c>
      <c r="P55" s="572">
        <f>+IFERROR(VLOOKUP(C54,Sheet1!C:E,3,FALSE)+VLOOKUP(C54,Sheet1!C:F,4,FALSE),0)</f>
        <v>0</v>
      </c>
      <c r="Q55" s="368"/>
      <c r="R55" s="365"/>
      <c r="S55" s="403"/>
      <c r="T55" s="413"/>
      <c r="U55" s="365"/>
      <c r="V55" s="365"/>
      <c r="W55" s="365"/>
      <c r="X55" s="365"/>
      <c r="Y55" s="365"/>
      <c r="Z55" s="365"/>
      <c r="AA55" s="365"/>
      <c r="AB55" s="365"/>
      <c r="AC55" s="365"/>
      <c r="AD55" s="365"/>
      <c r="AE55" s="403"/>
      <c r="AF55" s="413"/>
      <c r="AG55" s="365"/>
      <c r="AH55" s="365"/>
      <c r="AI55" s="365"/>
      <c r="AJ55" s="365"/>
      <c r="AK55" s="365"/>
      <c r="AL55" s="365"/>
      <c r="AM55" s="365"/>
      <c r="AN55" s="365"/>
      <c r="AO55" s="365"/>
      <c r="AP55" s="365"/>
      <c r="AQ55" s="403"/>
      <c r="AR55" s="413"/>
      <c r="AS55" s="365"/>
      <c r="AT55" s="365"/>
      <c r="AU55" s="365"/>
      <c r="AV55" s="365"/>
      <c r="AW55" s="365"/>
      <c r="AX55" s="248">
        <f t="shared" si="142"/>
        <v>0</v>
      </c>
      <c r="AY55" s="244">
        <f t="shared" si="143"/>
        <v>0</v>
      </c>
      <c r="AZ55" s="553">
        <f t="shared" si="144"/>
        <v>0</v>
      </c>
    </row>
    <row r="56" spans="1:52" s="4" customFormat="1" ht="15" customHeight="1" x14ac:dyDescent="0.5">
      <c r="A56" s="195" t="s">
        <v>104</v>
      </c>
      <c r="B56" s="458" t="str">
        <f>+LEFT($E$5,5)&amp;"."&amp;A56&amp;"."&amp;$E$3</f>
        <v>ZK101.K218.C525</v>
      </c>
      <c r="C56" s="168" t="s">
        <v>105</v>
      </c>
      <c r="D56" s="168"/>
      <c r="E56" s="206">
        <f t="shared" ref="E56:L56" si="233">SUM(E57:E58)</f>
        <v>0</v>
      </c>
      <c r="F56" s="321">
        <f t="shared" si="233"/>
        <v>0</v>
      </c>
      <c r="G56" s="206">
        <f t="shared" si="233"/>
        <v>0</v>
      </c>
      <c r="H56" s="444">
        <f t="shared" si="233"/>
        <v>0</v>
      </c>
      <c r="I56" s="206">
        <f t="shared" si="233"/>
        <v>0</v>
      </c>
      <c r="J56" s="321">
        <f t="shared" si="233"/>
        <v>0</v>
      </c>
      <c r="K56" s="206">
        <f t="shared" si="233"/>
        <v>0</v>
      </c>
      <c r="L56" s="206">
        <f t="shared" si="233"/>
        <v>0</v>
      </c>
      <c r="M56" s="206"/>
      <c r="N56" s="265">
        <f>SUM(N57:N58)</f>
        <v>0</v>
      </c>
      <c r="O56" s="265">
        <f>SUM(O57:O58)</f>
        <v>0</v>
      </c>
      <c r="P56" s="265">
        <f>SUM(P57:P58)</f>
        <v>0</v>
      </c>
      <c r="Q56" s="369">
        <f>SUM(Q57:Q58)</f>
        <v>0</v>
      </c>
      <c r="R56" s="269">
        <f>SUM(R57:R58)</f>
        <v>0</v>
      </c>
      <c r="S56" s="401">
        <f t="shared" ref="S56:Y56" si="234">SUM(S57:S58)</f>
        <v>0</v>
      </c>
      <c r="T56" s="411">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1">
        <f t="shared" ref="AE56" si="236">SUM(AE57:AE58)</f>
        <v>0</v>
      </c>
      <c r="AF56" s="411">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1">
        <f t="shared" ref="AQ56" si="248">SUM(AQ57:AQ58)</f>
        <v>0</v>
      </c>
      <c r="AR56" s="411">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1">
        <f t="shared" si="142"/>
        <v>0</v>
      </c>
      <c r="AY56" s="442">
        <f t="shared" si="143"/>
        <v>0</v>
      </c>
      <c r="AZ56" s="443">
        <f t="shared" si="144"/>
        <v>0</v>
      </c>
    </row>
    <row r="57" spans="1:52" s="4" customFormat="1" ht="15" customHeight="1" x14ac:dyDescent="0.5">
      <c r="A57" s="150"/>
      <c r="B57" s="459" t="str">
        <f>+B56</f>
        <v>ZK101.K218.C525</v>
      </c>
      <c r="C57" s="273"/>
      <c r="D57" s="273"/>
      <c r="E57" s="249"/>
      <c r="F57" s="370">
        <f t="shared" si="7"/>
        <v>0</v>
      </c>
      <c r="G57" s="249">
        <v>0</v>
      </c>
      <c r="H57" s="572">
        <f>SUM(N57:AW57)</f>
        <v>0</v>
      </c>
      <c r="I57" s="231"/>
      <c r="J57" s="370">
        <f t="shared" si="9"/>
        <v>0</v>
      </c>
      <c r="K57" s="249">
        <v>0</v>
      </c>
      <c r="L57" s="232"/>
      <c r="M57" s="249"/>
      <c r="N57" s="235"/>
      <c r="O57" s="230"/>
      <c r="P57" s="230"/>
      <c r="Q57" s="367"/>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248">
        <f t="shared" si="142"/>
        <v>0</v>
      </c>
      <c r="AY57" s="244">
        <f t="shared" si="143"/>
        <v>0</v>
      </c>
      <c r="AZ57" s="553">
        <f t="shared" si="144"/>
        <v>0</v>
      </c>
    </row>
    <row r="58" spans="1:52" s="4" customFormat="1" ht="15" customHeight="1" thickBot="1" x14ac:dyDescent="0.55000000000000004">
      <c r="A58" s="170"/>
      <c r="B58" s="460"/>
      <c r="C58" s="276" t="s">
        <v>301</v>
      </c>
      <c r="D58" s="274"/>
      <c r="E58" s="277"/>
      <c r="F58" s="370">
        <f t="shared" si="7"/>
        <v>0</v>
      </c>
      <c r="G58" s="277">
        <v>0</v>
      </c>
      <c r="H58" s="579">
        <f>SUM(N58:AW58)</f>
        <v>0</v>
      </c>
      <c r="I58" s="227"/>
      <c r="J58" s="370">
        <f t="shared" si="9"/>
        <v>0</v>
      </c>
      <c r="K58" s="277">
        <v>0</v>
      </c>
      <c r="L58" s="228"/>
      <c r="M58" s="277"/>
      <c r="N58" s="568">
        <f>+IFERROR(VLOOKUP(B57,Sheet1!B:D,2,FALSE),0)</f>
        <v>0</v>
      </c>
      <c r="O58" s="572">
        <f>+IFERROR(VLOOKUP(B57,Sheet1!B:D,3,FALSE)+VLOOKUP(B57,Sheet1!B:E,4,FALSE),0)</f>
        <v>0</v>
      </c>
      <c r="P58" s="572">
        <f>+IFERROR(VLOOKUP(C57,Sheet1!C:E,3,FALSE)+VLOOKUP(C57,Sheet1!C:F,4,FALSE),0)</f>
        <v>0</v>
      </c>
      <c r="Q58" s="368"/>
      <c r="R58" s="365"/>
      <c r="S58" s="403"/>
      <c r="T58" s="413"/>
      <c r="U58" s="365"/>
      <c r="V58" s="365"/>
      <c r="W58" s="365"/>
      <c r="X58" s="365"/>
      <c r="Y58" s="365"/>
      <c r="Z58" s="365"/>
      <c r="AA58" s="365"/>
      <c r="AB58" s="365"/>
      <c r="AC58" s="365"/>
      <c r="AD58" s="365"/>
      <c r="AE58" s="403"/>
      <c r="AF58" s="413"/>
      <c r="AG58" s="365"/>
      <c r="AH58" s="365"/>
      <c r="AI58" s="365"/>
      <c r="AJ58" s="365"/>
      <c r="AK58" s="365"/>
      <c r="AL58" s="365"/>
      <c r="AM58" s="365"/>
      <c r="AN58" s="365"/>
      <c r="AO58" s="365"/>
      <c r="AP58" s="365"/>
      <c r="AQ58" s="403"/>
      <c r="AR58" s="413"/>
      <c r="AS58" s="365"/>
      <c r="AT58" s="365"/>
      <c r="AU58" s="365"/>
      <c r="AV58" s="365"/>
      <c r="AW58" s="365"/>
      <c r="AX58" s="248">
        <f t="shared" si="142"/>
        <v>0</v>
      </c>
      <c r="AY58" s="244">
        <f t="shared" si="143"/>
        <v>0</v>
      </c>
      <c r="AZ58" s="553">
        <f t="shared" si="144"/>
        <v>0</v>
      </c>
    </row>
    <row r="59" spans="1:52" s="4" customFormat="1" ht="15" customHeight="1" x14ac:dyDescent="0.5">
      <c r="A59" s="197" t="s">
        <v>106</v>
      </c>
      <c r="B59" s="458" t="str">
        <f>+LEFT($E$5,5)&amp;"."&amp;A59&amp;"."&amp;$E$3</f>
        <v>ZK101.K219.C525</v>
      </c>
      <c r="C59" s="567" t="s">
        <v>107</v>
      </c>
      <c r="D59" s="374"/>
      <c r="E59" s="206">
        <f t="shared" ref="E59:L59" si="255">SUM(E60:E61)</f>
        <v>0</v>
      </c>
      <c r="F59" s="321">
        <f t="shared" si="255"/>
        <v>0</v>
      </c>
      <c r="G59" s="206">
        <f t="shared" si="255"/>
        <v>0</v>
      </c>
      <c r="H59" s="444">
        <f t="shared" si="255"/>
        <v>0</v>
      </c>
      <c r="I59" s="208">
        <f t="shared" si="255"/>
        <v>0</v>
      </c>
      <c r="J59" s="321">
        <f t="shared" si="255"/>
        <v>0</v>
      </c>
      <c r="K59" s="206">
        <f t="shared" si="255"/>
        <v>0</v>
      </c>
      <c r="L59" s="208">
        <f t="shared" si="255"/>
        <v>0</v>
      </c>
      <c r="M59" s="208"/>
      <c r="N59" s="265">
        <f>SUM(N60:N61)</f>
        <v>0</v>
      </c>
      <c r="O59" s="265">
        <f>SUM(O60:O61)</f>
        <v>0</v>
      </c>
      <c r="P59" s="265">
        <f>SUM(P60:P61)</f>
        <v>0</v>
      </c>
      <c r="Q59" s="369">
        <f>SUM(Q60:Q61)</f>
        <v>0</v>
      </c>
      <c r="R59" s="269">
        <f>SUM(R60:R61)</f>
        <v>0</v>
      </c>
      <c r="S59" s="401">
        <f t="shared" ref="S59:Y59" si="256">SUM(S60:S61)</f>
        <v>0</v>
      </c>
      <c r="T59" s="411">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1">
        <f t="shared" ref="AE59" si="258">SUM(AE60:AE61)</f>
        <v>0</v>
      </c>
      <c r="AF59" s="411">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1">
        <f t="shared" ref="AQ59" si="270">SUM(AQ60:AQ61)</f>
        <v>0</v>
      </c>
      <c r="AR59" s="411">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1">
        <f t="shared" si="142"/>
        <v>0</v>
      </c>
      <c r="AY59" s="442">
        <f t="shared" si="143"/>
        <v>0</v>
      </c>
      <c r="AZ59" s="443">
        <f t="shared" si="144"/>
        <v>0</v>
      </c>
    </row>
    <row r="60" spans="1:52" s="4" customFormat="1" ht="15" customHeight="1" x14ac:dyDescent="0.5">
      <c r="A60" s="174"/>
      <c r="B60" s="465" t="str">
        <f>+B59</f>
        <v>ZK101.K219.C525</v>
      </c>
      <c r="C60" s="275"/>
      <c r="D60" s="275"/>
      <c r="E60" s="249"/>
      <c r="F60" s="370">
        <f t="shared" si="7"/>
        <v>0</v>
      </c>
      <c r="G60" s="249">
        <v>0</v>
      </c>
      <c r="H60" s="572">
        <f>SUM(N60:AW60)</f>
        <v>0</v>
      </c>
      <c r="I60" s="233"/>
      <c r="J60" s="370"/>
      <c r="K60" s="249">
        <v>0</v>
      </c>
      <c r="L60" s="234"/>
      <c r="M60" s="249"/>
      <c r="N60" s="235"/>
      <c r="O60" s="235"/>
      <c r="P60" s="235"/>
      <c r="Q60" s="365"/>
      <c r="R60" s="365"/>
      <c r="S60" s="403"/>
      <c r="T60" s="413"/>
      <c r="U60" s="365"/>
      <c r="V60" s="365"/>
      <c r="W60" s="365"/>
      <c r="X60" s="365"/>
      <c r="Y60" s="365"/>
      <c r="Z60" s="365"/>
      <c r="AA60" s="365"/>
      <c r="AB60" s="365"/>
      <c r="AC60" s="365"/>
      <c r="AD60" s="365"/>
      <c r="AE60" s="403"/>
      <c r="AF60" s="413"/>
      <c r="AG60" s="365"/>
      <c r="AH60" s="365"/>
      <c r="AI60" s="365"/>
      <c r="AJ60" s="365"/>
      <c r="AK60" s="365"/>
      <c r="AL60" s="365"/>
      <c r="AM60" s="365"/>
      <c r="AN60" s="365"/>
      <c r="AO60" s="365"/>
      <c r="AP60" s="365"/>
      <c r="AQ60" s="403"/>
      <c r="AR60" s="413"/>
      <c r="AS60" s="365"/>
      <c r="AT60" s="365"/>
      <c r="AU60" s="365"/>
      <c r="AV60" s="365"/>
      <c r="AW60" s="365"/>
      <c r="AX60" s="248">
        <f t="shared" si="142"/>
        <v>0</v>
      </c>
      <c r="AY60" s="244">
        <f t="shared" si="143"/>
        <v>0</v>
      </c>
      <c r="AZ60" s="553">
        <f t="shared" si="144"/>
        <v>0</v>
      </c>
    </row>
    <row r="61" spans="1:52" s="4" customFormat="1" ht="15" customHeight="1" thickBot="1" x14ac:dyDescent="0.55000000000000004">
      <c r="A61" s="179"/>
      <c r="B61" s="460"/>
      <c r="C61" s="276" t="s">
        <v>301</v>
      </c>
      <c r="D61" s="276"/>
      <c r="E61" s="277"/>
      <c r="F61" s="371">
        <f t="shared" si="7"/>
        <v>0</v>
      </c>
      <c r="G61" s="277">
        <v>0</v>
      </c>
      <c r="H61" s="579">
        <f>SUM(N61:AW61)</f>
        <v>0</v>
      </c>
      <c r="I61" s="227"/>
      <c r="J61" s="371">
        <f t="shared" si="9"/>
        <v>0</v>
      </c>
      <c r="K61" s="277">
        <v>0</v>
      </c>
      <c r="L61" s="228"/>
      <c r="M61" s="277"/>
      <c r="N61" s="611">
        <f>+IFERROR(VLOOKUP(B60,Sheet1!B:D,2,FALSE),0)</f>
        <v>0</v>
      </c>
      <c r="O61" s="611">
        <f>+IFERROR(VLOOKUP(B60,Sheet1!B:D,3,FALSE)+VLOOKUP(B60,Sheet1!B:E,4,FALSE),0)</f>
        <v>0</v>
      </c>
      <c r="P61" s="611">
        <f>+IFERROR(VLOOKUP(C60,Sheet1!C:E,3,FALSE)+VLOOKUP(C60,Sheet1!C:F,4,FALSE),0)</f>
        <v>0</v>
      </c>
      <c r="Q61" s="413"/>
      <c r="R61" s="365"/>
      <c r="S61" s="403"/>
      <c r="T61" s="413"/>
      <c r="U61" s="365"/>
      <c r="V61" s="365"/>
      <c r="W61" s="365"/>
      <c r="X61" s="365"/>
      <c r="Y61" s="365"/>
      <c r="Z61" s="365"/>
      <c r="AA61" s="365"/>
      <c r="AB61" s="365"/>
      <c r="AC61" s="365"/>
      <c r="AD61" s="365"/>
      <c r="AE61" s="403"/>
      <c r="AF61" s="413"/>
      <c r="AG61" s="365"/>
      <c r="AH61" s="365"/>
      <c r="AI61" s="365"/>
      <c r="AJ61" s="365"/>
      <c r="AK61" s="365"/>
      <c r="AL61" s="365"/>
      <c r="AM61" s="365"/>
      <c r="AN61" s="365"/>
      <c r="AO61" s="365"/>
      <c r="AP61" s="365"/>
      <c r="AQ61" s="403"/>
      <c r="AR61" s="413"/>
      <c r="AS61" s="365"/>
      <c r="AT61" s="365"/>
      <c r="AU61" s="365"/>
      <c r="AV61" s="365"/>
      <c r="AW61" s="365"/>
      <c r="AX61" s="248">
        <f t="shared" si="142"/>
        <v>0</v>
      </c>
      <c r="AY61" s="244">
        <f t="shared" si="143"/>
        <v>0</v>
      </c>
      <c r="AZ61" s="553">
        <f t="shared" si="144"/>
        <v>0</v>
      </c>
    </row>
    <row r="62" spans="1:52" s="4" customFormat="1" ht="15" customHeight="1" x14ac:dyDescent="0.5">
      <c r="A62" s="558" t="s">
        <v>267</v>
      </c>
      <c r="B62" s="548" t="str">
        <f>+LEFT($E$5,5)&amp;"."&amp;A62&amp;"."&amp;$E$3</f>
        <v>ZK101.K200.C525</v>
      </c>
      <c r="C62" s="452" t="s">
        <v>268</v>
      </c>
      <c r="D62" s="453"/>
      <c r="E62" s="555">
        <f t="shared" ref="E62:L62" si="277">SUM(E63:E64)</f>
        <v>0</v>
      </c>
      <c r="F62" s="549">
        <f t="shared" si="277"/>
        <v>0</v>
      </c>
      <c r="G62" s="555">
        <f t="shared" si="277"/>
        <v>0</v>
      </c>
      <c r="H62" s="610">
        <f t="shared" si="277"/>
        <v>0</v>
      </c>
      <c r="I62" s="559">
        <f t="shared" si="277"/>
        <v>0</v>
      </c>
      <c r="J62" s="549">
        <f t="shared" si="277"/>
        <v>0</v>
      </c>
      <c r="K62" s="555">
        <f t="shared" si="277"/>
        <v>0</v>
      </c>
      <c r="L62" s="559">
        <f t="shared" si="277"/>
        <v>0</v>
      </c>
      <c r="M62" s="559"/>
      <c r="N62" s="481">
        <f>SUM(N63:N64)</f>
        <v>0</v>
      </c>
      <c r="O62" s="481">
        <f>SUM(O63:O64)</f>
        <v>0</v>
      </c>
      <c r="P62" s="481">
        <f>SUM(P63:P64)</f>
        <v>0</v>
      </c>
      <c r="Q62" s="556">
        <f>SUM(Q63:Q64)</f>
        <v>0</v>
      </c>
      <c r="R62" s="482">
        <f>SUM(R63:R64)</f>
        <v>0</v>
      </c>
      <c r="S62" s="483">
        <f t="shared" ref="S62:AW62" si="278">SUM(S63:S64)</f>
        <v>0</v>
      </c>
      <c r="T62" s="484">
        <f t="shared" si="278"/>
        <v>0</v>
      </c>
      <c r="U62" s="482">
        <f t="shared" si="278"/>
        <v>0</v>
      </c>
      <c r="V62" s="482">
        <f t="shared" si="278"/>
        <v>0</v>
      </c>
      <c r="W62" s="482">
        <f t="shared" si="278"/>
        <v>0</v>
      </c>
      <c r="X62" s="482">
        <f t="shared" si="278"/>
        <v>0</v>
      </c>
      <c r="Y62" s="482">
        <f t="shared" si="278"/>
        <v>0</v>
      </c>
      <c r="Z62" s="482">
        <f t="shared" si="278"/>
        <v>0</v>
      </c>
      <c r="AA62" s="482">
        <f t="shared" si="278"/>
        <v>0</v>
      </c>
      <c r="AB62" s="482">
        <f t="shared" si="278"/>
        <v>0</v>
      </c>
      <c r="AC62" s="482">
        <f t="shared" si="278"/>
        <v>0</v>
      </c>
      <c r="AD62" s="482">
        <f t="shared" si="278"/>
        <v>0</v>
      </c>
      <c r="AE62" s="483">
        <f t="shared" si="278"/>
        <v>0</v>
      </c>
      <c r="AF62" s="484">
        <f t="shared" si="278"/>
        <v>0</v>
      </c>
      <c r="AG62" s="482">
        <f t="shared" si="278"/>
        <v>0</v>
      </c>
      <c r="AH62" s="482">
        <f t="shared" si="278"/>
        <v>0</v>
      </c>
      <c r="AI62" s="482">
        <f t="shared" si="278"/>
        <v>0</v>
      </c>
      <c r="AJ62" s="482">
        <f t="shared" si="278"/>
        <v>0</v>
      </c>
      <c r="AK62" s="482">
        <f t="shared" si="278"/>
        <v>0</v>
      </c>
      <c r="AL62" s="482">
        <f t="shared" si="278"/>
        <v>0</v>
      </c>
      <c r="AM62" s="482">
        <f t="shared" si="278"/>
        <v>0</v>
      </c>
      <c r="AN62" s="482">
        <f t="shared" si="278"/>
        <v>0</v>
      </c>
      <c r="AO62" s="482">
        <f t="shared" si="278"/>
        <v>0</v>
      </c>
      <c r="AP62" s="482">
        <f t="shared" si="278"/>
        <v>0</v>
      </c>
      <c r="AQ62" s="483">
        <f t="shared" si="278"/>
        <v>0</v>
      </c>
      <c r="AR62" s="484">
        <f t="shared" si="278"/>
        <v>0</v>
      </c>
      <c r="AS62" s="482">
        <f t="shared" si="278"/>
        <v>0</v>
      </c>
      <c r="AT62" s="482">
        <f t="shared" si="278"/>
        <v>0</v>
      </c>
      <c r="AU62" s="482">
        <f t="shared" si="278"/>
        <v>0</v>
      </c>
      <c r="AV62" s="482">
        <f t="shared" si="278"/>
        <v>0</v>
      </c>
      <c r="AW62" s="482">
        <f t="shared" si="278"/>
        <v>0</v>
      </c>
      <c r="AX62" s="248">
        <f t="shared" si="142"/>
        <v>0</v>
      </c>
      <c r="AY62" s="244">
        <f t="shared" si="143"/>
        <v>0</v>
      </c>
      <c r="AZ62" s="553">
        <f t="shared" si="144"/>
        <v>0</v>
      </c>
    </row>
    <row r="63" spans="1:52" s="4" customFormat="1" ht="15" customHeight="1" x14ac:dyDescent="0.5">
      <c r="A63" s="174"/>
      <c r="B63" s="465" t="str">
        <f>+B62</f>
        <v>ZK101.K200.C525</v>
      </c>
      <c r="C63" s="275"/>
      <c r="D63" s="275"/>
      <c r="E63" s="249"/>
      <c r="F63" s="552">
        <f t="shared" ref="F63:F64" si="279">-E63+G63</f>
        <v>0</v>
      </c>
      <c r="G63" s="249">
        <v>0</v>
      </c>
      <c r="H63" s="220">
        <f>SUM(N63:AW63)</f>
        <v>0</v>
      </c>
      <c r="I63" s="233"/>
      <c r="J63" s="552"/>
      <c r="K63" s="249">
        <v>0</v>
      </c>
      <c r="L63" s="234"/>
      <c r="M63" s="249"/>
      <c r="N63" s="235"/>
      <c r="O63" s="235"/>
      <c r="P63" s="235"/>
      <c r="Q63" s="365"/>
      <c r="R63" s="365"/>
      <c r="S63" s="403"/>
      <c r="T63" s="413"/>
      <c r="U63" s="365"/>
      <c r="V63" s="365"/>
      <c r="W63" s="365"/>
      <c r="X63" s="365"/>
      <c r="Y63" s="365"/>
      <c r="Z63" s="365"/>
      <c r="AA63" s="365"/>
      <c r="AB63" s="365"/>
      <c r="AC63" s="365"/>
      <c r="AD63" s="365"/>
      <c r="AE63" s="403"/>
      <c r="AF63" s="413"/>
      <c r="AG63" s="365"/>
      <c r="AH63" s="365"/>
      <c r="AI63" s="365"/>
      <c r="AJ63" s="365"/>
      <c r="AK63" s="365"/>
      <c r="AL63" s="365"/>
      <c r="AM63" s="365"/>
      <c r="AN63" s="365"/>
      <c r="AO63" s="365"/>
      <c r="AP63" s="365"/>
      <c r="AQ63" s="403"/>
      <c r="AR63" s="413"/>
      <c r="AS63" s="365"/>
      <c r="AT63" s="365"/>
      <c r="AU63" s="365"/>
      <c r="AV63" s="365"/>
      <c r="AW63" s="365"/>
      <c r="AX63" s="248">
        <f t="shared" si="142"/>
        <v>0</v>
      </c>
      <c r="AY63" s="244">
        <f t="shared" si="143"/>
        <v>0</v>
      </c>
      <c r="AZ63" s="553">
        <f t="shared" si="144"/>
        <v>0</v>
      </c>
    </row>
    <row r="64" spans="1:52" s="4" customFormat="1" ht="15" customHeight="1" thickBot="1" x14ac:dyDescent="0.55000000000000004">
      <c r="A64" s="179"/>
      <c r="B64" s="460"/>
      <c r="C64" s="276" t="s">
        <v>301</v>
      </c>
      <c r="D64" s="276"/>
      <c r="E64" s="277"/>
      <c r="F64" s="560">
        <f t="shared" si="279"/>
        <v>0</v>
      </c>
      <c r="G64" s="277">
        <v>0</v>
      </c>
      <c r="H64" s="226">
        <f>SUM(N64:AW64)</f>
        <v>0</v>
      </c>
      <c r="I64" s="227"/>
      <c r="J64" s="560">
        <f t="shared" ref="J64" si="280">-I64+K64</f>
        <v>0</v>
      </c>
      <c r="K64" s="277">
        <v>0</v>
      </c>
      <c r="L64" s="228"/>
      <c r="M64" s="277"/>
      <c r="N64" s="236">
        <f>+IFERROR(VLOOKUP(B63,Sheet1!B:D,2,FALSE),0)</f>
        <v>0</v>
      </c>
      <c r="O64" s="495">
        <f>+IFERROR(VLOOKUP(B63,Sheet1!B:D,3,FALSE)+VLOOKUP(B63,Sheet1!B:E,4,FALSE),0)</f>
        <v>0</v>
      </c>
      <c r="P64" s="495">
        <f>+IFERROR(VLOOKUP(C63,Sheet1!C:E,3,FALSE)+VLOOKUP(C63,Sheet1!C:F,4,FALSE),0)</f>
        <v>0</v>
      </c>
      <c r="Q64" s="365"/>
      <c r="R64" s="365"/>
      <c r="S64" s="403"/>
      <c r="T64" s="413"/>
      <c r="U64" s="365"/>
      <c r="V64" s="365"/>
      <c r="W64" s="365"/>
      <c r="X64" s="365"/>
      <c r="Y64" s="365"/>
      <c r="Z64" s="365"/>
      <c r="AA64" s="365"/>
      <c r="AB64" s="365"/>
      <c r="AC64" s="365"/>
      <c r="AD64" s="365"/>
      <c r="AE64" s="403"/>
      <c r="AF64" s="413"/>
      <c r="AG64" s="365"/>
      <c r="AH64" s="365"/>
      <c r="AI64" s="365"/>
      <c r="AJ64" s="365"/>
      <c r="AK64" s="365"/>
      <c r="AL64" s="365"/>
      <c r="AM64" s="365"/>
      <c r="AN64" s="365"/>
      <c r="AO64" s="365"/>
      <c r="AP64" s="365"/>
      <c r="AQ64" s="403"/>
      <c r="AR64" s="413"/>
      <c r="AS64" s="365"/>
      <c r="AT64" s="365"/>
      <c r="AU64" s="365"/>
      <c r="AV64" s="365"/>
      <c r="AW64" s="365"/>
      <c r="AX64" s="248">
        <f t="shared" si="142"/>
        <v>0</v>
      </c>
      <c r="AY64" s="244">
        <f t="shared" si="143"/>
        <v>0</v>
      </c>
      <c r="AZ64" s="553">
        <f t="shared" si="144"/>
        <v>0</v>
      </c>
    </row>
    <row r="65" spans="1:52" ht="14.7" thickBot="1" x14ac:dyDescent="0.6">
      <c r="A65" s="177"/>
      <c r="B65" s="466"/>
      <c r="C65" s="178"/>
      <c r="D65" s="375"/>
      <c r="E65" s="209"/>
      <c r="F65" s="209"/>
      <c r="G65" s="209"/>
      <c r="H65" s="237"/>
      <c r="I65" s="224"/>
      <c r="J65" s="209"/>
      <c r="K65" s="238"/>
      <c r="L65" s="239"/>
      <c r="M65" s="239"/>
      <c r="N65" s="237"/>
      <c r="O65" s="237"/>
      <c r="P65" s="237"/>
      <c r="Q65" s="268"/>
      <c r="R65" s="270"/>
      <c r="S65" s="404"/>
      <c r="T65" s="414"/>
      <c r="U65" s="270"/>
      <c r="V65" s="270"/>
      <c r="W65" s="270"/>
      <c r="X65" s="270"/>
      <c r="Y65" s="270"/>
      <c r="Z65" s="270"/>
      <c r="AA65" s="270"/>
      <c r="AB65" s="270"/>
      <c r="AC65" s="270"/>
      <c r="AD65" s="270"/>
      <c r="AE65" s="404"/>
      <c r="AF65" s="414"/>
      <c r="AG65" s="270"/>
      <c r="AH65" s="270"/>
      <c r="AI65" s="270"/>
      <c r="AJ65" s="270"/>
      <c r="AK65" s="270"/>
      <c r="AL65" s="270"/>
      <c r="AM65" s="270"/>
      <c r="AN65" s="270"/>
      <c r="AO65" s="270"/>
      <c r="AP65" s="270"/>
      <c r="AQ65" s="404"/>
      <c r="AR65" s="414"/>
      <c r="AS65" s="270"/>
      <c r="AT65" s="270"/>
      <c r="AU65" s="270"/>
      <c r="AV65" s="270"/>
      <c r="AW65" s="270"/>
      <c r="AX65" s="248">
        <f t="shared" si="142"/>
        <v>0</v>
      </c>
      <c r="AY65" s="244">
        <f t="shared" si="143"/>
        <v>0</v>
      </c>
      <c r="AZ65" s="553">
        <f t="shared" si="144"/>
        <v>0</v>
      </c>
    </row>
    <row r="66" spans="1:52" s="565" customFormat="1" ht="22.5" customHeight="1" thickBot="1" x14ac:dyDescent="0.6">
      <c r="A66" s="175"/>
      <c r="B66" s="175"/>
      <c r="C66" s="176"/>
      <c r="D66" s="17"/>
      <c r="E66" s="240">
        <f t="shared" ref="E66:G66" si="281">SUM(E8,E25,E29,E32,E35,E38,E41,E44,E47,E50,E53,E56,E59,E62)</f>
        <v>10800</v>
      </c>
      <c r="F66" s="328">
        <f t="shared" si="281"/>
        <v>3000</v>
      </c>
      <c r="G66" s="240">
        <f t="shared" si="281"/>
        <v>13800</v>
      </c>
      <c r="H66" s="240">
        <f>SUM(H8,H25,H29,H32,H35,H38,H41,H44,H47,H50,H53,H56,H59,H62)</f>
        <v>14185</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si="282"/>
        <v>8400</v>
      </c>
      <c r="P66" s="240">
        <f t="shared" ref="P66" si="283">SUM(P8,P25,P29,P32,P35,P38,P41,P44,P47,P50,P53,P56,P59,P62)</f>
        <v>5785</v>
      </c>
      <c r="Q66" s="240">
        <f t="shared" si="282"/>
        <v>0</v>
      </c>
      <c r="R66" s="240">
        <f t="shared" si="282"/>
        <v>0</v>
      </c>
      <c r="S66" s="405">
        <f t="shared" si="282"/>
        <v>0</v>
      </c>
      <c r="T66" s="397">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0</v>
      </c>
      <c r="AD66" s="240">
        <f t="shared" si="282"/>
        <v>0</v>
      </c>
      <c r="AE66" s="405">
        <f t="shared" si="282"/>
        <v>0</v>
      </c>
      <c r="AF66" s="397">
        <f t="shared" si="282"/>
        <v>0</v>
      </c>
      <c r="AG66" s="240">
        <f t="shared" si="282"/>
        <v>0</v>
      </c>
      <c r="AH66" s="240">
        <f t="shared" si="282"/>
        <v>0</v>
      </c>
      <c r="AI66" s="240">
        <f t="shared" si="282"/>
        <v>0</v>
      </c>
      <c r="AJ66" s="240">
        <f t="shared" si="282"/>
        <v>0</v>
      </c>
      <c r="AK66" s="240">
        <f t="shared" si="282"/>
        <v>0</v>
      </c>
      <c r="AL66" s="240">
        <f t="shared" si="282"/>
        <v>0</v>
      </c>
      <c r="AM66" s="240">
        <f t="shared" si="282"/>
        <v>0</v>
      </c>
      <c r="AN66" s="240">
        <f t="shared" si="282"/>
        <v>0</v>
      </c>
      <c r="AO66" s="240">
        <f t="shared" si="282"/>
        <v>0</v>
      </c>
      <c r="AP66" s="240">
        <f t="shared" si="282"/>
        <v>0</v>
      </c>
      <c r="AQ66" s="405">
        <f t="shared" si="282"/>
        <v>0</v>
      </c>
      <c r="AR66" s="397">
        <f t="shared" si="282"/>
        <v>0</v>
      </c>
      <c r="AS66" s="240">
        <f t="shared" si="282"/>
        <v>0</v>
      </c>
      <c r="AT66" s="240">
        <f t="shared" si="282"/>
        <v>0</v>
      </c>
      <c r="AU66" s="240">
        <f t="shared" si="282"/>
        <v>0</v>
      </c>
      <c r="AV66" s="240">
        <f t="shared" si="282"/>
        <v>0</v>
      </c>
      <c r="AW66" s="240">
        <f t="shared" si="282"/>
        <v>0</v>
      </c>
      <c r="AX66" s="240">
        <f t="shared" si="142"/>
        <v>0</v>
      </c>
      <c r="AY66" s="240">
        <f t="shared" si="143"/>
        <v>0</v>
      </c>
      <c r="AZ66" s="445">
        <f t="shared" si="144"/>
        <v>13800</v>
      </c>
    </row>
    <row r="67" spans="1:52" hidden="1" x14ac:dyDescent="0.55000000000000004">
      <c r="A67" s="447"/>
      <c r="B67" s="447"/>
      <c r="C67" s="447"/>
      <c r="D67" s="447"/>
      <c r="E67" s="851"/>
      <c r="F67" s="851"/>
      <c r="G67" s="851"/>
      <c r="H67" s="851"/>
      <c r="I67" s="852"/>
      <c r="J67" s="853"/>
      <c r="K67" s="853"/>
      <c r="L67" s="853"/>
      <c r="M67" s="854"/>
      <c r="N67" s="487"/>
      <c r="O67" s="487"/>
      <c r="P67" s="487"/>
      <c r="Q67" s="487"/>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row>
    <row r="68" spans="1:52" hidden="1" x14ac:dyDescent="0.55000000000000004">
      <c r="A68" s="447"/>
      <c r="B68" s="447"/>
      <c r="C68" s="447"/>
      <c r="D68" s="447"/>
    </row>
    <row r="69" spans="1:52" hidden="1" x14ac:dyDescent="0.55000000000000004"/>
    <row r="70" spans="1:52" ht="14.7" hidden="1" thickBot="1" x14ac:dyDescent="0.6">
      <c r="C70" s="456" t="s">
        <v>58</v>
      </c>
      <c r="E70" s="566"/>
      <c r="F70" s="566"/>
      <c r="G70" s="566"/>
      <c r="H70" s="490">
        <f>+SUM(H59,H56,H53,H50,H47,H44,H41,H38,H32,H29,H25,H8)*0.2</f>
        <v>2837</v>
      </c>
      <c r="I70" s="566"/>
      <c r="J70" s="566"/>
      <c r="K70" s="566"/>
      <c r="L70" s="566"/>
      <c r="M70" s="566"/>
      <c r="N70" s="490">
        <f t="shared" ref="N70:AY70" si="284">+SUM(N59,N56,N53,N50,N47,N44,N41,N38,N32,N29,N25,N8)*0.2</f>
        <v>0</v>
      </c>
      <c r="O70" s="490"/>
      <c r="P70" s="490"/>
      <c r="Q70" s="490">
        <f t="shared" si="284"/>
        <v>0</v>
      </c>
      <c r="R70" s="490">
        <f t="shared" si="284"/>
        <v>0</v>
      </c>
      <c r="S70" s="490">
        <f t="shared" si="284"/>
        <v>0</v>
      </c>
      <c r="T70" s="490">
        <f t="shared" si="284"/>
        <v>0</v>
      </c>
      <c r="U70" s="490">
        <f t="shared" si="284"/>
        <v>0</v>
      </c>
      <c r="V70" s="490">
        <f t="shared" si="284"/>
        <v>0</v>
      </c>
      <c r="W70" s="490">
        <f t="shared" si="284"/>
        <v>0</v>
      </c>
      <c r="X70" s="490">
        <f t="shared" si="284"/>
        <v>0</v>
      </c>
      <c r="Y70" s="490">
        <f t="shared" si="284"/>
        <v>0</v>
      </c>
      <c r="Z70" s="490">
        <f t="shared" si="284"/>
        <v>0</v>
      </c>
      <c r="AA70" s="490">
        <f t="shared" si="284"/>
        <v>0</v>
      </c>
      <c r="AB70" s="490">
        <f t="shared" si="284"/>
        <v>0</v>
      </c>
      <c r="AC70" s="490">
        <f t="shared" si="284"/>
        <v>0</v>
      </c>
      <c r="AD70" s="490">
        <f t="shared" si="284"/>
        <v>0</v>
      </c>
      <c r="AE70" s="490">
        <f t="shared" si="284"/>
        <v>0</v>
      </c>
      <c r="AF70" s="490">
        <f t="shared" si="284"/>
        <v>0</v>
      </c>
      <c r="AG70" s="490">
        <f t="shared" si="284"/>
        <v>0</v>
      </c>
      <c r="AH70" s="490">
        <f t="shared" si="284"/>
        <v>0</v>
      </c>
      <c r="AI70" s="490">
        <f t="shared" si="284"/>
        <v>0</v>
      </c>
      <c r="AJ70" s="490">
        <f t="shared" si="284"/>
        <v>0</v>
      </c>
      <c r="AK70" s="490">
        <f t="shared" si="284"/>
        <v>0</v>
      </c>
      <c r="AL70" s="490">
        <f t="shared" si="284"/>
        <v>0</v>
      </c>
      <c r="AM70" s="490">
        <f t="shared" si="284"/>
        <v>0</v>
      </c>
      <c r="AN70" s="490">
        <f t="shared" si="284"/>
        <v>0</v>
      </c>
      <c r="AO70" s="490">
        <f t="shared" si="284"/>
        <v>0</v>
      </c>
      <c r="AP70" s="490">
        <f t="shared" si="284"/>
        <v>0</v>
      </c>
      <c r="AQ70" s="490">
        <f t="shared" si="284"/>
        <v>0</v>
      </c>
      <c r="AR70" s="490">
        <f t="shared" si="284"/>
        <v>0</v>
      </c>
      <c r="AS70" s="490">
        <f t="shared" si="284"/>
        <v>0</v>
      </c>
      <c r="AT70" s="490">
        <f t="shared" si="284"/>
        <v>0</v>
      </c>
      <c r="AU70" s="490">
        <f t="shared" si="284"/>
        <v>0</v>
      </c>
      <c r="AV70" s="490">
        <f t="shared" si="284"/>
        <v>0</v>
      </c>
      <c r="AW70" s="490">
        <f t="shared" si="284"/>
        <v>0</v>
      </c>
      <c r="AX70" s="490">
        <f t="shared" si="284"/>
        <v>0</v>
      </c>
      <c r="AY70" s="490">
        <f t="shared" si="284"/>
        <v>0</v>
      </c>
    </row>
    <row r="71" spans="1:52" ht="14.7" hidden="1" thickBot="1" x14ac:dyDescent="0.6">
      <c r="C71" s="456" t="s">
        <v>59</v>
      </c>
      <c r="E71" s="566"/>
      <c r="F71" s="566"/>
      <c r="G71" s="566"/>
      <c r="H71" s="490">
        <f>SUM(H66:H70)</f>
        <v>17022</v>
      </c>
      <c r="I71" s="566"/>
      <c r="J71" s="566"/>
      <c r="K71" s="566"/>
      <c r="L71" s="566"/>
      <c r="M71" s="566"/>
      <c r="N71" s="490">
        <f>SUM(N66:N70)</f>
        <v>0</v>
      </c>
      <c r="O71" s="490"/>
      <c r="P71" s="490"/>
      <c r="Q71" s="490">
        <f t="shared" ref="Q71:AD71" si="285">SUM(Q66:Q70)</f>
        <v>0</v>
      </c>
      <c r="R71" s="490">
        <f t="shared" si="285"/>
        <v>0</v>
      </c>
      <c r="S71" s="490">
        <f t="shared" si="285"/>
        <v>0</v>
      </c>
      <c r="T71" s="490">
        <f t="shared" si="285"/>
        <v>0</v>
      </c>
      <c r="U71" s="490">
        <f t="shared" si="285"/>
        <v>0</v>
      </c>
      <c r="V71" s="490">
        <f t="shared" si="285"/>
        <v>0</v>
      </c>
      <c r="W71" s="490">
        <f t="shared" si="285"/>
        <v>0</v>
      </c>
      <c r="X71" s="490">
        <f t="shared" si="285"/>
        <v>0</v>
      </c>
      <c r="Y71" s="490">
        <f t="shared" si="285"/>
        <v>0</v>
      </c>
      <c r="Z71" s="490">
        <f t="shared" si="285"/>
        <v>0</v>
      </c>
      <c r="AA71" s="490">
        <f t="shared" si="285"/>
        <v>0</v>
      </c>
      <c r="AB71" s="490">
        <f t="shared" si="285"/>
        <v>0</v>
      </c>
      <c r="AC71" s="490">
        <f t="shared" si="285"/>
        <v>0</v>
      </c>
      <c r="AD71" s="490">
        <f t="shared" si="285"/>
        <v>0</v>
      </c>
      <c r="AE71" s="490">
        <f t="shared" ref="AE71:AW71" si="286">SUM(AE66:AE70)</f>
        <v>0</v>
      </c>
      <c r="AF71" s="490">
        <f t="shared" si="286"/>
        <v>0</v>
      </c>
      <c r="AG71" s="490">
        <f t="shared" si="286"/>
        <v>0</v>
      </c>
      <c r="AH71" s="490">
        <f t="shared" si="286"/>
        <v>0</v>
      </c>
      <c r="AI71" s="490">
        <f t="shared" si="286"/>
        <v>0</v>
      </c>
      <c r="AJ71" s="490">
        <f t="shared" si="286"/>
        <v>0</v>
      </c>
      <c r="AK71" s="490">
        <f t="shared" si="286"/>
        <v>0</v>
      </c>
      <c r="AL71" s="490">
        <f t="shared" si="286"/>
        <v>0</v>
      </c>
      <c r="AM71" s="490">
        <f t="shared" si="286"/>
        <v>0</v>
      </c>
      <c r="AN71" s="490">
        <f t="shared" si="286"/>
        <v>0</v>
      </c>
      <c r="AO71" s="490">
        <f t="shared" si="286"/>
        <v>0</v>
      </c>
      <c r="AP71" s="490">
        <f t="shared" si="286"/>
        <v>0</v>
      </c>
      <c r="AQ71" s="490">
        <f t="shared" si="286"/>
        <v>0</v>
      </c>
      <c r="AR71" s="490">
        <f t="shared" si="286"/>
        <v>0</v>
      </c>
      <c r="AS71" s="490">
        <f t="shared" si="286"/>
        <v>0</v>
      </c>
      <c r="AT71" s="490">
        <f t="shared" si="286"/>
        <v>0</v>
      </c>
      <c r="AU71" s="490">
        <f t="shared" si="286"/>
        <v>0</v>
      </c>
      <c r="AV71" s="490">
        <f t="shared" si="286"/>
        <v>0</v>
      </c>
      <c r="AW71" s="490">
        <f t="shared" si="286"/>
        <v>0</v>
      </c>
      <c r="AX71" s="490">
        <f>SUM(AX66:AX70)</f>
        <v>0</v>
      </c>
      <c r="AY71" s="490">
        <f>SUM(AY66:AY70)</f>
        <v>0</v>
      </c>
    </row>
  </sheetData>
  <sheetProtection algorithmName="SHA-512" hashValue="+H+DbG76kFaykB4ldDdpH6yHbLvQT25I+DDGit8Wm6JF0bibGnxB8q6uwDvHnpdHRH8B624I2gKzGW03pkcWMg==" saltValue="kWD6nU/mLTkIrnHoZvlq6Q==" spinCount="100000" sheet="1" objects="1" scenarios="1" formatColumns="0" formatRows="0" insertRows="0"/>
  <mergeCells count="11">
    <mergeCell ref="E67:H67"/>
    <mergeCell ref="I67:M67"/>
    <mergeCell ref="Q3:AW3"/>
    <mergeCell ref="Q5:AW5"/>
    <mergeCell ref="E6:H6"/>
    <mergeCell ref="I6:M6"/>
    <mergeCell ref="H4:M4"/>
    <mergeCell ref="H3:M3"/>
    <mergeCell ref="Q6:AE6"/>
    <mergeCell ref="AF6:AQ6"/>
    <mergeCell ref="AR6:AW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B85F14-8332-4174-B20F-A0902B00E8C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958b15ed-c521-4290-b073-2e98d4cc1d7f"/>
    <ds:schemaRef ds:uri="http://schemas.microsoft.com/office/infopath/2007/PartnerControls"/>
    <ds:schemaRef ds:uri="80129174-c05c-43cc-8e32-21fcbdfe51bb"/>
    <ds:schemaRef ds:uri="http://www.w3.org/XML/1998/namespace"/>
    <ds:schemaRef ds:uri="http://purl.org/dc/dcmitype/"/>
  </ds:schemaRefs>
</ds:datastoreItem>
</file>

<file path=customXml/itemProps2.xml><?xml version="1.0" encoding="utf-8"?>
<ds:datastoreItem xmlns:ds="http://schemas.openxmlformats.org/officeDocument/2006/customXml" ds:itemID="{74D8155C-BFFC-4CF1-9CE6-FCD4AF55B496}">
  <ds:schemaRefs>
    <ds:schemaRef ds:uri="http://schemas.microsoft.com/sharepoint/v3/contenttype/forms"/>
  </ds:schemaRefs>
</ds:datastoreItem>
</file>

<file path=customXml/itemProps3.xml><?xml version="1.0" encoding="utf-8"?>
<ds:datastoreItem xmlns:ds="http://schemas.openxmlformats.org/officeDocument/2006/customXml" ds:itemID="{178A3D12-5909-4CA9-9662-73F0701CB6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2017-11-07T17:02:40Z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