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5" rupBuild="27526"/>
  <workbookPr autoCompressPictures="0"/>
  <bookViews>
    <workbookView xWindow="840" yWindow="80" windowWidth="28000" windowHeight="12840" tabRatio="942" firstSheet="1" activeTab="7"/>
  </bookViews>
  <sheets>
    <sheet name="INTRO" sheetId="6" r:id="rId1"/>
    <sheet name="DATA SUMMARY" sheetId="9" r:id="rId2"/>
    <sheet name="EVENT DELIVERY" sheetId="12" r:id="rId3"/>
    <sheet name="PROJECT DELIVERY TEAM" sheetId="1" r:id="rId4"/>
    <sheet name="AUDIENCES &amp; PARTICIPANTS" sheetId="13" r:id="rId5"/>
    <sheet name="AUDIENCES &amp; PART... - BY TYPE" sheetId="8" r:id="rId6"/>
    <sheet name="ONLINE ENGAGEMENT" sheetId="14" r:id="rId7"/>
    <sheet name="PARTNERS" sheetId="11" r:id="rId8"/>
    <sheet name="Lists" sheetId="4" r:id="rId9"/>
    <sheet name="Sheet1" sheetId="15" r:id="rId10"/>
  </sheets>
  <definedNames>
    <definedName name="AudienceAge">Lists!$A$25:$A$43</definedName>
    <definedName name="Disability">Lists!$G$2:$G$4</definedName>
    <definedName name="Ethnicity">Lists!$K$2:$K$20</definedName>
    <definedName name="Free">Lists!$C$25:$C$28</definedName>
    <definedName name="Gender">Lists!$E$2:$E$6</definedName>
    <definedName name="Location">Lists!$E$25:$E$29</definedName>
    <definedName name="PartnerType">Lists!$G$25:$G$31</definedName>
    <definedName name="RelationshipStatus">Lists!#REF!</definedName>
    <definedName name="Role">Lists!$C$2:$C$6</definedName>
    <definedName name="SexualOrientation">Lists!#REF!</definedName>
    <definedName name="Stage">Lists!$I$25:$I$26</definedName>
    <definedName name="TeamAge">Lists!$A$2:$A$16</definedName>
    <definedName name="Yes">Lists!$I$2</definedName>
    <definedName name="YesNo">Lists!$M$2:$M$3</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E7" i="13" l="1"/>
  <c r="E8" i="13"/>
  <c r="E9" i="13"/>
  <c r="E10" i="13"/>
  <c r="E11" i="13"/>
  <c r="E12" i="13"/>
  <c r="E13" i="13"/>
  <c r="E14" i="13"/>
  <c r="E15" i="13"/>
  <c r="E6" i="13"/>
  <c r="E5" i="13"/>
  <c r="B77" i="9"/>
  <c r="B76" i="9"/>
  <c r="C72" i="9"/>
  <c r="B72" i="9"/>
  <c r="C70" i="9"/>
  <c r="B70" i="9"/>
  <c r="C68" i="9"/>
  <c r="B68" i="9"/>
  <c r="C66" i="9"/>
  <c r="B66" i="9"/>
  <c r="C64" i="9"/>
  <c r="B64" i="9"/>
  <c r="C62" i="9"/>
  <c r="B62" i="9"/>
  <c r="F61" i="9"/>
  <c r="F60" i="9"/>
  <c r="C60" i="9"/>
  <c r="B60" i="9"/>
  <c r="F58" i="9"/>
  <c r="F57" i="9"/>
  <c r="F59" i="9"/>
  <c r="C58" i="9"/>
  <c r="B58" i="9"/>
  <c r="C57" i="9"/>
  <c r="B57" i="9"/>
  <c r="C56" i="9"/>
  <c r="B56" i="9"/>
  <c r="C54" i="9"/>
  <c r="B54" i="9"/>
  <c r="C53" i="9"/>
  <c r="B53" i="9"/>
  <c r="C52" i="9"/>
  <c r="B52" i="9"/>
  <c r="C51" i="9"/>
  <c r="B51" i="9"/>
  <c r="C50" i="9"/>
  <c r="B50" i="9"/>
  <c r="G48" i="9"/>
  <c r="F48" i="9"/>
  <c r="C48" i="9"/>
  <c r="B48" i="9"/>
  <c r="G47" i="9"/>
  <c r="F47" i="9"/>
  <c r="C47" i="9"/>
  <c r="B47" i="9"/>
  <c r="G46" i="9"/>
  <c r="F46" i="9"/>
  <c r="C46" i="9"/>
  <c r="B46" i="9"/>
  <c r="G45" i="9"/>
  <c r="F45" i="9"/>
  <c r="C45" i="9"/>
  <c r="B45" i="9"/>
  <c r="G44" i="9"/>
  <c r="F44" i="9"/>
  <c r="C44" i="9"/>
  <c r="B44" i="9"/>
  <c r="G43" i="9"/>
  <c r="F43" i="9"/>
  <c r="C43" i="9"/>
  <c r="B43" i="9"/>
  <c r="G42" i="9"/>
  <c r="F42" i="9"/>
  <c r="C42" i="9"/>
  <c r="B42" i="9"/>
  <c r="G41" i="9"/>
  <c r="F41" i="9"/>
  <c r="C41" i="9"/>
  <c r="B41" i="9"/>
  <c r="G40" i="9"/>
  <c r="F40" i="9"/>
  <c r="C40" i="9"/>
  <c r="B40" i="9"/>
  <c r="G39" i="9"/>
  <c r="F39" i="9"/>
  <c r="C39" i="9"/>
  <c r="B39" i="9"/>
  <c r="G38" i="9"/>
  <c r="F38" i="9"/>
  <c r="C38" i="9"/>
  <c r="B38" i="9"/>
  <c r="G37" i="9"/>
  <c r="F37" i="9"/>
  <c r="C37" i="9"/>
  <c r="B37" i="9"/>
  <c r="G36" i="9"/>
  <c r="F36" i="9"/>
  <c r="C36" i="9"/>
  <c r="B36" i="9"/>
  <c r="G35" i="9"/>
  <c r="F35" i="9"/>
  <c r="C35" i="9"/>
  <c r="B35" i="9"/>
  <c r="G34" i="9"/>
  <c r="F34" i="9"/>
  <c r="C34" i="9"/>
  <c r="B34" i="9"/>
  <c r="G33" i="9"/>
  <c r="F33" i="9"/>
  <c r="C33" i="9"/>
  <c r="G32" i="9"/>
  <c r="F32" i="9"/>
  <c r="C32" i="9"/>
  <c r="G31" i="9"/>
  <c r="F31" i="9"/>
  <c r="C31" i="9"/>
  <c r="G30" i="9"/>
  <c r="F30" i="9"/>
  <c r="C30" i="9"/>
  <c r="C25" i="9"/>
  <c r="B25" i="9"/>
  <c r="C23" i="9"/>
  <c r="B23" i="9"/>
  <c r="C22" i="9"/>
  <c r="B22" i="9"/>
  <c r="F19" i="9"/>
  <c r="G19" i="9"/>
  <c r="H19" i="9"/>
  <c r="F20" i="9"/>
  <c r="G20" i="9"/>
  <c r="H20" i="9"/>
  <c r="H21" i="9"/>
  <c r="G21" i="9"/>
  <c r="F21" i="9"/>
  <c r="C21" i="9"/>
  <c r="B21" i="9"/>
  <c r="C20" i="9"/>
  <c r="B20" i="9"/>
  <c r="C19" i="9"/>
  <c r="B19" i="9"/>
  <c r="H14" i="9"/>
  <c r="H13" i="9"/>
  <c r="H12" i="9"/>
  <c r="H11" i="9"/>
  <c r="H10" i="9"/>
  <c r="H9" i="9"/>
  <c r="U2" i="4"/>
  <c r="U3" i="4"/>
  <c r="U4" i="4"/>
  <c r="U5" i="4"/>
  <c r="U6" i="4"/>
  <c r="U7" i="4"/>
  <c r="U8" i="4"/>
  <c r="U9" i="4"/>
  <c r="U10" i="4"/>
  <c r="U11" i="4"/>
  <c r="U12" i="4"/>
  <c r="U13" i="4"/>
  <c r="U14" i="4"/>
  <c r="U15" i="4"/>
  <c r="U16" i="4"/>
  <c r="U17" i="4"/>
  <c r="U18" i="4"/>
  <c r="U19" i="4"/>
  <c r="U20" i="4"/>
  <c r="U21" i="4"/>
  <c r="U22" i="4"/>
  <c r="U23" i="4"/>
  <c r="U24" i="4"/>
  <c r="U25" i="4"/>
  <c r="U26" i="4"/>
  <c r="U27" i="4"/>
  <c r="U28" i="4"/>
  <c r="U29" i="4"/>
  <c r="U30" i="4"/>
  <c r="U31" i="4"/>
  <c r="U32" i="4"/>
  <c r="U33" i="4"/>
  <c r="U34" i="4"/>
  <c r="U35" i="4"/>
  <c r="U36" i="4"/>
  <c r="U37" i="4"/>
  <c r="U38" i="4"/>
  <c r="U39" i="4"/>
  <c r="U40" i="4"/>
  <c r="U41" i="4"/>
  <c r="U42" i="4"/>
  <c r="U43" i="4"/>
  <c r="U44" i="4"/>
  <c r="U45" i="4"/>
  <c r="U46" i="4"/>
  <c r="U47" i="4"/>
  <c r="U48" i="4"/>
  <c r="U49" i="4"/>
  <c r="U50" i="4"/>
  <c r="U51" i="4"/>
  <c r="U52" i="4"/>
  <c r="U53" i="4"/>
  <c r="U54" i="4"/>
  <c r="U55" i="4"/>
  <c r="U56" i="4"/>
  <c r="U57" i="4"/>
  <c r="U58" i="4"/>
  <c r="U59" i="4"/>
  <c r="U60" i="4"/>
  <c r="U61" i="4"/>
  <c r="U62" i="4"/>
  <c r="U63" i="4"/>
  <c r="U64" i="4"/>
  <c r="U65" i="4"/>
  <c r="U66" i="4"/>
  <c r="U67" i="4"/>
  <c r="U68" i="4"/>
  <c r="U69" i="4"/>
  <c r="U70" i="4"/>
  <c r="U71" i="4"/>
  <c r="U72" i="4"/>
  <c r="U73" i="4"/>
  <c r="U74" i="4"/>
  <c r="U75" i="4"/>
  <c r="U76" i="4"/>
  <c r="U77" i="4"/>
  <c r="U78" i="4"/>
  <c r="U79" i="4"/>
  <c r="U80" i="4"/>
  <c r="U81" i="4"/>
  <c r="U82" i="4"/>
  <c r="U83" i="4"/>
  <c r="U84" i="4"/>
  <c r="U85" i="4"/>
  <c r="U86" i="4"/>
  <c r="U87" i="4"/>
  <c r="U88" i="4"/>
  <c r="U89" i="4"/>
  <c r="U90" i="4"/>
  <c r="U91" i="4"/>
  <c r="U92" i="4"/>
  <c r="U93" i="4"/>
  <c r="U94" i="4"/>
  <c r="U95" i="4"/>
  <c r="U96" i="4"/>
  <c r="U97" i="4"/>
  <c r="U98" i="4"/>
  <c r="U99" i="4"/>
  <c r="U100" i="4"/>
  <c r="U101" i="4"/>
  <c r="U102" i="4"/>
  <c r="U103" i="4"/>
  <c r="U104" i="4"/>
  <c r="U105" i="4"/>
  <c r="U106" i="4"/>
  <c r="U107" i="4"/>
  <c r="U108" i="4"/>
  <c r="U109" i="4"/>
  <c r="U110" i="4"/>
  <c r="U111" i="4"/>
  <c r="U112" i="4"/>
  <c r="U113" i="4"/>
  <c r="U114" i="4"/>
  <c r="U115" i="4"/>
  <c r="U116" i="4"/>
  <c r="U117" i="4"/>
  <c r="U118" i="4"/>
  <c r="U119" i="4"/>
  <c r="U120" i="4"/>
  <c r="U121" i="4"/>
  <c r="U122" i="4"/>
  <c r="U123" i="4"/>
  <c r="U124" i="4"/>
  <c r="U125" i="4"/>
  <c r="U126" i="4"/>
  <c r="U127" i="4"/>
  <c r="U128" i="4"/>
  <c r="U129" i="4"/>
  <c r="U130" i="4"/>
  <c r="U131" i="4"/>
  <c r="U132" i="4"/>
  <c r="U133" i="4"/>
  <c r="U134" i="4"/>
  <c r="U135" i="4"/>
  <c r="U136" i="4"/>
  <c r="U137" i="4"/>
  <c r="U138" i="4"/>
  <c r="U139" i="4"/>
  <c r="U140" i="4"/>
  <c r="U141" i="4"/>
  <c r="U142" i="4"/>
  <c r="U143" i="4"/>
  <c r="U144" i="4"/>
  <c r="U145" i="4"/>
  <c r="U146" i="4"/>
  <c r="U147" i="4"/>
  <c r="U148" i="4"/>
  <c r="U149" i="4"/>
  <c r="U150" i="4"/>
  <c r="U151" i="4"/>
  <c r="U152" i="4"/>
  <c r="U153" i="4"/>
  <c r="U154" i="4"/>
  <c r="U155" i="4"/>
  <c r="U156" i="4"/>
  <c r="U157" i="4"/>
  <c r="U158" i="4"/>
  <c r="U159" i="4"/>
  <c r="U160" i="4"/>
  <c r="U161" i="4"/>
  <c r="U162" i="4"/>
  <c r="U163" i="4"/>
  <c r="U164" i="4"/>
  <c r="U165" i="4"/>
  <c r="U166" i="4"/>
  <c r="U167" i="4"/>
  <c r="U168" i="4"/>
  <c r="U169" i="4"/>
  <c r="U170" i="4"/>
  <c r="U171" i="4"/>
  <c r="U172" i="4"/>
  <c r="U173" i="4"/>
  <c r="U174" i="4"/>
  <c r="U175" i="4"/>
  <c r="U176" i="4"/>
  <c r="U177" i="4"/>
  <c r="U178" i="4"/>
  <c r="U179" i="4"/>
  <c r="U180" i="4"/>
  <c r="U181" i="4"/>
  <c r="U182" i="4"/>
  <c r="U183" i="4"/>
  <c r="U184" i="4"/>
  <c r="U185" i="4"/>
  <c r="U186" i="4"/>
  <c r="U187" i="4"/>
  <c r="U188" i="4"/>
  <c r="U189" i="4"/>
  <c r="U190" i="4"/>
  <c r="U191" i="4"/>
  <c r="U192" i="4"/>
  <c r="U193" i="4"/>
  <c r="U194" i="4"/>
  <c r="U195" i="4"/>
  <c r="U196" i="4"/>
  <c r="U197" i="4"/>
  <c r="U198" i="4"/>
  <c r="U199" i="4"/>
  <c r="U200" i="4"/>
  <c r="F52" i="9"/>
  <c r="F53" i="9"/>
  <c r="T2" i="4"/>
  <c r="T3" i="4"/>
  <c r="T4" i="4"/>
  <c r="T5" i="4"/>
  <c r="T6" i="4"/>
  <c r="T7" i="4"/>
  <c r="T8" i="4"/>
  <c r="T9" i="4"/>
  <c r="T10" i="4"/>
  <c r="T11" i="4"/>
  <c r="T12" i="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54" i="4"/>
  <c r="T55" i="4"/>
  <c r="T56" i="4"/>
  <c r="T57" i="4"/>
  <c r="T58" i="4"/>
  <c r="T59" i="4"/>
  <c r="T60" i="4"/>
  <c r="T61" i="4"/>
  <c r="T62" i="4"/>
  <c r="T63" i="4"/>
  <c r="T64" i="4"/>
  <c r="T65" i="4"/>
  <c r="T66" i="4"/>
  <c r="T67" i="4"/>
  <c r="T68" i="4"/>
  <c r="T69" i="4"/>
  <c r="T70" i="4"/>
  <c r="T71" i="4"/>
  <c r="T72" i="4"/>
  <c r="T73" i="4"/>
  <c r="T74" i="4"/>
  <c r="T75" i="4"/>
  <c r="T76" i="4"/>
  <c r="T77" i="4"/>
  <c r="T78" i="4"/>
  <c r="T79" i="4"/>
  <c r="T80" i="4"/>
  <c r="T81" i="4"/>
  <c r="T82" i="4"/>
  <c r="T83" i="4"/>
  <c r="T84" i="4"/>
  <c r="T85" i="4"/>
  <c r="T86" i="4"/>
  <c r="T87" i="4"/>
  <c r="T88" i="4"/>
  <c r="T89" i="4"/>
  <c r="T90" i="4"/>
  <c r="T91" i="4"/>
  <c r="T92" i="4"/>
  <c r="T93" i="4"/>
  <c r="T94" i="4"/>
  <c r="T95" i="4"/>
  <c r="T96" i="4"/>
  <c r="T97" i="4"/>
  <c r="T98" i="4"/>
  <c r="T99" i="4"/>
  <c r="T100" i="4"/>
  <c r="T101" i="4"/>
  <c r="T102" i="4"/>
  <c r="T103" i="4"/>
  <c r="T104" i="4"/>
  <c r="T105" i="4"/>
  <c r="T106" i="4"/>
  <c r="T107" i="4"/>
  <c r="T108" i="4"/>
  <c r="T109" i="4"/>
  <c r="T110" i="4"/>
  <c r="T111" i="4"/>
  <c r="T112" i="4"/>
  <c r="T113" i="4"/>
  <c r="T114" i="4"/>
  <c r="T115" i="4"/>
  <c r="T116" i="4"/>
  <c r="T117" i="4"/>
  <c r="T118" i="4"/>
  <c r="T119" i="4"/>
  <c r="T120" i="4"/>
  <c r="T121" i="4"/>
  <c r="T122" i="4"/>
  <c r="T123" i="4"/>
  <c r="T124" i="4"/>
  <c r="T125" i="4"/>
  <c r="T126" i="4"/>
  <c r="T127" i="4"/>
  <c r="T128" i="4"/>
  <c r="T129" i="4"/>
  <c r="T130" i="4"/>
  <c r="T131" i="4"/>
  <c r="T132" i="4"/>
  <c r="T133" i="4"/>
  <c r="T134" i="4"/>
  <c r="T135" i="4"/>
  <c r="T136" i="4"/>
  <c r="T137" i="4"/>
  <c r="T138" i="4"/>
  <c r="T139" i="4"/>
  <c r="T140" i="4"/>
  <c r="T141" i="4"/>
  <c r="T142" i="4"/>
  <c r="T143" i="4"/>
  <c r="T144" i="4"/>
  <c r="T145" i="4"/>
  <c r="T146" i="4"/>
  <c r="T147" i="4"/>
  <c r="T148" i="4"/>
  <c r="T149" i="4"/>
  <c r="T150" i="4"/>
  <c r="T151" i="4"/>
  <c r="T152" i="4"/>
  <c r="T153" i="4"/>
  <c r="T154" i="4"/>
  <c r="T155" i="4"/>
  <c r="T156" i="4"/>
  <c r="T157" i="4"/>
  <c r="T158" i="4"/>
  <c r="T159" i="4"/>
  <c r="T160" i="4"/>
  <c r="T161" i="4"/>
  <c r="T162" i="4"/>
  <c r="T163" i="4"/>
  <c r="T164" i="4"/>
  <c r="T165" i="4"/>
  <c r="T166" i="4"/>
  <c r="T167" i="4"/>
  <c r="T168" i="4"/>
  <c r="T169" i="4"/>
  <c r="T170" i="4"/>
  <c r="T171" i="4"/>
  <c r="T172" i="4"/>
  <c r="T173" i="4"/>
  <c r="T174" i="4"/>
  <c r="T175" i="4"/>
  <c r="T176" i="4"/>
  <c r="T177" i="4"/>
  <c r="T178" i="4"/>
  <c r="T179" i="4"/>
  <c r="T180" i="4"/>
  <c r="T181" i="4"/>
  <c r="T182" i="4"/>
  <c r="T183" i="4"/>
  <c r="T184" i="4"/>
  <c r="T185" i="4"/>
  <c r="T186" i="4"/>
  <c r="T187" i="4"/>
  <c r="T188" i="4"/>
  <c r="T189" i="4"/>
  <c r="T190" i="4"/>
  <c r="T191" i="4"/>
  <c r="T192" i="4"/>
  <c r="T193" i="4"/>
  <c r="T194" i="4"/>
  <c r="T195" i="4"/>
  <c r="T196" i="4"/>
  <c r="T197" i="4"/>
  <c r="T198" i="4"/>
  <c r="T199" i="4"/>
  <c r="T200" i="4"/>
  <c r="B9" i="9"/>
  <c r="B10" i="9"/>
  <c r="V2" i="4"/>
  <c r="V3" i="4"/>
  <c r="V4" i="4"/>
  <c r="V5" i="4"/>
  <c r="V6" i="4"/>
  <c r="V7" i="4"/>
  <c r="V8" i="4"/>
  <c r="V9" i="4"/>
  <c r="V10" i="4"/>
  <c r="V11" i="4"/>
  <c r="V12" i="4"/>
  <c r="V13" i="4"/>
  <c r="V14" i="4"/>
  <c r="V15" i="4"/>
  <c r="V16" i="4"/>
  <c r="V17" i="4"/>
  <c r="V18" i="4"/>
  <c r="V19" i="4"/>
  <c r="V20" i="4"/>
  <c r="V21" i="4"/>
  <c r="V22" i="4"/>
  <c r="V23" i="4"/>
  <c r="V24" i="4"/>
  <c r="V25" i="4"/>
  <c r="V26" i="4"/>
  <c r="V27" i="4"/>
  <c r="V28" i="4"/>
  <c r="V29" i="4"/>
  <c r="V30" i="4"/>
  <c r="V31" i="4"/>
  <c r="V32" i="4"/>
  <c r="V33" i="4"/>
  <c r="V34" i="4"/>
  <c r="V35" i="4"/>
  <c r="V36" i="4"/>
  <c r="V37" i="4"/>
  <c r="V38" i="4"/>
  <c r="V39" i="4"/>
  <c r="V40" i="4"/>
  <c r="V41" i="4"/>
  <c r="V42" i="4"/>
  <c r="V43" i="4"/>
  <c r="V44" i="4"/>
  <c r="V45" i="4"/>
  <c r="V46" i="4"/>
  <c r="V47" i="4"/>
  <c r="V48" i="4"/>
  <c r="V49" i="4"/>
  <c r="V50" i="4"/>
  <c r="V51" i="4"/>
  <c r="V52" i="4"/>
  <c r="V53" i="4"/>
  <c r="V54" i="4"/>
  <c r="V55" i="4"/>
  <c r="V56" i="4"/>
  <c r="V57" i="4"/>
  <c r="V58" i="4"/>
  <c r="V59" i="4"/>
  <c r="V60" i="4"/>
  <c r="V61" i="4"/>
  <c r="V62" i="4"/>
  <c r="V63" i="4"/>
  <c r="V64" i="4"/>
  <c r="V65" i="4"/>
  <c r="V66" i="4"/>
  <c r="V67" i="4"/>
  <c r="V68" i="4"/>
  <c r="V69" i="4"/>
  <c r="V70" i="4"/>
  <c r="V71" i="4"/>
  <c r="V72" i="4"/>
  <c r="V73" i="4"/>
  <c r="V74" i="4"/>
  <c r="V75" i="4"/>
  <c r="V76" i="4"/>
  <c r="V77" i="4"/>
  <c r="V78" i="4"/>
  <c r="V79" i="4"/>
  <c r="V80" i="4"/>
  <c r="V81" i="4"/>
  <c r="V82" i="4"/>
  <c r="V83" i="4"/>
  <c r="V84" i="4"/>
  <c r="V85" i="4"/>
  <c r="V86" i="4"/>
  <c r="V87" i="4"/>
  <c r="V88" i="4"/>
  <c r="V89" i="4"/>
  <c r="V90" i="4"/>
  <c r="V91" i="4"/>
  <c r="V92" i="4"/>
  <c r="V93" i="4"/>
  <c r="V94" i="4"/>
  <c r="V95" i="4"/>
  <c r="V96" i="4"/>
  <c r="V97" i="4"/>
  <c r="V98" i="4"/>
  <c r="V99" i="4"/>
  <c r="V100" i="4"/>
  <c r="V101" i="4"/>
  <c r="V102" i="4"/>
  <c r="V103" i="4"/>
  <c r="V104" i="4"/>
  <c r="V105" i="4"/>
  <c r="V106" i="4"/>
  <c r="V107" i="4"/>
  <c r="V108" i="4"/>
  <c r="V109" i="4"/>
  <c r="V110" i="4"/>
  <c r="V111" i="4"/>
  <c r="V112" i="4"/>
  <c r="V113" i="4"/>
  <c r="V114" i="4"/>
  <c r="V115" i="4"/>
  <c r="V116" i="4"/>
  <c r="V117" i="4"/>
  <c r="V118" i="4"/>
  <c r="V119" i="4"/>
  <c r="V120" i="4"/>
  <c r="V121" i="4"/>
  <c r="V122" i="4"/>
  <c r="V123" i="4"/>
  <c r="V124" i="4"/>
  <c r="V125" i="4"/>
  <c r="V126" i="4"/>
  <c r="V127" i="4"/>
  <c r="V128" i="4"/>
  <c r="V129" i="4"/>
  <c r="V130" i="4"/>
  <c r="V131" i="4"/>
  <c r="V132" i="4"/>
  <c r="V133" i="4"/>
  <c r="V134" i="4"/>
  <c r="V135" i="4"/>
  <c r="V136" i="4"/>
  <c r="V137" i="4"/>
  <c r="V138" i="4"/>
  <c r="V139" i="4"/>
  <c r="V140" i="4"/>
  <c r="V141" i="4"/>
  <c r="V142" i="4"/>
  <c r="V143" i="4"/>
  <c r="V144" i="4"/>
  <c r="V145" i="4"/>
  <c r="V146" i="4"/>
  <c r="V147" i="4"/>
  <c r="V148" i="4"/>
  <c r="V149" i="4"/>
  <c r="V150" i="4"/>
  <c r="V151" i="4"/>
  <c r="V152" i="4"/>
  <c r="V153" i="4"/>
  <c r="V154" i="4"/>
  <c r="V155" i="4"/>
  <c r="V156" i="4"/>
  <c r="V157" i="4"/>
  <c r="V158" i="4"/>
  <c r="V159" i="4"/>
  <c r="V160" i="4"/>
  <c r="V161" i="4"/>
  <c r="V162" i="4"/>
  <c r="V163" i="4"/>
  <c r="V164" i="4"/>
  <c r="V165" i="4"/>
  <c r="V166" i="4"/>
  <c r="V167" i="4"/>
  <c r="V168" i="4"/>
  <c r="V169" i="4"/>
  <c r="V170" i="4"/>
  <c r="V171" i="4"/>
  <c r="V172" i="4"/>
  <c r="V173" i="4"/>
  <c r="V174" i="4"/>
  <c r="V175" i="4"/>
  <c r="V176" i="4"/>
  <c r="V177" i="4"/>
  <c r="V178" i="4"/>
  <c r="V179" i="4"/>
  <c r="V180" i="4"/>
  <c r="V181" i="4"/>
  <c r="V182" i="4"/>
  <c r="V183" i="4"/>
  <c r="V184" i="4"/>
  <c r="V185" i="4"/>
  <c r="V186" i="4"/>
  <c r="V187" i="4"/>
  <c r="V188" i="4"/>
  <c r="V189" i="4"/>
  <c r="V190" i="4"/>
  <c r="V191" i="4"/>
  <c r="V192" i="4"/>
  <c r="V193" i="4"/>
  <c r="V194" i="4"/>
  <c r="V195" i="4"/>
  <c r="V196" i="4"/>
  <c r="V197" i="4"/>
  <c r="V198" i="4"/>
  <c r="V199" i="4"/>
  <c r="V200" i="4"/>
  <c r="G52" i="9"/>
  <c r="G53" i="9"/>
  <c r="W2" i="4"/>
  <c r="W3" i="4"/>
  <c r="W4" i="4"/>
  <c r="W5" i="4"/>
  <c r="W6" i="4"/>
  <c r="W7" i="4"/>
  <c r="W8" i="4"/>
  <c r="W9" i="4"/>
  <c r="W10" i="4"/>
  <c r="W11" i="4"/>
  <c r="W12" i="4"/>
  <c r="W13" i="4"/>
  <c r="W14" i="4"/>
  <c r="W15" i="4"/>
  <c r="W16" i="4"/>
  <c r="W17" i="4"/>
  <c r="W18" i="4"/>
  <c r="W19" i="4"/>
  <c r="W20" i="4"/>
  <c r="W21" i="4"/>
  <c r="W22" i="4"/>
  <c r="W23" i="4"/>
  <c r="W24" i="4"/>
  <c r="W25" i="4"/>
  <c r="W26" i="4"/>
  <c r="W27" i="4"/>
  <c r="W28" i="4"/>
  <c r="W29" i="4"/>
  <c r="W30" i="4"/>
  <c r="W31" i="4"/>
  <c r="W32" i="4"/>
  <c r="W33" i="4"/>
  <c r="W34" i="4"/>
  <c r="W35" i="4"/>
  <c r="W36" i="4"/>
  <c r="W37" i="4"/>
  <c r="W38" i="4"/>
  <c r="W39" i="4"/>
  <c r="W40" i="4"/>
  <c r="W41" i="4"/>
  <c r="W42" i="4"/>
  <c r="W43" i="4"/>
  <c r="W44" i="4"/>
  <c r="W45" i="4"/>
  <c r="W46" i="4"/>
  <c r="W47" i="4"/>
  <c r="W48" i="4"/>
  <c r="W49" i="4"/>
  <c r="W50" i="4"/>
  <c r="W51" i="4"/>
  <c r="W52" i="4"/>
  <c r="W53" i="4"/>
  <c r="W54" i="4"/>
  <c r="W55" i="4"/>
  <c r="W56" i="4"/>
  <c r="W57" i="4"/>
  <c r="W58" i="4"/>
  <c r="W59" i="4"/>
  <c r="W60" i="4"/>
  <c r="W61" i="4"/>
  <c r="W62" i="4"/>
  <c r="W63" i="4"/>
  <c r="W64" i="4"/>
  <c r="W65" i="4"/>
  <c r="W66" i="4"/>
  <c r="W67" i="4"/>
  <c r="W68" i="4"/>
  <c r="W69" i="4"/>
  <c r="W70" i="4"/>
  <c r="W71" i="4"/>
  <c r="W72" i="4"/>
  <c r="W73" i="4"/>
  <c r="W74" i="4"/>
  <c r="W75" i="4"/>
  <c r="W76" i="4"/>
  <c r="W77" i="4"/>
  <c r="W78" i="4"/>
  <c r="W79" i="4"/>
  <c r="W80" i="4"/>
  <c r="W81" i="4"/>
  <c r="W82" i="4"/>
  <c r="W83" i="4"/>
  <c r="W84" i="4"/>
  <c r="W85" i="4"/>
  <c r="W86" i="4"/>
  <c r="W87" i="4"/>
  <c r="W88" i="4"/>
  <c r="W89" i="4"/>
  <c r="W90" i="4"/>
  <c r="W91" i="4"/>
  <c r="W92" i="4"/>
  <c r="W93" i="4"/>
  <c r="W94" i="4"/>
  <c r="W95" i="4"/>
  <c r="W96" i="4"/>
  <c r="W97" i="4"/>
  <c r="W98" i="4"/>
  <c r="W99" i="4"/>
  <c r="W100" i="4"/>
  <c r="W101" i="4"/>
  <c r="W102" i="4"/>
  <c r="W103" i="4"/>
  <c r="W104" i="4"/>
  <c r="W105" i="4"/>
  <c r="W106" i="4"/>
  <c r="W107" i="4"/>
  <c r="W108" i="4"/>
  <c r="W109" i="4"/>
  <c r="W110" i="4"/>
  <c r="W111" i="4"/>
  <c r="W112" i="4"/>
  <c r="W113" i="4"/>
  <c r="W114" i="4"/>
  <c r="W115" i="4"/>
  <c r="W116" i="4"/>
  <c r="W117" i="4"/>
  <c r="W118" i="4"/>
  <c r="W119" i="4"/>
  <c r="W120" i="4"/>
  <c r="W121" i="4"/>
  <c r="W122" i="4"/>
  <c r="W123" i="4"/>
  <c r="W124" i="4"/>
  <c r="W125" i="4"/>
  <c r="W126" i="4"/>
  <c r="W127" i="4"/>
  <c r="W128" i="4"/>
  <c r="W129" i="4"/>
  <c r="W130" i="4"/>
  <c r="W131" i="4"/>
  <c r="W132" i="4"/>
  <c r="W133" i="4"/>
  <c r="W134" i="4"/>
  <c r="W135" i="4"/>
  <c r="W136" i="4"/>
  <c r="W137" i="4"/>
  <c r="W138" i="4"/>
  <c r="W139" i="4"/>
  <c r="W140" i="4"/>
  <c r="W141" i="4"/>
  <c r="W142" i="4"/>
  <c r="W143" i="4"/>
  <c r="W144" i="4"/>
  <c r="W145" i="4"/>
  <c r="W146" i="4"/>
  <c r="W147" i="4"/>
  <c r="W148" i="4"/>
  <c r="W149" i="4"/>
  <c r="W150" i="4"/>
  <c r="W151" i="4"/>
  <c r="W152" i="4"/>
  <c r="W153" i="4"/>
  <c r="W154" i="4"/>
  <c r="W155" i="4"/>
  <c r="W156" i="4"/>
  <c r="W157" i="4"/>
  <c r="W158" i="4"/>
  <c r="W159" i="4"/>
  <c r="W160" i="4"/>
  <c r="W161" i="4"/>
  <c r="W162" i="4"/>
  <c r="W163" i="4"/>
  <c r="W164" i="4"/>
  <c r="W165" i="4"/>
  <c r="W166" i="4"/>
  <c r="W167" i="4"/>
  <c r="W168" i="4"/>
  <c r="W169" i="4"/>
  <c r="W170" i="4"/>
  <c r="W171" i="4"/>
  <c r="W172" i="4"/>
  <c r="W173" i="4"/>
  <c r="W174" i="4"/>
  <c r="W175" i="4"/>
  <c r="W176" i="4"/>
  <c r="W177" i="4"/>
  <c r="W178" i="4"/>
  <c r="W179" i="4"/>
  <c r="W180" i="4"/>
  <c r="W181" i="4"/>
  <c r="W182" i="4"/>
  <c r="W183" i="4"/>
  <c r="W184" i="4"/>
  <c r="W185" i="4"/>
  <c r="W186" i="4"/>
  <c r="W187" i="4"/>
  <c r="W188" i="4"/>
  <c r="W189" i="4"/>
  <c r="W190" i="4"/>
  <c r="W191" i="4"/>
  <c r="W192" i="4"/>
  <c r="W193" i="4"/>
  <c r="W194" i="4"/>
  <c r="W195" i="4"/>
  <c r="W196" i="4"/>
  <c r="W197" i="4"/>
  <c r="W198" i="4"/>
  <c r="W199" i="4"/>
  <c r="W200" i="4"/>
  <c r="B82" i="9"/>
  <c r="X2" i="4"/>
  <c r="X3" i="4"/>
  <c r="X4" i="4"/>
  <c r="X5" i="4"/>
  <c r="X6" i="4"/>
  <c r="X7" i="4"/>
  <c r="X8" i="4"/>
  <c r="X9" i="4"/>
  <c r="X10" i="4"/>
  <c r="X11" i="4"/>
  <c r="X12" i="4"/>
  <c r="X13" i="4"/>
  <c r="X14" i="4"/>
  <c r="X15" i="4"/>
  <c r="X16" i="4"/>
  <c r="X17" i="4"/>
  <c r="X18" i="4"/>
  <c r="X19" i="4"/>
  <c r="X20" i="4"/>
  <c r="X21" i="4"/>
  <c r="X22" i="4"/>
  <c r="X23" i="4"/>
  <c r="X24" i="4"/>
  <c r="X25" i="4"/>
  <c r="X26" i="4"/>
  <c r="X27" i="4"/>
  <c r="X28" i="4"/>
  <c r="X29" i="4"/>
  <c r="X30" i="4"/>
  <c r="X31" i="4"/>
  <c r="X32" i="4"/>
  <c r="X33" i="4"/>
  <c r="X34" i="4"/>
  <c r="X35" i="4"/>
  <c r="X36" i="4"/>
  <c r="X37" i="4"/>
  <c r="X38" i="4"/>
  <c r="X39" i="4"/>
  <c r="X40" i="4"/>
  <c r="X41" i="4"/>
  <c r="X42" i="4"/>
  <c r="X43" i="4"/>
  <c r="X44" i="4"/>
  <c r="X45" i="4"/>
  <c r="X46" i="4"/>
  <c r="X47" i="4"/>
  <c r="X48" i="4"/>
  <c r="X49" i="4"/>
  <c r="X50" i="4"/>
  <c r="X51" i="4"/>
  <c r="X52" i="4"/>
  <c r="X53" i="4"/>
  <c r="X54" i="4"/>
  <c r="X55" i="4"/>
  <c r="X56" i="4"/>
  <c r="X57" i="4"/>
  <c r="X58" i="4"/>
  <c r="X59" i="4"/>
  <c r="X60" i="4"/>
  <c r="X61" i="4"/>
  <c r="X62" i="4"/>
  <c r="X63" i="4"/>
  <c r="X64" i="4"/>
  <c r="X65" i="4"/>
  <c r="X66" i="4"/>
  <c r="X67" i="4"/>
  <c r="X68" i="4"/>
  <c r="X69" i="4"/>
  <c r="X70" i="4"/>
  <c r="X71" i="4"/>
  <c r="X72" i="4"/>
  <c r="X73" i="4"/>
  <c r="X74" i="4"/>
  <c r="X75" i="4"/>
  <c r="X76" i="4"/>
  <c r="X77" i="4"/>
  <c r="X78" i="4"/>
  <c r="X79" i="4"/>
  <c r="X80" i="4"/>
  <c r="X81" i="4"/>
  <c r="X82" i="4"/>
  <c r="X83" i="4"/>
  <c r="X84" i="4"/>
  <c r="X85" i="4"/>
  <c r="X86" i="4"/>
  <c r="X87" i="4"/>
  <c r="X88" i="4"/>
  <c r="X89" i="4"/>
  <c r="X90" i="4"/>
  <c r="X91" i="4"/>
  <c r="X92" i="4"/>
  <c r="X93" i="4"/>
  <c r="X94" i="4"/>
  <c r="X95" i="4"/>
  <c r="X96" i="4"/>
  <c r="X97" i="4"/>
  <c r="X98" i="4"/>
  <c r="X99" i="4"/>
  <c r="X100" i="4"/>
  <c r="X101" i="4"/>
  <c r="X102" i="4"/>
  <c r="X103" i="4"/>
  <c r="X104" i="4"/>
  <c r="X105" i="4"/>
  <c r="X106" i="4"/>
  <c r="X107" i="4"/>
  <c r="X108" i="4"/>
  <c r="X109" i="4"/>
  <c r="X110" i="4"/>
  <c r="X111" i="4"/>
  <c r="X112" i="4"/>
  <c r="X113" i="4"/>
  <c r="X114" i="4"/>
  <c r="X115" i="4"/>
  <c r="X116" i="4"/>
  <c r="X117" i="4"/>
  <c r="X118" i="4"/>
  <c r="X119" i="4"/>
  <c r="X120" i="4"/>
  <c r="X121" i="4"/>
  <c r="X122" i="4"/>
  <c r="X123" i="4"/>
  <c r="X124" i="4"/>
  <c r="X125" i="4"/>
  <c r="X126" i="4"/>
  <c r="X127" i="4"/>
  <c r="X128" i="4"/>
  <c r="X129" i="4"/>
  <c r="X130" i="4"/>
  <c r="X131" i="4"/>
  <c r="X132" i="4"/>
  <c r="X133" i="4"/>
  <c r="X134" i="4"/>
  <c r="X135" i="4"/>
  <c r="X136" i="4"/>
  <c r="X137" i="4"/>
  <c r="X138" i="4"/>
  <c r="X139" i="4"/>
  <c r="X140" i="4"/>
  <c r="X141" i="4"/>
  <c r="X142" i="4"/>
  <c r="X143" i="4"/>
  <c r="X144" i="4"/>
  <c r="X145" i="4"/>
  <c r="X146" i="4"/>
  <c r="X147" i="4"/>
  <c r="X148" i="4"/>
  <c r="X149" i="4"/>
  <c r="X150" i="4"/>
  <c r="X151" i="4"/>
  <c r="X152" i="4"/>
  <c r="X153" i="4"/>
  <c r="X154" i="4"/>
  <c r="X155" i="4"/>
  <c r="X156" i="4"/>
  <c r="X157" i="4"/>
  <c r="X158" i="4"/>
  <c r="X159" i="4"/>
  <c r="X160" i="4"/>
  <c r="X161" i="4"/>
  <c r="X162" i="4"/>
  <c r="X163" i="4"/>
  <c r="X164" i="4"/>
  <c r="X165" i="4"/>
  <c r="X166" i="4"/>
  <c r="X167" i="4"/>
  <c r="X168" i="4"/>
  <c r="X169" i="4"/>
  <c r="X170" i="4"/>
  <c r="X171" i="4"/>
  <c r="X172" i="4"/>
  <c r="X173" i="4"/>
  <c r="X174" i="4"/>
  <c r="X175" i="4"/>
  <c r="X176" i="4"/>
  <c r="X177" i="4"/>
  <c r="X178" i="4"/>
  <c r="X179" i="4"/>
  <c r="X180" i="4"/>
  <c r="X181" i="4"/>
  <c r="X182" i="4"/>
  <c r="X183" i="4"/>
  <c r="X184" i="4"/>
  <c r="X185" i="4"/>
  <c r="X186" i="4"/>
  <c r="X187" i="4"/>
  <c r="X188" i="4"/>
  <c r="X189" i="4"/>
  <c r="X190" i="4"/>
  <c r="X191" i="4"/>
  <c r="X192" i="4"/>
  <c r="X193" i="4"/>
  <c r="X194" i="4"/>
  <c r="X195" i="4"/>
  <c r="X196" i="4"/>
  <c r="X197" i="4"/>
  <c r="X198" i="4"/>
  <c r="X199" i="4"/>
  <c r="X200" i="4"/>
  <c r="C82" i="9"/>
  <c r="Y2" i="4"/>
  <c r="Y3" i="4"/>
  <c r="Y4" i="4"/>
  <c r="Y5" i="4"/>
  <c r="Y6" i="4"/>
  <c r="Y7" i="4"/>
  <c r="Y8" i="4"/>
  <c r="Y9" i="4"/>
  <c r="Y10" i="4"/>
  <c r="Y11" i="4"/>
  <c r="Y12" i="4"/>
  <c r="Y13" i="4"/>
  <c r="Y14" i="4"/>
  <c r="Y15" i="4"/>
  <c r="Y16" i="4"/>
  <c r="Y17" i="4"/>
  <c r="Y18" i="4"/>
  <c r="Y19" i="4"/>
  <c r="Y20" i="4"/>
  <c r="Y21" i="4"/>
  <c r="Y22" i="4"/>
  <c r="Y23" i="4"/>
  <c r="Y24" i="4"/>
  <c r="Y25" i="4"/>
  <c r="Y26" i="4"/>
  <c r="Y27" i="4"/>
  <c r="Y28" i="4"/>
  <c r="Y29" i="4"/>
  <c r="Y30" i="4"/>
  <c r="Y31" i="4"/>
  <c r="Y32" i="4"/>
  <c r="Y33" i="4"/>
  <c r="Y34" i="4"/>
  <c r="Y35" i="4"/>
  <c r="Y36" i="4"/>
  <c r="Y37" i="4"/>
  <c r="Y38" i="4"/>
  <c r="Y39" i="4"/>
  <c r="Y40" i="4"/>
  <c r="Y41" i="4"/>
  <c r="Y42" i="4"/>
  <c r="Y43" i="4"/>
  <c r="Y44" i="4"/>
  <c r="Y45" i="4"/>
  <c r="Y46" i="4"/>
  <c r="Y47" i="4"/>
  <c r="Y48" i="4"/>
  <c r="Y49" i="4"/>
  <c r="Y50" i="4"/>
  <c r="Y51" i="4"/>
  <c r="Y52" i="4"/>
  <c r="Y53" i="4"/>
  <c r="Y54" i="4"/>
  <c r="Y55" i="4"/>
  <c r="Y56" i="4"/>
  <c r="Y57" i="4"/>
  <c r="Y58" i="4"/>
  <c r="Y59" i="4"/>
  <c r="Y60" i="4"/>
  <c r="Y61" i="4"/>
  <c r="Y62" i="4"/>
  <c r="Y63" i="4"/>
  <c r="Y64" i="4"/>
  <c r="Y65" i="4"/>
  <c r="Y66" i="4"/>
  <c r="Y67" i="4"/>
  <c r="Y68" i="4"/>
  <c r="Y69" i="4"/>
  <c r="Y70" i="4"/>
  <c r="Y71" i="4"/>
  <c r="Y72" i="4"/>
  <c r="Y73" i="4"/>
  <c r="Y74" i="4"/>
  <c r="Y75" i="4"/>
  <c r="Y76" i="4"/>
  <c r="Y77" i="4"/>
  <c r="Y78" i="4"/>
  <c r="Y79" i="4"/>
  <c r="Y80" i="4"/>
  <c r="Y81" i="4"/>
  <c r="Y82" i="4"/>
  <c r="Y83" i="4"/>
  <c r="Y84" i="4"/>
  <c r="Y85" i="4"/>
  <c r="Y86" i="4"/>
  <c r="Y87" i="4"/>
  <c r="Y88" i="4"/>
  <c r="Y89" i="4"/>
  <c r="Y90" i="4"/>
  <c r="Y91" i="4"/>
  <c r="Y92" i="4"/>
  <c r="Y93" i="4"/>
  <c r="Y94" i="4"/>
  <c r="Y95" i="4"/>
  <c r="Y96" i="4"/>
  <c r="Y97" i="4"/>
  <c r="Y98" i="4"/>
  <c r="Y99" i="4"/>
  <c r="Y100" i="4"/>
  <c r="Y101" i="4"/>
  <c r="Y102" i="4"/>
  <c r="Y103" i="4"/>
  <c r="Y104" i="4"/>
  <c r="Y105" i="4"/>
  <c r="Y106" i="4"/>
  <c r="Y107" i="4"/>
  <c r="Y108" i="4"/>
  <c r="Y109" i="4"/>
  <c r="Y110" i="4"/>
  <c r="Y111" i="4"/>
  <c r="Y112" i="4"/>
  <c r="Y113" i="4"/>
  <c r="Y114" i="4"/>
  <c r="Y115" i="4"/>
  <c r="Y116" i="4"/>
  <c r="Y117" i="4"/>
  <c r="Y118" i="4"/>
  <c r="Y119" i="4"/>
  <c r="Y120" i="4"/>
  <c r="Y121" i="4"/>
  <c r="Y122" i="4"/>
  <c r="Y123" i="4"/>
  <c r="Y124" i="4"/>
  <c r="Y125" i="4"/>
  <c r="Y126" i="4"/>
  <c r="Y127" i="4"/>
  <c r="Y128" i="4"/>
  <c r="Y129" i="4"/>
  <c r="Y130" i="4"/>
  <c r="Y131" i="4"/>
  <c r="Y132" i="4"/>
  <c r="Y133" i="4"/>
  <c r="Y134" i="4"/>
  <c r="Y135" i="4"/>
  <c r="Y136" i="4"/>
  <c r="Y137" i="4"/>
  <c r="Y138" i="4"/>
  <c r="Y139" i="4"/>
  <c r="Y140" i="4"/>
  <c r="Y141" i="4"/>
  <c r="Y142" i="4"/>
  <c r="Y143" i="4"/>
  <c r="Y144" i="4"/>
  <c r="Y145" i="4"/>
  <c r="Y146" i="4"/>
  <c r="Y147" i="4"/>
  <c r="Y148" i="4"/>
  <c r="Y149" i="4"/>
  <c r="Y150" i="4"/>
  <c r="Y151" i="4"/>
  <c r="Y152" i="4"/>
  <c r="Y153" i="4"/>
  <c r="Y154" i="4"/>
  <c r="Y155" i="4"/>
  <c r="Y156" i="4"/>
  <c r="Y157" i="4"/>
  <c r="Y158" i="4"/>
  <c r="Y159" i="4"/>
  <c r="Y160" i="4"/>
  <c r="Y161" i="4"/>
  <c r="Y162" i="4"/>
  <c r="Y163" i="4"/>
  <c r="Y164" i="4"/>
  <c r="Y165" i="4"/>
  <c r="Y166" i="4"/>
  <c r="Y167" i="4"/>
  <c r="Y168" i="4"/>
  <c r="Y169" i="4"/>
  <c r="Y170" i="4"/>
  <c r="Y171" i="4"/>
  <c r="Y172" i="4"/>
  <c r="Y173" i="4"/>
  <c r="Y174" i="4"/>
  <c r="Y175" i="4"/>
  <c r="Y176" i="4"/>
  <c r="Y177" i="4"/>
  <c r="Y178" i="4"/>
  <c r="Y179" i="4"/>
  <c r="Y180" i="4"/>
  <c r="Y181" i="4"/>
  <c r="Y182" i="4"/>
  <c r="Y183" i="4"/>
  <c r="Y184" i="4"/>
  <c r="Y185" i="4"/>
  <c r="Y186" i="4"/>
  <c r="Y187" i="4"/>
  <c r="Y188" i="4"/>
  <c r="Y189" i="4"/>
  <c r="Y190" i="4"/>
  <c r="Y191" i="4"/>
  <c r="Y192" i="4"/>
  <c r="Y193" i="4"/>
  <c r="Y194" i="4"/>
  <c r="Y195" i="4"/>
  <c r="Y196" i="4"/>
  <c r="Y197" i="4"/>
  <c r="Y198" i="4"/>
  <c r="Y199" i="4"/>
  <c r="Y200" i="4"/>
  <c r="B83" i="9"/>
  <c r="Z2" i="4"/>
  <c r="Z3" i="4"/>
  <c r="Z4" i="4"/>
  <c r="Z5" i="4"/>
  <c r="Z6" i="4"/>
  <c r="Z7" i="4"/>
  <c r="Z8" i="4"/>
  <c r="Z9" i="4"/>
  <c r="Z10" i="4"/>
  <c r="Z11" i="4"/>
  <c r="Z12" i="4"/>
  <c r="Z13" i="4"/>
  <c r="Z14" i="4"/>
  <c r="Z15" i="4"/>
  <c r="Z16" i="4"/>
  <c r="Z17" i="4"/>
  <c r="Z18" i="4"/>
  <c r="Z19" i="4"/>
  <c r="Z20" i="4"/>
  <c r="Z21" i="4"/>
  <c r="Z22" i="4"/>
  <c r="Z23" i="4"/>
  <c r="Z24" i="4"/>
  <c r="Z25" i="4"/>
  <c r="Z26" i="4"/>
  <c r="Z27" i="4"/>
  <c r="Z28" i="4"/>
  <c r="Z29" i="4"/>
  <c r="Z30" i="4"/>
  <c r="Z31" i="4"/>
  <c r="Z32" i="4"/>
  <c r="Z33" i="4"/>
  <c r="Z34" i="4"/>
  <c r="Z35" i="4"/>
  <c r="Z36" i="4"/>
  <c r="Z37" i="4"/>
  <c r="Z38" i="4"/>
  <c r="Z39" i="4"/>
  <c r="Z40" i="4"/>
  <c r="Z41" i="4"/>
  <c r="Z42" i="4"/>
  <c r="Z43" i="4"/>
  <c r="Z44" i="4"/>
  <c r="Z45" i="4"/>
  <c r="Z46" i="4"/>
  <c r="Z47" i="4"/>
  <c r="Z48" i="4"/>
  <c r="Z49" i="4"/>
  <c r="Z50" i="4"/>
  <c r="Z51" i="4"/>
  <c r="Z52" i="4"/>
  <c r="Z53" i="4"/>
  <c r="Z54" i="4"/>
  <c r="Z55" i="4"/>
  <c r="Z56" i="4"/>
  <c r="Z57" i="4"/>
  <c r="Z58" i="4"/>
  <c r="Z59" i="4"/>
  <c r="Z60" i="4"/>
  <c r="Z61" i="4"/>
  <c r="Z62" i="4"/>
  <c r="Z63" i="4"/>
  <c r="Z64" i="4"/>
  <c r="Z65" i="4"/>
  <c r="Z66" i="4"/>
  <c r="Z67" i="4"/>
  <c r="Z68" i="4"/>
  <c r="Z69" i="4"/>
  <c r="Z70" i="4"/>
  <c r="Z71" i="4"/>
  <c r="Z72" i="4"/>
  <c r="Z73" i="4"/>
  <c r="Z74" i="4"/>
  <c r="Z75" i="4"/>
  <c r="Z76" i="4"/>
  <c r="Z77" i="4"/>
  <c r="Z78" i="4"/>
  <c r="Z79" i="4"/>
  <c r="Z80" i="4"/>
  <c r="Z81" i="4"/>
  <c r="Z82" i="4"/>
  <c r="Z83" i="4"/>
  <c r="Z84" i="4"/>
  <c r="Z85" i="4"/>
  <c r="Z86" i="4"/>
  <c r="Z87" i="4"/>
  <c r="Z88" i="4"/>
  <c r="Z89" i="4"/>
  <c r="Z90" i="4"/>
  <c r="Z91" i="4"/>
  <c r="Z92" i="4"/>
  <c r="Z93" i="4"/>
  <c r="Z94" i="4"/>
  <c r="Z95" i="4"/>
  <c r="Z96" i="4"/>
  <c r="Z97" i="4"/>
  <c r="Z98" i="4"/>
  <c r="Z99" i="4"/>
  <c r="Z100" i="4"/>
  <c r="Z101" i="4"/>
  <c r="Z102" i="4"/>
  <c r="Z103" i="4"/>
  <c r="Z104" i="4"/>
  <c r="Z105" i="4"/>
  <c r="Z106" i="4"/>
  <c r="Z107" i="4"/>
  <c r="Z108" i="4"/>
  <c r="Z109" i="4"/>
  <c r="Z110" i="4"/>
  <c r="Z111" i="4"/>
  <c r="Z112" i="4"/>
  <c r="Z113" i="4"/>
  <c r="Z114" i="4"/>
  <c r="Z115" i="4"/>
  <c r="Z116" i="4"/>
  <c r="Z117" i="4"/>
  <c r="Z118" i="4"/>
  <c r="Z119" i="4"/>
  <c r="Z120" i="4"/>
  <c r="Z121" i="4"/>
  <c r="Z122" i="4"/>
  <c r="Z123" i="4"/>
  <c r="Z124" i="4"/>
  <c r="Z125" i="4"/>
  <c r="Z126" i="4"/>
  <c r="Z127" i="4"/>
  <c r="Z128" i="4"/>
  <c r="Z129" i="4"/>
  <c r="Z130" i="4"/>
  <c r="Z131" i="4"/>
  <c r="Z132" i="4"/>
  <c r="Z133" i="4"/>
  <c r="Z134" i="4"/>
  <c r="Z135" i="4"/>
  <c r="Z136" i="4"/>
  <c r="Z137" i="4"/>
  <c r="Z138" i="4"/>
  <c r="Z139" i="4"/>
  <c r="Z140" i="4"/>
  <c r="Z141" i="4"/>
  <c r="Z142" i="4"/>
  <c r="Z143" i="4"/>
  <c r="Z144" i="4"/>
  <c r="Z145" i="4"/>
  <c r="Z146" i="4"/>
  <c r="Z147" i="4"/>
  <c r="Z148" i="4"/>
  <c r="Z149" i="4"/>
  <c r="Z150" i="4"/>
  <c r="Z151" i="4"/>
  <c r="Z152" i="4"/>
  <c r="Z153" i="4"/>
  <c r="Z154" i="4"/>
  <c r="Z155" i="4"/>
  <c r="Z156" i="4"/>
  <c r="Z157" i="4"/>
  <c r="Z158" i="4"/>
  <c r="Z159" i="4"/>
  <c r="Z160" i="4"/>
  <c r="Z161" i="4"/>
  <c r="Z162" i="4"/>
  <c r="Z163" i="4"/>
  <c r="Z164" i="4"/>
  <c r="Z165" i="4"/>
  <c r="Z166" i="4"/>
  <c r="Z167" i="4"/>
  <c r="Z168" i="4"/>
  <c r="Z169" i="4"/>
  <c r="Z170" i="4"/>
  <c r="Z171" i="4"/>
  <c r="Z172" i="4"/>
  <c r="Z173" i="4"/>
  <c r="Z174" i="4"/>
  <c r="Z175" i="4"/>
  <c r="Z176" i="4"/>
  <c r="Z177" i="4"/>
  <c r="Z178" i="4"/>
  <c r="Z179" i="4"/>
  <c r="Z180" i="4"/>
  <c r="Z181" i="4"/>
  <c r="Z182" i="4"/>
  <c r="Z183" i="4"/>
  <c r="Z184" i="4"/>
  <c r="Z185" i="4"/>
  <c r="Z186" i="4"/>
  <c r="Z187" i="4"/>
  <c r="Z188" i="4"/>
  <c r="Z189" i="4"/>
  <c r="Z190" i="4"/>
  <c r="Z191" i="4"/>
  <c r="Z192" i="4"/>
  <c r="Z193" i="4"/>
  <c r="Z194" i="4"/>
  <c r="Z195" i="4"/>
  <c r="Z196" i="4"/>
  <c r="Z197" i="4"/>
  <c r="Z198" i="4"/>
  <c r="Z199" i="4"/>
  <c r="Z200" i="4"/>
  <c r="C83" i="9"/>
  <c r="AA2" i="4"/>
  <c r="AA3" i="4"/>
  <c r="AA4" i="4"/>
  <c r="AA5" i="4"/>
  <c r="AA6" i="4"/>
  <c r="AA7" i="4"/>
  <c r="AA8" i="4"/>
  <c r="AA9" i="4"/>
  <c r="AA10" i="4"/>
  <c r="AA11" i="4"/>
  <c r="AA12" i="4"/>
  <c r="AA13" i="4"/>
  <c r="AA14" i="4"/>
  <c r="AA15" i="4"/>
  <c r="AA16" i="4"/>
  <c r="AA17" i="4"/>
  <c r="AA18" i="4"/>
  <c r="AA19" i="4"/>
  <c r="AA20" i="4"/>
  <c r="AA21" i="4"/>
  <c r="AA22" i="4"/>
  <c r="AA23" i="4"/>
  <c r="AA24" i="4"/>
  <c r="AA25" i="4"/>
  <c r="AA26" i="4"/>
  <c r="AA27" i="4"/>
  <c r="AA28" i="4"/>
  <c r="AA29" i="4"/>
  <c r="AA30" i="4"/>
  <c r="AA31" i="4"/>
  <c r="AA32" i="4"/>
  <c r="AA33" i="4"/>
  <c r="AA34" i="4"/>
  <c r="AA35" i="4"/>
  <c r="AA36" i="4"/>
  <c r="AA37" i="4"/>
  <c r="AA38" i="4"/>
  <c r="AA39" i="4"/>
  <c r="AA40" i="4"/>
  <c r="AA41" i="4"/>
  <c r="AA42" i="4"/>
  <c r="AA43" i="4"/>
  <c r="AA44" i="4"/>
  <c r="AA45" i="4"/>
  <c r="AA46" i="4"/>
  <c r="AA47" i="4"/>
  <c r="AA48" i="4"/>
  <c r="AA49" i="4"/>
  <c r="AA50" i="4"/>
  <c r="AA51" i="4"/>
  <c r="AA52" i="4"/>
  <c r="AA53" i="4"/>
  <c r="AA54" i="4"/>
  <c r="AA55" i="4"/>
  <c r="AA56" i="4"/>
  <c r="AA57" i="4"/>
  <c r="AA58" i="4"/>
  <c r="AA59" i="4"/>
  <c r="AA60" i="4"/>
  <c r="AA61" i="4"/>
  <c r="AA62" i="4"/>
  <c r="AA63" i="4"/>
  <c r="AA64" i="4"/>
  <c r="AA65" i="4"/>
  <c r="AA66" i="4"/>
  <c r="AA67" i="4"/>
  <c r="AA68" i="4"/>
  <c r="AA69" i="4"/>
  <c r="AA70" i="4"/>
  <c r="AA71" i="4"/>
  <c r="AA72" i="4"/>
  <c r="AA73" i="4"/>
  <c r="AA74" i="4"/>
  <c r="AA75" i="4"/>
  <c r="AA76" i="4"/>
  <c r="AA77" i="4"/>
  <c r="AA78" i="4"/>
  <c r="AA79" i="4"/>
  <c r="AA80" i="4"/>
  <c r="AA81" i="4"/>
  <c r="AA82" i="4"/>
  <c r="AA83" i="4"/>
  <c r="AA84" i="4"/>
  <c r="AA85" i="4"/>
  <c r="AA86" i="4"/>
  <c r="AA87" i="4"/>
  <c r="AA88" i="4"/>
  <c r="AA89" i="4"/>
  <c r="AA90" i="4"/>
  <c r="AA91" i="4"/>
  <c r="AA92" i="4"/>
  <c r="AA93" i="4"/>
  <c r="AA94" i="4"/>
  <c r="AA95" i="4"/>
  <c r="AA96" i="4"/>
  <c r="AA97" i="4"/>
  <c r="AA98" i="4"/>
  <c r="AA99" i="4"/>
  <c r="AA100" i="4"/>
  <c r="AA101" i="4"/>
  <c r="AA102" i="4"/>
  <c r="AA103" i="4"/>
  <c r="AA104" i="4"/>
  <c r="AA105" i="4"/>
  <c r="AA106" i="4"/>
  <c r="AA107" i="4"/>
  <c r="AA108" i="4"/>
  <c r="AA109" i="4"/>
  <c r="AA110" i="4"/>
  <c r="AA111" i="4"/>
  <c r="AA112" i="4"/>
  <c r="AA113" i="4"/>
  <c r="AA114" i="4"/>
  <c r="AA115" i="4"/>
  <c r="AA116" i="4"/>
  <c r="AA117" i="4"/>
  <c r="AA118" i="4"/>
  <c r="AA119" i="4"/>
  <c r="AA120" i="4"/>
  <c r="AA121" i="4"/>
  <c r="AA122" i="4"/>
  <c r="AA123" i="4"/>
  <c r="AA124" i="4"/>
  <c r="AA125" i="4"/>
  <c r="AA126" i="4"/>
  <c r="AA127" i="4"/>
  <c r="AA128" i="4"/>
  <c r="AA129" i="4"/>
  <c r="AA130" i="4"/>
  <c r="AA131" i="4"/>
  <c r="AA132" i="4"/>
  <c r="AA133" i="4"/>
  <c r="AA134" i="4"/>
  <c r="AA135" i="4"/>
  <c r="AA136" i="4"/>
  <c r="AA137" i="4"/>
  <c r="AA138" i="4"/>
  <c r="AA139" i="4"/>
  <c r="AA140" i="4"/>
  <c r="AA141" i="4"/>
  <c r="AA142" i="4"/>
  <c r="AA143" i="4"/>
  <c r="AA144" i="4"/>
  <c r="AA145" i="4"/>
  <c r="AA146" i="4"/>
  <c r="AA147" i="4"/>
  <c r="AA148" i="4"/>
  <c r="AA149" i="4"/>
  <c r="AA150" i="4"/>
  <c r="AA151" i="4"/>
  <c r="AA152" i="4"/>
  <c r="AA153" i="4"/>
  <c r="AA154" i="4"/>
  <c r="AA155" i="4"/>
  <c r="AA156" i="4"/>
  <c r="AA157" i="4"/>
  <c r="AA158" i="4"/>
  <c r="AA159" i="4"/>
  <c r="AA160" i="4"/>
  <c r="AA161" i="4"/>
  <c r="AA162" i="4"/>
  <c r="AA163" i="4"/>
  <c r="AA164" i="4"/>
  <c r="AA165" i="4"/>
  <c r="AA166" i="4"/>
  <c r="AA167" i="4"/>
  <c r="AA168" i="4"/>
  <c r="AA169" i="4"/>
  <c r="AA170" i="4"/>
  <c r="AA171" i="4"/>
  <c r="AA172" i="4"/>
  <c r="AA173" i="4"/>
  <c r="AA174" i="4"/>
  <c r="AA175" i="4"/>
  <c r="AA176" i="4"/>
  <c r="AA177" i="4"/>
  <c r="AA178" i="4"/>
  <c r="AA179" i="4"/>
  <c r="AA180" i="4"/>
  <c r="AA181" i="4"/>
  <c r="AA182" i="4"/>
  <c r="AA183" i="4"/>
  <c r="AA184" i="4"/>
  <c r="AA185" i="4"/>
  <c r="AA186" i="4"/>
  <c r="AA187" i="4"/>
  <c r="AA188" i="4"/>
  <c r="AA189" i="4"/>
  <c r="AA190" i="4"/>
  <c r="AA191" i="4"/>
  <c r="AA192" i="4"/>
  <c r="AA193" i="4"/>
  <c r="AA194" i="4"/>
  <c r="AA195" i="4"/>
  <c r="AA196" i="4"/>
  <c r="AA197" i="4"/>
  <c r="AA198" i="4"/>
  <c r="AA199" i="4"/>
  <c r="AA200" i="4"/>
  <c r="B85" i="9"/>
  <c r="AF2" i="4"/>
  <c r="AF3" i="4"/>
  <c r="AF4" i="4"/>
  <c r="AF5" i="4"/>
  <c r="AF6" i="4"/>
  <c r="AF7" i="4"/>
  <c r="AF8" i="4"/>
  <c r="AF9" i="4"/>
  <c r="AF10" i="4"/>
  <c r="AF11" i="4"/>
  <c r="AF12" i="4"/>
  <c r="AF13" i="4"/>
  <c r="AF14" i="4"/>
  <c r="AF15" i="4"/>
  <c r="AF16" i="4"/>
  <c r="AF17" i="4"/>
  <c r="AF18" i="4"/>
  <c r="AF19" i="4"/>
  <c r="AF20" i="4"/>
  <c r="AF21" i="4"/>
  <c r="AF22" i="4"/>
  <c r="AF23" i="4"/>
  <c r="AF24" i="4"/>
  <c r="AF25" i="4"/>
  <c r="AF26" i="4"/>
  <c r="AF27" i="4"/>
  <c r="AF28" i="4"/>
  <c r="AF29" i="4"/>
  <c r="AF30" i="4"/>
  <c r="AF31" i="4"/>
  <c r="AF32" i="4"/>
  <c r="AF33" i="4"/>
  <c r="AF34" i="4"/>
  <c r="AF35" i="4"/>
  <c r="AF36" i="4"/>
  <c r="AF37" i="4"/>
  <c r="AF38" i="4"/>
  <c r="AF39" i="4"/>
  <c r="AF40" i="4"/>
  <c r="AF41" i="4"/>
  <c r="AF42" i="4"/>
  <c r="AF43" i="4"/>
  <c r="AF44" i="4"/>
  <c r="AF45" i="4"/>
  <c r="AF46" i="4"/>
  <c r="AF47" i="4"/>
  <c r="AF48" i="4"/>
  <c r="AF49" i="4"/>
  <c r="AF50" i="4"/>
  <c r="AF51" i="4"/>
  <c r="AF52" i="4"/>
  <c r="AF53" i="4"/>
  <c r="AF54" i="4"/>
  <c r="AF55" i="4"/>
  <c r="AF56" i="4"/>
  <c r="AF57" i="4"/>
  <c r="AF58" i="4"/>
  <c r="AF59" i="4"/>
  <c r="AF60" i="4"/>
  <c r="AF61" i="4"/>
  <c r="AF62" i="4"/>
  <c r="AF63" i="4"/>
  <c r="AF64" i="4"/>
  <c r="AF65" i="4"/>
  <c r="AF66" i="4"/>
  <c r="AF67" i="4"/>
  <c r="AF68" i="4"/>
  <c r="AF69" i="4"/>
  <c r="AF70" i="4"/>
  <c r="AF71" i="4"/>
  <c r="AF72" i="4"/>
  <c r="AF73" i="4"/>
  <c r="AF74" i="4"/>
  <c r="AF75" i="4"/>
  <c r="AF76" i="4"/>
  <c r="AF77" i="4"/>
  <c r="AF78" i="4"/>
  <c r="AF79" i="4"/>
  <c r="AF80" i="4"/>
  <c r="AF81" i="4"/>
  <c r="AF82" i="4"/>
  <c r="AF83" i="4"/>
  <c r="AF84" i="4"/>
  <c r="AF85" i="4"/>
  <c r="AF86" i="4"/>
  <c r="AF87" i="4"/>
  <c r="AF88" i="4"/>
  <c r="AF89" i="4"/>
  <c r="AF90" i="4"/>
  <c r="AF91" i="4"/>
  <c r="AF92" i="4"/>
  <c r="AF93" i="4"/>
  <c r="AF94" i="4"/>
  <c r="AF95" i="4"/>
  <c r="AF96" i="4"/>
  <c r="AF97" i="4"/>
  <c r="AF98" i="4"/>
  <c r="AF99" i="4"/>
  <c r="AF100" i="4"/>
  <c r="AF101" i="4"/>
  <c r="AF102" i="4"/>
  <c r="AF103" i="4"/>
  <c r="AF104" i="4"/>
  <c r="AF105" i="4"/>
  <c r="AF106" i="4"/>
  <c r="AF107" i="4"/>
  <c r="AF108" i="4"/>
  <c r="AF109" i="4"/>
  <c r="AF110" i="4"/>
  <c r="AF111" i="4"/>
  <c r="AF112" i="4"/>
  <c r="AF113" i="4"/>
  <c r="AF114" i="4"/>
  <c r="AF115" i="4"/>
  <c r="AF116" i="4"/>
  <c r="AF117" i="4"/>
  <c r="AF118" i="4"/>
  <c r="AF119" i="4"/>
  <c r="AF120" i="4"/>
  <c r="AF121" i="4"/>
  <c r="AF122" i="4"/>
  <c r="AF123" i="4"/>
  <c r="AF124" i="4"/>
  <c r="AF125" i="4"/>
  <c r="AF126" i="4"/>
  <c r="AF127" i="4"/>
  <c r="AF128" i="4"/>
  <c r="AF129" i="4"/>
  <c r="AF130" i="4"/>
  <c r="AF131" i="4"/>
  <c r="AF132" i="4"/>
  <c r="AF133" i="4"/>
  <c r="AF134" i="4"/>
  <c r="AF135" i="4"/>
  <c r="AF136" i="4"/>
  <c r="AF137" i="4"/>
  <c r="AF138" i="4"/>
  <c r="AF139" i="4"/>
  <c r="AF140" i="4"/>
  <c r="AF141" i="4"/>
  <c r="AF142" i="4"/>
  <c r="AF143" i="4"/>
  <c r="AF144" i="4"/>
  <c r="AF145" i="4"/>
  <c r="AF146" i="4"/>
  <c r="AF147" i="4"/>
  <c r="AF148" i="4"/>
  <c r="AF149" i="4"/>
  <c r="AF150" i="4"/>
  <c r="AF151" i="4"/>
  <c r="AF152" i="4"/>
  <c r="AF153" i="4"/>
  <c r="AF154" i="4"/>
  <c r="AF155" i="4"/>
  <c r="AF156" i="4"/>
  <c r="AF157" i="4"/>
  <c r="AF158" i="4"/>
  <c r="AF159" i="4"/>
  <c r="AF160" i="4"/>
  <c r="AF161" i="4"/>
  <c r="AF162" i="4"/>
  <c r="AF163" i="4"/>
  <c r="AF164" i="4"/>
  <c r="AF165" i="4"/>
  <c r="AF166" i="4"/>
  <c r="AF167" i="4"/>
  <c r="AF168" i="4"/>
  <c r="AF169" i="4"/>
  <c r="AF170" i="4"/>
  <c r="AF171" i="4"/>
  <c r="AF172" i="4"/>
  <c r="AF173" i="4"/>
  <c r="AF174" i="4"/>
  <c r="AF175" i="4"/>
  <c r="AF176" i="4"/>
  <c r="AF177" i="4"/>
  <c r="AF178" i="4"/>
  <c r="AF179" i="4"/>
  <c r="AF180" i="4"/>
  <c r="AF181" i="4"/>
  <c r="AF182" i="4"/>
  <c r="AF183" i="4"/>
  <c r="AF184" i="4"/>
  <c r="AF185" i="4"/>
  <c r="AF186" i="4"/>
  <c r="AF187" i="4"/>
  <c r="AF188" i="4"/>
  <c r="AF189" i="4"/>
  <c r="AF190" i="4"/>
  <c r="AF191" i="4"/>
  <c r="AF192" i="4"/>
  <c r="AF193" i="4"/>
  <c r="AF194" i="4"/>
  <c r="AF195" i="4"/>
  <c r="AF196" i="4"/>
  <c r="AF197" i="4"/>
  <c r="AF198" i="4"/>
  <c r="AF199" i="4"/>
  <c r="AF200" i="4"/>
  <c r="C85" i="9"/>
  <c r="AB2" i="4"/>
  <c r="AB3" i="4"/>
  <c r="AB4" i="4"/>
  <c r="AB5" i="4"/>
  <c r="AB6" i="4"/>
  <c r="AB7" i="4"/>
  <c r="AB8" i="4"/>
  <c r="AB9" i="4"/>
  <c r="AB10" i="4"/>
  <c r="AB11" i="4"/>
  <c r="AB12" i="4"/>
  <c r="AB13" i="4"/>
  <c r="AB14" i="4"/>
  <c r="AB15" i="4"/>
  <c r="AB16" i="4"/>
  <c r="AB17" i="4"/>
  <c r="AB18" i="4"/>
  <c r="AB19" i="4"/>
  <c r="AB20" i="4"/>
  <c r="AB21" i="4"/>
  <c r="AB22" i="4"/>
  <c r="AB23" i="4"/>
  <c r="AB24" i="4"/>
  <c r="AB25" i="4"/>
  <c r="AB26" i="4"/>
  <c r="AB27" i="4"/>
  <c r="AB28" i="4"/>
  <c r="AB29" i="4"/>
  <c r="AB30" i="4"/>
  <c r="AB31" i="4"/>
  <c r="AB32" i="4"/>
  <c r="AB33" i="4"/>
  <c r="AB34" i="4"/>
  <c r="AB35" i="4"/>
  <c r="AB36" i="4"/>
  <c r="AB37" i="4"/>
  <c r="AB38" i="4"/>
  <c r="AB39" i="4"/>
  <c r="AB40" i="4"/>
  <c r="AB41" i="4"/>
  <c r="AB42" i="4"/>
  <c r="AB43" i="4"/>
  <c r="AB44" i="4"/>
  <c r="AB45" i="4"/>
  <c r="AB46" i="4"/>
  <c r="AB47" i="4"/>
  <c r="AB48" i="4"/>
  <c r="AB49" i="4"/>
  <c r="AB50" i="4"/>
  <c r="AB51" i="4"/>
  <c r="AB52" i="4"/>
  <c r="AB53" i="4"/>
  <c r="AB54" i="4"/>
  <c r="AB55" i="4"/>
  <c r="AB56" i="4"/>
  <c r="AB57" i="4"/>
  <c r="AB58" i="4"/>
  <c r="AB59" i="4"/>
  <c r="AB60" i="4"/>
  <c r="AB61" i="4"/>
  <c r="AB62" i="4"/>
  <c r="AB63" i="4"/>
  <c r="AB64" i="4"/>
  <c r="AB65" i="4"/>
  <c r="AB66" i="4"/>
  <c r="AB67" i="4"/>
  <c r="AB68" i="4"/>
  <c r="AB69" i="4"/>
  <c r="AB70" i="4"/>
  <c r="AB71" i="4"/>
  <c r="AB72" i="4"/>
  <c r="AB73" i="4"/>
  <c r="AB74" i="4"/>
  <c r="AB75" i="4"/>
  <c r="AB76" i="4"/>
  <c r="AB77" i="4"/>
  <c r="AB78" i="4"/>
  <c r="AB79" i="4"/>
  <c r="AB80" i="4"/>
  <c r="AB81" i="4"/>
  <c r="AB82" i="4"/>
  <c r="AB83" i="4"/>
  <c r="AB84" i="4"/>
  <c r="AB85" i="4"/>
  <c r="AB86" i="4"/>
  <c r="AB87" i="4"/>
  <c r="AB88" i="4"/>
  <c r="AB89" i="4"/>
  <c r="AB90" i="4"/>
  <c r="AB91" i="4"/>
  <c r="AB92" i="4"/>
  <c r="AB93" i="4"/>
  <c r="AB94" i="4"/>
  <c r="AB95" i="4"/>
  <c r="AB96" i="4"/>
  <c r="AB97" i="4"/>
  <c r="AB98" i="4"/>
  <c r="AB99" i="4"/>
  <c r="AB100" i="4"/>
  <c r="AB101" i="4"/>
  <c r="AB102" i="4"/>
  <c r="AB103" i="4"/>
  <c r="AB104" i="4"/>
  <c r="AB105" i="4"/>
  <c r="AB106" i="4"/>
  <c r="AB107" i="4"/>
  <c r="AB108" i="4"/>
  <c r="AB109" i="4"/>
  <c r="AB110" i="4"/>
  <c r="AB111" i="4"/>
  <c r="AB112" i="4"/>
  <c r="AB113" i="4"/>
  <c r="AB114" i="4"/>
  <c r="AB115" i="4"/>
  <c r="AB116" i="4"/>
  <c r="AB117" i="4"/>
  <c r="AB118" i="4"/>
  <c r="AB119" i="4"/>
  <c r="AB120" i="4"/>
  <c r="AB121" i="4"/>
  <c r="AB122" i="4"/>
  <c r="AB123" i="4"/>
  <c r="AB124" i="4"/>
  <c r="AB125" i="4"/>
  <c r="AB126" i="4"/>
  <c r="AB127" i="4"/>
  <c r="AB128" i="4"/>
  <c r="AB129" i="4"/>
  <c r="AB130" i="4"/>
  <c r="AB131" i="4"/>
  <c r="AB132" i="4"/>
  <c r="AB133" i="4"/>
  <c r="AB134" i="4"/>
  <c r="AB135" i="4"/>
  <c r="AB136" i="4"/>
  <c r="AB137" i="4"/>
  <c r="AB138" i="4"/>
  <c r="AB139" i="4"/>
  <c r="AB140" i="4"/>
  <c r="AB141" i="4"/>
  <c r="AB142" i="4"/>
  <c r="AB143" i="4"/>
  <c r="AB144" i="4"/>
  <c r="AB145" i="4"/>
  <c r="AB146" i="4"/>
  <c r="AB147" i="4"/>
  <c r="AB148" i="4"/>
  <c r="AB149" i="4"/>
  <c r="AB150" i="4"/>
  <c r="AB151" i="4"/>
  <c r="AB152" i="4"/>
  <c r="AB153" i="4"/>
  <c r="AB154" i="4"/>
  <c r="AB155" i="4"/>
  <c r="AB156" i="4"/>
  <c r="AB157" i="4"/>
  <c r="AB158" i="4"/>
  <c r="AB159" i="4"/>
  <c r="AB160" i="4"/>
  <c r="AB161" i="4"/>
  <c r="AB162" i="4"/>
  <c r="AB163" i="4"/>
  <c r="AB164" i="4"/>
  <c r="AB165" i="4"/>
  <c r="AB166" i="4"/>
  <c r="AB167" i="4"/>
  <c r="AB168" i="4"/>
  <c r="AB169" i="4"/>
  <c r="AB170" i="4"/>
  <c r="AB171" i="4"/>
  <c r="AB172" i="4"/>
  <c r="AB173" i="4"/>
  <c r="AB174" i="4"/>
  <c r="AB175" i="4"/>
  <c r="AB176" i="4"/>
  <c r="AB177" i="4"/>
  <c r="AB178" i="4"/>
  <c r="AB179" i="4"/>
  <c r="AB180" i="4"/>
  <c r="AB181" i="4"/>
  <c r="AB182" i="4"/>
  <c r="AB183" i="4"/>
  <c r="AB184" i="4"/>
  <c r="AB185" i="4"/>
  <c r="AB186" i="4"/>
  <c r="AB187" i="4"/>
  <c r="AB188" i="4"/>
  <c r="AB189" i="4"/>
  <c r="AB190" i="4"/>
  <c r="AB191" i="4"/>
  <c r="AB192" i="4"/>
  <c r="AB193" i="4"/>
  <c r="AB194" i="4"/>
  <c r="AB195" i="4"/>
  <c r="AB196" i="4"/>
  <c r="AB197" i="4"/>
  <c r="AB198" i="4"/>
  <c r="AB199" i="4"/>
  <c r="AB200" i="4"/>
  <c r="B86" i="9"/>
  <c r="AG2" i="4"/>
  <c r="AG3" i="4"/>
  <c r="AG4" i="4"/>
  <c r="AG5" i="4"/>
  <c r="AG6" i="4"/>
  <c r="AG7" i="4"/>
  <c r="AG8" i="4"/>
  <c r="AG9" i="4"/>
  <c r="AG10" i="4"/>
  <c r="AG11" i="4"/>
  <c r="AG12" i="4"/>
  <c r="AG13" i="4"/>
  <c r="AG14" i="4"/>
  <c r="AG15" i="4"/>
  <c r="AG16" i="4"/>
  <c r="AG17" i="4"/>
  <c r="AG18" i="4"/>
  <c r="AG19" i="4"/>
  <c r="AG20" i="4"/>
  <c r="AG21" i="4"/>
  <c r="AG22" i="4"/>
  <c r="AG23" i="4"/>
  <c r="AG24" i="4"/>
  <c r="AG25" i="4"/>
  <c r="AG26" i="4"/>
  <c r="AG27" i="4"/>
  <c r="AG28" i="4"/>
  <c r="AG29" i="4"/>
  <c r="AG30" i="4"/>
  <c r="AG31" i="4"/>
  <c r="AG32" i="4"/>
  <c r="AG33" i="4"/>
  <c r="AG34" i="4"/>
  <c r="AG35" i="4"/>
  <c r="AG36" i="4"/>
  <c r="AG37" i="4"/>
  <c r="AG38" i="4"/>
  <c r="AG39" i="4"/>
  <c r="AG40" i="4"/>
  <c r="AG41" i="4"/>
  <c r="AG42" i="4"/>
  <c r="AG43" i="4"/>
  <c r="AG44" i="4"/>
  <c r="AG45" i="4"/>
  <c r="AG46" i="4"/>
  <c r="AG47" i="4"/>
  <c r="AG48" i="4"/>
  <c r="AG49" i="4"/>
  <c r="AG50" i="4"/>
  <c r="AG51" i="4"/>
  <c r="AG52" i="4"/>
  <c r="AG53" i="4"/>
  <c r="AG54" i="4"/>
  <c r="AG55" i="4"/>
  <c r="AG56" i="4"/>
  <c r="AG57" i="4"/>
  <c r="AG58" i="4"/>
  <c r="AG59" i="4"/>
  <c r="AG60" i="4"/>
  <c r="AG61" i="4"/>
  <c r="AG62" i="4"/>
  <c r="AG63" i="4"/>
  <c r="AG64" i="4"/>
  <c r="AG65" i="4"/>
  <c r="AG66" i="4"/>
  <c r="AG67" i="4"/>
  <c r="AG68" i="4"/>
  <c r="AG69" i="4"/>
  <c r="AG70" i="4"/>
  <c r="AG71" i="4"/>
  <c r="AG72" i="4"/>
  <c r="AG73" i="4"/>
  <c r="AG74" i="4"/>
  <c r="AG75" i="4"/>
  <c r="AG76" i="4"/>
  <c r="AG77" i="4"/>
  <c r="AG78" i="4"/>
  <c r="AG79" i="4"/>
  <c r="AG80" i="4"/>
  <c r="AG81" i="4"/>
  <c r="AG82" i="4"/>
  <c r="AG83" i="4"/>
  <c r="AG84" i="4"/>
  <c r="AG85" i="4"/>
  <c r="AG86" i="4"/>
  <c r="AG87" i="4"/>
  <c r="AG88" i="4"/>
  <c r="AG89" i="4"/>
  <c r="AG90" i="4"/>
  <c r="AG91" i="4"/>
  <c r="AG92" i="4"/>
  <c r="AG93" i="4"/>
  <c r="AG94" i="4"/>
  <c r="AG95" i="4"/>
  <c r="AG96" i="4"/>
  <c r="AG97" i="4"/>
  <c r="AG98" i="4"/>
  <c r="AG99" i="4"/>
  <c r="AG100" i="4"/>
  <c r="AG101" i="4"/>
  <c r="AG102" i="4"/>
  <c r="AG103" i="4"/>
  <c r="AG104" i="4"/>
  <c r="AG105" i="4"/>
  <c r="AG106" i="4"/>
  <c r="AG107" i="4"/>
  <c r="AG108" i="4"/>
  <c r="AG109" i="4"/>
  <c r="AG110" i="4"/>
  <c r="AG111" i="4"/>
  <c r="AG112" i="4"/>
  <c r="AG113" i="4"/>
  <c r="AG114" i="4"/>
  <c r="AG115" i="4"/>
  <c r="AG116" i="4"/>
  <c r="AG117" i="4"/>
  <c r="AG118" i="4"/>
  <c r="AG119" i="4"/>
  <c r="AG120" i="4"/>
  <c r="AG121" i="4"/>
  <c r="AG122" i="4"/>
  <c r="AG123" i="4"/>
  <c r="AG124" i="4"/>
  <c r="AG125" i="4"/>
  <c r="AG126" i="4"/>
  <c r="AG127" i="4"/>
  <c r="AG128" i="4"/>
  <c r="AG129" i="4"/>
  <c r="AG130" i="4"/>
  <c r="AG131" i="4"/>
  <c r="AG132" i="4"/>
  <c r="AG133" i="4"/>
  <c r="AG134" i="4"/>
  <c r="AG135" i="4"/>
  <c r="AG136" i="4"/>
  <c r="AG137" i="4"/>
  <c r="AG138" i="4"/>
  <c r="AG139" i="4"/>
  <c r="AG140" i="4"/>
  <c r="AG141" i="4"/>
  <c r="AG142" i="4"/>
  <c r="AG143" i="4"/>
  <c r="AG144" i="4"/>
  <c r="AG145" i="4"/>
  <c r="AG146" i="4"/>
  <c r="AG147" i="4"/>
  <c r="AG148" i="4"/>
  <c r="AG149" i="4"/>
  <c r="AG150" i="4"/>
  <c r="AG151" i="4"/>
  <c r="AG152" i="4"/>
  <c r="AG153" i="4"/>
  <c r="AG154" i="4"/>
  <c r="AG155" i="4"/>
  <c r="AG156" i="4"/>
  <c r="AG157" i="4"/>
  <c r="AG158" i="4"/>
  <c r="AG159" i="4"/>
  <c r="AG160" i="4"/>
  <c r="AG161" i="4"/>
  <c r="AG162" i="4"/>
  <c r="AG163" i="4"/>
  <c r="AG164" i="4"/>
  <c r="AG165" i="4"/>
  <c r="AG166" i="4"/>
  <c r="AG167" i="4"/>
  <c r="AG168" i="4"/>
  <c r="AG169" i="4"/>
  <c r="AG170" i="4"/>
  <c r="AG171" i="4"/>
  <c r="AG172" i="4"/>
  <c r="AG173" i="4"/>
  <c r="AG174" i="4"/>
  <c r="AG175" i="4"/>
  <c r="AG176" i="4"/>
  <c r="AG177" i="4"/>
  <c r="AG178" i="4"/>
  <c r="AG179" i="4"/>
  <c r="AG180" i="4"/>
  <c r="AG181" i="4"/>
  <c r="AG182" i="4"/>
  <c r="AG183" i="4"/>
  <c r="AG184" i="4"/>
  <c r="AG185" i="4"/>
  <c r="AG186" i="4"/>
  <c r="AG187" i="4"/>
  <c r="AG188" i="4"/>
  <c r="AG189" i="4"/>
  <c r="AG190" i="4"/>
  <c r="AG191" i="4"/>
  <c r="AG192" i="4"/>
  <c r="AG193" i="4"/>
  <c r="AG194" i="4"/>
  <c r="AG195" i="4"/>
  <c r="AG196" i="4"/>
  <c r="AG197" i="4"/>
  <c r="AG198" i="4"/>
  <c r="AG199" i="4"/>
  <c r="AG200" i="4"/>
  <c r="C86" i="9"/>
  <c r="AC2" i="4"/>
  <c r="AC3" i="4"/>
  <c r="AC4" i="4"/>
  <c r="AC5" i="4"/>
  <c r="AC6" i="4"/>
  <c r="AC7" i="4"/>
  <c r="AC8" i="4"/>
  <c r="AC9" i="4"/>
  <c r="AC10" i="4"/>
  <c r="AC11" i="4"/>
  <c r="AC12" i="4"/>
  <c r="AC13" i="4"/>
  <c r="AC14" i="4"/>
  <c r="AC15" i="4"/>
  <c r="AC16" i="4"/>
  <c r="AC17" i="4"/>
  <c r="AC18" i="4"/>
  <c r="AC19" i="4"/>
  <c r="AC20" i="4"/>
  <c r="AC21" i="4"/>
  <c r="AC22" i="4"/>
  <c r="AC23" i="4"/>
  <c r="AC24" i="4"/>
  <c r="AC25" i="4"/>
  <c r="AC26" i="4"/>
  <c r="AC27" i="4"/>
  <c r="AC28" i="4"/>
  <c r="AC29" i="4"/>
  <c r="AC30" i="4"/>
  <c r="AC31" i="4"/>
  <c r="AC32" i="4"/>
  <c r="AC33" i="4"/>
  <c r="AC34" i="4"/>
  <c r="AC35" i="4"/>
  <c r="AC36" i="4"/>
  <c r="AC37" i="4"/>
  <c r="AC38" i="4"/>
  <c r="AC39" i="4"/>
  <c r="AC40" i="4"/>
  <c r="AC41" i="4"/>
  <c r="AC42" i="4"/>
  <c r="AC43" i="4"/>
  <c r="AC44" i="4"/>
  <c r="AC45" i="4"/>
  <c r="AC46" i="4"/>
  <c r="AC47" i="4"/>
  <c r="AC48" i="4"/>
  <c r="AC49" i="4"/>
  <c r="AC50" i="4"/>
  <c r="AC51" i="4"/>
  <c r="AC52" i="4"/>
  <c r="AC53" i="4"/>
  <c r="AC54" i="4"/>
  <c r="AC55" i="4"/>
  <c r="AC56" i="4"/>
  <c r="AC57" i="4"/>
  <c r="AC58" i="4"/>
  <c r="AC59" i="4"/>
  <c r="AC60" i="4"/>
  <c r="AC61" i="4"/>
  <c r="AC62" i="4"/>
  <c r="AC63" i="4"/>
  <c r="AC64" i="4"/>
  <c r="AC65" i="4"/>
  <c r="AC66" i="4"/>
  <c r="AC67" i="4"/>
  <c r="AC68" i="4"/>
  <c r="AC69" i="4"/>
  <c r="AC70" i="4"/>
  <c r="AC71" i="4"/>
  <c r="AC72" i="4"/>
  <c r="AC73" i="4"/>
  <c r="AC74" i="4"/>
  <c r="AC75" i="4"/>
  <c r="AC76" i="4"/>
  <c r="AC77" i="4"/>
  <c r="AC78" i="4"/>
  <c r="AC79" i="4"/>
  <c r="AC80" i="4"/>
  <c r="AC81" i="4"/>
  <c r="AC82" i="4"/>
  <c r="AC83" i="4"/>
  <c r="AC84" i="4"/>
  <c r="AC85" i="4"/>
  <c r="AC86" i="4"/>
  <c r="AC87" i="4"/>
  <c r="AC88" i="4"/>
  <c r="AC89" i="4"/>
  <c r="AC90" i="4"/>
  <c r="AC91" i="4"/>
  <c r="AC92" i="4"/>
  <c r="AC93" i="4"/>
  <c r="AC94" i="4"/>
  <c r="AC95" i="4"/>
  <c r="AC96" i="4"/>
  <c r="AC97" i="4"/>
  <c r="AC98" i="4"/>
  <c r="AC99" i="4"/>
  <c r="AC100" i="4"/>
  <c r="AC101" i="4"/>
  <c r="AC102" i="4"/>
  <c r="AC103" i="4"/>
  <c r="AC104" i="4"/>
  <c r="AC105" i="4"/>
  <c r="AC106" i="4"/>
  <c r="AC107" i="4"/>
  <c r="AC108" i="4"/>
  <c r="AC109" i="4"/>
  <c r="AC110" i="4"/>
  <c r="AC111" i="4"/>
  <c r="AC112" i="4"/>
  <c r="AC113" i="4"/>
  <c r="AC114" i="4"/>
  <c r="AC115" i="4"/>
  <c r="AC116" i="4"/>
  <c r="AC117" i="4"/>
  <c r="AC118" i="4"/>
  <c r="AC119" i="4"/>
  <c r="AC120" i="4"/>
  <c r="AC121" i="4"/>
  <c r="AC122" i="4"/>
  <c r="AC123" i="4"/>
  <c r="AC124" i="4"/>
  <c r="AC125" i="4"/>
  <c r="AC126" i="4"/>
  <c r="AC127" i="4"/>
  <c r="AC128" i="4"/>
  <c r="AC129" i="4"/>
  <c r="AC130" i="4"/>
  <c r="AC131" i="4"/>
  <c r="AC132" i="4"/>
  <c r="AC133" i="4"/>
  <c r="AC134" i="4"/>
  <c r="AC135" i="4"/>
  <c r="AC136" i="4"/>
  <c r="AC137" i="4"/>
  <c r="AC138" i="4"/>
  <c r="AC139" i="4"/>
  <c r="AC140" i="4"/>
  <c r="AC141" i="4"/>
  <c r="AC142" i="4"/>
  <c r="AC143" i="4"/>
  <c r="AC144" i="4"/>
  <c r="AC145" i="4"/>
  <c r="AC146" i="4"/>
  <c r="AC147" i="4"/>
  <c r="AC148" i="4"/>
  <c r="AC149" i="4"/>
  <c r="AC150" i="4"/>
  <c r="AC151" i="4"/>
  <c r="AC152" i="4"/>
  <c r="AC153" i="4"/>
  <c r="AC154" i="4"/>
  <c r="AC155" i="4"/>
  <c r="AC156" i="4"/>
  <c r="AC157" i="4"/>
  <c r="AC158" i="4"/>
  <c r="AC159" i="4"/>
  <c r="AC160" i="4"/>
  <c r="AC161" i="4"/>
  <c r="AC162" i="4"/>
  <c r="AC163" i="4"/>
  <c r="AC164" i="4"/>
  <c r="AC165" i="4"/>
  <c r="AC166" i="4"/>
  <c r="AC167" i="4"/>
  <c r="AC168" i="4"/>
  <c r="AC169" i="4"/>
  <c r="AC170" i="4"/>
  <c r="AC171" i="4"/>
  <c r="AC172" i="4"/>
  <c r="AC173" i="4"/>
  <c r="AC174" i="4"/>
  <c r="AC175" i="4"/>
  <c r="AC176" i="4"/>
  <c r="AC177" i="4"/>
  <c r="AC178" i="4"/>
  <c r="AC179" i="4"/>
  <c r="AC180" i="4"/>
  <c r="AC181" i="4"/>
  <c r="AC182" i="4"/>
  <c r="AC183" i="4"/>
  <c r="AC184" i="4"/>
  <c r="AC185" i="4"/>
  <c r="AC186" i="4"/>
  <c r="AC187" i="4"/>
  <c r="AC188" i="4"/>
  <c r="AC189" i="4"/>
  <c r="AC190" i="4"/>
  <c r="AC191" i="4"/>
  <c r="AC192" i="4"/>
  <c r="AC193" i="4"/>
  <c r="AC194" i="4"/>
  <c r="AC195" i="4"/>
  <c r="AC196" i="4"/>
  <c r="AC197" i="4"/>
  <c r="AC198" i="4"/>
  <c r="AC199" i="4"/>
  <c r="AC200" i="4"/>
  <c r="B87" i="9"/>
  <c r="AH2" i="4"/>
  <c r="AH3" i="4"/>
  <c r="AH4" i="4"/>
  <c r="AH5" i="4"/>
  <c r="AH6" i="4"/>
  <c r="AH7" i="4"/>
  <c r="AH8" i="4"/>
  <c r="AH9" i="4"/>
  <c r="AH10" i="4"/>
  <c r="AH11" i="4"/>
  <c r="AH12" i="4"/>
  <c r="AH13" i="4"/>
  <c r="AH14" i="4"/>
  <c r="AH15" i="4"/>
  <c r="AH16" i="4"/>
  <c r="AH17" i="4"/>
  <c r="AH18" i="4"/>
  <c r="AH19" i="4"/>
  <c r="AH20" i="4"/>
  <c r="AH21" i="4"/>
  <c r="AH22" i="4"/>
  <c r="AH23" i="4"/>
  <c r="AH24" i="4"/>
  <c r="AH25" i="4"/>
  <c r="AH26" i="4"/>
  <c r="AH27" i="4"/>
  <c r="AH28" i="4"/>
  <c r="AH29" i="4"/>
  <c r="AH30" i="4"/>
  <c r="AH31" i="4"/>
  <c r="AH32" i="4"/>
  <c r="AH33" i="4"/>
  <c r="AH34" i="4"/>
  <c r="AH35" i="4"/>
  <c r="AH36" i="4"/>
  <c r="AH37" i="4"/>
  <c r="AH38" i="4"/>
  <c r="AH39" i="4"/>
  <c r="AH40" i="4"/>
  <c r="AH41" i="4"/>
  <c r="AH42" i="4"/>
  <c r="AH43" i="4"/>
  <c r="AH44" i="4"/>
  <c r="AH45" i="4"/>
  <c r="AH46" i="4"/>
  <c r="AH47" i="4"/>
  <c r="AH48" i="4"/>
  <c r="AH49" i="4"/>
  <c r="AH50" i="4"/>
  <c r="AH51" i="4"/>
  <c r="AH52" i="4"/>
  <c r="AH53" i="4"/>
  <c r="AH54" i="4"/>
  <c r="AH55" i="4"/>
  <c r="AH56" i="4"/>
  <c r="AH57" i="4"/>
  <c r="AH58" i="4"/>
  <c r="AH59" i="4"/>
  <c r="AH60" i="4"/>
  <c r="AH61" i="4"/>
  <c r="AH62" i="4"/>
  <c r="AH63" i="4"/>
  <c r="AH64" i="4"/>
  <c r="AH65" i="4"/>
  <c r="AH66" i="4"/>
  <c r="AH67" i="4"/>
  <c r="AH68" i="4"/>
  <c r="AH69" i="4"/>
  <c r="AH70" i="4"/>
  <c r="AH71" i="4"/>
  <c r="AH72" i="4"/>
  <c r="AH73" i="4"/>
  <c r="AH74" i="4"/>
  <c r="AH75" i="4"/>
  <c r="AH76" i="4"/>
  <c r="AH77" i="4"/>
  <c r="AH78" i="4"/>
  <c r="AH79" i="4"/>
  <c r="AH80" i="4"/>
  <c r="AH81" i="4"/>
  <c r="AH82" i="4"/>
  <c r="AH83" i="4"/>
  <c r="AH84" i="4"/>
  <c r="AH85" i="4"/>
  <c r="AH86" i="4"/>
  <c r="AH87" i="4"/>
  <c r="AH88" i="4"/>
  <c r="AH89" i="4"/>
  <c r="AH90" i="4"/>
  <c r="AH91" i="4"/>
  <c r="AH92" i="4"/>
  <c r="AH93" i="4"/>
  <c r="AH94" i="4"/>
  <c r="AH95" i="4"/>
  <c r="AH96" i="4"/>
  <c r="AH97" i="4"/>
  <c r="AH98" i="4"/>
  <c r="AH99" i="4"/>
  <c r="AH100" i="4"/>
  <c r="AH101" i="4"/>
  <c r="AH102" i="4"/>
  <c r="AH103" i="4"/>
  <c r="AH104" i="4"/>
  <c r="AH105" i="4"/>
  <c r="AH106" i="4"/>
  <c r="AH107" i="4"/>
  <c r="AH108" i="4"/>
  <c r="AH109" i="4"/>
  <c r="AH110" i="4"/>
  <c r="AH111" i="4"/>
  <c r="AH112" i="4"/>
  <c r="AH113" i="4"/>
  <c r="AH114" i="4"/>
  <c r="AH115" i="4"/>
  <c r="AH116" i="4"/>
  <c r="AH117" i="4"/>
  <c r="AH118" i="4"/>
  <c r="AH119" i="4"/>
  <c r="AH120" i="4"/>
  <c r="AH121" i="4"/>
  <c r="AH122" i="4"/>
  <c r="AH123" i="4"/>
  <c r="AH124" i="4"/>
  <c r="AH125" i="4"/>
  <c r="AH126" i="4"/>
  <c r="AH127" i="4"/>
  <c r="AH128" i="4"/>
  <c r="AH129" i="4"/>
  <c r="AH130" i="4"/>
  <c r="AH131" i="4"/>
  <c r="AH132" i="4"/>
  <c r="AH133" i="4"/>
  <c r="AH134" i="4"/>
  <c r="AH135" i="4"/>
  <c r="AH136" i="4"/>
  <c r="AH137" i="4"/>
  <c r="AH138" i="4"/>
  <c r="AH139" i="4"/>
  <c r="AH140" i="4"/>
  <c r="AH141" i="4"/>
  <c r="AH142" i="4"/>
  <c r="AH143" i="4"/>
  <c r="AH144" i="4"/>
  <c r="AH145" i="4"/>
  <c r="AH146" i="4"/>
  <c r="AH147" i="4"/>
  <c r="AH148" i="4"/>
  <c r="AH149" i="4"/>
  <c r="AH150" i="4"/>
  <c r="AH151" i="4"/>
  <c r="AH152" i="4"/>
  <c r="AH153" i="4"/>
  <c r="AH154" i="4"/>
  <c r="AH155" i="4"/>
  <c r="AH156" i="4"/>
  <c r="AH157" i="4"/>
  <c r="AH158" i="4"/>
  <c r="AH159" i="4"/>
  <c r="AH160" i="4"/>
  <c r="AH161" i="4"/>
  <c r="AH162" i="4"/>
  <c r="AH163" i="4"/>
  <c r="AH164" i="4"/>
  <c r="AH165" i="4"/>
  <c r="AH166" i="4"/>
  <c r="AH167" i="4"/>
  <c r="AH168" i="4"/>
  <c r="AH169" i="4"/>
  <c r="AH170" i="4"/>
  <c r="AH171" i="4"/>
  <c r="AH172" i="4"/>
  <c r="AH173" i="4"/>
  <c r="AH174" i="4"/>
  <c r="AH175" i="4"/>
  <c r="AH176" i="4"/>
  <c r="AH177" i="4"/>
  <c r="AH178" i="4"/>
  <c r="AH179" i="4"/>
  <c r="AH180" i="4"/>
  <c r="AH181" i="4"/>
  <c r="AH182" i="4"/>
  <c r="AH183" i="4"/>
  <c r="AH184" i="4"/>
  <c r="AH185" i="4"/>
  <c r="AH186" i="4"/>
  <c r="AH187" i="4"/>
  <c r="AH188" i="4"/>
  <c r="AH189" i="4"/>
  <c r="AH190" i="4"/>
  <c r="AH191" i="4"/>
  <c r="AH192" i="4"/>
  <c r="AH193" i="4"/>
  <c r="AH194" i="4"/>
  <c r="AH195" i="4"/>
  <c r="AH196" i="4"/>
  <c r="AH197" i="4"/>
  <c r="AH198" i="4"/>
  <c r="AH199" i="4"/>
  <c r="AH200" i="4"/>
  <c r="C87" i="9"/>
  <c r="AD2" i="4"/>
  <c r="AD3" i="4"/>
  <c r="AD4" i="4"/>
  <c r="AD5" i="4"/>
  <c r="AD6" i="4"/>
  <c r="AD7" i="4"/>
  <c r="AD8" i="4"/>
  <c r="AD9" i="4"/>
  <c r="AD10" i="4"/>
  <c r="AD11" i="4"/>
  <c r="AD12" i="4"/>
  <c r="AD13" i="4"/>
  <c r="AD14" i="4"/>
  <c r="AD15" i="4"/>
  <c r="AD16" i="4"/>
  <c r="AD17" i="4"/>
  <c r="AD18" i="4"/>
  <c r="AD19" i="4"/>
  <c r="AD20" i="4"/>
  <c r="AD21" i="4"/>
  <c r="AD22" i="4"/>
  <c r="AD23" i="4"/>
  <c r="AD24" i="4"/>
  <c r="AD25" i="4"/>
  <c r="AD26" i="4"/>
  <c r="AD27" i="4"/>
  <c r="AD28" i="4"/>
  <c r="AD29" i="4"/>
  <c r="AD30" i="4"/>
  <c r="AD31" i="4"/>
  <c r="AD32" i="4"/>
  <c r="AD33" i="4"/>
  <c r="AD34" i="4"/>
  <c r="AD35" i="4"/>
  <c r="AD36" i="4"/>
  <c r="AD37" i="4"/>
  <c r="AD38" i="4"/>
  <c r="AD39" i="4"/>
  <c r="AD40" i="4"/>
  <c r="AD41" i="4"/>
  <c r="AD42" i="4"/>
  <c r="AD43" i="4"/>
  <c r="AD44" i="4"/>
  <c r="AD45" i="4"/>
  <c r="AD46" i="4"/>
  <c r="AD47" i="4"/>
  <c r="AD48" i="4"/>
  <c r="AD49" i="4"/>
  <c r="AD50" i="4"/>
  <c r="AD51" i="4"/>
  <c r="AD52" i="4"/>
  <c r="AD53" i="4"/>
  <c r="AD54" i="4"/>
  <c r="AD55" i="4"/>
  <c r="AD56" i="4"/>
  <c r="AD57" i="4"/>
  <c r="AD58" i="4"/>
  <c r="AD59" i="4"/>
  <c r="AD60" i="4"/>
  <c r="AD61" i="4"/>
  <c r="AD62" i="4"/>
  <c r="AD63" i="4"/>
  <c r="AD64" i="4"/>
  <c r="AD65" i="4"/>
  <c r="AD66" i="4"/>
  <c r="AD67" i="4"/>
  <c r="AD68" i="4"/>
  <c r="AD69" i="4"/>
  <c r="AD70" i="4"/>
  <c r="AD71" i="4"/>
  <c r="AD72" i="4"/>
  <c r="AD73" i="4"/>
  <c r="AD74" i="4"/>
  <c r="AD75" i="4"/>
  <c r="AD76" i="4"/>
  <c r="AD77" i="4"/>
  <c r="AD78" i="4"/>
  <c r="AD79" i="4"/>
  <c r="AD80" i="4"/>
  <c r="AD81" i="4"/>
  <c r="AD82" i="4"/>
  <c r="AD83" i="4"/>
  <c r="AD84" i="4"/>
  <c r="AD85" i="4"/>
  <c r="AD86" i="4"/>
  <c r="AD87" i="4"/>
  <c r="AD88" i="4"/>
  <c r="AD89" i="4"/>
  <c r="AD90" i="4"/>
  <c r="AD91" i="4"/>
  <c r="AD92" i="4"/>
  <c r="AD93" i="4"/>
  <c r="AD94" i="4"/>
  <c r="AD95" i="4"/>
  <c r="AD96" i="4"/>
  <c r="AD97" i="4"/>
  <c r="AD98" i="4"/>
  <c r="AD99" i="4"/>
  <c r="AD100" i="4"/>
  <c r="AD101" i="4"/>
  <c r="AD102" i="4"/>
  <c r="AD103" i="4"/>
  <c r="AD104" i="4"/>
  <c r="AD105" i="4"/>
  <c r="AD106" i="4"/>
  <c r="AD107" i="4"/>
  <c r="AD108" i="4"/>
  <c r="AD109" i="4"/>
  <c r="AD110" i="4"/>
  <c r="AD111" i="4"/>
  <c r="AD112" i="4"/>
  <c r="AD113" i="4"/>
  <c r="AD114" i="4"/>
  <c r="AD115" i="4"/>
  <c r="AD116" i="4"/>
  <c r="AD117" i="4"/>
  <c r="AD118" i="4"/>
  <c r="AD119" i="4"/>
  <c r="AD120" i="4"/>
  <c r="AD121" i="4"/>
  <c r="AD122" i="4"/>
  <c r="AD123" i="4"/>
  <c r="AD124" i="4"/>
  <c r="AD125" i="4"/>
  <c r="AD126" i="4"/>
  <c r="AD127" i="4"/>
  <c r="AD128" i="4"/>
  <c r="AD129" i="4"/>
  <c r="AD130" i="4"/>
  <c r="AD131" i="4"/>
  <c r="AD132" i="4"/>
  <c r="AD133" i="4"/>
  <c r="AD134" i="4"/>
  <c r="AD135" i="4"/>
  <c r="AD136" i="4"/>
  <c r="AD137" i="4"/>
  <c r="AD138" i="4"/>
  <c r="AD139" i="4"/>
  <c r="AD140" i="4"/>
  <c r="AD141" i="4"/>
  <c r="AD142" i="4"/>
  <c r="AD143" i="4"/>
  <c r="AD144" i="4"/>
  <c r="AD145" i="4"/>
  <c r="AD146" i="4"/>
  <c r="AD147" i="4"/>
  <c r="AD148" i="4"/>
  <c r="AD149" i="4"/>
  <c r="AD150" i="4"/>
  <c r="AD151" i="4"/>
  <c r="AD152" i="4"/>
  <c r="AD153" i="4"/>
  <c r="AD154" i="4"/>
  <c r="AD155" i="4"/>
  <c r="AD156" i="4"/>
  <c r="AD157" i="4"/>
  <c r="AD158" i="4"/>
  <c r="AD159" i="4"/>
  <c r="AD160" i="4"/>
  <c r="AD161" i="4"/>
  <c r="AD162" i="4"/>
  <c r="AD163" i="4"/>
  <c r="AD164" i="4"/>
  <c r="AD165" i="4"/>
  <c r="AD166" i="4"/>
  <c r="AD167" i="4"/>
  <c r="AD168" i="4"/>
  <c r="AD169" i="4"/>
  <c r="AD170" i="4"/>
  <c r="AD171" i="4"/>
  <c r="AD172" i="4"/>
  <c r="AD173" i="4"/>
  <c r="AD174" i="4"/>
  <c r="AD175" i="4"/>
  <c r="AD176" i="4"/>
  <c r="AD177" i="4"/>
  <c r="AD178" i="4"/>
  <c r="AD179" i="4"/>
  <c r="AD180" i="4"/>
  <c r="AD181" i="4"/>
  <c r="AD182" i="4"/>
  <c r="AD183" i="4"/>
  <c r="AD184" i="4"/>
  <c r="AD185" i="4"/>
  <c r="AD186" i="4"/>
  <c r="AD187" i="4"/>
  <c r="AD188" i="4"/>
  <c r="AD189" i="4"/>
  <c r="AD190" i="4"/>
  <c r="AD191" i="4"/>
  <c r="AD192" i="4"/>
  <c r="AD193" i="4"/>
  <c r="AD194" i="4"/>
  <c r="AD195" i="4"/>
  <c r="AD196" i="4"/>
  <c r="AD197" i="4"/>
  <c r="AD198" i="4"/>
  <c r="AD199" i="4"/>
  <c r="AD200" i="4"/>
  <c r="B88" i="9"/>
  <c r="AI2" i="4"/>
  <c r="AI3" i="4"/>
  <c r="AI4" i="4"/>
  <c r="AI5" i="4"/>
  <c r="AI6" i="4"/>
  <c r="AI7" i="4"/>
  <c r="AI8" i="4"/>
  <c r="AI9" i="4"/>
  <c r="AI10" i="4"/>
  <c r="AI11" i="4"/>
  <c r="AI12" i="4"/>
  <c r="AI13" i="4"/>
  <c r="AI14" i="4"/>
  <c r="AI15" i="4"/>
  <c r="AI16" i="4"/>
  <c r="AI17" i="4"/>
  <c r="AI18" i="4"/>
  <c r="AI19" i="4"/>
  <c r="AI20" i="4"/>
  <c r="AI21" i="4"/>
  <c r="AI22" i="4"/>
  <c r="AI23" i="4"/>
  <c r="AI24" i="4"/>
  <c r="AI25" i="4"/>
  <c r="AI26" i="4"/>
  <c r="AI27" i="4"/>
  <c r="AI28" i="4"/>
  <c r="AI29" i="4"/>
  <c r="AI30" i="4"/>
  <c r="AI31" i="4"/>
  <c r="AI32" i="4"/>
  <c r="AI33" i="4"/>
  <c r="AI34" i="4"/>
  <c r="AI35" i="4"/>
  <c r="AI36" i="4"/>
  <c r="AI37" i="4"/>
  <c r="AI38" i="4"/>
  <c r="AI39" i="4"/>
  <c r="AI40" i="4"/>
  <c r="AI41" i="4"/>
  <c r="AI42" i="4"/>
  <c r="AI43" i="4"/>
  <c r="AI44" i="4"/>
  <c r="AI45" i="4"/>
  <c r="AI46" i="4"/>
  <c r="AI47" i="4"/>
  <c r="AI48" i="4"/>
  <c r="AI49" i="4"/>
  <c r="AI50" i="4"/>
  <c r="AI51" i="4"/>
  <c r="AI52" i="4"/>
  <c r="AI53" i="4"/>
  <c r="AI54" i="4"/>
  <c r="AI55" i="4"/>
  <c r="AI56" i="4"/>
  <c r="AI57" i="4"/>
  <c r="AI58" i="4"/>
  <c r="AI59" i="4"/>
  <c r="AI60" i="4"/>
  <c r="AI61" i="4"/>
  <c r="AI62" i="4"/>
  <c r="AI63" i="4"/>
  <c r="AI64" i="4"/>
  <c r="AI65" i="4"/>
  <c r="AI66" i="4"/>
  <c r="AI67" i="4"/>
  <c r="AI68" i="4"/>
  <c r="AI69" i="4"/>
  <c r="AI70" i="4"/>
  <c r="AI71" i="4"/>
  <c r="AI72" i="4"/>
  <c r="AI73" i="4"/>
  <c r="AI74" i="4"/>
  <c r="AI75" i="4"/>
  <c r="AI76" i="4"/>
  <c r="AI77" i="4"/>
  <c r="AI78" i="4"/>
  <c r="AI79" i="4"/>
  <c r="AI80" i="4"/>
  <c r="AI81" i="4"/>
  <c r="AI82" i="4"/>
  <c r="AI83" i="4"/>
  <c r="AI84" i="4"/>
  <c r="AI85" i="4"/>
  <c r="AI86" i="4"/>
  <c r="AI87" i="4"/>
  <c r="AI88" i="4"/>
  <c r="AI89" i="4"/>
  <c r="AI90" i="4"/>
  <c r="AI91" i="4"/>
  <c r="AI92" i="4"/>
  <c r="AI93" i="4"/>
  <c r="AI94" i="4"/>
  <c r="AI95" i="4"/>
  <c r="AI96" i="4"/>
  <c r="AI97" i="4"/>
  <c r="AI98" i="4"/>
  <c r="AI99" i="4"/>
  <c r="AI100" i="4"/>
  <c r="AI101" i="4"/>
  <c r="AI102" i="4"/>
  <c r="AI103" i="4"/>
  <c r="AI104" i="4"/>
  <c r="AI105" i="4"/>
  <c r="AI106" i="4"/>
  <c r="AI107" i="4"/>
  <c r="AI108" i="4"/>
  <c r="AI109" i="4"/>
  <c r="AI110" i="4"/>
  <c r="AI111" i="4"/>
  <c r="AI112" i="4"/>
  <c r="AI113" i="4"/>
  <c r="AI114" i="4"/>
  <c r="AI115" i="4"/>
  <c r="AI116" i="4"/>
  <c r="AI117" i="4"/>
  <c r="AI118" i="4"/>
  <c r="AI119" i="4"/>
  <c r="AI120" i="4"/>
  <c r="AI121" i="4"/>
  <c r="AI122" i="4"/>
  <c r="AI123" i="4"/>
  <c r="AI124" i="4"/>
  <c r="AI125" i="4"/>
  <c r="AI126" i="4"/>
  <c r="AI127" i="4"/>
  <c r="AI128" i="4"/>
  <c r="AI129" i="4"/>
  <c r="AI130" i="4"/>
  <c r="AI131" i="4"/>
  <c r="AI132" i="4"/>
  <c r="AI133" i="4"/>
  <c r="AI134" i="4"/>
  <c r="AI135" i="4"/>
  <c r="AI136" i="4"/>
  <c r="AI137" i="4"/>
  <c r="AI138" i="4"/>
  <c r="AI139" i="4"/>
  <c r="AI140" i="4"/>
  <c r="AI141" i="4"/>
  <c r="AI142" i="4"/>
  <c r="AI143" i="4"/>
  <c r="AI144" i="4"/>
  <c r="AI145" i="4"/>
  <c r="AI146" i="4"/>
  <c r="AI147" i="4"/>
  <c r="AI148" i="4"/>
  <c r="AI149" i="4"/>
  <c r="AI150" i="4"/>
  <c r="AI151" i="4"/>
  <c r="AI152" i="4"/>
  <c r="AI153" i="4"/>
  <c r="AI154" i="4"/>
  <c r="AI155" i="4"/>
  <c r="AI156" i="4"/>
  <c r="AI157" i="4"/>
  <c r="AI158" i="4"/>
  <c r="AI159" i="4"/>
  <c r="AI160" i="4"/>
  <c r="AI161" i="4"/>
  <c r="AI162" i="4"/>
  <c r="AI163" i="4"/>
  <c r="AI164" i="4"/>
  <c r="AI165" i="4"/>
  <c r="AI166" i="4"/>
  <c r="AI167" i="4"/>
  <c r="AI168" i="4"/>
  <c r="AI169" i="4"/>
  <c r="AI170" i="4"/>
  <c r="AI171" i="4"/>
  <c r="AI172" i="4"/>
  <c r="AI173" i="4"/>
  <c r="AI174" i="4"/>
  <c r="AI175" i="4"/>
  <c r="AI176" i="4"/>
  <c r="AI177" i="4"/>
  <c r="AI178" i="4"/>
  <c r="AI179" i="4"/>
  <c r="AI180" i="4"/>
  <c r="AI181" i="4"/>
  <c r="AI182" i="4"/>
  <c r="AI183" i="4"/>
  <c r="AI184" i="4"/>
  <c r="AI185" i="4"/>
  <c r="AI186" i="4"/>
  <c r="AI187" i="4"/>
  <c r="AI188" i="4"/>
  <c r="AI189" i="4"/>
  <c r="AI190" i="4"/>
  <c r="AI191" i="4"/>
  <c r="AI192" i="4"/>
  <c r="AI193" i="4"/>
  <c r="AI194" i="4"/>
  <c r="AI195" i="4"/>
  <c r="AI196" i="4"/>
  <c r="AI197" i="4"/>
  <c r="AI198" i="4"/>
  <c r="AI199" i="4"/>
  <c r="AI200" i="4"/>
  <c r="C88" i="9"/>
  <c r="AE2" i="4"/>
  <c r="AE3" i="4"/>
  <c r="AE4" i="4"/>
  <c r="AE5" i="4"/>
  <c r="AE6" i="4"/>
  <c r="AE7" i="4"/>
  <c r="AE8" i="4"/>
  <c r="AE9" i="4"/>
  <c r="AE10" i="4"/>
  <c r="AE11" i="4"/>
  <c r="AE12" i="4"/>
  <c r="AE13" i="4"/>
  <c r="AE14" i="4"/>
  <c r="AE15" i="4"/>
  <c r="AE16" i="4"/>
  <c r="AE17" i="4"/>
  <c r="AE18" i="4"/>
  <c r="AE19" i="4"/>
  <c r="AE20" i="4"/>
  <c r="AE21" i="4"/>
  <c r="AE22" i="4"/>
  <c r="AE23" i="4"/>
  <c r="AE24" i="4"/>
  <c r="AE25" i="4"/>
  <c r="AE26" i="4"/>
  <c r="AE27" i="4"/>
  <c r="AE28" i="4"/>
  <c r="AE29" i="4"/>
  <c r="AE30" i="4"/>
  <c r="AE31" i="4"/>
  <c r="AE32" i="4"/>
  <c r="AE33" i="4"/>
  <c r="AE34" i="4"/>
  <c r="AE35" i="4"/>
  <c r="AE36" i="4"/>
  <c r="AE37" i="4"/>
  <c r="AE38" i="4"/>
  <c r="AE39" i="4"/>
  <c r="AE40" i="4"/>
  <c r="AE41" i="4"/>
  <c r="AE42" i="4"/>
  <c r="AE43" i="4"/>
  <c r="AE44" i="4"/>
  <c r="AE45" i="4"/>
  <c r="AE46" i="4"/>
  <c r="AE47" i="4"/>
  <c r="AE48" i="4"/>
  <c r="AE49" i="4"/>
  <c r="AE50" i="4"/>
  <c r="AE51" i="4"/>
  <c r="AE52" i="4"/>
  <c r="AE53" i="4"/>
  <c r="AE54" i="4"/>
  <c r="AE55" i="4"/>
  <c r="AE56" i="4"/>
  <c r="AE57" i="4"/>
  <c r="AE58" i="4"/>
  <c r="AE59" i="4"/>
  <c r="AE60" i="4"/>
  <c r="AE61" i="4"/>
  <c r="AE62" i="4"/>
  <c r="AE63" i="4"/>
  <c r="AE64" i="4"/>
  <c r="AE65" i="4"/>
  <c r="AE66" i="4"/>
  <c r="AE67" i="4"/>
  <c r="AE68" i="4"/>
  <c r="AE69" i="4"/>
  <c r="AE70" i="4"/>
  <c r="AE71" i="4"/>
  <c r="AE72" i="4"/>
  <c r="AE73" i="4"/>
  <c r="AE74" i="4"/>
  <c r="AE75" i="4"/>
  <c r="AE76" i="4"/>
  <c r="AE77" i="4"/>
  <c r="AE78" i="4"/>
  <c r="AE79" i="4"/>
  <c r="AE80" i="4"/>
  <c r="AE81" i="4"/>
  <c r="AE82" i="4"/>
  <c r="AE83" i="4"/>
  <c r="AE84" i="4"/>
  <c r="AE85" i="4"/>
  <c r="AE86" i="4"/>
  <c r="AE87" i="4"/>
  <c r="AE88" i="4"/>
  <c r="AE89" i="4"/>
  <c r="AE90" i="4"/>
  <c r="AE91" i="4"/>
  <c r="AE92" i="4"/>
  <c r="AE93" i="4"/>
  <c r="AE94" i="4"/>
  <c r="AE95" i="4"/>
  <c r="AE96" i="4"/>
  <c r="AE97" i="4"/>
  <c r="AE98" i="4"/>
  <c r="AE99" i="4"/>
  <c r="AE100" i="4"/>
  <c r="AE101" i="4"/>
  <c r="AE102" i="4"/>
  <c r="AE103" i="4"/>
  <c r="AE104" i="4"/>
  <c r="AE105" i="4"/>
  <c r="AE106" i="4"/>
  <c r="AE107" i="4"/>
  <c r="AE108" i="4"/>
  <c r="AE109" i="4"/>
  <c r="AE110" i="4"/>
  <c r="AE111" i="4"/>
  <c r="AE112" i="4"/>
  <c r="AE113" i="4"/>
  <c r="AE114" i="4"/>
  <c r="AE115" i="4"/>
  <c r="AE116" i="4"/>
  <c r="AE117" i="4"/>
  <c r="AE118" i="4"/>
  <c r="AE119" i="4"/>
  <c r="AE120" i="4"/>
  <c r="AE121" i="4"/>
  <c r="AE122" i="4"/>
  <c r="AE123" i="4"/>
  <c r="AE124" i="4"/>
  <c r="AE125" i="4"/>
  <c r="AE126" i="4"/>
  <c r="AE127" i="4"/>
  <c r="AE128" i="4"/>
  <c r="AE129" i="4"/>
  <c r="AE130" i="4"/>
  <c r="AE131" i="4"/>
  <c r="AE132" i="4"/>
  <c r="AE133" i="4"/>
  <c r="AE134" i="4"/>
  <c r="AE135" i="4"/>
  <c r="AE136" i="4"/>
  <c r="AE137" i="4"/>
  <c r="AE138" i="4"/>
  <c r="AE139" i="4"/>
  <c r="AE140" i="4"/>
  <c r="AE141" i="4"/>
  <c r="AE142" i="4"/>
  <c r="AE143" i="4"/>
  <c r="AE144" i="4"/>
  <c r="AE145" i="4"/>
  <c r="AE146" i="4"/>
  <c r="AE147" i="4"/>
  <c r="AE148" i="4"/>
  <c r="AE149" i="4"/>
  <c r="AE150" i="4"/>
  <c r="AE151" i="4"/>
  <c r="AE152" i="4"/>
  <c r="AE153" i="4"/>
  <c r="AE154" i="4"/>
  <c r="AE155" i="4"/>
  <c r="AE156" i="4"/>
  <c r="AE157" i="4"/>
  <c r="AE158" i="4"/>
  <c r="AE159" i="4"/>
  <c r="AE160" i="4"/>
  <c r="AE161" i="4"/>
  <c r="AE162" i="4"/>
  <c r="AE163" i="4"/>
  <c r="AE164" i="4"/>
  <c r="AE165" i="4"/>
  <c r="AE166" i="4"/>
  <c r="AE167" i="4"/>
  <c r="AE168" i="4"/>
  <c r="AE169" i="4"/>
  <c r="AE170" i="4"/>
  <c r="AE171" i="4"/>
  <c r="AE172" i="4"/>
  <c r="AE173" i="4"/>
  <c r="AE174" i="4"/>
  <c r="AE175" i="4"/>
  <c r="AE176" i="4"/>
  <c r="AE177" i="4"/>
  <c r="AE178" i="4"/>
  <c r="AE179" i="4"/>
  <c r="AE180" i="4"/>
  <c r="AE181" i="4"/>
  <c r="AE182" i="4"/>
  <c r="AE183" i="4"/>
  <c r="AE184" i="4"/>
  <c r="AE185" i="4"/>
  <c r="AE186" i="4"/>
  <c r="AE187" i="4"/>
  <c r="AE188" i="4"/>
  <c r="AE189" i="4"/>
  <c r="AE190" i="4"/>
  <c r="AE191" i="4"/>
  <c r="AE192" i="4"/>
  <c r="AE193" i="4"/>
  <c r="AE194" i="4"/>
  <c r="AE195" i="4"/>
  <c r="AE196" i="4"/>
  <c r="AE197" i="4"/>
  <c r="AE198" i="4"/>
  <c r="AE199" i="4"/>
  <c r="AE200" i="4"/>
  <c r="B89" i="9"/>
  <c r="AJ2" i="4"/>
  <c r="AJ3" i="4"/>
  <c r="AJ4" i="4"/>
  <c r="AJ5" i="4"/>
  <c r="AJ6" i="4"/>
  <c r="AJ7" i="4"/>
  <c r="AJ8" i="4"/>
  <c r="AJ9" i="4"/>
  <c r="AJ10" i="4"/>
  <c r="AJ11" i="4"/>
  <c r="AJ12" i="4"/>
  <c r="AJ13" i="4"/>
  <c r="AJ14" i="4"/>
  <c r="AJ15" i="4"/>
  <c r="AJ16" i="4"/>
  <c r="AJ17" i="4"/>
  <c r="AJ18" i="4"/>
  <c r="AJ19" i="4"/>
  <c r="AJ20" i="4"/>
  <c r="AJ21" i="4"/>
  <c r="AJ22" i="4"/>
  <c r="AJ23" i="4"/>
  <c r="AJ24" i="4"/>
  <c r="AJ25" i="4"/>
  <c r="AJ26" i="4"/>
  <c r="AJ27" i="4"/>
  <c r="AJ28" i="4"/>
  <c r="AJ29" i="4"/>
  <c r="AJ30" i="4"/>
  <c r="AJ31" i="4"/>
  <c r="AJ32" i="4"/>
  <c r="AJ33" i="4"/>
  <c r="AJ34" i="4"/>
  <c r="AJ35" i="4"/>
  <c r="AJ36" i="4"/>
  <c r="AJ37" i="4"/>
  <c r="AJ38" i="4"/>
  <c r="AJ39" i="4"/>
  <c r="AJ40" i="4"/>
  <c r="AJ41" i="4"/>
  <c r="AJ42" i="4"/>
  <c r="AJ43" i="4"/>
  <c r="AJ44" i="4"/>
  <c r="AJ45" i="4"/>
  <c r="AJ46" i="4"/>
  <c r="AJ47" i="4"/>
  <c r="AJ48" i="4"/>
  <c r="AJ49" i="4"/>
  <c r="AJ50" i="4"/>
  <c r="AJ51" i="4"/>
  <c r="AJ52" i="4"/>
  <c r="AJ53" i="4"/>
  <c r="AJ54" i="4"/>
  <c r="AJ55" i="4"/>
  <c r="AJ56" i="4"/>
  <c r="AJ57" i="4"/>
  <c r="AJ58" i="4"/>
  <c r="AJ59" i="4"/>
  <c r="AJ60" i="4"/>
  <c r="AJ61" i="4"/>
  <c r="AJ62" i="4"/>
  <c r="AJ63" i="4"/>
  <c r="AJ64" i="4"/>
  <c r="AJ65" i="4"/>
  <c r="AJ66" i="4"/>
  <c r="AJ67" i="4"/>
  <c r="AJ68" i="4"/>
  <c r="AJ69" i="4"/>
  <c r="AJ70" i="4"/>
  <c r="AJ71" i="4"/>
  <c r="AJ72" i="4"/>
  <c r="AJ73" i="4"/>
  <c r="AJ74" i="4"/>
  <c r="AJ75" i="4"/>
  <c r="AJ76" i="4"/>
  <c r="AJ77" i="4"/>
  <c r="AJ78" i="4"/>
  <c r="AJ79" i="4"/>
  <c r="AJ80" i="4"/>
  <c r="AJ81" i="4"/>
  <c r="AJ82" i="4"/>
  <c r="AJ83" i="4"/>
  <c r="AJ84" i="4"/>
  <c r="AJ85" i="4"/>
  <c r="AJ86" i="4"/>
  <c r="AJ87" i="4"/>
  <c r="AJ88" i="4"/>
  <c r="AJ89" i="4"/>
  <c r="AJ90" i="4"/>
  <c r="AJ91" i="4"/>
  <c r="AJ92" i="4"/>
  <c r="AJ93" i="4"/>
  <c r="AJ94" i="4"/>
  <c r="AJ95" i="4"/>
  <c r="AJ96" i="4"/>
  <c r="AJ97" i="4"/>
  <c r="AJ98" i="4"/>
  <c r="AJ99" i="4"/>
  <c r="AJ100" i="4"/>
  <c r="AJ101" i="4"/>
  <c r="AJ102" i="4"/>
  <c r="AJ103" i="4"/>
  <c r="AJ104" i="4"/>
  <c r="AJ105" i="4"/>
  <c r="AJ106" i="4"/>
  <c r="AJ107" i="4"/>
  <c r="AJ108" i="4"/>
  <c r="AJ109" i="4"/>
  <c r="AJ110" i="4"/>
  <c r="AJ111" i="4"/>
  <c r="AJ112" i="4"/>
  <c r="AJ113" i="4"/>
  <c r="AJ114" i="4"/>
  <c r="AJ115" i="4"/>
  <c r="AJ116" i="4"/>
  <c r="AJ117" i="4"/>
  <c r="AJ118" i="4"/>
  <c r="AJ119" i="4"/>
  <c r="AJ120" i="4"/>
  <c r="AJ121" i="4"/>
  <c r="AJ122" i="4"/>
  <c r="AJ123" i="4"/>
  <c r="AJ124" i="4"/>
  <c r="AJ125" i="4"/>
  <c r="AJ126" i="4"/>
  <c r="AJ127" i="4"/>
  <c r="AJ128" i="4"/>
  <c r="AJ129" i="4"/>
  <c r="AJ130" i="4"/>
  <c r="AJ131" i="4"/>
  <c r="AJ132" i="4"/>
  <c r="AJ133" i="4"/>
  <c r="AJ134" i="4"/>
  <c r="AJ135" i="4"/>
  <c r="AJ136" i="4"/>
  <c r="AJ137" i="4"/>
  <c r="AJ138" i="4"/>
  <c r="AJ139" i="4"/>
  <c r="AJ140" i="4"/>
  <c r="AJ141" i="4"/>
  <c r="AJ142" i="4"/>
  <c r="AJ143" i="4"/>
  <c r="AJ144" i="4"/>
  <c r="AJ145" i="4"/>
  <c r="AJ146" i="4"/>
  <c r="AJ147" i="4"/>
  <c r="AJ148" i="4"/>
  <c r="AJ149" i="4"/>
  <c r="AJ150" i="4"/>
  <c r="AJ151" i="4"/>
  <c r="AJ152" i="4"/>
  <c r="AJ153" i="4"/>
  <c r="AJ154" i="4"/>
  <c r="AJ155" i="4"/>
  <c r="AJ156" i="4"/>
  <c r="AJ157" i="4"/>
  <c r="AJ158" i="4"/>
  <c r="AJ159" i="4"/>
  <c r="AJ160" i="4"/>
  <c r="AJ161" i="4"/>
  <c r="AJ162" i="4"/>
  <c r="AJ163" i="4"/>
  <c r="AJ164" i="4"/>
  <c r="AJ165" i="4"/>
  <c r="AJ166" i="4"/>
  <c r="AJ167" i="4"/>
  <c r="AJ168" i="4"/>
  <c r="AJ169" i="4"/>
  <c r="AJ170" i="4"/>
  <c r="AJ171" i="4"/>
  <c r="AJ172" i="4"/>
  <c r="AJ173" i="4"/>
  <c r="AJ174" i="4"/>
  <c r="AJ175" i="4"/>
  <c r="AJ176" i="4"/>
  <c r="AJ177" i="4"/>
  <c r="AJ178" i="4"/>
  <c r="AJ179" i="4"/>
  <c r="AJ180" i="4"/>
  <c r="AJ181" i="4"/>
  <c r="AJ182" i="4"/>
  <c r="AJ183" i="4"/>
  <c r="AJ184" i="4"/>
  <c r="AJ185" i="4"/>
  <c r="AJ186" i="4"/>
  <c r="AJ187" i="4"/>
  <c r="AJ188" i="4"/>
  <c r="AJ189" i="4"/>
  <c r="AJ190" i="4"/>
  <c r="AJ191" i="4"/>
  <c r="AJ192" i="4"/>
  <c r="AJ193" i="4"/>
  <c r="AJ194" i="4"/>
  <c r="AJ195" i="4"/>
  <c r="AJ196" i="4"/>
  <c r="AJ197" i="4"/>
  <c r="AJ198" i="4"/>
  <c r="AJ199" i="4"/>
  <c r="AJ200" i="4"/>
  <c r="C89" i="9"/>
  <c r="AK2" i="4"/>
  <c r="AK3" i="4"/>
  <c r="AK4" i="4"/>
  <c r="AK5" i="4"/>
  <c r="AK6" i="4"/>
  <c r="AK7" i="4"/>
  <c r="AK8" i="4"/>
  <c r="AK9" i="4"/>
  <c r="AK10" i="4"/>
  <c r="AK11" i="4"/>
  <c r="AK12" i="4"/>
  <c r="AK13" i="4"/>
  <c r="AK14" i="4"/>
  <c r="AK15" i="4"/>
  <c r="AK16" i="4"/>
  <c r="AK17" i="4"/>
  <c r="AK18" i="4"/>
  <c r="AK19" i="4"/>
  <c r="AK20" i="4"/>
  <c r="AK21" i="4"/>
  <c r="AK22" i="4"/>
  <c r="AK23" i="4"/>
  <c r="AK24" i="4"/>
  <c r="AK25" i="4"/>
  <c r="AK26" i="4"/>
  <c r="AK27" i="4"/>
  <c r="AK28" i="4"/>
  <c r="AK29" i="4"/>
  <c r="AK30" i="4"/>
  <c r="AK31" i="4"/>
  <c r="AK32" i="4"/>
  <c r="AK33" i="4"/>
  <c r="AK34" i="4"/>
  <c r="AK35" i="4"/>
  <c r="AK36" i="4"/>
  <c r="AK37" i="4"/>
  <c r="AK38" i="4"/>
  <c r="AK39" i="4"/>
  <c r="AK40" i="4"/>
  <c r="AK41" i="4"/>
  <c r="AK42" i="4"/>
  <c r="AK43" i="4"/>
  <c r="AK44" i="4"/>
  <c r="AK45" i="4"/>
  <c r="AK46" i="4"/>
  <c r="AK47" i="4"/>
  <c r="AK48" i="4"/>
  <c r="AK49" i="4"/>
  <c r="AK50" i="4"/>
  <c r="AK51" i="4"/>
  <c r="AK52" i="4"/>
  <c r="AK53" i="4"/>
  <c r="AK54" i="4"/>
  <c r="AK55" i="4"/>
  <c r="AK56" i="4"/>
  <c r="AK57" i="4"/>
  <c r="AK58" i="4"/>
  <c r="AK59" i="4"/>
  <c r="AK60" i="4"/>
  <c r="AK61" i="4"/>
  <c r="AK62" i="4"/>
  <c r="AK63" i="4"/>
  <c r="AK64" i="4"/>
  <c r="AK65" i="4"/>
  <c r="AK66" i="4"/>
  <c r="AK67" i="4"/>
  <c r="AK68" i="4"/>
  <c r="AK69" i="4"/>
  <c r="AK70" i="4"/>
  <c r="AK71" i="4"/>
  <c r="AK72" i="4"/>
  <c r="AK73" i="4"/>
  <c r="AK74" i="4"/>
  <c r="AK75" i="4"/>
  <c r="AK76" i="4"/>
  <c r="AK77" i="4"/>
  <c r="AK78" i="4"/>
  <c r="AK79" i="4"/>
  <c r="AK80" i="4"/>
  <c r="AK81" i="4"/>
  <c r="AK82" i="4"/>
  <c r="AK83" i="4"/>
  <c r="AK84" i="4"/>
  <c r="AK85" i="4"/>
  <c r="AK86" i="4"/>
  <c r="AK87" i="4"/>
  <c r="AK88" i="4"/>
  <c r="AK89" i="4"/>
  <c r="AK90" i="4"/>
  <c r="AK91" i="4"/>
  <c r="AK92" i="4"/>
  <c r="AK93" i="4"/>
  <c r="AK94" i="4"/>
  <c r="AK95" i="4"/>
  <c r="AK96" i="4"/>
  <c r="AK97" i="4"/>
  <c r="AK98" i="4"/>
  <c r="AK99" i="4"/>
  <c r="AK100" i="4"/>
  <c r="AK101" i="4"/>
  <c r="AK102" i="4"/>
  <c r="AK103" i="4"/>
  <c r="AK104" i="4"/>
  <c r="AK105" i="4"/>
  <c r="AK106" i="4"/>
  <c r="AK107" i="4"/>
  <c r="AK108" i="4"/>
  <c r="AK109" i="4"/>
  <c r="AK110" i="4"/>
  <c r="AK111" i="4"/>
  <c r="AK112" i="4"/>
  <c r="AK113" i="4"/>
  <c r="AK114" i="4"/>
  <c r="AK115" i="4"/>
  <c r="AK116" i="4"/>
  <c r="AK117" i="4"/>
  <c r="AK118" i="4"/>
  <c r="AK119" i="4"/>
  <c r="AK120" i="4"/>
  <c r="AK121" i="4"/>
  <c r="AK122" i="4"/>
  <c r="AK123" i="4"/>
  <c r="AK124" i="4"/>
  <c r="AK125" i="4"/>
  <c r="AK126" i="4"/>
  <c r="AK127" i="4"/>
  <c r="AK128" i="4"/>
  <c r="AK129" i="4"/>
  <c r="AK130" i="4"/>
  <c r="AK131" i="4"/>
  <c r="AK132" i="4"/>
  <c r="AK133" i="4"/>
  <c r="AK134" i="4"/>
  <c r="AK135" i="4"/>
  <c r="AK136" i="4"/>
  <c r="AK137" i="4"/>
  <c r="AK138" i="4"/>
  <c r="AK139" i="4"/>
  <c r="AK140" i="4"/>
  <c r="AK141" i="4"/>
  <c r="AK142" i="4"/>
  <c r="AK143" i="4"/>
  <c r="AK144" i="4"/>
  <c r="AK145" i="4"/>
  <c r="AK146" i="4"/>
  <c r="AK147" i="4"/>
  <c r="AK148" i="4"/>
  <c r="AK149" i="4"/>
  <c r="AK150" i="4"/>
  <c r="AK151" i="4"/>
  <c r="AK152" i="4"/>
  <c r="AK153" i="4"/>
  <c r="AK154" i="4"/>
  <c r="AK155" i="4"/>
  <c r="AK156" i="4"/>
  <c r="AK157" i="4"/>
  <c r="AK158" i="4"/>
  <c r="AK159" i="4"/>
  <c r="AK160" i="4"/>
  <c r="AK161" i="4"/>
  <c r="AK162" i="4"/>
  <c r="AK163" i="4"/>
  <c r="AK164" i="4"/>
  <c r="AK165" i="4"/>
  <c r="AK166" i="4"/>
  <c r="AK167" i="4"/>
  <c r="AK168" i="4"/>
  <c r="AK169" i="4"/>
  <c r="AK170" i="4"/>
  <c r="AK171" i="4"/>
  <c r="AK172" i="4"/>
  <c r="AK173" i="4"/>
  <c r="AK174" i="4"/>
  <c r="AK175" i="4"/>
  <c r="AK176" i="4"/>
  <c r="AK177" i="4"/>
  <c r="AK178" i="4"/>
  <c r="AK179" i="4"/>
  <c r="AK180" i="4"/>
  <c r="AK181" i="4"/>
  <c r="AK182" i="4"/>
  <c r="AK183" i="4"/>
  <c r="AK184" i="4"/>
  <c r="AK185" i="4"/>
  <c r="AK186" i="4"/>
  <c r="AK187" i="4"/>
  <c r="AK188" i="4"/>
  <c r="AK189" i="4"/>
  <c r="AK190" i="4"/>
  <c r="AK191" i="4"/>
  <c r="AK192" i="4"/>
  <c r="AK193" i="4"/>
  <c r="AK194" i="4"/>
  <c r="AK195" i="4"/>
  <c r="AK196" i="4"/>
  <c r="AK197" i="4"/>
  <c r="AK198" i="4"/>
  <c r="AK199" i="4"/>
  <c r="AK200" i="4"/>
  <c r="B91" i="9"/>
  <c r="AR2" i="4"/>
  <c r="AR3" i="4"/>
  <c r="AR4" i="4"/>
  <c r="AR5" i="4"/>
  <c r="AR6" i="4"/>
  <c r="AR7" i="4"/>
  <c r="AR8" i="4"/>
  <c r="AR9" i="4"/>
  <c r="AR10" i="4"/>
  <c r="AR11" i="4"/>
  <c r="AR12" i="4"/>
  <c r="AR13" i="4"/>
  <c r="AR14" i="4"/>
  <c r="AR15" i="4"/>
  <c r="AR16" i="4"/>
  <c r="AR17" i="4"/>
  <c r="AR18" i="4"/>
  <c r="AR19" i="4"/>
  <c r="AR20" i="4"/>
  <c r="AR21" i="4"/>
  <c r="AR22" i="4"/>
  <c r="AR23" i="4"/>
  <c r="AR24" i="4"/>
  <c r="AR25" i="4"/>
  <c r="AR26" i="4"/>
  <c r="AR27" i="4"/>
  <c r="AR28" i="4"/>
  <c r="AR29" i="4"/>
  <c r="AR30" i="4"/>
  <c r="AR31" i="4"/>
  <c r="AR32" i="4"/>
  <c r="AR33" i="4"/>
  <c r="AR34" i="4"/>
  <c r="AR35" i="4"/>
  <c r="AR36" i="4"/>
  <c r="AR37" i="4"/>
  <c r="AR38" i="4"/>
  <c r="AR39" i="4"/>
  <c r="AR40" i="4"/>
  <c r="AR41" i="4"/>
  <c r="AR42" i="4"/>
  <c r="AR43" i="4"/>
  <c r="AR44" i="4"/>
  <c r="AR45" i="4"/>
  <c r="AR46" i="4"/>
  <c r="AR47" i="4"/>
  <c r="AR48" i="4"/>
  <c r="AR49" i="4"/>
  <c r="AR50" i="4"/>
  <c r="AR51" i="4"/>
  <c r="AR52" i="4"/>
  <c r="AR53" i="4"/>
  <c r="AR54" i="4"/>
  <c r="AR55" i="4"/>
  <c r="AR56" i="4"/>
  <c r="AR57" i="4"/>
  <c r="AR58" i="4"/>
  <c r="AR59" i="4"/>
  <c r="AR60" i="4"/>
  <c r="AR61" i="4"/>
  <c r="AR62" i="4"/>
  <c r="AR63" i="4"/>
  <c r="AR64" i="4"/>
  <c r="AR65" i="4"/>
  <c r="AR66" i="4"/>
  <c r="AR67" i="4"/>
  <c r="AR68" i="4"/>
  <c r="AR69" i="4"/>
  <c r="AR70" i="4"/>
  <c r="AR71" i="4"/>
  <c r="AR72" i="4"/>
  <c r="AR73" i="4"/>
  <c r="AR74" i="4"/>
  <c r="AR75" i="4"/>
  <c r="AR76" i="4"/>
  <c r="AR77" i="4"/>
  <c r="AR78" i="4"/>
  <c r="AR79" i="4"/>
  <c r="AR80" i="4"/>
  <c r="AR81" i="4"/>
  <c r="AR82" i="4"/>
  <c r="AR83" i="4"/>
  <c r="AR84" i="4"/>
  <c r="AR85" i="4"/>
  <c r="AR86" i="4"/>
  <c r="AR87" i="4"/>
  <c r="AR88" i="4"/>
  <c r="AR89" i="4"/>
  <c r="AR90" i="4"/>
  <c r="AR91" i="4"/>
  <c r="AR92" i="4"/>
  <c r="AR93" i="4"/>
  <c r="AR94" i="4"/>
  <c r="AR95" i="4"/>
  <c r="AR96" i="4"/>
  <c r="AR97" i="4"/>
  <c r="AR98" i="4"/>
  <c r="AR99" i="4"/>
  <c r="AR100" i="4"/>
  <c r="AR101" i="4"/>
  <c r="AR102" i="4"/>
  <c r="AR103" i="4"/>
  <c r="AR104" i="4"/>
  <c r="AR105" i="4"/>
  <c r="AR106" i="4"/>
  <c r="AR107" i="4"/>
  <c r="AR108" i="4"/>
  <c r="AR109" i="4"/>
  <c r="AR110" i="4"/>
  <c r="AR111" i="4"/>
  <c r="AR112" i="4"/>
  <c r="AR113" i="4"/>
  <c r="AR114" i="4"/>
  <c r="AR115" i="4"/>
  <c r="AR116" i="4"/>
  <c r="AR117" i="4"/>
  <c r="AR118" i="4"/>
  <c r="AR119" i="4"/>
  <c r="AR120" i="4"/>
  <c r="AR121" i="4"/>
  <c r="AR122" i="4"/>
  <c r="AR123" i="4"/>
  <c r="AR124" i="4"/>
  <c r="AR125" i="4"/>
  <c r="AR126" i="4"/>
  <c r="AR127" i="4"/>
  <c r="AR128" i="4"/>
  <c r="AR129" i="4"/>
  <c r="AR130" i="4"/>
  <c r="AR131" i="4"/>
  <c r="AR132" i="4"/>
  <c r="AR133" i="4"/>
  <c r="AR134" i="4"/>
  <c r="AR135" i="4"/>
  <c r="AR136" i="4"/>
  <c r="AR137" i="4"/>
  <c r="AR138" i="4"/>
  <c r="AR139" i="4"/>
  <c r="AR140" i="4"/>
  <c r="AR141" i="4"/>
  <c r="AR142" i="4"/>
  <c r="AR143" i="4"/>
  <c r="AR144" i="4"/>
  <c r="AR145" i="4"/>
  <c r="AR146" i="4"/>
  <c r="AR147" i="4"/>
  <c r="AR148" i="4"/>
  <c r="AR149" i="4"/>
  <c r="AR150" i="4"/>
  <c r="AR151" i="4"/>
  <c r="AR152" i="4"/>
  <c r="AR153" i="4"/>
  <c r="AR154" i="4"/>
  <c r="AR155" i="4"/>
  <c r="AR156" i="4"/>
  <c r="AR157" i="4"/>
  <c r="AR158" i="4"/>
  <c r="AR159" i="4"/>
  <c r="AR160" i="4"/>
  <c r="AR161" i="4"/>
  <c r="AR162" i="4"/>
  <c r="AR163" i="4"/>
  <c r="AR164" i="4"/>
  <c r="AR165" i="4"/>
  <c r="AR166" i="4"/>
  <c r="AR167" i="4"/>
  <c r="AR168" i="4"/>
  <c r="AR169" i="4"/>
  <c r="AR170" i="4"/>
  <c r="AR171" i="4"/>
  <c r="AR172" i="4"/>
  <c r="AR173" i="4"/>
  <c r="AR174" i="4"/>
  <c r="AR175" i="4"/>
  <c r="AR176" i="4"/>
  <c r="AR177" i="4"/>
  <c r="AR178" i="4"/>
  <c r="AR179" i="4"/>
  <c r="AR180" i="4"/>
  <c r="AR181" i="4"/>
  <c r="AR182" i="4"/>
  <c r="AR183" i="4"/>
  <c r="AR184" i="4"/>
  <c r="AR185" i="4"/>
  <c r="AR186" i="4"/>
  <c r="AR187" i="4"/>
  <c r="AR188" i="4"/>
  <c r="AR189" i="4"/>
  <c r="AR190" i="4"/>
  <c r="AR191" i="4"/>
  <c r="AR192" i="4"/>
  <c r="AR193" i="4"/>
  <c r="AR194" i="4"/>
  <c r="AR195" i="4"/>
  <c r="AR196" i="4"/>
  <c r="AR197" i="4"/>
  <c r="AR198" i="4"/>
  <c r="AR199" i="4"/>
  <c r="AR200" i="4"/>
  <c r="C91" i="9"/>
  <c r="AL2" i="4"/>
  <c r="AL3" i="4"/>
  <c r="AL4" i="4"/>
  <c r="AL5" i="4"/>
  <c r="AL6" i="4"/>
  <c r="AL7" i="4"/>
  <c r="AL8" i="4"/>
  <c r="AL9" i="4"/>
  <c r="AL10" i="4"/>
  <c r="AL11" i="4"/>
  <c r="AL12" i="4"/>
  <c r="AL13" i="4"/>
  <c r="AL14" i="4"/>
  <c r="AL15" i="4"/>
  <c r="AL16" i="4"/>
  <c r="AL17" i="4"/>
  <c r="AL18" i="4"/>
  <c r="AL19" i="4"/>
  <c r="AL20" i="4"/>
  <c r="AL21" i="4"/>
  <c r="AL22" i="4"/>
  <c r="AL23" i="4"/>
  <c r="AL24" i="4"/>
  <c r="AL25" i="4"/>
  <c r="AL26" i="4"/>
  <c r="AL27" i="4"/>
  <c r="AL28" i="4"/>
  <c r="AL29" i="4"/>
  <c r="AL30" i="4"/>
  <c r="AL31" i="4"/>
  <c r="AL32" i="4"/>
  <c r="AL33" i="4"/>
  <c r="AL34" i="4"/>
  <c r="AL35" i="4"/>
  <c r="AL36" i="4"/>
  <c r="AL37" i="4"/>
  <c r="AL38" i="4"/>
  <c r="AL39" i="4"/>
  <c r="AL40" i="4"/>
  <c r="AL41" i="4"/>
  <c r="AL42" i="4"/>
  <c r="AL43" i="4"/>
  <c r="AL44" i="4"/>
  <c r="AL45" i="4"/>
  <c r="AL46" i="4"/>
  <c r="AL47" i="4"/>
  <c r="AL48" i="4"/>
  <c r="AL49" i="4"/>
  <c r="AL50" i="4"/>
  <c r="AL51" i="4"/>
  <c r="AL52" i="4"/>
  <c r="AL53" i="4"/>
  <c r="AL54" i="4"/>
  <c r="AL55" i="4"/>
  <c r="AL56" i="4"/>
  <c r="AL57" i="4"/>
  <c r="AL58" i="4"/>
  <c r="AL59" i="4"/>
  <c r="AL60" i="4"/>
  <c r="AL61" i="4"/>
  <c r="AL62" i="4"/>
  <c r="AL63" i="4"/>
  <c r="AL64" i="4"/>
  <c r="AL65" i="4"/>
  <c r="AL66" i="4"/>
  <c r="AL67" i="4"/>
  <c r="AL68" i="4"/>
  <c r="AL69" i="4"/>
  <c r="AL70" i="4"/>
  <c r="AL71" i="4"/>
  <c r="AL72" i="4"/>
  <c r="AL73" i="4"/>
  <c r="AL74" i="4"/>
  <c r="AL75" i="4"/>
  <c r="AL76" i="4"/>
  <c r="AL77" i="4"/>
  <c r="AL78" i="4"/>
  <c r="AL79" i="4"/>
  <c r="AL80" i="4"/>
  <c r="AL81" i="4"/>
  <c r="AL82" i="4"/>
  <c r="AL83" i="4"/>
  <c r="AL84" i="4"/>
  <c r="AL85" i="4"/>
  <c r="AL86" i="4"/>
  <c r="AL87" i="4"/>
  <c r="AL88" i="4"/>
  <c r="AL89" i="4"/>
  <c r="AL90" i="4"/>
  <c r="AL91" i="4"/>
  <c r="AL92" i="4"/>
  <c r="AL93" i="4"/>
  <c r="AL94" i="4"/>
  <c r="AL95" i="4"/>
  <c r="AL96" i="4"/>
  <c r="AL97" i="4"/>
  <c r="AL98" i="4"/>
  <c r="AL99" i="4"/>
  <c r="AL100" i="4"/>
  <c r="AL101" i="4"/>
  <c r="AL102" i="4"/>
  <c r="AL103" i="4"/>
  <c r="AL104" i="4"/>
  <c r="AL105" i="4"/>
  <c r="AL106" i="4"/>
  <c r="AL107" i="4"/>
  <c r="AL108" i="4"/>
  <c r="AL109" i="4"/>
  <c r="AL110" i="4"/>
  <c r="AL111" i="4"/>
  <c r="AL112" i="4"/>
  <c r="AL113" i="4"/>
  <c r="AL114" i="4"/>
  <c r="AL115" i="4"/>
  <c r="AL116" i="4"/>
  <c r="AL117" i="4"/>
  <c r="AL118" i="4"/>
  <c r="AL119" i="4"/>
  <c r="AL120" i="4"/>
  <c r="AL121" i="4"/>
  <c r="AL122" i="4"/>
  <c r="AL123" i="4"/>
  <c r="AL124" i="4"/>
  <c r="AL125" i="4"/>
  <c r="AL126" i="4"/>
  <c r="AL127" i="4"/>
  <c r="AL128" i="4"/>
  <c r="AL129" i="4"/>
  <c r="AL130" i="4"/>
  <c r="AL131" i="4"/>
  <c r="AL132" i="4"/>
  <c r="AL133" i="4"/>
  <c r="AL134" i="4"/>
  <c r="AL135" i="4"/>
  <c r="AL136" i="4"/>
  <c r="AL137" i="4"/>
  <c r="AL138" i="4"/>
  <c r="AL139" i="4"/>
  <c r="AL140" i="4"/>
  <c r="AL141" i="4"/>
  <c r="AL142" i="4"/>
  <c r="AL143" i="4"/>
  <c r="AL144" i="4"/>
  <c r="AL145" i="4"/>
  <c r="AL146" i="4"/>
  <c r="AL147" i="4"/>
  <c r="AL148" i="4"/>
  <c r="AL149" i="4"/>
  <c r="AL150" i="4"/>
  <c r="AL151" i="4"/>
  <c r="AL152" i="4"/>
  <c r="AL153" i="4"/>
  <c r="AL154" i="4"/>
  <c r="AL155" i="4"/>
  <c r="AL156" i="4"/>
  <c r="AL157" i="4"/>
  <c r="AL158" i="4"/>
  <c r="AL159" i="4"/>
  <c r="AL160" i="4"/>
  <c r="AL161" i="4"/>
  <c r="AL162" i="4"/>
  <c r="AL163" i="4"/>
  <c r="AL164" i="4"/>
  <c r="AL165" i="4"/>
  <c r="AL166" i="4"/>
  <c r="AL167" i="4"/>
  <c r="AL168" i="4"/>
  <c r="AL169" i="4"/>
  <c r="AL170" i="4"/>
  <c r="AL171" i="4"/>
  <c r="AL172" i="4"/>
  <c r="AL173" i="4"/>
  <c r="AL174" i="4"/>
  <c r="AL175" i="4"/>
  <c r="AL176" i="4"/>
  <c r="AL177" i="4"/>
  <c r="AL178" i="4"/>
  <c r="AL179" i="4"/>
  <c r="AL180" i="4"/>
  <c r="AL181" i="4"/>
  <c r="AL182" i="4"/>
  <c r="AL183" i="4"/>
  <c r="AL184" i="4"/>
  <c r="AL185" i="4"/>
  <c r="AL186" i="4"/>
  <c r="AL187" i="4"/>
  <c r="AL188" i="4"/>
  <c r="AL189" i="4"/>
  <c r="AL190" i="4"/>
  <c r="AL191" i="4"/>
  <c r="AL192" i="4"/>
  <c r="AL193" i="4"/>
  <c r="AL194" i="4"/>
  <c r="AL195" i="4"/>
  <c r="AL196" i="4"/>
  <c r="AL197" i="4"/>
  <c r="AL198" i="4"/>
  <c r="AL199" i="4"/>
  <c r="AL200" i="4"/>
  <c r="B92" i="9"/>
  <c r="AS2" i="4"/>
  <c r="AS3" i="4"/>
  <c r="AS4" i="4"/>
  <c r="AS5" i="4"/>
  <c r="AS6" i="4"/>
  <c r="AS7" i="4"/>
  <c r="AS8" i="4"/>
  <c r="AS9" i="4"/>
  <c r="AS10" i="4"/>
  <c r="AS11" i="4"/>
  <c r="AS12" i="4"/>
  <c r="AS13" i="4"/>
  <c r="AS14" i="4"/>
  <c r="AS15" i="4"/>
  <c r="AS16" i="4"/>
  <c r="AS17" i="4"/>
  <c r="AS18" i="4"/>
  <c r="AS19" i="4"/>
  <c r="AS20" i="4"/>
  <c r="AS21" i="4"/>
  <c r="AS22" i="4"/>
  <c r="AS23" i="4"/>
  <c r="AS24" i="4"/>
  <c r="AS25" i="4"/>
  <c r="AS26" i="4"/>
  <c r="AS27" i="4"/>
  <c r="AS28" i="4"/>
  <c r="AS29" i="4"/>
  <c r="AS30" i="4"/>
  <c r="AS31" i="4"/>
  <c r="AS32" i="4"/>
  <c r="AS33" i="4"/>
  <c r="AS34" i="4"/>
  <c r="AS35" i="4"/>
  <c r="AS36" i="4"/>
  <c r="AS37" i="4"/>
  <c r="AS38" i="4"/>
  <c r="AS39" i="4"/>
  <c r="AS40" i="4"/>
  <c r="AS41" i="4"/>
  <c r="AS42" i="4"/>
  <c r="AS43" i="4"/>
  <c r="AS44" i="4"/>
  <c r="AS45" i="4"/>
  <c r="AS46" i="4"/>
  <c r="AS47" i="4"/>
  <c r="AS48" i="4"/>
  <c r="AS49" i="4"/>
  <c r="AS50" i="4"/>
  <c r="AS51" i="4"/>
  <c r="AS52" i="4"/>
  <c r="AS53" i="4"/>
  <c r="AS54" i="4"/>
  <c r="AS55" i="4"/>
  <c r="AS56" i="4"/>
  <c r="AS57" i="4"/>
  <c r="AS58" i="4"/>
  <c r="AS59" i="4"/>
  <c r="AS60" i="4"/>
  <c r="AS61" i="4"/>
  <c r="AS62" i="4"/>
  <c r="AS63" i="4"/>
  <c r="AS64" i="4"/>
  <c r="AS65" i="4"/>
  <c r="AS66" i="4"/>
  <c r="AS67" i="4"/>
  <c r="AS68" i="4"/>
  <c r="AS69" i="4"/>
  <c r="AS70" i="4"/>
  <c r="AS71" i="4"/>
  <c r="AS72" i="4"/>
  <c r="AS73" i="4"/>
  <c r="AS74" i="4"/>
  <c r="AS75" i="4"/>
  <c r="AS76" i="4"/>
  <c r="AS77" i="4"/>
  <c r="AS78" i="4"/>
  <c r="AS79" i="4"/>
  <c r="AS80" i="4"/>
  <c r="AS81" i="4"/>
  <c r="AS82" i="4"/>
  <c r="AS83" i="4"/>
  <c r="AS84" i="4"/>
  <c r="AS85" i="4"/>
  <c r="AS86" i="4"/>
  <c r="AS87" i="4"/>
  <c r="AS88" i="4"/>
  <c r="AS89" i="4"/>
  <c r="AS90" i="4"/>
  <c r="AS91" i="4"/>
  <c r="AS92" i="4"/>
  <c r="AS93" i="4"/>
  <c r="AS94" i="4"/>
  <c r="AS95" i="4"/>
  <c r="AS96" i="4"/>
  <c r="AS97" i="4"/>
  <c r="AS98" i="4"/>
  <c r="AS99" i="4"/>
  <c r="AS100" i="4"/>
  <c r="AS101" i="4"/>
  <c r="AS102" i="4"/>
  <c r="AS103" i="4"/>
  <c r="AS104" i="4"/>
  <c r="AS105" i="4"/>
  <c r="AS106" i="4"/>
  <c r="AS107" i="4"/>
  <c r="AS108" i="4"/>
  <c r="AS109" i="4"/>
  <c r="AS110" i="4"/>
  <c r="AS111" i="4"/>
  <c r="AS112" i="4"/>
  <c r="AS113" i="4"/>
  <c r="AS114" i="4"/>
  <c r="AS115" i="4"/>
  <c r="AS116" i="4"/>
  <c r="AS117" i="4"/>
  <c r="AS118" i="4"/>
  <c r="AS119" i="4"/>
  <c r="AS120" i="4"/>
  <c r="AS121" i="4"/>
  <c r="AS122" i="4"/>
  <c r="AS123" i="4"/>
  <c r="AS124" i="4"/>
  <c r="AS125" i="4"/>
  <c r="AS126" i="4"/>
  <c r="AS127" i="4"/>
  <c r="AS128" i="4"/>
  <c r="AS129" i="4"/>
  <c r="AS130" i="4"/>
  <c r="AS131" i="4"/>
  <c r="AS132" i="4"/>
  <c r="AS133" i="4"/>
  <c r="AS134" i="4"/>
  <c r="AS135" i="4"/>
  <c r="AS136" i="4"/>
  <c r="AS137" i="4"/>
  <c r="AS138" i="4"/>
  <c r="AS139" i="4"/>
  <c r="AS140" i="4"/>
  <c r="AS141" i="4"/>
  <c r="AS142" i="4"/>
  <c r="AS143" i="4"/>
  <c r="AS144" i="4"/>
  <c r="AS145" i="4"/>
  <c r="AS146" i="4"/>
  <c r="AS147" i="4"/>
  <c r="AS148" i="4"/>
  <c r="AS149" i="4"/>
  <c r="AS150" i="4"/>
  <c r="AS151" i="4"/>
  <c r="AS152" i="4"/>
  <c r="AS153" i="4"/>
  <c r="AS154" i="4"/>
  <c r="AS155" i="4"/>
  <c r="AS156" i="4"/>
  <c r="AS157" i="4"/>
  <c r="AS158" i="4"/>
  <c r="AS159" i="4"/>
  <c r="AS160" i="4"/>
  <c r="AS161" i="4"/>
  <c r="AS162" i="4"/>
  <c r="AS163" i="4"/>
  <c r="AS164" i="4"/>
  <c r="AS165" i="4"/>
  <c r="AS166" i="4"/>
  <c r="AS167" i="4"/>
  <c r="AS168" i="4"/>
  <c r="AS169" i="4"/>
  <c r="AS170" i="4"/>
  <c r="AS171" i="4"/>
  <c r="AS172" i="4"/>
  <c r="AS173" i="4"/>
  <c r="AS174" i="4"/>
  <c r="AS175" i="4"/>
  <c r="AS176" i="4"/>
  <c r="AS177" i="4"/>
  <c r="AS178" i="4"/>
  <c r="AS179" i="4"/>
  <c r="AS180" i="4"/>
  <c r="AS181" i="4"/>
  <c r="AS182" i="4"/>
  <c r="AS183" i="4"/>
  <c r="AS184" i="4"/>
  <c r="AS185" i="4"/>
  <c r="AS186" i="4"/>
  <c r="AS187" i="4"/>
  <c r="AS188" i="4"/>
  <c r="AS189" i="4"/>
  <c r="AS190" i="4"/>
  <c r="AS191" i="4"/>
  <c r="AS192" i="4"/>
  <c r="AS193" i="4"/>
  <c r="AS194" i="4"/>
  <c r="AS195" i="4"/>
  <c r="AS196" i="4"/>
  <c r="AS197" i="4"/>
  <c r="AS198" i="4"/>
  <c r="AS199" i="4"/>
  <c r="AS200" i="4"/>
  <c r="C92" i="9"/>
  <c r="AM2" i="4"/>
  <c r="AM3" i="4"/>
  <c r="AM4" i="4"/>
  <c r="AM5" i="4"/>
  <c r="AM6" i="4"/>
  <c r="AM7" i="4"/>
  <c r="AM8" i="4"/>
  <c r="AM9" i="4"/>
  <c r="AM10" i="4"/>
  <c r="AM11" i="4"/>
  <c r="AM12" i="4"/>
  <c r="AM13" i="4"/>
  <c r="AM14" i="4"/>
  <c r="AM15" i="4"/>
  <c r="AM16" i="4"/>
  <c r="AM17" i="4"/>
  <c r="AM18" i="4"/>
  <c r="AM19" i="4"/>
  <c r="AM20" i="4"/>
  <c r="AM21" i="4"/>
  <c r="AM22" i="4"/>
  <c r="AM23" i="4"/>
  <c r="AM24" i="4"/>
  <c r="AM25" i="4"/>
  <c r="AM26" i="4"/>
  <c r="AM27" i="4"/>
  <c r="AM28" i="4"/>
  <c r="AM29" i="4"/>
  <c r="AM30" i="4"/>
  <c r="AM31" i="4"/>
  <c r="AM32" i="4"/>
  <c r="AM33" i="4"/>
  <c r="AM34" i="4"/>
  <c r="AM35" i="4"/>
  <c r="AM36" i="4"/>
  <c r="AM37" i="4"/>
  <c r="AM38" i="4"/>
  <c r="AM39" i="4"/>
  <c r="AM40" i="4"/>
  <c r="AM41" i="4"/>
  <c r="AM42" i="4"/>
  <c r="AM43" i="4"/>
  <c r="AM44" i="4"/>
  <c r="AM45" i="4"/>
  <c r="AM46" i="4"/>
  <c r="AM47" i="4"/>
  <c r="AM48" i="4"/>
  <c r="AM49" i="4"/>
  <c r="AM50" i="4"/>
  <c r="AM51" i="4"/>
  <c r="AM52" i="4"/>
  <c r="AM53" i="4"/>
  <c r="AM54" i="4"/>
  <c r="AM55" i="4"/>
  <c r="AM56" i="4"/>
  <c r="AM57" i="4"/>
  <c r="AM58" i="4"/>
  <c r="AM59" i="4"/>
  <c r="AM60" i="4"/>
  <c r="AM61" i="4"/>
  <c r="AM62" i="4"/>
  <c r="AM63" i="4"/>
  <c r="AM64" i="4"/>
  <c r="AM65" i="4"/>
  <c r="AM66" i="4"/>
  <c r="AM67" i="4"/>
  <c r="AM68" i="4"/>
  <c r="AM69" i="4"/>
  <c r="AM70" i="4"/>
  <c r="AM71" i="4"/>
  <c r="AM72" i="4"/>
  <c r="AM73" i="4"/>
  <c r="AM74" i="4"/>
  <c r="AM75" i="4"/>
  <c r="AM76" i="4"/>
  <c r="AM77" i="4"/>
  <c r="AM78" i="4"/>
  <c r="AM79" i="4"/>
  <c r="AM80" i="4"/>
  <c r="AM81" i="4"/>
  <c r="AM82" i="4"/>
  <c r="AM83" i="4"/>
  <c r="AM84" i="4"/>
  <c r="AM85" i="4"/>
  <c r="AM86" i="4"/>
  <c r="AM87" i="4"/>
  <c r="AM88" i="4"/>
  <c r="AM89" i="4"/>
  <c r="AM90" i="4"/>
  <c r="AM91" i="4"/>
  <c r="AM92" i="4"/>
  <c r="AM93" i="4"/>
  <c r="AM94" i="4"/>
  <c r="AM95" i="4"/>
  <c r="AM96" i="4"/>
  <c r="AM97" i="4"/>
  <c r="AM98" i="4"/>
  <c r="AM99" i="4"/>
  <c r="AM100" i="4"/>
  <c r="AM101" i="4"/>
  <c r="AM102" i="4"/>
  <c r="AM103" i="4"/>
  <c r="AM104" i="4"/>
  <c r="AM105" i="4"/>
  <c r="AM106" i="4"/>
  <c r="AM107" i="4"/>
  <c r="AM108" i="4"/>
  <c r="AM109" i="4"/>
  <c r="AM110" i="4"/>
  <c r="AM111" i="4"/>
  <c r="AM112" i="4"/>
  <c r="AM113" i="4"/>
  <c r="AM114" i="4"/>
  <c r="AM115" i="4"/>
  <c r="AM116" i="4"/>
  <c r="AM117" i="4"/>
  <c r="AM118" i="4"/>
  <c r="AM119" i="4"/>
  <c r="AM120" i="4"/>
  <c r="AM121" i="4"/>
  <c r="AM122" i="4"/>
  <c r="AM123" i="4"/>
  <c r="AM124" i="4"/>
  <c r="AM125" i="4"/>
  <c r="AM126" i="4"/>
  <c r="AM127" i="4"/>
  <c r="AM128" i="4"/>
  <c r="AM129" i="4"/>
  <c r="AM130" i="4"/>
  <c r="AM131" i="4"/>
  <c r="AM132" i="4"/>
  <c r="AM133" i="4"/>
  <c r="AM134" i="4"/>
  <c r="AM135" i="4"/>
  <c r="AM136" i="4"/>
  <c r="AM137" i="4"/>
  <c r="AM138" i="4"/>
  <c r="AM139" i="4"/>
  <c r="AM140" i="4"/>
  <c r="AM141" i="4"/>
  <c r="AM142" i="4"/>
  <c r="AM143" i="4"/>
  <c r="AM144" i="4"/>
  <c r="AM145" i="4"/>
  <c r="AM146" i="4"/>
  <c r="AM147" i="4"/>
  <c r="AM148" i="4"/>
  <c r="AM149" i="4"/>
  <c r="AM150" i="4"/>
  <c r="AM151" i="4"/>
  <c r="AM152" i="4"/>
  <c r="AM153" i="4"/>
  <c r="AM154" i="4"/>
  <c r="AM155" i="4"/>
  <c r="AM156" i="4"/>
  <c r="AM157" i="4"/>
  <c r="AM158" i="4"/>
  <c r="AM159" i="4"/>
  <c r="AM160" i="4"/>
  <c r="AM161" i="4"/>
  <c r="AM162" i="4"/>
  <c r="AM163" i="4"/>
  <c r="AM164" i="4"/>
  <c r="AM165" i="4"/>
  <c r="AM166" i="4"/>
  <c r="AM167" i="4"/>
  <c r="AM168" i="4"/>
  <c r="AM169" i="4"/>
  <c r="AM170" i="4"/>
  <c r="AM171" i="4"/>
  <c r="AM172" i="4"/>
  <c r="AM173" i="4"/>
  <c r="AM174" i="4"/>
  <c r="AM175" i="4"/>
  <c r="AM176" i="4"/>
  <c r="AM177" i="4"/>
  <c r="AM178" i="4"/>
  <c r="AM179" i="4"/>
  <c r="AM180" i="4"/>
  <c r="AM181" i="4"/>
  <c r="AM182" i="4"/>
  <c r="AM183" i="4"/>
  <c r="AM184" i="4"/>
  <c r="AM185" i="4"/>
  <c r="AM186" i="4"/>
  <c r="AM187" i="4"/>
  <c r="AM188" i="4"/>
  <c r="AM189" i="4"/>
  <c r="AM190" i="4"/>
  <c r="AM191" i="4"/>
  <c r="AM192" i="4"/>
  <c r="AM193" i="4"/>
  <c r="AM194" i="4"/>
  <c r="AM195" i="4"/>
  <c r="AM196" i="4"/>
  <c r="AM197" i="4"/>
  <c r="AM198" i="4"/>
  <c r="AM199" i="4"/>
  <c r="AM200" i="4"/>
  <c r="B93" i="9"/>
  <c r="AT2" i="4"/>
  <c r="AT3" i="4"/>
  <c r="AT4" i="4"/>
  <c r="AT5" i="4"/>
  <c r="AT6" i="4"/>
  <c r="AT7" i="4"/>
  <c r="AT8" i="4"/>
  <c r="AT9" i="4"/>
  <c r="AT10" i="4"/>
  <c r="AT11" i="4"/>
  <c r="AT12" i="4"/>
  <c r="AT13" i="4"/>
  <c r="AT14" i="4"/>
  <c r="AT15" i="4"/>
  <c r="AT16" i="4"/>
  <c r="AT17" i="4"/>
  <c r="AT18" i="4"/>
  <c r="AT19" i="4"/>
  <c r="AT20" i="4"/>
  <c r="AT21" i="4"/>
  <c r="AT22" i="4"/>
  <c r="AT23" i="4"/>
  <c r="AT24" i="4"/>
  <c r="AT25" i="4"/>
  <c r="AT26" i="4"/>
  <c r="AT27" i="4"/>
  <c r="AT28" i="4"/>
  <c r="AT29" i="4"/>
  <c r="AT30" i="4"/>
  <c r="AT31" i="4"/>
  <c r="AT32" i="4"/>
  <c r="AT33" i="4"/>
  <c r="AT34" i="4"/>
  <c r="AT35" i="4"/>
  <c r="AT36" i="4"/>
  <c r="AT37" i="4"/>
  <c r="AT38" i="4"/>
  <c r="AT39" i="4"/>
  <c r="AT40" i="4"/>
  <c r="AT41" i="4"/>
  <c r="AT42" i="4"/>
  <c r="AT43" i="4"/>
  <c r="AT44" i="4"/>
  <c r="AT45" i="4"/>
  <c r="AT46" i="4"/>
  <c r="AT47" i="4"/>
  <c r="AT48" i="4"/>
  <c r="AT49" i="4"/>
  <c r="AT50" i="4"/>
  <c r="AT51" i="4"/>
  <c r="AT52" i="4"/>
  <c r="AT53" i="4"/>
  <c r="AT54" i="4"/>
  <c r="AT55" i="4"/>
  <c r="AT56" i="4"/>
  <c r="AT57" i="4"/>
  <c r="AT58" i="4"/>
  <c r="AT59" i="4"/>
  <c r="AT60" i="4"/>
  <c r="AT61" i="4"/>
  <c r="AT62" i="4"/>
  <c r="AT63" i="4"/>
  <c r="AT64" i="4"/>
  <c r="AT65" i="4"/>
  <c r="AT66" i="4"/>
  <c r="AT67" i="4"/>
  <c r="AT68" i="4"/>
  <c r="AT69" i="4"/>
  <c r="AT70" i="4"/>
  <c r="AT71" i="4"/>
  <c r="AT72" i="4"/>
  <c r="AT73" i="4"/>
  <c r="AT74" i="4"/>
  <c r="AT75" i="4"/>
  <c r="AT76" i="4"/>
  <c r="AT77" i="4"/>
  <c r="AT78" i="4"/>
  <c r="AT79" i="4"/>
  <c r="AT80" i="4"/>
  <c r="AT81" i="4"/>
  <c r="AT82" i="4"/>
  <c r="AT83" i="4"/>
  <c r="AT84" i="4"/>
  <c r="AT85" i="4"/>
  <c r="AT86" i="4"/>
  <c r="AT87" i="4"/>
  <c r="AT88" i="4"/>
  <c r="AT89" i="4"/>
  <c r="AT90" i="4"/>
  <c r="AT91" i="4"/>
  <c r="AT92" i="4"/>
  <c r="AT93" i="4"/>
  <c r="AT94" i="4"/>
  <c r="AT95" i="4"/>
  <c r="AT96" i="4"/>
  <c r="AT97" i="4"/>
  <c r="AT98" i="4"/>
  <c r="AT99" i="4"/>
  <c r="AT100" i="4"/>
  <c r="AT101" i="4"/>
  <c r="AT102" i="4"/>
  <c r="AT103" i="4"/>
  <c r="AT104" i="4"/>
  <c r="AT105" i="4"/>
  <c r="AT106" i="4"/>
  <c r="AT107" i="4"/>
  <c r="AT108" i="4"/>
  <c r="AT109" i="4"/>
  <c r="AT110" i="4"/>
  <c r="AT111" i="4"/>
  <c r="AT112" i="4"/>
  <c r="AT113" i="4"/>
  <c r="AT114" i="4"/>
  <c r="AT115" i="4"/>
  <c r="AT116" i="4"/>
  <c r="AT117" i="4"/>
  <c r="AT118" i="4"/>
  <c r="AT119" i="4"/>
  <c r="AT120" i="4"/>
  <c r="AT121" i="4"/>
  <c r="AT122" i="4"/>
  <c r="AT123" i="4"/>
  <c r="AT124" i="4"/>
  <c r="AT125" i="4"/>
  <c r="AT126" i="4"/>
  <c r="AT127" i="4"/>
  <c r="AT128" i="4"/>
  <c r="AT129" i="4"/>
  <c r="AT130" i="4"/>
  <c r="AT131" i="4"/>
  <c r="AT132" i="4"/>
  <c r="AT133" i="4"/>
  <c r="AT134" i="4"/>
  <c r="AT135" i="4"/>
  <c r="AT136" i="4"/>
  <c r="AT137" i="4"/>
  <c r="AT138" i="4"/>
  <c r="AT139" i="4"/>
  <c r="AT140" i="4"/>
  <c r="AT141" i="4"/>
  <c r="AT142" i="4"/>
  <c r="AT143" i="4"/>
  <c r="AT144" i="4"/>
  <c r="AT145" i="4"/>
  <c r="AT146" i="4"/>
  <c r="AT147" i="4"/>
  <c r="AT148" i="4"/>
  <c r="AT149" i="4"/>
  <c r="AT150" i="4"/>
  <c r="AT151" i="4"/>
  <c r="AT152" i="4"/>
  <c r="AT153" i="4"/>
  <c r="AT154" i="4"/>
  <c r="AT155" i="4"/>
  <c r="AT156" i="4"/>
  <c r="AT157" i="4"/>
  <c r="AT158" i="4"/>
  <c r="AT159" i="4"/>
  <c r="AT160" i="4"/>
  <c r="AT161" i="4"/>
  <c r="AT162" i="4"/>
  <c r="AT163" i="4"/>
  <c r="AT164" i="4"/>
  <c r="AT165" i="4"/>
  <c r="AT166" i="4"/>
  <c r="AT167" i="4"/>
  <c r="AT168" i="4"/>
  <c r="AT169" i="4"/>
  <c r="AT170" i="4"/>
  <c r="AT171" i="4"/>
  <c r="AT172" i="4"/>
  <c r="AT173" i="4"/>
  <c r="AT174" i="4"/>
  <c r="AT175" i="4"/>
  <c r="AT176" i="4"/>
  <c r="AT177" i="4"/>
  <c r="AT178" i="4"/>
  <c r="AT179" i="4"/>
  <c r="AT180" i="4"/>
  <c r="AT181" i="4"/>
  <c r="AT182" i="4"/>
  <c r="AT183" i="4"/>
  <c r="AT184" i="4"/>
  <c r="AT185" i="4"/>
  <c r="AT186" i="4"/>
  <c r="AT187" i="4"/>
  <c r="AT188" i="4"/>
  <c r="AT189" i="4"/>
  <c r="AT190" i="4"/>
  <c r="AT191" i="4"/>
  <c r="AT192" i="4"/>
  <c r="AT193" i="4"/>
  <c r="AT194" i="4"/>
  <c r="AT195" i="4"/>
  <c r="AT196" i="4"/>
  <c r="AT197" i="4"/>
  <c r="AT198" i="4"/>
  <c r="AT199" i="4"/>
  <c r="AT200" i="4"/>
  <c r="C93" i="9"/>
  <c r="AN2" i="4"/>
  <c r="AN3" i="4"/>
  <c r="AN4" i="4"/>
  <c r="AN5" i="4"/>
  <c r="AN6" i="4"/>
  <c r="AN7" i="4"/>
  <c r="AN8" i="4"/>
  <c r="AN9" i="4"/>
  <c r="AN10" i="4"/>
  <c r="AN11" i="4"/>
  <c r="AN12" i="4"/>
  <c r="AN13" i="4"/>
  <c r="AN14" i="4"/>
  <c r="AN15" i="4"/>
  <c r="AN16" i="4"/>
  <c r="AN17" i="4"/>
  <c r="AN18" i="4"/>
  <c r="AN19" i="4"/>
  <c r="AN20" i="4"/>
  <c r="AN21" i="4"/>
  <c r="AN22" i="4"/>
  <c r="AN23" i="4"/>
  <c r="AN24" i="4"/>
  <c r="AN25" i="4"/>
  <c r="AN26" i="4"/>
  <c r="AN27" i="4"/>
  <c r="AN28" i="4"/>
  <c r="AN29" i="4"/>
  <c r="AN30" i="4"/>
  <c r="AN31" i="4"/>
  <c r="AN32" i="4"/>
  <c r="AN33" i="4"/>
  <c r="AN34" i="4"/>
  <c r="AN35" i="4"/>
  <c r="AN36" i="4"/>
  <c r="AN37" i="4"/>
  <c r="AN38" i="4"/>
  <c r="AN39" i="4"/>
  <c r="AN40" i="4"/>
  <c r="AN41" i="4"/>
  <c r="AN42" i="4"/>
  <c r="AN43" i="4"/>
  <c r="AN44" i="4"/>
  <c r="AN45" i="4"/>
  <c r="AN46" i="4"/>
  <c r="AN47" i="4"/>
  <c r="AN48" i="4"/>
  <c r="AN49" i="4"/>
  <c r="AN50" i="4"/>
  <c r="AN51" i="4"/>
  <c r="AN52" i="4"/>
  <c r="AN53" i="4"/>
  <c r="AN54" i="4"/>
  <c r="AN55" i="4"/>
  <c r="AN56" i="4"/>
  <c r="AN57" i="4"/>
  <c r="AN58" i="4"/>
  <c r="AN59" i="4"/>
  <c r="AN60" i="4"/>
  <c r="AN61" i="4"/>
  <c r="AN62" i="4"/>
  <c r="AN63" i="4"/>
  <c r="AN64" i="4"/>
  <c r="AN65" i="4"/>
  <c r="AN66" i="4"/>
  <c r="AN67" i="4"/>
  <c r="AN68" i="4"/>
  <c r="AN69" i="4"/>
  <c r="AN70" i="4"/>
  <c r="AN71" i="4"/>
  <c r="AN72" i="4"/>
  <c r="AN73" i="4"/>
  <c r="AN74" i="4"/>
  <c r="AN75" i="4"/>
  <c r="AN76" i="4"/>
  <c r="AN77" i="4"/>
  <c r="AN78" i="4"/>
  <c r="AN79" i="4"/>
  <c r="AN80" i="4"/>
  <c r="AN81" i="4"/>
  <c r="AN82" i="4"/>
  <c r="AN83" i="4"/>
  <c r="AN84" i="4"/>
  <c r="AN85" i="4"/>
  <c r="AN86" i="4"/>
  <c r="AN87" i="4"/>
  <c r="AN88" i="4"/>
  <c r="AN89" i="4"/>
  <c r="AN90" i="4"/>
  <c r="AN91" i="4"/>
  <c r="AN92" i="4"/>
  <c r="AN93" i="4"/>
  <c r="AN94" i="4"/>
  <c r="AN95" i="4"/>
  <c r="AN96" i="4"/>
  <c r="AN97" i="4"/>
  <c r="AN98" i="4"/>
  <c r="AN99" i="4"/>
  <c r="AN100" i="4"/>
  <c r="AN101" i="4"/>
  <c r="AN102" i="4"/>
  <c r="AN103" i="4"/>
  <c r="AN104" i="4"/>
  <c r="AN105" i="4"/>
  <c r="AN106" i="4"/>
  <c r="AN107" i="4"/>
  <c r="AN108" i="4"/>
  <c r="AN109" i="4"/>
  <c r="AN110" i="4"/>
  <c r="AN111" i="4"/>
  <c r="AN112" i="4"/>
  <c r="AN113" i="4"/>
  <c r="AN114" i="4"/>
  <c r="AN115" i="4"/>
  <c r="AN116" i="4"/>
  <c r="AN117" i="4"/>
  <c r="AN118" i="4"/>
  <c r="AN119" i="4"/>
  <c r="AN120" i="4"/>
  <c r="AN121" i="4"/>
  <c r="AN122" i="4"/>
  <c r="AN123" i="4"/>
  <c r="AN124" i="4"/>
  <c r="AN125" i="4"/>
  <c r="AN126" i="4"/>
  <c r="AN127" i="4"/>
  <c r="AN128" i="4"/>
  <c r="AN129" i="4"/>
  <c r="AN130" i="4"/>
  <c r="AN131" i="4"/>
  <c r="AN132" i="4"/>
  <c r="AN133" i="4"/>
  <c r="AN134" i="4"/>
  <c r="AN135" i="4"/>
  <c r="AN136" i="4"/>
  <c r="AN137" i="4"/>
  <c r="AN138" i="4"/>
  <c r="AN139" i="4"/>
  <c r="AN140" i="4"/>
  <c r="AN141" i="4"/>
  <c r="AN142" i="4"/>
  <c r="AN143" i="4"/>
  <c r="AN144" i="4"/>
  <c r="AN145" i="4"/>
  <c r="AN146" i="4"/>
  <c r="AN147" i="4"/>
  <c r="AN148" i="4"/>
  <c r="AN149" i="4"/>
  <c r="AN150" i="4"/>
  <c r="AN151" i="4"/>
  <c r="AN152" i="4"/>
  <c r="AN153" i="4"/>
  <c r="AN154" i="4"/>
  <c r="AN155" i="4"/>
  <c r="AN156" i="4"/>
  <c r="AN157" i="4"/>
  <c r="AN158" i="4"/>
  <c r="AN159" i="4"/>
  <c r="AN160" i="4"/>
  <c r="AN161" i="4"/>
  <c r="AN162" i="4"/>
  <c r="AN163" i="4"/>
  <c r="AN164" i="4"/>
  <c r="AN165" i="4"/>
  <c r="AN166" i="4"/>
  <c r="AN167" i="4"/>
  <c r="AN168" i="4"/>
  <c r="AN169" i="4"/>
  <c r="AN170" i="4"/>
  <c r="AN171" i="4"/>
  <c r="AN172" i="4"/>
  <c r="AN173" i="4"/>
  <c r="AN174" i="4"/>
  <c r="AN175" i="4"/>
  <c r="AN176" i="4"/>
  <c r="AN177" i="4"/>
  <c r="AN178" i="4"/>
  <c r="AN179" i="4"/>
  <c r="AN180" i="4"/>
  <c r="AN181" i="4"/>
  <c r="AN182" i="4"/>
  <c r="AN183" i="4"/>
  <c r="AN184" i="4"/>
  <c r="AN185" i="4"/>
  <c r="AN186" i="4"/>
  <c r="AN187" i="4"/>
  <c r="AN188" i="4"/>
  <c r="AN189" i="4"/>
  <c r="AN190" i="4"/>
  <c r="AN191" i="4"/>
  <c r="AN192" i="4"/>
  <c r="AN193" i="4"/>
  <c r="AN194" i="4"/>
  <c r="AN195" i="4"/>
  <c r="AN196" i="4"/>
  <c r="AN197" i="4"/>
  <c r="AN198" i="4"/>
  <c r="AN199" i="4"/>
  <c r="AN200" i="4"/>
  <c r="B94" i="9"/>
  <c r="AU2" i="4"/>
  <c r="AU3" i="4"/>
  <c r="AU4" i="4"/>
  <c r="AU5" i="4"/>
  <c r="AU6" i="4"/>
  <c r="AU7" i="4"/>
  <c r="AU8" i="4"/>
  <c r="AU9" i="4"/>
  <c r="AU10" i="4"/>
  <c r="AU11" i="4"/>
  <c r="AU12" i="4"/>
  <c r="AU13" i="4"/>
  <c r="AU14" i="4"/>
  <c r="AU15" i="4"/>
  <c r="AU16" i="4"/>
  <c r="AU17" i="4"/>
  <c r="AU18" i="4"/>
  <c r="AU19" i="4"/>
  <c r="AU20" i="4"/>
  <c r="AU21" i="4"/>
  <c r="AU22" i="4"/>
  <c r="AU23" i="4"/>
  <c r="AU24" i="4"/>
  <c r="AU25" i="4"/>
  <c r="AU26" i="4"/>
  <c r="AU27" i="4"/>
  <c r="AU28" i="4"/>
  <c r="AU29" i="4"/>
  <c r="AU30" i="4"/>
  <c r="AU31" i="4"/>
  <c r="AU32" i="4"/>
  <c r="AU33" i="4"/>
  <c r="AU34" i="4"/>
  <c r="AU35" i="4"/>
  <c r="AU36" i="4"/>
  <c r="AU37" i="4"/>
  <c r="AU38" i="4"/>
  <c r="AU39" i="4"/>
  <c r="AU40" i="4"/>
  <c r="AU41" i="4"/>
  <c r="AU42" i="4"/>
  <c r="AU43" i="4"/>
  <c r="AU44" i="4"/>
  <c r="AU45" i="4"/>
  <c r="AU46" i="4"/>
  <c r="AU47" i="4"/>
  <c r="AU48" i="4"/>
  <c r="AU49" i="4"/>
  <c r="AU50" i="4"/>
  <c r="AU51" i="4"/>
  <c r="AU52" i="4"/>
  <c r="AU53" i="4"/>
  <c r="AU54" i="4"/>
  <c r="AU55" i="4"/>
  <c r="AU56" i="4"/>
  <c r="AU57" i="4"/>
  <c r="AU58" i="4"/>
  <c r="AU59" i="4"/>
  <c r="AU60" i="4"/>
  <c r="AU61" i="4"/>
  <c r="AU62" i="4"/>
  <c r="AU63" i="4"/>
  <c r="AU64" i="4"/>
  <c r="AU65" i="4"/>
  <c r="AU66" i="4"/>
  <c r="AU67" i="4"/>
  <c r="AU68" i="4"/>
  <c r="AU69" i="4"/>
  <c r="AU70" i="4"/>
  <c r="AU71" i="4"/>
  <c r="AU72" i="4"/>
  <c r="AU73" i="4"/>
  <c r="AU74" i="4"/>
  <c r="AU75" i="4"/>
  <c r="AU76" i="4"/>
  <c r="AU77" i="4"/>
  <c r="AU78" i="4"/>
  <c r="AU79" i="4"/>
  <c r="AU80" i="4"/>
  <c r="AU81" i="4"/>
  <c r="AU82" i="4"/>
  <c r="AU83" i="4"/>
  <c r="AU84" i="4"/>
  <c r="AU85" i="4"/>
  <c r="AU86" i="4"/>
  <c r="AU87" i="4"/>
  <c r="AU88" i="4"/>
  <c r="AU89" i="4"/>
  <c r="AU90" i="4"/>
  <c r="AU91" i="4"/>
  <c r="AU92" i="4"/>
  <c r="AU93" i="4"/>
  <c r="AU94" i="4"/>
  <c r="AU95" i="4"/>
  <c r="AU96" i="4"/>
  <c r="AU97" i="4"/>
  <c r="AU98" i="4"/>
  <c r="AU99" i="4"/>
  <c r="AU100" i="4"/>
  <c r="AU101" i="4"/>
  <c r="AU102" i="4"/>
  <c r="AU103" i="4"/>
  <c r="AU104" i="4"/>
  <c r="AU105" i="4"/>
  <c r="AU106" i="4"/>
  <c r="AU107" i="4"/>
  <c r="AU108" i="4"/>
  <c r="AU109" i="4"/>
  <c r="AU110" i="4"/>
  <c r="AU111" i="4"/>
  <c r="AU112" i="4"/>
  <c r="AU113" i="4"/>
  <c r="AU114" i="4"/>
  <c r="AU115" i="4"/>
  <c r="AU116" i="4"/>
  <c r="AU117" i="4"/>
  <c r="AU118" i="4"/>
  <c r="AU119" i="4"/>
  <c r="AU120" i="4"/>
  <c r="AU121" i="4"/>
  <c r="AU122" i="4"/>
  <c r="AU123" i="4"/>
  <c r="AU124" i="4"/>
  <c r="AU125" i="4"/>
  <c r="AU126" i="4"/>
  <c r="AU127" i="4"/>
  <c r="AU128" i="4"/>
  <c r="AU129" i="4"/>
  <c r="AU130" i="4"/>
  <c r="AU131" i="4"/>
  <c r="AU132" i="4"/>
  <c r="AU133" i="4"/>
  <c r="AU134" i="4"/>
  <c r="AU135" i="4"/>
  <c r="AU136" i="4"/>
  <c r="AU137" i="4"/>
  <c r="AU138" i="4"/>
  <c r="AU139" i="4"/>
  <c r="AU140" i="4"/>
  <c r="AU141" i="4"/>
  <c r="AU142" i="4"/>
  <c r="AU143" i="4"/>
  <c r="AU144" i="4"/>
  <c r="AU145" i="4"/>
  <c r="AU146" i="4"/>
  <c r="AU147" i="4"/>
  <c r="AU148" i="4"/>
  <c r="AU149" i="4"/>
  <c r="AU150" i="4"/>
  <c r="AU151" i="4"/>
  <c r="AU152" i="4"/>
  <c r="AU153" i="4"/>
  <c r="AU154" i="4"/>
  <c r="AU155" i="4"/>
  <c r="AU156" i="4"/>
  <c r="AU157" i="4"/>
  <c r="AU158" i="4"/>
  <c r="AU159" i="4"/>
  <c r="AU160" i="4"/>
  <c r="AU161" i="4"/>
  <c r="AU162" i="4"/>
  <c r="AU163" i="4"/>
  <c r="AU164" i="4"/>
  <c r="AU165" i="4"/>
  <c r="AU166" i="4"/>
  <c r="AU167" i="4"/>
  <c r="AU168" i="4"/>
  <c r="AU169" i="4"/>
  <c r="AU170" i="4"/>
  <c r="AU171" i="4"/>
  <c r="AU172" i="4"/>
  <c r="AU173" i="4"/>
  <c r="AU174" i="4"/>
  <c r="AU175" i="4"/>
  <c r="AU176" i="4"/>
  <c r="AU177" i="4"/>
  <c r="AU178" i="4"/>
  <c r="AU179" i="4"/>
  <c r="AU180" i="4"/>
  <c r="AU181" i="4"/>
  <c r="AU182" i="4"/>
  <c r="AU183" i="4"/>
  <c r="AU184" i="4"/>
  <c r="AU185" i="4"/>
  <c r="AU186" i="4"/>
  <c r="AU187" i="4"/>
  <c r="AU188" i="4"/>
  <c r="AU189" i="4"/>
  <c r="AU190" i="4"/>
  <c r="AU191" i="4"/>
  <c r="AU192" i="4"/>
  <c r="AU193" i="4"/>
  <c r="AU194" i="4"/>
  <c r="AU195" i="4"/>
  <c r="AU196" i="4"/>
  <c r="AU197" i="4"/>
  <c r="AU198" i="4"/>
  <c r="AU199" i="4"/>
  <c r="AU200" i="4"/>
  <c r="C94" i="9"/>
  <c r="AO2" i="4"/>
  <c r="AO3" i="4"/>
  <c r="AO4" i="4"/>
  <c r="AO5" i="4"/>
  <c r="AO6" i="4"/>
  <c r="AO7" i="4"/>
  <c r="AO8" i="4"/>
  <c r="AO9" i="4"/>
  <c r="AO10" i="4"/>
  <c r="AO11" i="4"/>
  <c r="AO12" i="4"/>
  <c r="AO13" i="4"/>
  <c r="AO14" i="4"/>
  <c r="AO15" i="4"/>
  <c r="AO16" i="4"/>
  <c r="AO17" i="4"/>
  <c r="AO18" i="4"/>
  <c r="AO19" i="4"/>
  <c r="AO20" i="4"/>
  <c r="AO21" i="4"/>
  <c r="AO22" i="4"/>
  <c r="AO23" i="4"/>
  <c r="AO24" i="4"/>
  <c r="AO25" i="4"/>
  <c r="AO26" i="4"/>
  <c r="AO27" i="4"/>
  <c r="AO28" i="4"/>
  <c r="AO29" i="4"/>
  <c r="AO30" i="4"/>
  <c r="AO31" i="4"/>
  <c r="AO32" i="4"/>
  <c r="AO33" i="4"/>
  <c r="AO34" i="4"/>
  <c r="AO35" i="4"/>
  <c r="AO36" i="4"/>
  <c r="AO37" i="4"/>
  <c r="AO38" i="4"/>
  <c r="AO39" i="4"/>
  <c r="AO40" i="4"/>
  <c r="AO41" i="4"/>
  <c r="AO42" i="4"/>
  <c r="AO43" i="4"/>
  <c r="AO44" i="4"/>
  <c r="AO45" i="4"/>
  <c r="AO46" i="4"/>
  <c r="AO47" i="4"/>
  <c r="AO48" i="4"/>
  <c r="AO49" i="4"/>
  <c r="AO50" i="4"/>
  <c r="AO51" i="4"/>
  <c r="AO52" i="4"/>
  <c r="AO53" i="4"/>
  <c r="AO54" i="4"/>
  <c r="AO55" i="4"/>
  <c r="AO56" i="4"/>
  <c r="AO57" i="4"/>
  <c r="AO58" i="4"/>
  <c r="AO59" i="4"/>
  <c r="AO60" i="4"/>
  <c r="AO61" i="4"/>
  <c r="AO62" i="4"/>
  <c r="AO63" i="4"/>
  <c r="AO64" i="4"/>
  <c r="AO65" i="4"/>
  <c r="AO66" i="4"/>
  <c r="AO67" i="4"/>
  <c r="AO68" i="4"/>
  <c r="AO69" i="4"/>
  <c r="AO70" i="4"/>
  <c r="AO71" i="4"/>
  <c r="AO72" i="4"/>
  <c r="AO73" i="4"/>
  <c r="AO74" i="4"/>
  <c r="AO75" i="4"/>
  <c r="AO76" i="4"/>
  <c r="AO77" i="4"/>
  <c r="AO78" i="4"/>
  <c r="AO79" i="4"/>
  <c r="AO80" i="4"/>
  <c r="AO81" i="4"/>
  <c r="AO82" i="4"/>
  <c r="AO83" i="4"/>
  <c r="AO84" i="4"/>
  <c r="AO85" i="4"/>
  <c r="AO86" i="4"/>
  <c r="AO87" i="4"/>
  <c r="AO88" i="4"/>
  <c r="AO89" i="4"/>
  <c r="AO90" i="4"/>
  <c r="AO91" i="4"/>
  <c r="AO92" i="4"/>
  <c r="AO93" i="4"/>
  <c r="AO94" i="4"/>
  <c r="AO95" i="4"/>
  <c r="AO96" i="4"/>
  <c r="AO97" i="4"/>
  <c r="AO98" i="4"/>
  <c r="AO99" i="4"/>
  <c r="AO100" i="4"/>
  <c r="AO101" i="4"/>
  <c r="AO102" i="4"/>
  <c r="AO103" i="4"/>
  <c r="AO104" i="4"/>
  <c r="AO105" i="4"/>
  <c r="AO106" i="4"/>
  <c r="AO107" i="4"/>
  <c r="AO108" i="4"/>
  <c r="AO109" i="4"/>
  <c r="AO110" i="4"/>
  <c r="AO111" i="4"/>
  <c r="AO112" i="4"/>
  <c r="AO113" i="4"/>
  <c r="AO114" i="4"/>
  <c r="AO115" i="4"/>
  <c r="AO116" i="4"/>
  <c r="AO117" i="4"/>
  <c r="AO118" i="4"/>
  <c r="AO119" i="4"/>
  <c r="AO120" i="4"/>
  <c r="AO121" i="4"/>
  <c r="AO122" i="4"/>
  <c r="AO123" i="4"/>
  <c r="AO124" i="4"/>
  <c r="AO125" i="4"/>
  <c r="AO126" i="4"/>
  <c r="AO127" i="4"/>
  <c r="AO128" i="4"/>
  <c r="AO129" i="4"/>
  <c r="AO130" i="4"/>
  <c r="AO131" i="4"/>
  <c r="AO132" i="4"/>
  <c r="AO133" i="4"/>
  <c r="AO134" i="4"/>
  <c r="AO135" i="4"/>
  <c r="AO136" i="4"/>
  <c r="AO137" i="4"/>
  <c r="AO138" i="4"/>
  <c r="AO139" i="4"/>
  <c r="AO140" i="4"/>
  <c r="AO141" i="4"/>
  <c r="AO142" i="4"/>
  <c r="AO143" i="4"/>
  <c r="AO144" i="4"/>
  <c r="AO145" i="4"/>
  <c r="AO146" i="4"/>
  <c r="AO147" i="4"/>
  <c r="AO148" i="4"/>
  <c r="AO149" i="4"/>
  <c r="AO150" i="4"/>
  <c r="AO151" i="4"/>
  <c r="AO152" i="4"/>
  <c r="AO153" i="4"/>
  <c r="AO154" i="4"/>
  <c r="AO155" i="4"/>
  <c r="AO156" i="4"/>
  <c r="AO157" i="4"/>
  <c r="AO158" i="4"/>
  <c r="AO159" i="4"/>
  <c r="AO160" i="4"/>
  <c r="AO161" i="4"/>
  <c r="AO162" i="4"/>
  <c r="AO163" i="4"/>
  <c r="AO164" i="4"/>
  <c r="AO165" i="4"/>
  <c r="AO166" i="4"/>
  <c r="AO167" i="4"/>
  <c r="AO168" i="4"/>
  <c r="AO169" i="4"/>
  <c r="AO170" i="4"/>
  <c r="AO171" i="4"/>
  <c r="AO172" i="4"/>
  <c r="AO173" i="4"/>
  <c r="AO174" i="4"/>
  <c r="AO175" i="4"/>
  <c r="AO176" i="4"/>
  <c r="AO177" i="4"/>
  <c r="AO178" i="4"/>
  <c r="AO179" i="4"/>
  <c r="AO180" i="4"/>
  <c r="AO181" i="4"/>
  <c r="AO182" i="4"/>
  <c r="AO183" i="4"/>
  <c r="AO184" i="4"/>
  <c r="AO185" i="4"/>
  <c r="AO186" i="4"/>
  <c r="AO187" i="4"/>
  <c r="AO188" i="4"/>
  <c r="AO189" i="4"/>
  <c r="AO190" i="4"/>
  <c r="AO191" i="4"/>
  <c r="AO192" i="4"/>
  <c r="AO193" i="4"/>
  <c r="AO194" i="4"/>
  <c r="AO195" i="4"/>
  <c r="AO196" i="4"/>
  <c r="AO197" i="4"/>
  <c r="AO198" i="4"/>
  <c r="AO199" i="4"/>
  <c r="AO200" i="4"/>
  <c r="B95" i="9"/>
  <c r="AV2" i="4"/>
  <c r="AV3" i="4"/>
  <c r="AV4" i="4"/>
  <c r="AV5" i="4"/>
  <c r="AV6" i="4"/>
  <c r="AV7" i="4"/>
  <c r="AV8" i="4"/>
  <c r="AV9" i="4"/>
  <c r="AV10" i="4"/>
  <c r="AV11" i="4"/>
  <c r="AV12" i="4"/>
  <c r="AV13" i="4"/>
  <c r="AV14" i="4"/>
  <c r="AV15" i="4"/>
  <c r="AV16" i="4"/>
  <c r="AV17" i="4"/>
  <c r="AV18" i="4"/>
  <c r="AV19" i="4"/>
  <c r="AV20" i="4"/>
  <c r="AV21" i="4"/>
  <c r="AV22" i="4"/>
  <c r="AV23" i="4"/>
  <c r="AV24" i="4"/>
  <c r="AV25" i="4"/>
  <c r="AV26" i="4"/>
  <c r="AV27" i="4"/>
  <c r="AV28" i="4"/>
  <c r="AV29" i="4"/>
  <c r="AV30" i="4"/>
  <c r="AV31" i="4"/>
  <c r="AV32" i="4"/>
  <c r="AV33" i="4"/>
  <c r="AV34" i="4"/>
  <c r="AV35" i="4"/>
  <c r="AV36" i="4"/>
  <c r="AV37" i="4"/>
  <c r="AV38" i="4"/>
  <c r="AV39" i="4"/>
  <c r="AV40" i="4"/>
  <c r="AV41" i="4"/>
  <c r="AV42" i="4"/>
  <c r="AV43" i="4"/>
  <c r="AV44" i="4"/>
  <c r="AV45" i="4"/>
  <c r="AV46" i="4"/>
  <c r="AV47" i="4"/>
  <c r="AV48" i="4"/>
  <c r="AV49" i="4"/>
  <c r="AV50" i="4"/>
  <c r="AV51" i="4"/>
  <c r="AV52" i="4"/>
  <c r="AV53" i="4"/>
  <c r="AV54" i="4"/>
  <c r="AV55" i="4"/>
  <c r="AV56" i="4"/>
  <c r="AV57" i="4"/>
  <c r="AV58" i="4"/>
  <c r="AV59" i="4"/>
  <c r="AV60" i="4"/>
  <c r="AV61" i="4"/>
  <c r="AV62" i="4"/>
  <c r="AV63" i="4"/>
  <c r="AV64" i="4"/>
  <c r="AV65" i="4"/>
  <c r="AV66" i="4"/>
  <c r="AV67" i="4"/>
  <c r="AV68" i="4"/>
  <c r="AV69" i="4"/>
  <c r="AV70" i="4"/>
  <c r="AV71" i="4"/>
  <c r="AV72" i="4"/>
  <c r="AV73" i="4"/>
  <c r="AV74" i="4"/>
  <c r="AV75" i="4"/>
  <c r="AV76" i="4"/>
  <c r="AV77" i="4"/>
  <c r="AV78" i="4"/>
  <c r="AV79" i="4"/>
  <c r="AV80" i="4"/>
  <c r="AV81" i="4"/>
  <c r="AV82" i="4"/>
  <c r="AV83" i="4"/>
  <c r="AV84" i="4"/>
  <c r="AV85" i="4"/>
  <c r="AV86" i="4"/>
  <c r="AV87" i="4"/>
  <c r="AV88" i="4"/>
  <c r="AV89" i="4"/>
  <c r="AV90" i="4"/>
  <c r="AV91" i="4"/>
  <c r="AV92" i="4"/>
  <c r="AV93" i="4"/>
  <c r="AV94" i="4"/>
  <c r="AV95" i="4"/>
  <c r="AV96" i="4"/>
  <c r="AV97" i="4"/>
  <c r="AV98" i="4"/>
  <c r="AV99" i="4"/>
  <c r="AV100" i="4"/>
  <c r="AV101" i="4"/>
  <c r="AV102" i="4"/>
  <c r="AV103" i="4"/>
  <c r="AV104" i="4"/>
  <c r="AV105" i="4"/>
  <c r="AV106" i="4"/>
  <c r="AV107" i="4"/>
  <c r="AV108" i="4"/>
  <c r="AV109" i="4"/>
  <c r="AV110" i="4"/>
  <c r="AV111" i="4"/>
  <c r="AV112" i="4"/>
  <c r="AV113" i="4"/>
  <c r="AV114" i="4"/>
  <c r="AV115" i="4"/>
  <c r="AV116" i="4"/>
  <c r="AV117" i="4"/>
  <c r="AV118" i="4"/>
  <c r="AV119" i="4"/>
  <c r="AV120" i="4"/>
  <c r="AV121" i="4"/>
  <c r="AV122" i="4"/>
  <c r="AV123" i="4"/>
  <c r="AV124" i="4"/>
  <c r="AV125" i="4"/>
  <c r="AV126" i="4"/>
  <c r="AV127" i="4"/>
  <c r="AV128" i="4"/>
  <c r="AV129" i="4"/>
  <c r="AV130" i="4"/>
  <c r="AV131" i="4"/>
  <c r="AV132" i="4"/>
  <c r="AV133" i="4"/>
  <c r="AV134" i="4"/>
  <c r="AV135" i="4"/>
  <c r="AV136" i="4"/>
  <c r="AV137" i="4"/>
  <c r="AV138" i="4"/>
  <c r="AV139" i="4"/>
  <c r="AV140" i="4"/>
  <c r="AV141" i="4"/>
  <c r="AV142" i="4"/>
  <c r="AV143" i="4"/>
  <c r="AV144" i="4"/>
  <c r="AV145" i="4"/>
  <c r="AV146" i="4"/>
  <c r="AV147" i="4"/>
  <c r="AV148" i="4"/>
  <c r="AV149" i="4"/>
  <c r="AV150" i="4"/>
  <c r="AV151" i="4"/>
  <c r="AV152" i="4"/>
  <c r="AV153" i="4"/>
  <c r="AV154" i="4"/>
  <c r="AV155" i="4"/>
  <c r="AV156" i="4"/>
  <c r="AV157" i="4"/>
  <c r="AV158" i="4"/>
  <c r="AV159" i="4"/>
  <c r="AV160" i="4"/>
  <c r="AV161" i="4"/>
  <c r="AV162" i="4"/>
  <c r="AV163" i="4"/>
  <c r="AV164" i="4"/>
  <c r="AV165" i="4"/>
  <c r="AV166" i="4"/>
  <c r="AV167" i="4"/>
  <c r="AV168" i="4"/>
  <c r="AV169" i="4"/>
  <c r="AV170" i="4"/>
  <c r="AV171" i="4"/>
  <c r="AV172" i="4"/>
  <c r="AV173" i="4"/>
  <c r="AV174" i="4"/>
  <c r="AV175" i="4"/>
  <c r="AV176" i="4"/>
  <c r="AV177" i="4"/>
  <c r="AV178" i="4"/>
  <c r="AV179" i="4"/>
  <c r="AV180" i="4"/>
  <c r="AV181" i="4"/>
  <c r="AV182" i="4"/>
  <c r="AV183" i="4"/>
  <c r="AV184" i="4"/>
  <c r="AV185" i="4"/>
  <c r="AV186" i="4"/>
  <c r="AV187" i="4"/>
  <c r="AV188" i="4"/>
  <c r="AV189" i="4"/>
  <c r="AV190" i="4"/>
  <c r="AV191" i="4"/>
  <c r="AV192" i="4"/>
  <c r="AV193" i="4"/>
  <c r="AV194" i="4"/>
  <c r="AV195" i="4"/>
  <c r="AV196" i="4"/>
  <c r="AV197" i="4"/>
  <c r="AV198" i="4"/>
  <c r="AV199" i="4"/>
  <c r="AV200" i="4"/>
  <c r="C95" i="9"/>
  <c r="AP2" i="4"/>
  <c r="AP3" i="4"/>
  <c r="AP4" i="4"/>
  <c r="AP5" i="4"/>
  <c r="AP6" i="4"/>
  <c r="AP7" i="4"/>
  <c r="AP8" i="4"/>
  <c r="AP9" i="4"/>
  <c r="AP10" i="4"/>
  <c r="AP11" i="4"/>
  <c r="AP12" i="4"/>
  <c r="AP13" i="4"/>
  <c r="AP14" i="4"/>
  <c r="AP15" i="4"/>
  <c r="AP16" i="4"/>
  <c r="AP17" i="4"/>
  <c r="AP18" i="4"/>
  <c r="AP19" i="4"/>
  <c r="AP20" i="4"/>
  <c r="AP21" i="4"/>
  <c r="AP22" i="4"/>
  <c r="AP23" i="4"/>
  <c r="AP24" i="4"/>
  <c r="AP25" i="4"/>
  <c r="AP26" i="4"/>
  <c r="AP27" i="4"/>
  <c r="AP28" i="4"/>
  <c r="AP29" i="4"/>
  <c r="AP30" i="4"/>
  <c r="AP31" i="4"/>
  <c r="AP32" i="4"/>
  <c r="AP33" i="4"/>
  <c r="AP34" i="4"/>
  <c r="AP35" i="4"/>
  <c r="AP36" i="4"/>
  <c r="AP37" i="4"/>
  <c r="AP38" i="4"/>
  <c r="AP39" i="4"/>
  <c r="AP40" i="4"/>
  <c r="AP41" i="4"/>
  <c r="AP42" i="4"/>
  <c r="AP43" i="4"/>
  <c r="AP44" i="4"/>
  <c r="AP45" i="4"/>
  <c r="AP46" i="4"/>
  <c r="AP47" i="4"/>
  <c r="AP48" i="4"/>
  <c r="AP49" i="4"/>
  <c r="AP50" i="4"/>
  <c r="AP51" i="4"/>
  <c r="AP52" i="4"/>
  <c r="AP53" i="4"/>
  <c r="AP54" i="4"/>
  <c r="AP55" i="4"/>
  <c r="AP56" i="4"/>
  <c r="AP57" i="4"/>
  <c r="AP58" i="4"/>
  <c r="AP59" i="4"/>
  <c r="AP60" i="4"/>
  <c r="AP61" i="4"/>
  <c r="AP62" i="4"/>
  <c r="AP63" i="4"/>
  <c r="AP64" i="4"/>
  <c r="AP65" i="4"/>
  <c r="AP66" i="4"/>
  <c r="AP67" i="4"/>
  <c r="AP68" i="4"/>
  <c r="AP69" i="4"/>
  <c r="AP70" i="4"/>
  <c r="AP71" i="4"/>
  <c r="AP72" i="4"/>
  <c r="AP73" i="4"/>
  <c r="AP74" i="4"/>
  <c r="AP75" i="4"/>
  <c r="AP76" i="4"/>
  <c r="AP77" i="4"/>
  <c r="AP78" i="4"/>
  <c r="AP79" i="4"/>
  <c r="AP80" i="4"/>
  <c r="AP81" i="4"/>
  <c r="AP82" i="4"/>
  <c r="AP83" i="4"/>
  <c r="AP84" i="4"/>
  <c r="AP85" i="4"/>
  <c r="AP86" i="4"/>
  <c r="AP87" i="4"/>
  <c r="AP88" i="4"/>
  <c r="AP89" i="4"/>
  <c r="AP90" i="4"/>
  <c r="AP91" i="4"/>
  <c r="AP92" i="4"/>
  <c r="AP93" i="4"/>
  <c r="AP94" i="4"/>
  <c r="AP95" i="4"/>
  <c r="AP96" i="4"/>
  <c r="AP97" i="4"/>
  <c r="AP98" i="4"/>
  <c r="AP99" i="4"/>
  <c r="AP100" i="4"/>
  <c r="AP101" i="4"/>
  <c r="AP102" i="4"/>
  <c r="AP103" i="4"/>
  <c r="AP104" i="4"/>
  <c r="AP105" i="4"/>
  <c r="AP106" i="4"/>
  <c r="AP107" i="4"/>
  <c r="AP108" i="4"/>
  <c r="AP109" i="4"/>
  <c r="AP110" i="4"/>
  <c r="AP111" i="4"/>
  <c r="AP112" i="4"/>
  <c r="AP113" i="4"/>
  <c r="AP114" i="4"/>
  <c r="AP115" i="4"/>
  <c r="AP116" i="4"/>
  <c r="AP117" i="4"/>
  <c r="AP118" i="4"/>
  <c r="AP119" i="4"/>
  <c r="AP120" i="4"/>
  <c r="AP121" i="4"/>
  <c r="AP122" i="4"/>
  <c r="AP123" i="4"/>
  <c r="AP124" i="4"/>
  <c r="AP125" i="4"/>
  <c r="AP126" i="4"/>
  <c r="AP127" i="4"/>
  <c r="AP128" i="4"/>
  <c r="AP129" i="4"/>
  <c r="AP130" i="4"/>
  <c r="AP131" i="4"/>
  <c r="AP132" i="4"/>
  <c r="AP133" i="4"/>
  <c r="AP134" i="4"/>
  <c r="AP135" i="4"/>
  <c r="AP136" i="4"/>
  <c r="AP137" i="4"/>
  <c r="AP138" i="4"/>
  <c r="AP139" i="4"/>
  <c r="AP140" i="4"/>
  <c r="AP141" i="4"/>
  <c r="AP142" i="4"/>
  <c r="AP143" i="4"/>
  <c r="AP144" i="4"/>
  <c r="AP145" i="4"/>
  <c r="AP146" i="4"/>
  <c r="AP147" i="4"/>
  <c r="AP148" i="4"/>
  <c r="AP149" i="4"/>
  <c r="AP150" i="4"/>
  <c r="AP151" i="4"/>
  <c r="AP152" i="4"/>
  <c r="AP153" i="4"/>
  <c r="AP154" i="4"/>
  <c r="AP155" i="4"/>
  <c r="AP156" i="4"/>
  <c r="AP157" i="4"/>
  <c r="AP158" i="4"/>
  <c r="AP159" i="4"/>
  <c r="AP160" i="4"/>
  <c r="AP161" i="4"/>
  <c r="AP162" i="4"/>
  <c r="AP163" i="4"/>
  <c r="AP164" i="4"/>
  <c r="AP165" i="4"/>
  <c r="AP166" i="4"/>
  <c r="AP167" i="4"/>
  <c r="AP168" i="4"/>
  <c r="AP169" i="4"/>
  <c r="AP170" i="4"/>
  <c r="AP171" i="4"/>
  <c r="AP172" i="4"/>
  <c r="AP173" i="4"/>
  <c r="AP174" i="4"/>
  <c r="AP175" i="4"/>
  <c r="AP176" i="4"/>
  <c r="AP177" i="4"/>
  <c r="AP178" i="4"/>
  <c r="AP179" i="4"/>
  <c r="AP180" i="4"/>
  <c r="AP181" i="4"/>
  <c r="AP182" i="4"/>
  <c r="AP183" i="4"/>
  <c r="AP184" i="4"/>
  <c r="AP185" i="4"/>
  <c r="AP186" i="4"/>
  <c r="AP187" i="4"/>
  <c r="AP188" i="4"/>
  <c r="AP189" i="4"/>
  <c r="AP190" i="4"/>
  <c r="AP191" i="4"/>
  <c r="AP192" i="4"/>
  <c r="AP193" i="4"/>
  <c r="AP194" i="4"/>
  <c r="AP195" i="4"/>
  <c r="AP196" i="4"/>
  <c r="AP197" i="4"/>
  <c r="AP198" i="4"/>
  <c r="AP199" i="4"/>
  <c r="AP200" i="4"/>
  <c r="B96" i="9"/>
  <c r="AW2" i="4"/>
  <c r="AW3" i="4"/>
  <c r="AW4" i="4"/>
  <c r="AW5" i="4"/>
  <c r="AW6" i="4"/>
  <c r="AW7" i="4"/>
  <c r="AW8" i="4"/>
  <c r="AW9" i="4"/>
  <c r="AW10" i="4"/>
  <c r="AW11" i="4"/>
  <c r="AW12" i="4"/>
  <c r="AW13" i="4"/>
  <c r="AW14" i="4"/>
  <c r="AW15" i="4"/>
  <c r="AW16" i="4"/>
  <c r="AW17" i="4"/>
  <c r="AW18" i="4"/>
  <c r="AW19" i="4"/>
  <c r="AW20" i="4"/>
  <c r="AW21" i="4"/>
  <c r="AW22" i="4"/>
  <c r="AW23" i="4"/>
  <c r="AW24" i="4"/>
  <c r="AW25" i="4"/>
  <c r="AW26" i="4"/>
  <c r="AW27" i="4"/>
  <c r="AW28" i="4"/>
  <c r="AW29" i="4"/>
  <c r="AW30" i="4"/>
  <c r="AW31" i="4"/>
  <c r="AW32" i="4"/>
  <c r="AW33" i="4"/>
  <c r="AW34" i="4"/>
  <c r="AW35" i="4"/>
  <c r="AW36" i="4"/>
  <c r="AW37" i="4"/>
  <c r="AW38" i="4"/>
  <c r="AW39" i="4"/>
  <c r="AW40" i="4"/>
  <c r="AW41" i="4"/>
  <c r="AW42" i="4"/>
  <c r="AW43" i="4"/>
  <c r="AW44" i="4"/>
  <c r="AW45" i="4"/>
  <c r="AW46" i="4"/>
  <c r="AW47" i="4"/>
  <c r="AW48" i="4"/>
  <c r="AW49" i="4"/>
  <c r="AW50" i="4"/>
  <c r="AW51" i="4"/>
  <c r="AW52" i="4"/>
  <c r="AW53" i="4"/>
  <c r="AW54" i="4"/>
  <c r="AW55" i="4"/>
  <c r="AW56" i="4"/>
  <c r="AW57" i="4"/>
  <c r="AW58" i="4"/>
  <c r="AW59" i="4"/>
  <c r="AW60" i="4"/>
  <c r="AW61" i="4"/>
  <c r="AW62" i="4"/>
  <c r="AW63" i="4"/>
  <c r="AW64" i="4"/>
  <c r="AW65" i="4"/>
  <c r="AW66" i="4"/>
  <c r="AW67" i="4"/>
  <c r="AW68" i="4"/>
  <c r="AW69" i="4"/>
  <c r="AW70" i="4"/>
  <c r="AW71" i="4"/>
  <c r="AW72" i="4"/>
  <c r="AW73" i="4"/>
  <c r="AW74" i="4"/>
  <c r="AW75" i="4"/>
  <c r="AW76" i="4"/>
  <c r="AW77" i="4"/>
  <c r="AW78" i="4"/>
  <c r="AW79" i="4"/>
  <c r="AW80" i="4"/>
  <c r="AW81" i="4"/>
  <c r="AW82" i="4"/>
  <c r="AW83" i="4"/>
  <c r="AW84" i="4"/>
  <c r="AW85" i="4"/>
  <c r="AW86" i="4"/>
  <c r="AW87" i="4"/>
  <c r="AW88" i="4"/>
  <c r="AW89" i="4"/>
  <c r="AW90" i="4"/>
  <c r="AW91" i="4"/>
  <c r="AW92" i="4"/>
  <c r="AW93" i="4"/>
  <c r="AW94" i="4"/>
  <c r="AW95" i="4"/>
  <c r="AW96" i="4"/>
  <c r="AW97" i="4"/>
  <c r="AW98" i="4"/>
  <c r="AW99" i="4"/>
  <c r="AW100" i="4"/>
  <c r="AW101" i="4"/>
  <c r="AW102" i="4"/>
  <c r="AW103" i="4"/>
  <c r="AW104" i="4"/>
  <c r="AW105" i="4"/>
  <c r="AW106" i="4"/>
  <c r="AW107" i="4"/>
  <c r="AW108" i="4"/>
  <c r="AW109" i="4"/>
  <c r="AW110" i="4"/>
  <c r="AW111" i="4"/>
  <c r="AW112" i="4"/>
  <c r="AW113" i="4"/>
  <c r="AW114" i="4"/>
  <c r="AW115" i="4"/>
  <c r="AW116" i="4"/>
  <c r="AW117" i="4"/>
  <c r="AW118" i="4"/>
  <c r="AW119" i="4"/>
  <c r="AW120" i="4"/>
  <c r="AW121" i="4"/>
  <c r="AW122" i="4"/>
  <c r="AW123" i="4"/>
  <c r="AW124" i="4"/>
  <c r="AW125" i="4"/>
  <c r="AW126" i="4"/>
  <c r="AW127" i="4"/>
  <c r="AW128" i="4"/>
  <c r="AW129" i="4"/>
  <c r="AW130" i="4"/>
  <c r="AW131" i="4"/>
  <c r="AW132" i="4"/>
  <c r="AW133" i="4"/>
  <c r="AW134" i="4"/>
  <c r="AW135" i="4"/>
  <c r="AW136" i="4"/>
  <c r="AW137" i="4"/>
  <c r="AW138" i="4"/>
  <c r="AW139" i="4"/>
  <c r="AW140" i="4"/>
  <c r="AW141" i="4"/>
  <c r="AW142" i="4"/>
  <c r="AW143" i="4"/>
  <c r="AW144" i="4"/>
  <c r="AW145" i="4"/>
  <c r="AW146" i="4"/>
  <c r="AW147" i="4"/>
  <c r="AW148" i="4"/>
  <c r="AW149" i="4"/>
  <c r="AW150" i="4"/>
  <c r="AW151" i="4"/>
  <c r="AW152" i="4"/>
  <c r="AW153" i="4"/>
  <c r="AW154" i="4"/>
  <c r="AW155" i="4"/>
  <c r="AW156" i="4"/>
  <c r="AW157" i="4"/>
  <c r="AW158" i="4"/>
  <c r="AW159" i="4"/>
  <c r="AW160" i="4"/>
  <c r="AW161" i="4"/>
  <c r="AW162" i="4"/>
  <c r="AW163" i="4"/>
  <c r="AW164" i="4"/>
  <c r="AW165" i="4"/>
  <c r="AW166" i="4"/>
  <c r="AW167" i="4"/>
  <c r="AW168" i="4"/>
  <c r="AW169" i="4"/>
  <c r="AW170" i="4"/>
  <c r="AW171" i="4"/>
  <c r="AW172" i="4"/>
  <c r="AW173" i="4"/>
  <c r="AW174" i="4"/>
  <c r="AW175" i="4"/>
  <c r="AW176" i="4"/>
  <c r="AW177" i="4"/>
  <c r="AW178" i="4"/>
  <c r="AW179" i="4"/>
  <c r="AW180" i="4"/>
  <c r="AW181" i="4"/>
  <c r="AW182" i="4"/>
  <c r="AW183" i="4"/>
  <c r="AW184" i="4"/>
  <c r="AW185" i="4"/>
  <c r="AW186" i="4"/>
  <c r="AW187" i="4"/>
  <c r="AW188" i="4"/>
  <c r="AW189" i="4"/>
  <c r="AW190" i="4"/>
  <c r="AW191" i="4"/>
  <c r="AW192" i="4"/>
  <c r="AW193" i="4"/>
  <c r="AW194" i="4"/>
  <c r="AW195" i="4"/>
  <c r="AW196" i="4"/>
  <c r="AW197" i="4"/>
  <c r="AW198" i="4"/>
  <c r="AW199" i="4"/>
  <c r="AW200" i="4"/>
  <c r="C96" i="9"/>
  <c r="AQ2" i="4"/>
  <c r="AQ3" i="4"/>
  <c r="AQ4" i="4"/>
  <c r="AQ5" i="4"/>
  <c r="AQ6" i="4"/>
  <c r="AQ7" i="4"/>
  <c r="AQ8" i="4"/>
  <c r="AQ9" i="4"/>
  <c r="AQ10" i="4"/>
  <c r="AQ11" i="4"/>
  <c r="AQ12" i="4"/>
  <c r="AQ13" i="4"/>
  <c r="AQ14" i="4"/>
  <c r="AQ15" i="4"/>
  <c r="AQ16" i="4"/>
  <c r="AQ17" i="4"/>
  <c r="AQ18" i="4"/>
  <c r="AQ19" i="4"/>
  <c r="AQ20" i="4"/>
  <c r="AQ21" i="4"/>
  <c r="AQ22" i="4"/>
  <c r="AQ23" i="4"/>
  <c r="AQ24" i="4"/>
  <c r="AQ25" i="4"/>
  <c r="AQ26" i="4"/>
  <c r="AQ27" i="4"/>
  <c r="AQ28" i="4"/>
  <c r="AQ29" i="4"/>
  <c r="AQ30" i="4"/>
  <c r="AQ31" i="4"/>
  <c r="AQ32" i="4"/>
  <c r="AQ33" i="4"/>
  <c r="AQ34" i="4"/>
  <c r="AQ35" i="4"/>
  <c r="AQ36" i="4"/>
  <c r="AQ37" i="4"/>
  <c r="AQ38" i="4"/>
  <c r="AQ39" i="4"/>
  <c r="AQ40" i="4"/>
  <c r="AQ41" i="4"/>
  <c r="AQ42" i="4"/>
  <c r="AQ43" i="4"/>
  <c r="AQ44" i="4"/>
  <c r="AQ45" i="4"/>
  <c r="AQ46" i="4"/>
  <c r="AQ47" i="4"/>
  <c r="AQ48" i="4"/>
  <c r="AQ49" i="4"/>
  <c r="AQ50" i="4"/>
  <c r="AQ51" i="4"/>
  <c r="AQ52" i="4"/>
  <c r="AQ53" i="4"/>
  <c r="AQ54" i="4"/>
  <c r="AQ55" i="4"/>
  <c r="AQ56" i="4"/>
  <c r="AQ57" i="4"/>
  <c r="AQ58" i="4"/>
  <c r="AQ59" i="4"/>
  <c r="AQ60" i="4"/>
  <c r="AQ61" i="4"/>
  <c r="AQ62" i="4"/>
  <c r="AQ63" i="4"/>
  <c r="AQ64" i="4"/>
  <c r="AQ65" i="4"/>
  <c r="AQ66" i="4"/>
  <c r="AQ67" i="4"/>
  <c r="AQ68" i="4"/>
  <c r="AQ69" i="4"/>
  <c r="AQ70" i="4"/>
  <c r="AQ71" i="4"/>
  <c r="AQ72" i="4"/>
  <c r="AQ73" i="4"/>
  <c r="AQ74" i="4"/>
  <c r="AQ75" i="4"/>
  <c r="AQ76" i="4"/>
  <c r="AQ77" i="4"/>
  <c r="AQ78" i="4"/>
  <c r="AQ79" i="4"/>
  <c r="AQ80" i="4"/>
  <c r="AQ81" i="4"/>
  <c r="AQ82" i="4"/>
  <c r="AQ83" i="4"/>
  <c r="AQ84" i="4"/>
  <c r="AQ85" i="4"/>
  <c r="AQ86" i="4"/>
  <c r="AQ87" i="4"/>
  <c r="AQ88" i="4"/>
  <c r="AQ89" i="4"/>
  <c r="AQ90" i="4"/>
  <c r="AQ91" i="4"/>
  <c r="AQ92" i="4"/>
  <c r="AQ93" i="4"/>
  <c r="AQ94" i="4"/>
  <c r="AQ95" i="4"/>
  <c r="AQ96" i="4"/>
  <c r="AQ97" i="4"/>
  <c r="AQ98" i="4"/>
  <c r="AQ99" i="4"/>
  <c r="AQ100" i="4"/>
  <c r="AQ101" i="4"/>
  <c r="AQ102" i="4"/>
  <c r="AQ103" i="4"/>
  <c r="AQ104" i="4"/>
  <c r="AQ105" i="4"/>
  <c r="AQ106" i="4"/>
  <c r="AQ107" i="4"/>
  <c r="AQ108" i="4"/>
  <c r="AQ109" i="4"/>
  <c r="AQ110" i="4"/>
  <c r="AQ111" i="4"/>
  <c r="AQ112" i="4"/>
  <c r="AQ113" i="4"/>
  <c r="AQ114" i="4"/>
  <c r="AQ115" i="4"/>
  <c r="AQ116" i="4"/>
  <c r="AQ117" i="4"/>
  <c r="AQ118" i="4"/>
  <c r="AQ119" i="4"/>
  <c r="AQ120" i="4"/>
  <c r="AQ121" i="4"/>
  <c r="AQ122" i="4"/>
  <c r="AQ123" i="4"/>
  <c r="AQ124" i="4"/>
  <c r="AQ125" i="4"/>
  <c r="AQ126" i="4"/>
  <c r="AQ127" i="4"/>
  <c r="AQ128" i="4"/>
  <c r="AQ129" i="4"/>
  <c r="AQ130" i="4"/>
  <c r="AQ131" i="4"/>
  <c r="AQ132" i="4"/>
  <c r="AQ133" i="4"/>
  <c r="AQ134" i="4"/>
  <c r="AQ135" i="4"/>
  <c r="AQ136" i="4"/>
  <c r="AQ137" i="4"/>
  <c r="AQ138" i="4"/>
  <c r="AQ139" i="4"/>
  <c r="AQ140" i="4"/>
  <c r="AQ141" i="4"/>
  <c r="AQ142" i="4"/>
  <c r="AQ143" i="4"/>
  <c r="AQ144" i="4"/>
  <c r="AQ145" i="4"/>
  <c r="AQ146" i="4"/>
  <c r="AQ147" i="4"/>
  <c r="AQ148" i="4"/>
  <c r="AQ149" i="4"/>
  <c r="AQ150" i="4"/>
  <c r="AQ151" i="4"/>
  <c r="AQ152" i="4"/>
  <c r="AQ153" i="4"/>
  <c r="AQ154" i="4"/>
  <c r="AQ155" i="4"/>
  <c r="AQ156" i="4"/>
  <c r="AQ157" i="4"/>
  <c r="AQ158" i="4"/>
  <c r="AQ159" i="4"/>
  <c r="AQ160" i="4"/>
  <c r="AQ161" i="4"/>
  <c r="AQ162" i="4"/>
  <c r="AQ163" i="4"/>
  <c r="AQ164" i="4"/>
  <c r="AQ165" i="4"/>
  <c r="AQ166" i="4"/>
  <c r="AQ167" i="4"/>
  <c r="AQ168" i="4"/>
  <c r="AQ169" i="4"/>
  <c r="AQ170" i="4"/>
  <c r="AQ171" i="4"/>
  <c r="AQ172" i="4"/>
  <c r="AQ173" i="4"/>
  <c r="AQ174" i="4"/>
  <c r="AQ175" i="4"/>
  <c r="AQ176" i="4"/>
  <c r="AQ177" i="4"/>
  <c r="AQ178" i="4"/>
  <c r="AQ179" i="4"/>
  <c r="AQ180" i="4"/>
  <c r="AQ181" i="4"/>
  <c r="AQ182" i="4"/>
  <c r="AQ183" i="4"/>
  <c r="AQ184" i="4"/>
  <c r="AQ185" i="4"/>
  <c r="AQ186" i="4"/>
  <c r="AQ187" i="4"/>
  <c r="AQ188" i="4"/>
  <c r="AQ189" i="4"/>
  <c r="AQ190" i="4"/>
  <c r="AQ191" i="4"/>
  <c r="AQ192" i="4"/>
  <c r="AQ193" i="4"/>
  <c r="AQ194" i="4"/>
  <c r="AQ195" i="4"/>
  <c r="AQ196" i="4"/>
  <c r="AQ197" i="4"/>
  <c r="AQ198" i="4"/>
  <c r="AQ199" i="4"/>
  <c r="AQ200" i="4"/>
  <c r="B97" i="9"/>
  <c r="AX2" i="4"/>
  <c r="AX3" i="4"/>
  <c r="AX4" i="4"/>
  <c r="AX5" i="4"/>
  <c r="AX6" i="4"/>
  <c r="AX7" i="4"/>
  <c r="AX8" i="4"/>
  <c r="AX9" i="4"/>
  <c r="AX10" i="4"/>
  <c r="AX11" i="4"/>
  <c r="AX12" i="4"/>
  <c r="AX13" i="4"/>
  <c r="AX14" i="4"/>
  <c r="AX15" i="4"/>
  <c r="AX16" i="4"/>
  <c r="AX17" i="4"/>
  <c r="AX18" i="4"/>
  <c r="AX19" i="4"/>
  <c r="AX20" i="4"/>
  <c r="AX21" i="4"/>
  <c r="AX22" i="4"/>
  <c r="AX23" i="4"/>
  <c r="AX24" i="4"/>
  <c r="AX25" i="4"/>
  <c r="AX26" i="4"/>
  <c r="AX27" i="4"/>
  <c r="AX28" i="4"/>
  <c r="AX29" i="4"/>
  <c r="AX30" i="4"/>
  <c r="AX31" i="4"/>
  <c r="AX32" i="4"/>
  <c r="AX33" i="4"/>
  <c r="AX34" i="4"/>
  <c r="AX35" i="4"/>
  <c r="AX36" i="4"/>
  <c r="AX37" i="4"/>
  <c r="AX38" i="4"/>
  <c r="AX39" i="4"/>
  <c r="AX40" i="4"/>
  <c r="AX41" i="4"/>
  <c r="AX42" i="4"/>
  <c r="AX43" i="4"/>
  <c r="AX44" i="4"/>
  <c r="AX45" i="4"/>
  <c r="AX46" i="4"/>
  <c r="AX47" i="4"/>
  <c r="AX48" i="4"/>
  <c r="AX49" i="4"/>
  <c r="AX50" i="4"/>
  <c r="AX51" i="4"/>
  <c r="AX52" i="4"/>
  <c r="AX53" i="4"/>
  <c r="AX54" i="4"/>
  <c r="AX55" i="4"/>
  <c r="AX56" i="4"/>
  <c r="AX57" i="4"/>
  <c r="AX58" i="4"/>
  <c r="AX59" i="4"/>
  <c r="AX60" i="4"/>
  <c r="AX61" i="4"/>
  <c r="AX62" i="4"/>
  <c r="AX63" i="4"/>
  <c r="AX64" i="4"/>
  <c r="AX65" i="4"/>
  <c r="AX66" i="4"/>
  <c r="AX67" i="4"/>
  <c r="AX68" i="4"/>
  <c r="AX69" i="4"/>
  <c r="AX70" i="4"/>
  <c r="AX71" i="4"/>
  <c r="AX72" i="4"/>
  <c r="AX73" i="4"/>
  <c r="AX74" i="4"/>
  <c r="AX75" i="4"/>
  <c r="AX76" i="4"/>
  <c r="AX77" i="4"/>
  <c r="AX78" i="4"/>
  <c r="AX79" i="4"/>
  <c r="AX80" i="4"/>
  <c r="AX81" i="4"/>
  <c r="AX82" i="4"/>
  <c r="AX83" i="4"/>
  <c r="AX84" i="4"/>
  <c r="AX85" i="4"/>
  <c r="AX86" i="4"/>
  <c r="AX87" i="4"/>
  <c r="AX88" i="4"/>
  <c r="AX89" i="4"/>
  <c r="AX90" i="4"/>
  <c r="AX91" i="4"/>
  <c r="AX92" i="4"/>
  <c r="AX93" i="4"/>
  <c r="AX94" i="4"/>
  <c r="AX95" i="4"/>
  <c r="AX96" i="4"/>
  <c r="AX97" i="4"/>
  <c r="AX98" i="4"/>
  <c r="AX99" i="4"/>
  <c r="AX100" i="4"/>
  <c r="AX101" i="4"/>
  <c r="AX102" i="4"/>
  <c r="AX103" i="4"/>
  <c r="AX104" i="4"/>
  <c r="AX105" i="4"/>
  <c r="AX106" i="4"/>
  <c r="AX107" i="4"/>
  <c r="AX108" i="4"/>
  <c r="AX109" i="4"/>
  <c r="AX110" i="4"/>
  <c r="AX111" i="4"/>
  <c r="AX112" i="4"/>
  <c r="AX113" i="4"/>
  <c r="AX114" i="4"/>
  <c r="AX115" i="4"/>
  <c r="AX116" i="4"/>
  <c r="AX117" i="4"/>
  <c r="AX118" i="4"/>
  <c r="AX119" i="4"/>
  <c r="AX120" i="4"/>
  <c r="AX121" i="4"/>
  <c r="AX122" i="4"/>
  <c r="AX123" i="4"/>
  <c r="AX124" i="4"/>
  <c r="AX125" i="4"/>
  <c r="AX126" i="4"/>
  <c r="AX127" i="4"/>
  <c r="AX128" i="4"/>
  <c r="AX129" i="4"/>
  <c r="AX130" i="4"/>
  <c r="AX131" i="4"/>
  <c r="AX132" i="4"/>
  <c r="AX133" i="4"/>
  <c r="AX134" i="4"/>
  <c r="AX135" i="4"/>
  <c r="AX136" i="4"/>
  <c r="AX137" i="4"/>
  <c r="AX138" i="4"/>
  <c r="AX139" i="4"/>
  <c r="AX140" i="4"/>
  <c r="AX141" i="4"/>
  <c r="AX142" i="4"/>
  <c r="AX143" i="4"/>
  <c r="AX144" i="4"/>
  <c r="AX145" i="4"/>
  <c r="AX146" i="4"/>
  <c r="AX147" i="4"/>
  <c r="AX148" i="4"/>
  <c r="AX149" i="4"/>
  <c r="AX150" i="4"/>
  <c r="AX151" i="4"/>
  <c r="AX152" i="4"/>
  <c r="AX153" i="4"/>
  <c r="AX154" i="4"/>
  <c r="AX155" i="4"/>
  <c r="AX156" i="4"/>
  <c r="AX157" i="4"/>
  <c r="AX158" i="4"/>
  <c r="AX159" i="4"/>
  <c r="AX160" i="4"/>
  <c r="AX161" i="4"/>
  <c r="AX162" i="4"/>
  <c r="AX163" i="4"/>
  <c r="AX164" i="4"/>
  <c r="AX165" i="4"/>
  <c r="AX166" i="4"/>
  <c r="AX167" i="4"/>
  <c r="AX168" i="4"/>
  <c r="AX169" i="4"/>
  <c r="AX170" i="4"/>
  <c r="AX171" i="4"/>
  <c r="AX172" i="4"/>
  <c r="AX173" i="4"/>
  <c r="AX174" i="4"/>
  <c r="AX175" i="4"/>
  <c r="AX176" i="4"/>
  <c r="AX177" i="4"/>
  <c r="AX178" i="4"/>
  <c r="AX179" i="4"/>
  <c r="AX180" i="4"/>
  <c r="AX181" i="4"/>
  <c r="AX182" i="4"/>
  <c r="AX183" i="4"/>
  <c r="AX184" i="4"/>
  <c r="AX185" i="4"/>
  <c r="AX186" i="4"/>
  <c r="AX187" i="4"/>
  <c r="AX188" i="4"/>
  <c r="AX189" i="4"/>
  <c r="AX190" i="4"/>
  <c r="AX191" i="4"/>
  <c r="AX192" i="4"/>
  <c r="AX193" i="4"/>
  <c r="AX194" i="4"/>
  <c r="AX195" i="4"/>
  <c r="AX196" i="4"/>
  <c r="AX197" i="4"/>
  <c r="AX198" i="4"/>
  <c r="AX199" i="4"/>
  <c r="AX200" i="4"/>
  <c r="C97" i="9"/>
  <c r="E19" i="14"/>
  <c r="E18" i="14"/>
  <c r="E17" i="14"/>
  <c r="E16" i="14"/>
  <c r="E15" i="14"/>
  <c r="E14" i="14"/>
  <c r="E13" i="14"/>
  <c r="E12" i="14"/>
  <c r="E11" i="14"/>
  <c r="E10" i="14"/>
</calcChain>
</file>

<file path=xl/sharedStrings.xml><?xml version="1.0" encoding="utf-8"?>
<sst xmlns="http://schemas.openxmlformats.org/spreadsheetml/2006/main" count="1183" uniqueCount="402">
  <si>
    <t>HULL UK CITY OF CULTURE 2017</t>
  </si>
  <si>
    <t>CREATIVE COMMUNITIES PROGRAMME: PROJECT MONITORING</t>
  </si>
  <si>
    <t>How do I complete this project monitoring record?</t>
  </si>
  <si>
    <t>There are six project monitoring sheets that can be accessed via the Tabs below:</t>
  </si>
  <si>
    <t xml:space="preserve">  * Event Delivery (tracking activity delivered as part of the project, e.g. performances, screenings, exhibition days).</t>
  </si>
  <si>
    <t>* Project Delivery Team (an individual who works on your project and their equal opportunities data)</t>
  </si>
  <si>
    <t>* Audiences &amp; Participants (an individual who engages with the project as an audience member or active participant in a workshop, creative session, etc. They are usually a member of the public.</t>
  </si>
  <si>
    <t>* Audiences &amp; Participants - Type (as above - captures equal opportunities data on these individuals).</t>
  </si>
  <si>
    <t>* Online Engagement (your website traffic and social media activity)</t>
  </si>
  <si>
    <t>* Partners (an organisation or individual who is integral to ensuring that your project can happen, e.g. a school, a community group, a key supplier).</t>
  </si>
  <si>
    <t>These should be completed using the data collected in your Equal Opportunities Monitoring forms.</t>
  </si>
  <si>
    <t>DATA SUMMARRY</t>
  </si>
  <si>
    <t xml:space="preserve">The DATA SUMMARY sheets updates automatically when you enter information into the other sheets. </t>
  </si>
  <si>
    <r>
      <t xml:space="preserve">PROJECT NAME: </t>
    </r>
    <r>
      <rPr>
        <sz val="11"/>
        <rFont val="Trebuchet MS"/>
        <family val="2"/>
      </rPr>
      <t>Type in the name of your project</t>
    </r>
  </si>
  <si>
    <r>
      <t xml:space="preserve">PROJECT NUMBER: </t>
    </r>
    <r>
      <rPr>
        <sz val="11"/>
        <rFont val="Trebuchet MS"/>
        <family val="2"/>
      </rPr>
      <t>Type in the number of your project</t>
    </r>
  </si>
  <si>
    <r>
      <t xml:space="preserve">Number of…(Table): </t>
    </r>
    <r>
      <rPr>
        <sz val="11"/>
        <rFont val="Trebuchet MS"/>
        <family val="2"/>
      </rPr>
      <t>Enter your target number of activities by type in Column F (using your Application Form) and Column G (using your Project Schedule).</t>
    </r>
  </si>
  <si>
    <t>PROJECT DELIVERY TEAM</t>
  </si>
  <si>
    <r>
      <t xml:space="preserve">Record number: </t>
    </r>
    <r>
      <rPr>
        <sz val="11"/>
        <rFont val="Trebuchet MS"/>
        <family val="2"/>
      </rPr>
      <t>these forms should remain anonymous, so number them from 1 in ascending order</t>
    </r>
  </si>
  <si>
    <r>
      <t>Post code:</t>
    </r>
    <r>
      <rPr>
        <sz val="11"/>
        <color indexed="8"/>
        <rFont val="Trebuchet MS"/>
        <family val="2"/>
      </rPr>
      <t xml:space="preserve"> Manually enter the post code from the sheet as it appears, or leave blank if not provided</t>
    </r>
  </si>
  <si>
    <r>
      <t>Role in Team:</t>
    </r>
    <r>
      <rPr>
        <sz val="11"/>
        <color indexed="8"/>
        <rFont val="Trebuchet MS"/>
        <family val="2"/>
      </rPr>
      <t xml:space="preserve"> Click on the cell in the role in team column for the record you are entering. Click on the down arrow that appears to the right. Select the correct role for the record. It may be necessary to scroll down to find the response you need.</t>
    </r>
  </si>
  <si>
    <r>
      <t>Employed specifically for this project:</t>
    </r>
    <r>
      <rPr>
        <sz val="11"/>
        <color indexed="8"/>
        <rFont val="Trebuchet MS"/>
        <family val="2"/>
      </rPr>
      <t xml:space="preserve"> Click on the cell in the employed specifically for this project column for the record you are entering. Click on the down arrow and select </t>
    </r>
    <r>
      <rPr>
        <b/>
        <sz val="11"/>
        <color indexed="8"/>
        <rFont val="Trebuchet MS"/>
        <family val="2"/>
      </rPr>
      <t xml:space="preserve">yes </t>
    </r>
    <r>
      <rPr>
        <sz val="11"/>
        <color indexed="8"/>
        <rFont val="Trebuchet MS"/>
        <family val="2"/>
      </rPr>
      <t>if they are only employed because of your Creative Communities Programme project. Otherwise leave this blank.</t>
    </r>
  </si>
  <si>
    <r>
      <t>* If you need to add more records, go to the line</t>
    </r>
    <r>
      <rPr>
        <b/>
        <sz val="11"/>
        <color indexed="8"/>
        <rFont val="Trebuchet MS"/>
        <family val="2"/>
      </rPr>
      <t xml:space="preserve"> Insert more records above as needed: inserting rows above this line will ensure that additional records are included within the formulas on
  the DATA SUMMARY sheet</t>
    </r>
    <r>
      <rPr>
        <sz val="11"/>
        <color indexed="8"/>
        <rFont val="Trebuchet MS"/>
        <family val="2"/>
      </rPr>
      <t xml:space="preserve">. Place the mouse cursor in the numbered box to the left, right click and select 'Insert'  </t>
    </r>
  </si>
  <si>
    <r>
      <t>Age:</t>
    </r>
    <r>
      <rPr>
        <sz val="11"/>
        <color indexed="8"/>
        <rFont val="Trebuchet MS"/>
        <family val="2"/>
      </rPr>
      <t xml:space="preserve"> Click on the cell in the age column for the record you are entering. Click on the down arrow that appears to the right. Select the correct age range for the record. It may be necessary to scroll down to find the response you need.</t>
    </r>
  </si>
  <si>
    <r>
      <t>Gender:</t>
    </r>
    <r>
      <rPr>
        <sz val="11"/>
        <color indexed="8"/>
        <rFont val="Trebuchet MS"/>
        <family val="2"/>
      </rPr>
      <t xml:space="preserve"> Click on the cell in the gender column for the record you are entering. Click on the down arrow that appears to the right. Select the correct gender for the record. It may be necessary to scroll down to find the response you need.</t>
    </r>
  </si>
  <si>
    <r>
      <t>Disability:</t>
    </r>
    <r>
      <rPr>
        <sz val="11"/>
        <color indexed="8"/>
        <rFont val="Trebuchet MS"/>
        <family val="2"/>
      </rPr>
      <t xml:space="preserve"> Click on the cell in the disability column for the record you are entering. Click on the down arrow that appears to the right. Select the disability status for the record.</t>
    </r>
  </si>
  <si>
    <r>
      <t>Learning Disability - Other:</t>
    </r>
    <r>
      <rPr>
        <sz val="11"/>
        <color indexed="8"/>
        <rFont val="Trebuchet MS"/>
        <family val="2"/>
      </rPr>
      <t xml:space="preserve"> Click on the cell in the columns for each disability type where a Yes has been entered for the record. Click on the down arrow that appears to the right and select Yes.</t>
    </r>
  </si>
  <si>
    <r>
      <t>Ethnicity:</t>
    </r>
    <r>
      <rPr>
        <sz val="11"/>
        <color indexed="8"/>
        <rFont val="Trebuchet MS"/>
        <family val="2"/>
      </rPr>
      <t xml:space="preserve"> Click on the cell in the ethnicity column for the record you are entering. Click on the down arrow that appears to the right. Select the ethnicity for the record. It may be necessary to scroll down to find the response you need.</t>
    </r>
  </si>
  <si>
    <t>AUDIENCES &amp; PARTICIPANTS</t>
  </si>
  <si>
    <r>
      <t xml:space="preserve">Activity / Event Name / Number: </t>
    </r>
    <r>
      <rPr>
        <sz val="11"/>
        <rFont val="Trebuchet MS"/>
        <family val="2"/>
      </rPr>
      <t>Type in the name or number of the event delivered, e.g. workshop 1, workshop 2, Exhibition of Project Work</t>
    </r>
  </si>
  <si>
    <r>
      <t>Total audience members:</t>
    </r>
    <r>
      <rPr>
        <sz val="11"/>
        <color indexed="8"/>
        <rFont val="Trebuchet MS"/>
        <family val="2"/>
      </rPr>
      <t xml:space="preserve"> Manually enter the number of people who attended as audience members</t>
    </r>
  </si>
  <si>
    <r>
      <t>Total Participants:</t>
    </r>
    <r>
      <rPr>
        <sz val="11"/>
        <color indexed="8"/>
        <rFont val="Trebuchet MS"/>
        <family val="2"/>
      </rPr>
      <t xml:space="preserve"> Manually enter the number of participants that took part in your event</t>
    </r>
  </si>
  <si>
    <r>
      <t>Sum of Audience Members and Participants:</t>
    </r>
    <r>
      <rPr>
        <sz val="11"/>
        <color indexed="8"/>
        <rFont val="Trebuchet MS"/>
        <family val="2"/>
      </rPr>
      <t xml:space="preserve"> This will add up for you automatically so you don't need to do anything here.</t>
    </r>
  </si>
  <si>
    <t>AUDIENCES &amp; PARTICIPANTS - BY TYPE</t>
  </si>
  <si>
    <t>ONLINE ENGAGEMENT</t>
  </si>
  <si>
    <r>
      <t>Total Page Views: Manually enter the total website or p</t>
    </r>
    <r>
      <rPr>
        <sz val="11"/>
        <rFont val="Trebuchet MS"/>
        <family val="2"/>
      </rPr>
      <t>age views within the date range selected for the project for the date range selected - Google Analytics can provide this info.</t>
    </r>
  </si>
  <si>
    <r>
      <t xml:space="preserve">Unique Page Views: </t>
    </r>
    <r>
      <rPr>
        <sz val="11"/>
        <rFont val="Trebuchet MS"/>
        <family val="2"/>
      </rPr>
      <t>Manually enter the number of page views by unique users for your project website or pages for the date range selected - Google Analytics can provide this info.</t>
    </r>
  </si>
  <si>
    <r>
      <t>Social Media Platform:</t>
    </r>
    <r>
      <rPr>
        <sz val="11"/>
        <color indexed="8"/>
        <rFont val="Trebuchet MS"/>
        <family val="2"/>
      </rPr>
      <t xml:space="preserve"> Manually enter the name of the social media platform(s) you have used, e.g. Facebook, YouTube, Twitter, Instagram</t>
    </r>
  </si>
  <si>
    <r>
      <t>Date Range:</t>
    </r>
    <r>
      <rPr>
        <sz val="11"/>
        <color indexed="8"/>
        <rFont val="Trebuchet MS"/>
        <family val="2"/>
      </rPr>
      <t xml:space="preserve"> Manually enter the date range you are measuring for your project. This will likely be from the point of launching the project to X number of weeks after your project completes.</t>
    </r>
  </si>
  <si>
    <r>
      <t xml:space="preserve">Total Followers at start: </t>
    </r>
    <r>
      <rPr>
        <sz val="11"/>
        <rFont val="Trebuchet MS"/>
        <family val="2"/>
      </rPr>
      <t>Followers include Facebook Page Likes / Profile Friends; Twitter Followers; YouTube Subscribers; etc. Manually enter the total for this for the first day of your date range.</t>
    </r>
  </si>
  <si>
    <t>Total Followers at End: Manually enter the total for this for the last day of your date range.</t>
  </si>
  <si>
    <r>
      <t xml:space="preserve">Followers % Change: </t>
    </r>
    <r>
      <rPr>
        <sz val="11"/>
        <rFont val="Trebuchet MS"/>
        <family val="2"/>
      </rPr>
      <t>This will add up for you automatically so you don't need to do anything here.</t>
    </r>
  </si>
  <si>
    <r>
      <t xml:space="preserve">Total Impressions: </t>
    </r>
    <r>
      <rPr>
        <sz val="11"/>
        <rFont val="Trebuchet MS"/>
        <family val="2"/>
      </rPr>
      <t xml:space="preserve">Impressions are the impressions (“views”) of Facebook posts linked to CCP project; impressions (“views”) of Twitter tweets linked to CCP project; views of YouTube videos linked to CCP project; etc. </t>
    </r>
  </si>
  <si>
    <r>
      <t xml:space="preserve">Total Engagements: </t>
    </r>
    <r>
      <rPr>
        <sz val="11"/>
        <rFont val="Trebuchet MS"/>
        <family val="2"/>
      </rPr>
      <t>Engagements are Facebook posts, likes, shares, comments; Twitter tweets, retweets, likes; YouTube shares, comments; etc.</t>
    </r>
  </si>
  <si>
    <t>PARTNERS</t>
  </si>
  <si>
    <t>Name of Partner: Manually enter the name of each partner.</t>
  </si>
  <si>
    <r>
      <t>Partner Location:</t>
    </r>
    <r>
      <rPr>
        <sz val="11"/>
        <color indexed="8"/>
        <rFont val="Trebuchet MS"/>
        <family val="2"/>
      </rPr>
      <t xml:space="preserve"> Click on the cell in the Partner Location column for the record you are entering. Click on the down arrow that appears to the right. Select the area or region that relates to that partner. </t>
    </r>
  </si>
  <si>
    <r>
      <t>Partner Organisation Type:</t>
    </r>
    <r>
      <rPr>
        <sz val="11"/>
        <color indexed="8"/>
        <rFont val="Trebuchet MS"/>
        <family val="2"/>
      </rPr>
      <t xml:space="preserve"> Click on the cell in the Partner Type column for the record you are entering. Click on the down arrow that appears to the right. Select the partner type for the record. </t>
    </r>
  </si>
  <si>
    <r>
      <t>New/Existing Partnership:</t>
    </r>
    <r>
      <rPr>
        <sz val="11"/>
        <color indexed="8"/>
        <rFont val="Trebuchet MS"/>
        <family val="2"/>
      </rPr>
      <t xml:space="preserve"> Click on the cell in the New/Existing Partnership column for the record you are entering. Click on the down arrow that appears to the right. Select the correct category for the record. </t>
    </r>
  </si>
  <si>
    <t>DATA SUMMARY</t>
  </si>
  <si>
    <t>PROJECT NAME</t>
  </si>
  <si>
    <t>PROJECT NUMBER</t>
  </si>
  <si>
    <t>EVENT DELIVERY</t>
  </si>
  <si>
    <t>PROJECT VENUE/ LOCATION</t>
  </si>
  <si>
    <t>NUMBER OF…</t>
  </si>
  <si>
    <t>POST CODE</t>
  </si>
  <si>
    <t>ACTUAL TO DATE</t>
  </si>
  <si>
    <t>ACTIVITY TYPE</t>
  </si>
  <si>
    <t>ORIGINAL TARGET
(COMPLETE USING APPLICATION FORM)</t>
    <phoneticPr fontId="20" type="noConversion"/>
  </si>
  <si>
    <t>REVISED TARGET
(COMPLETE USING PROJECT SCHEDULE)</t>
    <phoneticPr fontId="20" type="noConversion"/>
  </si>
  <si>
    <t>HU1 - HU9</t>
  </si>
  <si>
    <t>Performances</t>
  </si>
  <si>
    <t>Not HU1-HU9</t>
  </si>
  <si>
    <t>Screening</t>
  </si>
  <si>
    <t>Exhibition days</t>
  </si>
  <si>
    <t>Sessions for Education, Training of Taking Part</t>
  </si>
  <si>
    <t>Accessible activities</t>
  </si>
  <si>
    <t>Commissions</t>
  </si>
  <si>
    <t>AUDIENCES</t>
  </si>
  <si>
    <t>DELIVERY TEAM SUMMARY</t>
  </si>
  <si>
    <t>AUDIENCE SUMMARY</t>
  </si>
  <si>
    <t>ROLE IN TEAM</t>
  </si>
  <si>
    <t>ACTUAL</t>
  </si>
  <si>
    <t>NUMBER OF DAYS</t>
  </si>
  <si>
    <t>AUDIENCE TYPE</t>
  </si>
  <si>
    <t>FREE</t>
  </si>
  <si>
    <t>PAID FOR</t>
  </si>
  <si>
    <t>TOTAL</t>
  </si>
  <si>
    <t>Project Manager</t>
  </si>
  <si>
    <t>Audience Members</t>
  </si>
  <si>
    <t>Artist/Creative Practitioner</t>
  </si>
  <si>
    <t>Participants</t>
  </si>
  <si>
    <t>Production/exhibition staff</t>
  </si>
  <si>
    <t>TOTAL AUDIENCES</t>
  </si>
  <si>
    <t>Other staff</t>
  </si>
  <si>
    <t>Volunteer</t>
  </si>
  <si>
    <t>Volunteers</t>
  </si>
  <si>
    <t>EMPLOYED SPECIFICALLY FOR PROJECT</t>
  </si>
  <si>
    <t>Yes</t>
  </si>
  <si>
    <t>PROJECT DELIVERY TEAM &amp; AUDIENCE DATA</t>
  </si>
  <si>
    <t>DELIVERY TEAM</t>
  </si>
  <si>
    <t>AUDIENCE DATA</t>
    <phoneticPr fontId="20" type="noConversion"/>
  </si>
  <si>
    <t>PROJECT BENEFICIARIES</t>
  </si>
  <si>
    <t>AGE</t>
  </si>
  <si>
    <t>ETHNICITY</t>
  </si>
  <si>
    <t>0-2 years</t>
  </si>
  <si>
    <t>N/A</t>
  </si>
  <si>
    <t>Welsh / English / Scottish / Northern Irish / British</t>
  </si>
  <si>
    <t>3-5 years</t>
  </si>
  <si>
    <t>Irish</t>
  </si>
  <si>
    <t>6-10 years</t>
  </si>
  <si>
    <t>Gypsy or Irish Traveller</t>
  </si>
  <si>
    <t>11-15 years</t>
  </si>
  <si>
    <t xml:space="preserve">Any other White background </t>
  </si>
  <si>
    <t>16-17 years</t>
  </si>
  <si>
    <t>White and Black Caribbean</t>
  </si>
  <si>
    <t>18-19 years</t>
  </si>
  <si>
    <t>White and Black African</t>
  </si>
  <si>
    <t>20-24 years</t>
  </si>
  <si>
    <t>White and Asian</t>
  </si>
  <si>
    <t>25-29 years</t>
  </si>
  <si>
    <t xml:space="preserve">Any other Mixed / multiple ethnic background </t>
  </si>
  <si>
    <t>30-34 years</t>
  </si>
  <si>
    <t>Indian</t>
  </si>
  <si>
    <t>35-39 years</t>
  </si>
  <si>
    <t>Pakistani</t>
  </si>
  <si>
    <t>40-44 years</t>
  </si>
  <si>
    <t>Bangladeshi</t>
  </si>
  <si>
    <t>45-49 years</t>
  </si>
  <si>
    <t>Chinese</t>
  </si>
  <si>
    <t>50-54 years</t>
  </si>
  <si>
    <t>Any other Asian background</t>
  </si>
  <si>
    <t>55-59 years</t>
  </si>
  <si>
    <t>African</t>
  </si>
  <si>
    <t>60-64 years</t>
  </si>
  <si>
    <t>Caribbean</t>
  </si>
  <si>
    <t>65-69 years</t>
  </si>
  <si>
    <t xml:space="preserve">Any other Black / African / Caribbean background </t>
  </si>
  <si>
    <t>70-74 years</t>
  </si>
  <si>
    <t>Arab</t>
  </si>
  <si>
    <t>75+ years</t>
  </si>
  <si>
    <t xml:space="preserve">Any other ethnic group </t>
  </si>
  <si>
    <t>Prefer not to say</t>
  </si>
  <si>
    <t>GENDER</t>
  </si>
  <si>
    <t>Male</t>
  </si>
  <si>
    <t>Female</t>
  </si>
  <si>
    <t>Transgender</t>
  </si>
  <si>
    <t>Other</t>
  </si>
  <si>
    <t>DISABILITY</t>
  </si>
  <si>
    <t>No</t>
  </si>
  <si>
    <t>Total followers at start</t>
  </si>
  <si>
    <t>Total followers at end</t>
  </si>
  <si>
    <t>LEARNING DISABILITY</t>
  </si>
  <si>
    <t>% change in followers</t>
  </si>
  <si>
    <t>Total Impressions</t>
  </si>
  <si>
    <t xml:space="preserve">LONG TERM ILLNESS/CONDITION </t>
  </si>
  <si>
    <t>Total Engagements</t>
  </si>
  <si>
    <t xml:space="preserve">SENSORY IMPAIRMENT </t>
  </si>
  <si>
    <t xml:space="preserve">MENTAL HEALTH CONDITION </t>
  </si>
  <si>
    <t xml:space="preserve">PHYSICAL IMPAIRMENT </t>
  </si>
  <si>
    <t xml:space="preserve">COGNITIVE IMPAIRMENT </t>
  </si>
  <si>
    <t>OTHER</t>
  </si>
  <si>
    <t>Total page views</t>
  </si>
  <si>
    <t>Unique page views</t>
  </si>
  <si>
    <t>NEW PARTNERS</t>
  </si>
  <si>
    <t>EXISTING PARTNERS</t>
  </si>
  <si>
    <t>AREA</t>
  </si>
  <si>
    <t>Hull</t>
  </si>
  <si>
    <t>East Riding of Yorkshire</t>
  </si>
  <si>
    <t>Elsewhere in Yorkshire &amp; Humber</t>
  </si>
  <si>
    <t>Elsewhere in the UK</t>
  </si>
  <si>
    <t>Outside UK</t>
  </si>
  <si>
    <t>PARTNER TYPE</t>
  </si>
  <si>
    <t>Artistic partner</t>
  </si>
  <si>
    <t>Heritage partner</t>
  </si>
  <si>
    <t>Funder</t>
  </si>
  <si>
    <t>Public Service partner</t>
  </si>
  <si>
    <t>Voluntary Sector / Charity partner</t>
  </si>
  <si>
    <t>Education partner</t>
  </si>
  <si>
    <t>EVENT DELIVERY MONITORING</t>
  </si>
  <si>
    <t>VENUE NAME</t>
  </si>
  <si>
    <t>POST CODE OF PROJECT VENUE</t>
  </si>
  <si>
    <t>NUMBER OF PERFORMANCES
(LEAVE BLANK IF NOT APPLICABLE)</t>
    <phoneticPr fontId="20" type="noConversion"/>
  </si>
  <si>
    <t>NUMBER OF SCREENINGS
(LEAVE BLANK IF NOT APPLICABLE)</t>
    <phoneticPr fontId="20" type="noConversion"/>
  </si>
  <si>
    <t>NUMBER OF EXHIBITION DAYS
(LEAVE BLANK IF NOT APPLICABLE)</t>
    <phoneticPr fontId="20" type="noConversion"/>
  </si>
  <si>
    <t>NUMBER OF SESSIONS FOR EDUCATION, TRAINING OR TAKING PART
(LEAVE BLANK IF NOT APPLICABLE)</t>
    <phoneticPr fontId="20" type="noConversion"/>
  </si>
  <si>
    <t>NUMBER OF ACCESSIBLE ACTVITIES
(LEAVE BLANK IF NOT APPLICABLE)</t>
    <phoneticPr fontId="20" type="noConversion"/>
  </si>
  <si>
    <t>COMMISSIONS</t>
  </si>
  <si>
    <t>NUMBER</t>
  </si>
  <si>
    <t>Example</t>
  </si>
  <si>
    <t>Actual to Date</t>
  </si>
  <si>
    <t>Queens Gardens</t>
  </si>
  <si>
    <t>HU1 2AG</t>
  </si>
  <si>
    <t xml:space="preserve">Insert more records above as needed; right click this row number, click Insert. </t>
  </si>
  <si>
    <t xml:space="preserve">PROJECT DELIVERY TEAM MONITORING </t>
  </si>
  <si>
    <t>RECORD NO.</t>
  </si>
  <si>
    <t>EMPLOYED SPECIFICALLY FOR THIS PROJECT</t>
  </si>
  <si>
    <t>NUMBER OF DAYS OF EMPLOYMENT</t>
  </si>
  <si>
    <t xml:space="preserve">LEARNING DISABILITY </t>
  </si>
  <si>
    <t xml:space="preserve">LONG TERM ILLNESS/
CONDITION </t>
  </si>
  <si>
    <t xml:space="preserve">OTHER </t>
  </si>
  <si>
    <t>EACH RECORD NUMBER SHOULD BE MADE UP OF ONE COMPLETED EQUAL OPPORTUNITIES FORM - WE RECOMMEND YOU COMPLETE THIS AT THE START OF YOUR PROJECT AND ADD ADDITIONAL ENTRIES AS NEW PEOPLE ARE CONTRACTED</t>
  </si>
  <si>
    <t>HU1 1PS</t>
  </si>
  <si>
    <t>Project Manager(s)</t>
  </si>
  <si>
    <t>AUDIENCES &amp; PARTICIPANTS MONITORING</t>
  </si>
  <si>
    <t>ACTIVITY OR EVENT NAME/NUMBER</t>
  </si>
  <si>
    <t>FREE OR PAID EVENT</t>
  </si>
  <si>
    <t>TOTAL AUDIENCE MEMBERS</t>
  </si>
  <si>
    <t>TOTAL PARTICIPANTS</t>
  </si>
  <si>
    <t>SUM OF AUDIENCE MEMBERS AND PARTICIPANTS</t>
  </si>
  <si>
    <t>Development Workshop 1</t>
  </si>
  <si>
    <t>Free - non-ticketed</t>
  </si>
  <si>
    <t xml:space="preserve">AUDIENCES MONITORING - EQUAL OPPORTUNITIES </t>
  </si>
  <si>
    <t>EACH RECORD NUMBER SHOULD BE MADE UP OF ONE COMPLETED EQUAL OPPORTUNITIES FORM OR THE RELEVANT QUESTIONS WITHIN YOUR AUDIENCE OR PARTICIPANT SURVEY (WRITE A RECORD NUMBER AT THE TOP OF EACH FORM TO HELP YOU KEEP TRACK)</t>
  </si>
  <si>
    <t>HU7 5RZ</t>
  </si>
  <si>
    <t>Welsh / English / Scottish / Northen Irish / British</t>
  </si>
  <si>
    <t>ONLINE ENGAGEMENT MONITORING</t>
  </si>
  <si>
    <t>WESBITE ADDRESS/PAGE</t>
  </si>
  <si>
    <t>TOTAL PAGE VIEWS</t>
  </si>
  <si>
    <t>UNIQUE PAGE VIEWS</t>
  </si>
  <si>
    <t>SOCIAL MEDIA PLATFORM</t>
  </si>
  <si>
    <t>DATE RANGE CAPTURED</t>
  </si>
  <si>
    <t>TOTAL FOLLOWERS AT START</t>
  </si>
  <si>
    <t>TOTAL FOLLOWERS AT END</t>
  </si>
  <si>
    <t>FOLLOWERS - 
% CHANGE</t>
  </si>
  <si>
    <t>TOTAL IMPRESSIONS</t>
  </si>
  <si>
    <t>TOTAL ENGAGEMENTS</t>
  </si>
  <si>
    <t>YOU SHOULD BE ABLE TO FIND THIS INFORMATION VIA SOCIAL MEDIA ANALYTICS PAGES (SEE NOTES BELOW)</t>
  </si>
  <si>
    <t>Facebook - NAME OF PAGE/PROFILE</t>
  </si>
  <si>
    <t>15/08/2016 - 10/10/2016</t>
  </si>
  <si>
    <t>NOTES:</t>
  </si>
  <si>
    <t>Facebook</t>
  </si>
  <si>
    <t>You will find analytics via the Insights tab when logged in as an administrator</t>
  </si>
  <si>
    <t>Twitter</t>
  </si>
  <si>
    <t>You will need to go to https://dashboard.twitter.com to view analytics for your account</t>
  </si>
  <si>
    <t>Instagram</t>
  </si>
  <si>
    <t>You can download free analytics tools for Instagram - it does not have this feature built in</t>
  </si>
  <si>
    <t>YouTube</t>
  </si>
  <si>
    <t xml:space="preserve">You will find Analytics in the Creator Studio section of your Account </t>
  </si>
  <si>
    <t xml:space="preserve">PARTNERS MONITORING </t>
  </si>
  <si>
    <t>PARTNER NAME</t>
  </si>
  <si>
    <t>PARTNER POST CODE</t>
  </si>
  <si>
    <t>PARTNER LOCATION</t>
  </si>
  <si>
    <t>PARTNER  TYPE</t>
  </si>
  <si>
    <t>NEW/EXISTING PARTNERSHIP</t>
  </si>
  <si>
    <t>Octagon Children's Centre</t>
  </si>
  <si>
    <t>HU3 2RA</t>
  </si>
  <si>
    <t>Voluntary sector/charity partner</t>
  </si>
  <si>
    <t>New Partner</t>
  </si>
  <si>
    <t>Team Age:</t>
  </si>
  <si>
    <t>Role in Team:</t>
  </si>
  <si>
    <t>Gender:</t>
  </si>
  <si>
    <t>Disbaility:</t>
  </si>
  <si>
    <t>Yes/No:</t>
  </si>
  <si>
    <t>Ethnic origin:</t>
  </si>
  <si>
    <t>POSTCODE T/F:</t>
  </si>
  <si>
    <t>PARTNERS HU1-9 NEW</t>
  </si>
  <si>
    <t>PARTNERS HU1-9 EXISTING</t>
  </si>
  <si>
    <t>PARTNERS OTHER NEW</t>
  </si>
  <si>
    <t>PARTNERS OTHER EXISTING</t>
  </si>
  <si>
    <t>PARTNERS HULL NEW</t>
  </si>
  <si>
    <t>PARTNERS ER NEW</t>
  </si>
  <si>
    <t>PARTNERS YORKSHIRE NEW</t>
  </si>
  <si>
    <t>PARTNERS UK NEW</t>
  </si>
  <si>
    <t>PARTNERS OUTSIDE NEW</t>
  </si>
  <si>
    <t>PARTNERS HULL EXISTING</t>
  </si>
  <si>
    <t>PARTNERS ER EXISTING</t>
  </si>
  <si>
    <t>PARTNERS YORKSHIRE EXISTING</t>
  </si>
  <si>
    <t>PARTNERS UK EXISTING</t>
  </si>
  <si>
    <t>PARTNERS OUTSIDE EXISTING</t>
  </si>
  <si>
    <t>PARTNERS ARTISTIC NEW</t>
  </si>
  <si>
    <t>PARTNERS HERITAGE NEW</t>
  </si>
  <si>
    <t>PARTNERS FUNDER NEW</t>
  </si>
  <si>
    <t>PARTNERS PUB SERV NEW</t>
  </si>
  <si>
    <t>PARTNERS VOL NEW</t>
  </si>
  <si>
    <t>PARTNERS EDU NEW</t>
  </si>
  <si>
    <t>PARTNERS ARTISTIC EXISTING</t>
  </si>
  <si>
    <t>PARTNERS HERITAGE EXISTING</t>
  </si>
  <si>
    <t>PARTNERS FUNDER EXISTING</t>
  </si>
  <si>
    <t>PARTNERS PUB SERV EXISTING</t>
  </si>
  <si>
    <t>PARTNERS VOL EXISTING</t>
  </si>
  <si>
    <t>PARTNERS EDU EXISTING</t>
  </si>
  <si>
    <t>Audience Age:</t>
  </si>
  <si>
    <t>Free or Paid:</t>
  </si>
  <si>
    <t>Partner Location:</t>
  </si>
  <si>
    <t>Partner Type:</t>
  </si>
  <si>
    <t>Partner Stage:</t>
  </si>
  <si>
    <t>Free - ticketed</t>
  </si>
  <si>
    <t>New partner</t>
  </si>
  <si>
    <t>Existing partner</t>
  </si>
  <si>
    <t>Paid - ticketed</t>
  </si>
  <si>
    <t>Paid - non-ticketed</t>
  </si>
  <si>
    <t>Insert more records above as needed; right click this row number, click Insert. SUM()</t>
  </si>
  <si>
    <t>DL1 4DJ</t>
  </si>
  <si>
    <t>HU68QG</t>
  </si>
  <si>
    <t>HU70DH</t>
  </si>
  <si>
    <t>NG228QA</t>
  </si>
  <si>
    <t>HU89LF</t>
  </si>
  <si>
    <t>HU9 4QE</t>
  </si>
  <si>
    <t>HU5 3DS</t>
  </si>
  <si>
    <t>HU5 3HS</t>
  </si>
  <si>
    <t>HU6 7LW</t>
  </si>
  <si>
    <t>HU7 6BP</t>
  </si>
  <si>
    <t>HU2 0BQ</t>
  </si>
  <si>
    <t>HU3 1QL</t>
  </si>
  <si>
    <t>HU5 2TR</t>
  </si>
  <si>
    <t>HU5 1LA</t>
  </si>
  <si>
    <t>HU5 3RD</t>
  </si>
  <si>
    <t>YO16 7JH</t>
  </si>
  <si>
    <t>HU17 0JS</t>
  </si>
  <si>
    <t>HU5 3BS</t>
  </si>
  <si>
    <t>HU8 9DJ</t>
  </si>
  <si>
    <t>HU5 3JX</t>
  </si>
  <si>
    <t>HU4 6XW</t>
  </si>
  <si>
    <t>HU5 3JP</t>
  </si>
  <si>
    <t>HU14 3JR</t>
  </si>
  <si>
    <t>HU5 2QS</t>
  </si>
  <si>
    <t>HU13 9HS</t>
  </si>
  <si>
    <t>HU5 3HH</t>
  </si>
  <si>
    <t>HU5 5NY</t>
  </si>
  <si>
    <t>HU5</t>
  </si>
  <si>
    <t xml:space="preserve">HU3 </t>
  </si>
  <si>
    <t>HU6</t>
  </si>
  <si>
    <t>HU8 8RA</t>
  </si>
  <si>
    <t>HU16 4LU</t>
  </si>
  <si>
    <t>HU9 2PG</t>
  </si>
  <si>
    <t>Hu9 2PG</t>
  </si>
  <si>
    <t>Y016 4LB</t>
  </si>
  <si>
    <t>HU5 3RA</t>
  </si>
  <si>
    <t>HU5 3BT</t>
  </si>
  <si>
    <t>HU17 9ED</t>
  </si>
  <si>
    <t>HU17 8SH</t>
  </si>
  <si>
    <t>HU9 1AG</t>
  </si>
  <si>
    <t>HU3 6DU</t>
  </si>
  <si>
    <t>Hu5</t>
  </si>
  <si>
    <t>HU6 8LH</t>
  </si>
  <si>
    <t>HU7 4JU</t>
  </si>
  <si>
    <t>HU14</t>
  </si>
  <si>
    <t>HU5 2NG</t>
  </si>
  <si>
    <t>DN15 6PD</t>
  </si>
  <si>
    <t>HU5 3DU</t>
  </si>
  <si>
    <t>Hornsea</t>
  </si>
  <si>
    <t>HU9 3RZ</t>
  </si>
  <si>
    <t>HU8 8RB</t>
  </si>
  <si>
    <t>HU8 9AD</t>
  </si>
  <si>
    <t>HU4 7LL</t>
  </si>
  <si>
    <t>HU15 1AE</t>
  </si>
  <si>
    <t>HU16</t>
  </si>
  <si>
    <t>HU16 4AU</t>
  </si>
  <si>
    <t>yes</t>
  </si>
  <si>
    <t>Hu16</t>
  </si>
  <si>
    <t>YO43 3FS</t>
  </si>
  <si>
    <t>HU7 3JN</t>
  </si>
  <si>
    <t>HU13 9HZ</t>
  </si>
  <si>
    <t>HU17</t>
  </si>
  <si>
    <t>HU17 9QN</t>
  </si>
  <si>
    <t>Pearson Park</t>
  </si>
  <si>
    <t>HU5 2TQ</t>
  </si>
  <si>
    <t>HU17 7HQ</t>
  </si>
  <si>
    <t>The Big Gig 2017</t>
  </si>
  <si>
    <t>Hull Red</t>
  </si>
  <si>
    <t>The Big Gig 2017 event page</t>
  </si>
  <si>
    <t>Hullred.co.uk</t>
  </si>
  <si>
    <t>HU5 1BE</t>
  </si>
  <si>
    <t>HU6 8QH</t>
  </si>
  <si>
    <t>HU5 3BB</t>
  </si>
  <si>
    <t>HU17 8IN</t>
  </si>
  <si>
    <t>YO16 4LB</t>
  </si>
  <si>
    <t>Pearson Park Trustees</t>
  </si>
  <si>
    <t>Hull Culture and Leisure</t>
  </si>
  <si>
    <t>Smile Foundation</t>
  </si>
  <si>
    <t>Big Lottery Fund</t>
  </si>
  <si>
    <t>Hull 2017</t>
  </si>
  <si>
    <t>Tilson Scaffolding</t>
  </si>
  <si>
    <t>KJ Design</t>
  </si>
  <si>
    <t>Joseph and Annie Cattle Trust</t>
  </si>
  <si>
    <t>David Ford Trust</t>
  </si>
  <si>
    <t>Billy Boy's Safety Campaign</t>
  </si>
  <si>
    <t>HU1 2AA</t>
  </si>
  <si>
    <t>HU1 3AE</t>
  </si>
  <si>
    <t>NE1 4BE</t>
  </si>
  <si>
    <t>HU3 4XT</t>
  </si>
  <si>
    <t>HU12 0WF</t>
  </si>
  <si>
    <t>HU11 5EX</t>
  </si>
  <si>
    <t>HU</t>
  </si>
  <si>
    <t>Carnival Arts</t>
  </si>
  <si>
    <t>Scrap Store</t>
  </si>
  <si>
    <t>LFASS(Leisure and Free Time Support Services)</t>
  </si>
  <si>
    <t>HU8 0RB</t>
  </si>
  <si>
    <t>01/01/2017 - 13/07/2017</t>
  </si>
  <si>
    <t>HU3 5DB</t>
  </si>
  <si>
    <t>ITSL</t>
  </si>
  <si>
    <t>HU5 4HF</t>
  </si>
  <si>
    <t>All Occassions</t>
  </si>
  <si>
    <t>HU5 1AD</t>
  </si>
  <si>
    <t>Mobiloo</t>
  </si>
  <si>
    <t>GL5 4BP</t>
  </si>
  <si>
    <t>Prestige Support</t>
  </si>
  <si>
    <t>HU10 6AD</t>
  </si>
  <si>
    <t>Abbi Ramsden (BSL Interpretter)</t>
  </si>
  <si>
    <t>Red Cross</t>
  </si>
  <si>
    <t>Special Stars</t>
  </si>
  <si>
    <t>HU1 1NE</t>
  </si>
  <si>
    <t>154 Collective</t>
  </si>
  <si>
    <t>Innovations Entertainment</t>
  </si>
  <si>
    <t>Mr Magic Entertainments</t>
  </si>
  <si>
    <t>Kamlesh and Tarah Singh</t>
  </si>
  <si>
    <t>Hull Samba</t>
  </si>
  <si>
    <t>Aero Solutions</t>
  </si>
  <si>
    <t>Beats Bus</t>
  </si>
  <si>
    <t>Local Bands x7</t>
  </si>
  <si>
    <t>David White Photography</t>
  </si>
  <si>
    <t>Joe and Phil Film Makers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</si>
</sst>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23" x14ac:knownFonts="1">
    <font>
      <sz val="11"/>
      <color theme="1"/>
      <name val="Calibri"/>
      <family val="2"/>
      <scheme val="minor"/>
    </font>
    <font>
      <sz val="11"/>
      <color indexed="8"/>
      <name val="Trebuchet MS"/>
      <family val="2"/>
    </font>
    <font>
      <b/>
      <sz val="11"/>
      <color indexed="8"/>
      <name val="Trebuchet MS"/>
      <family val="2"/>
    </font>
    <font>
      <sz val="11"/>
      <color indexed="9"/>
      <name val="Trebuchet MS"/>
      <family val="2"/>
    </font>
    <font>
      <b/>
      <sz val="11"/>
      <color indexed="9"/>
      <name val="Trebuchet MS"/>
      <family val="2"/>
    </font>
    <font>
      <b/>
      <sz val="14"/>
      <color indexed="9"/>
      <name val="Trebuchet MS"/>
      <family val="2"/>
    </font>
    <font>
      <b/>
      <sz val="11"/>
      <color rgb="FF943634"/>
      <name val="Trebuchet MS"/>
      <family val="2"/>
    </font>
    <font>
      <b/>
      <sz val="16"/>
      <color theme="5"/>
      <name val="Trebuchet MS"/>
      <family val="2"/>
    </font>
    <font>
      <b/>
      <sz val="16"/>
      <color indexed="8"/>
      <name val="Trebuchet MS"/>
      <family val="2"/>
    </font>
    <font>
      <b/>
      <sz val="11"/>
      <color theme="1"/>
      <name val="Calibri"/>
      <family val="2"/>
      <scheme val="minor"/>
    </font>
    <font>
      <sz val="11"/>
      <name val="Trebuchet MS"/>
      <family val="2"/>
    </font>
    <font>
      <b/>
      <sz val="14"/>
      <color indexed="8"/>
      <name val="Trebuchet MS"/>
      <family val="2"/>
    </font>
    <font>
      <sz val="14"/>
      <color indexed="8"/>
      <name val="Trebuchet MS"/>
      <family val="2"/>
    </font>
    <font>
      <b/>
      <sz val="14"/>
      <name val="Trebuchet MS"/>
      <family val="2"/>
    </font>
    <font>
      <i/>
      <sz val="11"/>
      <color indexed="8"/>
      <name val="Trebuchet MS"/>
      <family val="2"/>
    </font>
    <font>
      <sz val="11"/>
      <color theme="0"/>
      <name val="Calibri"/>
      <family val="2"/>
      <scheme val="minor"/>
    </font>
    <font>
      <i/>
      <sz val="11"/>
      <name val="Trebuchet MS"/>
      <family val="2"/>
    </font>
    <font>
      <b/>
      <sz val="11"/>
      <name val="Trebuchet MS"/>
      <family val="2"/>
    </font>
    <font>
      <b/>
      <i/>
      <sz val="11"/>
      <color indexed="9"/>
      <name val="Trebuchet MS"/>
      <family val="2"/>
    </font>
    <font>
      <i/>
      <sz val="11"/>
      <color indexed="9"/>
      <name val="Trebuchet MS"/>
      <family val="2"/>
    </font>
    <font>
      <sz val="8"/>
      <name val="Verdana"/>
    </font>
    <font>
      <u/>
      <sz val="11"/>
      <color theme="10"/>
      <name val="Calibri"/>
      <family val="2"/>
      <scheme val="minor"/>
    </font>
    <font>
      <u/>
      <sz val="11"/>
      <color theme="11"/>
      <name val="Calibri"/>
      <family val="2"/>
      <scheme val="minor"/>
    </font>
  </fonts>
  <fills count="9">
    <fill>
      <patternFill patternType="none"/>
    </fill>
    <fill>
      <patternFill patternType="gray125"/>
    </fill>
    <fill>
      <patternFill patternType="solid">
        <fgColor theme="0" tint="-0.499984740745262"/>
        <bgColor indexed="64"/>
      </patternFill>
    </fill>
    <fill>
      <patternFill patternType="solid">
        <fgColor theme="0" tint="-0.14996795556505021"/>
        <bgColor indexed="64"/>
      </patternFill>
    </fill>
    <fill>
      <patternFill patternType="solid">
        <fgColor theme="1"/>
        <bgColor indexed="64"/>
      </patternFill>
    </fill>
    <fill>
      <patternFill patternType="solid">
        <fgColor theme="0"/>
        <bgColor indexed="64"/>
      </patternFill>
    </fill>
    <fill>
      <patternFill patternType="solid">
        <fgColor rgb="FFC00000"/>
        <bgColor indexed="64"/>
      </patternFill>
    </fill>
    <fill>
      <patternFill patternType="solid">
        <fgColor theme="0" tint="-0.14999847407452621"/>
        <bgColor indexed="64"/>
      </patternFill>
    </fill>
    <fill>
      <patternFill patternType="solid">
        <fgColor theme="1" tint="0.499984740745262"/>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theme="0"/>
      </left>
      <right style="thin">
        <color auto="1"/>
      </right>
      <top style="thin">
        <color theme="0"/>
      </top>
      <bottom style="thin">
        <color auto="1"/>
      </bottom>
      <diagonal/>
    </border>
    <border>
      <left style="thin">
        <color theme="0"/>
      </left>
      <right/>
      <top style="thin">
        <color theme="0"/>
      </top>
      <bottom style="thin">
        <color auto="1"/>
      </bottom>
      <diagonal/>
    </border>
    <border>
      <left style="thin">
        <color theme="0"/>
      </left>
      <right style="thin">
        <color theme="0"/>
      </right>
      <top style="thin">
        <color theme="0"/>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style="thin">
        <color auto="1"/>
      </right>
      <top/>
      <bottom/>
      <diagonal/>
    </border>
  </borders>
  <cellStyleXfs count="11">
    <xf numFmtId="0" fontId="0" fillId="0" borderId="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cellStyleXfs>
  <cellXfs count="247">
    <xf numFmtId="0" fontId="0" fillId="0" borderId="0" xfId="0"/>
    <xf numFmtId="0" fontId="1" fillId="0" borderId="0" xfId="0" applyFont="1" applyAlignment="1">
      <alignment wrapText="1"/>
    </xf>
    <xf numFmtId="0" fontId="1" fillId="0" borderId="0" xfId="0" applyFont="1"/>
    <xf numFmtId="164" fontId="1" fillId="0" borderId="0" xfId="0" applyNumberFormat="1" applyFont="1" applyAlignment="1">
      <alignment wrapText="1"/>
    </xf>
    <xf numFmtId="0" fontId="2" fillId="5" borderId="0" xfId="0" applyFont="1" applyFill="1"/>
    <xf numFmtId="0" fontId="1" fillId="5" borderId="0" xfId="0" applyFont="1" applyFill="1"/>
    <xf numFmtId="0" fontId="1" fillId="5" borderId="0" xfId="0" applyFont="1" applyFill="1" applyAlignment="1">
      <alignment horizontal="left" indent="1"/>
    </xf>
    <xf numFmtId="0" fontId="6" fillId="5" borderId="0" xfId="0" applyFont="1" applyFill="1"/>
    <xf numFmtId="0" fontId="1" fillId="0" borderId="0" xfId="0" applyFont="1" applyAlignment="1">
      <alignment wrapText="1"/>
    </xf>
    <xf numFmtId="0" fontId="7" fillId="5" borderId="0" xfId="0" applyFont="1" applyFill="1"/>
    <xf numFmtId="0" fontId="7" fillId="0" borderId="0" xfId="0" applyFont="1"/>
    <xf numFmtId="0" fontId="8" fillId="5" borderId="0" xfId="0" applyFont="1" applyFill="1"/>
    <xf numFmtId="0" fontId="8" fillId="0" borderId="0" xfId="0" applyFont="1"/>
    <xf numFmtId="0" fontId="1" fillId="3" borderId="1" xfId="0" applyFont="1" applyFill="1" applyBorder="1" applyAlignment="1">
      <alignment wrapText="1"/>
    </xf>
    <xf numFmtId="0" fontId="1" fillId="0" borderId="0" xfId="0" applyFont="1" applyAlignment="1">
      <alignment wrapText="1"/>
    </xf>
    <xf numFmtId="1" fontId="1" fillId="0" borderId="1" xfId="0" applyNumberFormat="1" applyFont="1" applyBorder="1" applyAlignment="1">
      <alignment wrapText="1"/>
    </xf>
    <xf numFmtId="0" fontId="1" fillId="0" borderId="0" xfId="0" applyFont="1" applyAlignment="1">
      <alignment vertical="center"/>
    </xf>
    <xf numFmtId="0" fontId="2" fillId="0" borderId="0" xfId="0" applyFont="1"/>
    <xf numFmtId="0" fontId="4" fillId="4" borderId="0" xfId="0" applyFont="1" applyFill="1" applyAlignment="1">
      <alignment horizontal="center" vertical="center" wrapText="1"/>
    </xf>
    <xf numFmtId="0" fontId="3" fillId="4" borderId="1" xfId="0" applyFont="1" applyFill="1" applyBorder="1" applyAlignment="1">
      <alignment horizontal="center" vertical="center" wrapText="1"/>
    </xf>
    <xf numFmtId="0" fontId="1" fillId="0" borderId="1" xfId="0" applyNumberFormat="1" applyFont="1" applyBorder="1" applyAlignment="1">
      <alignment wrapText="1"/>
    </xf>
    <xf numFmtId="0" fontId="9" fillId="7" borderId="3" xfId="0" applyFont="1" applyFill="1" applyBorder="1" applyAlignment="1"/>
    <xf numFmtId="0" fontId="9" fillId="7" borderId="4" xfId="0" applyFont="1" applyFill="1" applyBorder="1" applyAlignment="1"/>
    <xf numFmtId="0" fontId="1" fillId="4" borderId="1" xfId="0" applyFont="1" applyFill="1" applyBorder="1"/>
    <xf numFmtId="0" fontId="1" fillId="0" borderId="1" xfId="0" applyFont="1" applyBorder="1"/>
    <xf numFmtId="0" fontId="1" fillId="0" borderId="1" xfId="0" applyFont="1" applyBorder="1" applyAlignment="1">
      <alignment vertical="center"/>
    </xf>
    <xf numFmtId="0" fontId="1" fillId="5" borderId="0" xfId="0" applyFont="1" applyFill="1" applyAlignment="1">
      <alignment horizontal="left"/>
    </xf>
    <xf numFmtId="0" fontId="9" fillId="3" borderId="3" xfId="0" applyFont="1" applyFill="1" applyBorder="1" applyAlignment="1"/>
    <xf numFmtId="0" fontId="4" fillId="6" borderId="1" xfId="0" applyFont="1" applyFill="1" applyBorder="1"/>
    <xf numFmtId="0" fontId="2" fillId="7" borderId="3" xfId="0" applyFont="1" applyFill="1" applyBorder="1" applyAlignment="1"/>
    <xf numFmtId="0" fontId="2" fillId="0" borderId="0" xfId="0" applyFont="1" applyFill="1" applyBorder="1" applyAlignment="1">
      <alignment wrapText="1"/>
    </xf>
    <xf numFmtId="0" fontId="1" fillId="0" borderId="0" xfId="0" applyFont="1" applyFill="1" applyBorder="1" applyAlignment="1">
      <alignment wrapText="1"/>
    </xf>
    <xf numFmtId="0" fontId="11" fillId="0" borderId="0" xfId="0" applyFont="1" applyFill="1" applyBorder="1" applyAlignment="1">
      <alignment vertical="center" wrapText="1"/>
    </xf>
    <xf numFmtId="0" fontId="12" fillId="0" borderId="0" xfId="0" applyFont="1" applyAlignment="1">
      <alignment vertical="center" wrapText="1"/>
    </xf>
    <xf numFmtId="0" fontId="1" fillId="0" borderId="1" xfId="0" applyFont="1" applyFill="1" applyBorder="1" applyAlignment="1">
      <alignment wrapText="1"/>
    </xf>
    <xf numFmtId="0" fontId="1" fillId="0" borderId="0" xfId="0" applyFont="1" applyBorder="1" applyAlignment="1"/>
    <xf numFmtId="0" fontId="1" fillId="7" borderId="3" xfId="0" applyFont="1" applyFill="1" applyBorder="1" applyAlignment="1">
      <alignment wrapText="1"/>
    </xf>
    <xf numFmtId="0" fontId="1" fillId="0" borderId="0" xfId="0" applyFont="1" applyFill="1" applyAlignment="1">
      <alignment wrapText="1"/>
    </xf>
    <xf numFmtId="1" fontId="9" fillId="7" borderId="3" xfId="0" applyNumberFormat="1" applyFont="1" applyFill="1" applyBorder="1" applyAlignment="1"/>
    <xf numFmtId="0" fontId="1" fillId="7" borderId="1" xfId="0" applyFont="1" applyFill="1" applyBorder="1" applyAlignment="1">
      <alignment wrapText="1"/>
    </xf>
    <xf numFmtId="1" fontId="1" fillId="0" borderId="1" xfId="0" applyNumberFormat="1" applyFont="1" applyFill="1" applyBorder="1" applyAlignment="1">
      <alignment wrapText="1"/>
    </xf>
    <xf numFmtId="0" fontId="10" fillId="0" borderId="1" xfId="0" applyFont="1" applyFill="1" applyBorder="1" applyAlignment="1">
      <alignment wrapText="1"/>
    </xf>
    <xf numFmtId="0" fontId="1" fillId="3" borderId="5" xfId="0" applyFont="1" applyFill="1" applyBorder="1" applyAlignment="1">
      <alignment wrapText="1"/>
    </xf>
    <xf numFmtId="1" fontId="1" fillId="0" borderId="5" xfId="0" applyNumberFormat="1" applyFont="1" applyBorder="1" applyAlignment="1">
      <alignment wrapText="1"/>
    </xf>
    <xf numFmtId="0" fontId="4" fillId="2" borderId="2" xfId="0" applyFont="1" applyFill="1" applyBorder="1" applyAlignment="1">
      <alignment wrapText="1"/>
    </xf>
    <xf numFmtId="0" fontId="1" fillId="0" borderId="0" xfId="0" applyFont="1" applyBorder="1"/>
    <xf numFmtId="0" fontId="4" fillId="0" borderId="0" xfId="0" applyFont="1" applyFill="1" applyBorder="1" applyAlignment="1">
      <alignment horizontal="center" vertical="center" wrapText="1"/>
    </xf>
    <xf numFmtId="0" fontId="1" fillId="0" borderId="0" xfId="0" applyFont="1" applyFill="1" applyBorder="1"/>
    <xf numFmtId="0" fontId="4" fillId="6" borderId="1" xfId="0" applyFont="1" applyFill="1" applyBorder="1" applyAlignment="1">
      <alignment vertical="center"/>
    </xf>
    <xf numFmtId="0" fontId="4" fillId="6" borderId="1" xfId="0" applyFont="1" applyFill="1" applyBorder="1" applyAlignment="1">
      <alignment horizontal="center" vertical="center" wrapText="1"/>
    </xf>
    <xf numFmtId="0" fontId="4" fillId="6" borderId="1" xfId="0" applyFont="1" applyFill="1" applyBorder="1" applyAlignment="1">
      <alignment horizontal="center" vertical="center"/>
    </xf>
    <xf numFmtId="0" fontId="1" fillId="0" borderId="1" xfId="0" applyFont="1" applyFill="1" applyBorder="1"/>
    <xf numFmtId="0" fontId="4" fillId="0" borderId="0" xfId="0" applyFont="1" applyFill="1" applyBorder="1" applyAlignment="1">
      <alignment horizontal="center" vertical="center"/>
    </xf>
    <xf numFmtId="0" fontId="11" fillId="0" borderId="0" xfId="0" applyFont="1" applyAlignment="1">
      <alignment vertical="center"/>
    </xf>
    <xf numFmtId="0" fontId="2" fillId="0" borderId="0" xfId="0" applyFont="1" applyAlignment="1">
      <alignment vertical="center"/>
    </xf>
    <xf numFmtId="0" fontId="1" fillId="0" borderId="0" xfId="0" applyFont="1" applyBorder="1" applyAlignment="1">
      <alignment vertical="center"/>
    </xf>
    <xf numFmtId="0" fontId="0" fillId="0" borderId="0" xfId="0" applyAlignment="1">
      <alignment vertical="center"/>
    </xf>
    <xf numFmtId="0" fontId="1" fillId="0" borderId="6" xfId="0" applyFont="1" applyBorder="1"/>
    <xf numFmtId="0" fontId="4" fillId="6" borderId="0" xfId="0" applyFont="1" applyFill="1" applyAlignment="1">
      <alignment horizontal="center" vertical="center"/>
    </xf>
    <xf numFmtId="0" fontId="11" fillId="0" borderId="0" xfId="0" applyFont="1" applyBorder="1" applyAlignment="1">
      <alignment vertical="center"/>
    </xf>
    <xf numFmtId="0" fontId="3" fillId="0" borderId="0" xfId="0" applyFont="1" applyBorder="1"/>
    <xf numFmtId="0" fontId="4" fillId="6" borderId="1" xfId="0" applyFont="1" applyFill="1" applyBorder="1" applyAlignment="1">
      <alignment horizontal="left" vertical="center"/>
    </xf>
    <xf numFmtId="0" fontId="4" fillId="4" borderId="1" xfId="0" applyFont="1" applyFill="1" applyBorder="1"/>
    <xf numFmtId="0" fontId="13" fillId="0" borderId="0" xfId="0" applyFont="1" applyAlignment="1">
      <alignment vertical="center"/>
    </xf>
    <xf numFmtId="0" fontId="3" fillId="6" borderId="1" xfId="0" applyFont="1" applyFill="1" applyBorder="1"/>
    <xf numFmtId="0" fontId="1" fillId="0" borderId="5" xfId="0" applyFont="1" applyBorder="1" applyAlignment="1">
      <alignment wrapText="1"/>
    </xf>
    <xf numFmtId="0" fontId="4" fillId="4" borderId="0" xfId="0" applyFont="1" applyFill="1" applyAlignment="1" applyProtection="1">
      <alignment horizontal="center" vertical="center" wrapText="1"/>
      <protection locked="0"/>
    </xf>
    <xf numFmtId="1" fontId="1" fillId="5" borderId="1" xfId="0" applyNumberFormat="1" applyFont="1" applyFill="1" applyBorder="1" applyAlignment="1" applyProtection="1">
      <alignment wrapText="1"/>
      <protection locked="0"/>
    </xf>
    <xf numFmtId="3" fontId="1" fillId="0" borderId="1" xfId="0" applyNumberFormat="1" applyFont="1" applyBorder="1" applyAlignment="1" applyProtection="1">
      <alignment wrapText="1"/>
      <protection locked="0"/>
    </xf>
    <xf numFmtId="9" fontId="1" fillId="0" borderId="1" xfId="0" applyNumberFormat="1" applyFont="1" applyBorder="1" applyAlignment="1" applyProtection="1">
      <alignment wrapText="1"/>
    </xf>
    <xf numFmtId="1" fontId="1" fillId="0" borderId="1" xfId="0" applyNumberFormat="1" applyFont="1" applyBorder="1" applyAlignment="1" applyProtection="1">
      <alignment wrapText="1"/>
      <protection locked="0"/>
    </xf>
    <xf numFmtId="0" fontId="2" fillId="7" borderId="2" xfId="0" applyFont="1" applyFill="1" applyBorder="1" applyAlignment="1" applyProtection="1">
      <protection locked="0"/>
    </xf>
    <xf numFmtId="0" fontId="2" fillId="7" borderId="3" xfId="0" applyFont="1" applyFill="1" applyBorder="1" applyAlignment="1" applyProtection="1">
      <protection locked="0"/>
    </xf>
    <xf numFmtId="3" fontId="9" fillId="7" borderId="3" xfId="0" applyNumberFormat="1" applyFont="1" applyFill="1" applyBorder="1" applyAlignment="1" applyProtection="1">
      <protection locked="0"/>
    </xf>
    <xf numFmtId="9" fontId="9" fillId="7" borderId="3" xfId="0" applyNumberFormat="1" applyFont="1" applyFill="1" applyBorder="1" applyAlignment="1" applyProtection="1"/>
    <xf numFmtId="0" fontId="9" fillId="7" borderId="3" xfId="0" applyFont="1" applyFill="1" applyBorder="1" applyAlignment="1" applyProtection="1">
      <protection locked="0"/>
    </xf>
    <xf numFmtId="0" fontId="9" fillId="7" borderId="4" xfId="0" applyFont="1" applyFill="1" applyBorder="1" applyAlignment="1" applyProtection="1">
      <protection locked="0"/>
    </xf>
    <xf numFmtId="0" fontId="1" fillId="0" borderId="0" xfId="0" applyFont="1" applyAlignment="1" applyProtection="1">
      <alignment wrapText="1"/>
      <protection locked="0"/>
    </xf>
    <xf numFmtId="164" fontId="1" fillId="0" borderId="0" xfId="0" applyNumberFormat="1" applyFont="1" applyAlignment="1" applyProtection="1">
      <alignment wrapText="1"/>
      <protection locked="0"/>
    </xf>
    <xf numFmtId="0" fontId="1" fillId="4" borderId="0" xfId="0" applyFont="1" applyFill="1" applyAlignment="1">
      <alignment vertical="center" wrapText="1"/>
    </xf>
    <xf numFmtId="0" fontId="1" fillId="0" borderId="0" xfId="0" applyFont="1" applyAlignment="1">
      <alignment vertical="center" wrapText="1"/>
    </xf>
    <xf numFmtId="0" fontId="5" fillId="4" borderId="0" xfId="0" applyFont="1" applyFill="1" applyAlignment="1">
      <alignment vertical="center"/>
    </xf>
    <xf numFmtId="0" fontId="5" fillId="4" borderId="0" xfId="0" applyFont="1" applyFill="1"/>
    <xf numFmtId="1" fontId="1" fillId="0" borderId="1" xfId="0" applyNumberFormat="1" applyFont="1" applyBorder="1"/>
    <xf numFmtId="9" fontId="1" fillId="0" borderId="1" xfId="0" applyNumberFormat="1" applyFont="1" applyBorder="1"/>
    <xf numFmtId="0" fontId="4" fillId="6" borderId="1" xfId="0" applyFont="1" applyFill="1" applyBorder="1" applyAlignment="1">
      <alignment vertical="center" wrapText="1"/>
    </xf>
    <xf numFmtId="0" fontId="4" fillId="6" borderId="0" xfId="0" applyFont="1" applyFill="1" applyBorder="1" applyAlignment="1">
      <alignment horizontal="center" vertical="center"/>
    </xf>
    <xf numFmtId="0" fontId="4" fillId="4" borderId="1" xfId="0" applyFont="1" applyFill="1" applyBorder="1" applyAlignment="1">
      <alignment horizontal="center" vertical="center" wrapText="1"/>
    </xf>
    <xf numFmtId="0" fontId="4" fillId="6" borderId="1" xfId="0" applyFont="1" applyFill="1" applyBorder="1" applyAlignment="1">
      <alignment horizontal="center" wrapText="1"/>
    </xf>
    <xf numFmtId="0" fontId="1" fillId="0" borderId="0" xfId="0" applyFont="1" applyBorder="1" applyAlignment="1">
      <alignment wrapText="1"/>
    </xf>
    <xf numFmtId="0" fontId="1" fillId="6" borderId="1" xfId="0" applyFont="1" applyFill="1" applyBorder="1"/>
    <xf numFmtId="0" fontId="12" fillId="0" borderId="0" xfId="0" applyFont="1" applyFill="1" applyBorder="1" applyAlignment="1">
      <alignment vertical="center" wrapText="1"/>
    </xf>
    <xf numFmtId="0" fontId="4" fillId="0" borderId="0" xfId="0" applyFont="1" applyBorder="1" applyAlignment="1">
      <alignment horizontal="center" vertical="center"/>
    </xf>
    <xf numFmtId="0" fontId="1" fillId="0" borderId="0" xfId="0" applyFont="1" applyAlignment="1"/>
    <xf numFmtId="0" fontId="2" fillId="4" borderId="1" xfId="0" applyFont="1" applyFill="1" applyBorder="1"/>
    <xf numFmtId="0" fontId="4" fillId="4" borderId="0" xfId="0" applyFont="1" applyFill="1" applyBorder="1" applyAlignment="1">
      <alignment horizontal="center" vertical="center"/>
    </xf>
    <xf numFmtId="0" fontId="10" fillId="0" borderId="1" xfId="0" applyFont="1" applyFill="1" applyBorder="1" applyAlignment="1">
      <alignment horizontal="right"/>
    </xf>
    <xf numFmtId="0" fontId="1" fillId="0" borderId="1" xfId="0" applyFont="1" applyBorder="1" applyAlignment="1">
      <alignment horizontal="right"/>
    </xf>
    <xf numFmtId="0" fontId="4" fillId="6" borderId="0" xfId="0" applyFont="1" applyFill="1" applyAlignment="1">
      <alignment horizontal="center" vertical="center" wrapText="1"/>
    </xf>
    <xf numFmtId="0" fontId="15" fillId="0" borderId="0" xfId="0" applyFont="1" applyFill="1"/>
    <xf numFmtId="0" fontId="1" fillId="0" borderId="0" xfId="0" applyFont="1" applyAlignment="1">
      <alignment horizontal="left" vertical="center"/>
    </xf>
    <xf numFmtId="0" fontId="2" fillId="0" borderId="0" xfId="0" applyFont="1" applyFill="1" applyBorder="1" applyAlignment="1" applyProtection="1">
      <alignment horizontal="left" vertical="center" wrapText="1"/>
      <protection locked="0"/>
    </xf>
    <xf numFmtId="0" fontId="2" fillId="0" borderId="0" xfId="0" applyFont="1" applyFill="1" applyBorder="1" applyAlignment="1" applyProtection="1">
      <alignment wrapText="1"/>
      <protection locked="0"/>
    </xf>
    <xf numFmtId="0" fontId="0" fillId="5" borderId="0" xfId="0" applyFill="1" applyAlignment="1">
      <alignment vertical="top" wrapText="1"/>
    </xf>
    <xf numFmtId="0" fontId="6" fillId="5" borderId="0" xfId="0" applyFont="1" applyFill="1" applyAlignment="1"/>
    <xf numFmtId="0" fontId="0" fillId="5" borderId="0" xfId="0" applyFill="1" applyAlignment="1"/>
    <xf numFmtId="0" fontId="17" fillId="5" borderId="0" xfId="0" applyFont="1" applyFill="1" applyAlignment="1"/>
    <xf numFmtId="0" fontId="4" fillId="4" borderId="0" xfId="0" applyFont="1" applyFill="1" applyAlignment="1">
      <alignment horizontal="left" vertical="center"/>
    </xf>
    <xf numFmtId="0" fontId="4" fillId="0" borderId="0" xfId="0" applyFont="1" applyFill="1" applyBorder="1" applyAlignment="1">
      <alignment horizontal="left" vertical="center"/>
    </xf>
    <xf numFmtId="0" fontId="13" fillId="0" borderId="0" xfId="0" applyFont="1" applyFill="1" applyBorder="1"/>
    <xf numFmtId="0" fontId="5" fillId="0" borderId="0" xfId="0" applyFont="1" applyFill="1" applyAlignment="1">
      <alignment vertical="center"/>
    </xf>
    <xf numFmtId="0" fontId="5" fillId="0" borderId="0" xfId="0" applyFont="1" applyFill="1"/>
    <xf numFmtId="0" fontId="4" fillId="4" borderId="0" xfId="0" applyFont="1" applyFill="1" applyAlignment="1" applyProtection="1">
      <alignment horizontal="left" vertical="center" wrapText="1"/>
      <protection locked="0"/>
    </xf>
    <xf numFmtId="0" fontId="10" fillId="0" borderId="1" xfId="0" applyFont="1" applyFill="1" applyBorder="1" applyAlignment="1">
      <alignment vertical="center"/>
    </xf>
    <xf numFmtId="0" fontId="13" fillId="0" borderId="13" xfId="0" applyFont="1" applyFill="1" applyBorder="1"/>
    <xf numFmtId="0" fontId="4" fillId="0" borderId="13" xfId="0" applyFont="1" applyFill="1" applyBorder="1" applyAlignment="1">
      <alignment horizontal="left" vertical="center"/>
    </xf>
    <xf numFmtId="0" fontId="10" fillId="0" borderId="2" xfId="0" applyFont="1" applyFill="1" applyBorder="1"/>
    <xf numFmtId="0" fontId="1" fillId="0" borderId="1" xfId="0" applyFont="1" applyBorder="1" applyAlignment="1" applyProtection="1">
      <alignment wrapText="1"/>
      <protection locked="0"/>
    </xf>
    <xf numFmtId="1" fontId="9" fillId="7" borderId="3" xfId="0" applyNumberFormat="1" applyFont="1" applyFill="1" applyBorder="1" applyAlignment="1" applyProtection="1">
      <protection locked="0"/>
    </xf>
    <xf numFmtId="1" fontId="9" fillId="7" borderId="4" xfId="0" applyNumberFormat="1" applyFont="1" applyFill="1" applyBorder="1" applyAlignment="1" applyProtection="1">
      <protection locked="0"/>
    </xf>
    <xf numFmtId="0" fontId="1" fillId="0" borderId="1" xfId="0" applyFont="1" applyBorder="1" applyAlignment="1" applyProtection="1">
      <alignment wrapText="1"/>
    </xf>
    <xf numFmtId="0" fontId="1" fillId="0" borderId="0" xfId="0" applyFont="1" applyAlignment="1" applyProtection="1">
      <alignment vertical="center" wrapText="1"/>
    </xf>
    <xf numFmtId="0" fontId="4" fillId="4" borderId="2" xfId="0" applyFont="1" applyFill="1" applyBorder="1" applyAlignment="1" applyProtection="1">
      <alignment horizontal="center" vertical="center" wrapText="1"/>
    </xf>
    <xf numFmtId="0" fontId="4" fillId="4" borderId="10" xfId="0" applyFont="1" applyFill="1" applyBorder="1" applyAlignment="1" applyProtection="1">
      <alignment horizontal="center" vertical="center" wrapText="1"/>
    </xf>
    <xf numFmtId="0" fontId="1" fillId="0" borderId="0" xfId="0" applyFont="1" applyAlignment="1" applyProtection="1">
      <alignment wrapText="1"/>
    </xf>
    <xf numFmtId="0" fontId="4" fillId="6" borderId="1" xfId="0" applyFont="1" applyFill="1" applyBorder="1" applyAlignment="1" applyProtection="1">
      <alignment horizontal="center" vertical="center" wrapText="1"/>
    </xf>
    <xf numFmtId="164" fontId="1" fillId="0" borderId="0" xfId="0" applyNumberFormat="1" applyFont="1" applyAlignment="1" applyProtection="1">
      <alignment wrapText="1"/>
    </xf>
    <xf numFmtId="0" fontId="4" fillId="6" borderId="1" xfId="0" applyFont="1" applyFill="1" applyBorder="1" applyAlignment="1" applyProtection="1">
      <alignment vertical="center" wrapText="1"/>
    </xf>
    <xf numFmtId="0" fontId="1" fillId="0" borderId="0" xfId="0" applyFont="1" applyFill="1" applyBorder="1" applyProtection="1"/>
    <xf numFmtId="0" fontId="1" fillId="0" borderId="1" xfId="0" applyFont="1" applyFill="1" applyBorder="1" applyAlignment="1" applyProtection="1">
      <alignment wrapText="1"/>
      <protection locked="0"/>
    </xf>
    <xf numFmtId="0" fontId="14" fillId="0" borderId="0" xfId="0" applyFont="1" applyAlignment="1" applyProtection="1">
      <alignment wrapText="1"/>
    </xf>
    <xf numFmtId="0" fontId="19" fillId="0" borderId="0" xfId="0" applyFont="1" applyAlignment="1">
      <alignment wrapText="1"/>
    </xf>
    <xf numFmtId="0" fontId="1" fillId="0" borderId="0" xfId="0" applyFont="1" applyFill="1" applyBorder="1" applyAlignment="1" applyProtection="1">
      <alignment horizontal="left" vertical="center" wrapText="1"/>
      <protection locked="0"/>
    </xf>
    <xf numFmtId="0" fontId="15" fillId="0" borderId="0" xfId="0" applyFont="1" applyFill="1" applyAlignment="1">
      <alignment wrapText="1"/>
    </xf>
    <xf numFmtId="0" fontId="2" fillId="0" borderId="1" xfId="0" applyFont="1" applyFill="1" applyBorder="1" applyAlignment="1" applyProtection="1">
      <alignment horizontal="left" vertical="center" wrapText="1"/>
      <protection locked="0"/>
    </xf>
    <xf numFmtId="0" fontId="2" fillId="0" borderId="1" xfId="0" applyFont="1" applyBorder="1"/>
    <xf numFmtId="0" fontId="1" fillId="0" borderId="13" xfId="0" applyFont="1" applyFill="1" applyBorder="1" applyAlignment="1">
      <alignment wrapText="1"/>
    </xf>
    <xf numFmtId="0" fontId="0" fillId="0" borderId="0" xfId="0" applyBorder="1"/>
    <xf numFmtId="0" fontId="1" fillId="0" borderId="0" xfId="0" applyFont="1" applyBorder="1" applyAlignment="1">
      <alignment horizontal="left" vertical="center" wrapText="1"/>
    </xf>
    <xf numFmtId="0" fontId="2" fillId="0" borderId="0" xfId="0" applyFont="1" applyBorder="1"/>
    <xf numFmtId="0" fontId="0" fillId="0" borderId="0" xfId="0" applyFill="1" applyBorder="1"/>
    <xf numFmtId="0" fontId="19" fillId="8" borderId="2" xfId="0" applyFont="1" applyFill="1" applyBorder="1" applyAlignment="1">
      <alignment horizontal="left" vertical="center" wrapText="1"/>
    </xf>
    <xf numFmtId="0" fontId="19" fillId="8" borderId="3" xfId="0" applyFont="1" applyFill="1" applyBorder="1" applyAlignment="1">
      <alignment horizontal="center" vertical="center" wrapText="1"/>
    </xf>
    <xf numFmtId="0" fontId="19" fillId="8" borderId="4" xfId="0" applyFont="1" applyFill="1" applyBorder="1" applyAlignment="1">
      <alignment horizontal="center" vertical="center" wrapText="1"/>
    </xf>
    <xf numFmtId="0" fontId="19" fillId="8" borderId="1" xfId="0" applyFont="1" applyFill="1" applyBorder="1" applyAlignment="1">
      <alignment horizontal="left" vertical="center" wrapText="1"/>
    </xf>
    <xf numFmtId="0" fontId="19" fillId="8" borderId="11" xfId="0" applyFont="1" applyFill="1" applyBorder="1" applyAlignment="1" applyProtection="1">
      <alignment horizontal="left" vertical="center" wrapText="1"/>
      <protection locked="0"/>
    </xf>
    <xf numFmtId="0" fontId="0" fillId="8" borderId="11" xfId="0" applyFont="1" applyFill="1" applyBorder="1" applyAlignment="1">
      <alignment horizontal="left" vertical="center" wrapText="1"/>
    </xf>
    <xf numFmtId="0" fontId="0" fillId="8" borderId="4" xfId="0" applyFont="1" applyFill="1" applyBorder="1" applyAlignment="1">
      <alignment horizontal="left" vertical="center" wrapText="1"/>
    </xf>
    <xf numFmtId="0" fontId="19" fillId="8" borderId="1" xfId="0" applyFont="1" applyFill="1" applyBorder="1" applyAlignment="1" applyProtection="1">
      <alignment horizontal="left" vertical="center" wrapText="1"/>
      <protection locked="0"/>
    </xf>
    <xf numFmtId="0" fontId="19" fillId="8" borderId="1" xfId="0" applyFont="1" applyFill="1" applyBorder="1" applyAlignment="1">
      <alignment horizontal="right" vertical="center" wrapText="1"/>
    </xf>
    <xf numFmtId="9" fontId="19" fillId="8" borderId="1" xfId="0" applyNumberFormat="1" applyFont="1" applyFill="1" applyBorder="1" applyAlignment="1">
      <alignment horizontal="right" vertical="center" wrapText="1"/>
    </xf>
    <xf numFmtId="0" fontId="19" fillId="8" borderId="11" xfId="0" applyFont="1" applyFill="1" applyBorder="1" applyAlignment="1">
      <alignment horizontal="left" vertical="center" wrapText="1"/>
    </xf>
    <xf numFmtId="0" fontId="1" fillId="8" borderId="11" xfId="0" applyFont="1" applyFill="1" applyBorder="1" applyAlignment="1">
      <alignment horizontal="left" vertical="center" wrapText="1"/>
    </xf>
    <xf numFmtId="0" fontId="1" fillId="8" borderId="12" xfId="0" applyFont="1" applyFill="1" applyBorder="1" applyAlignment="1">
      <alignment horizontal="left" vertical="center" wrapText="1"/>
    </xf>
    <xf numFmtId="0" fontId="4" fillId="8" borderId="0" xfId="0" applyFont="1" applyFill="1" applyAlignment="1">
      <alignment horizontal="center" vertical="center" wrapText="1"/>
    </xf>
    <xf numFmtId="0" fontId="19" fillId="8" borderId="0" xfId="0" applyFont="1" applyFill="1" applyAlignment="1">
      <alignment horizontal="left" vertical="center" wrapText="1"/>
    </xf>
    <xf numFmtId="0" fontId="19" fillId="8"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18" fillId="8" borderId="11" xfId="0" applyFont="1" applyFill="1" applyBorder="1" applyAlignment="1">
      <alignment horizontal="left" vertical="center" wrapText="1"/>
    </xf>
    <xf numFmtId="0" fontId="15" fillId="8" borderId="11" xfId="0" applyFont="1" applyFill="1" applyBorder="1" applyAlignment="1">
      <alignment horizontal="left" vertical="center" wrapText="1"/>
    </xf>
    <xf numFmtId="0" fontId="15" fillId="8" borderId="12" xfId="0" applyFont="1" applyFill="1" applyBorder="1" applyAlignment="1">
      <alignment horizontal="left" vertical="center" wrapText="1"/>
    </xf>
    <xf numFmtId="0" fontId="19" fillId="8" borderId="1" xfId="0" applyFont="1" applyFill="1" applyBorder="1" applyAlignment="1">
      <alignment vertical="center" wrapText="1"/>
    </xf>
    <xf numFmtId="164" fontId="19" fillId="8" borderId="1" xfId="0" applyNumberFormat="1" applyFont="1" applyFill="1" applyBorder="1" applyAlignment="1">
      <alignment vertical="center" wrapText="1"/>
    </xf>
    <xf numFmtId="0" fontId="18" fillId="8" borderId="7" xfId="0" applyFont="1" applyFill="1" applyBorder="1" applyAlignment="1" applyProtection="1">
      <alignment horizontal="left" vertical="center" wrapText="1"/>
    </xf>
    <xf numFmtId="0" fontId="18" fillId="8" borderId="7" xfId="0" applyFont="1" applyFill="1" applyBorder="1" applyAlignment="1" applyProtection="1">
      <alignment horizontal="center" vertical="center" wrapText="1"/>
    </xf>
    <xf numFmtId="0" fontId="4" fillId="6" borderId="5" xfId="0" applyFont="1" applyFill="1" applyBorder="1" applyAlignment="1" applyProtection="1">
      <alignment horizontal="center" vertical="center" wrapText="1"/>
    </xf>
    <xf numFmtId="0" fontId="4" fillId="6" borderId="14" xfId="0" applyFont="1" applyFill="1" applyBorder="1" applyAlignment="1" applyProtection="1">
      <alignment horizontal="center" vertical="center" wrapText="1"/>
    </xf>
    <xf numFmtId="0" fontId="18" fillId="8" borderId="2" xfId="0" applyFont="1" applyFill="1" applyBorder="1" applyAlignment="1" applyProtection="1">
      <alignment horizontal="left" vertical="top" wrapText="1"/>
    </xf>
    <xf numFmtId="0" fontId="4" fillId="8" borderId="3" xfId="0" applyFont="1" applyFill="1" applyBorder="1" applyAlignment="1" applyProtection="1">
      <alignment horizontal="center" vertical="center" wrapText="1"/>
    </xf>
    <xf numFmtId="0" fontId="4" fillId="8" borderId="4" xfId="0" applyFont="1" applyFill="1" applyBorder="1" applyAlignment="1" applyProtection="1">
      <alignment horizontal="center" vertical="center" wrapText="1"/>
    </xf>
    <xf numFmtId="0" fontId="4" fillId="4" borderId="8" xfId="0" applyFont="1" applyFill="1" applyBorder="1" applyAlignment="1" applyProtection="1">
      <alignment horizontal="center" vertical="center" wrapText="1"/>
    </xf>
    <xf numFmtId="0" fontId="4" fillId="4" borderId="9" xfId="0" applyFont="1" applyFill="1" applyBorder="1" applyAlignment="1" applyProtection="1">
      <alignment horizontal="center" vertical="center" wrapText="1"/>
    </xf>
    <xf numFmtId="0" fontId="14" fillId="0" borderId="0" xfId="0" applyFont="1" applyBorder="1" applyAlignment="1" applyProtection="1">
      <alignment wrapText="1"/>
    </xf>
    <xf numFmtId="0" fontId="1" fillId="0" borderId="0" xfId="0" applyFont="1" applyBorder="1" applyAlignment="1" applyProtection="1">
      <alignment wrapText="1"/>
    </xf>
    <xf numFmtId="0" fontId="1" fillId="0" borderId="0" xfId="0" applyFont="1" applyBorder="1" applyAlignment="1" applyProtection="1">
      <alignment wrapText="1"/>
      <protection locked="0"/>
    </xf>
    <xf numFmtId="0" fontId="14" fillId="0" borderId="0" xfId="0" applyFont="1" applyBorder="1" applyAlignment="1" applyProtection="1">
      <alignment wrapText="1"/>
      <protection locked="0"/>
    </xf>
    <xf numFmtId="0" fontId="16" fillId="0" borderId="0" xfId="0" applyFont="1" applyFill="1" applyBorder="1" applyAlignment="1" applyProtection="1">
      <alignment horizontal="left" vertical="center" wrapText="1"/>
    </xf>
    <xf numFmtId="1" fontId="1" fillId="0" borderId="1" xfId="0" applyNumberFormat="1" applyFont="1" applyBorder="1" applyAlignment="1" applyProtection="1">
      <protection locked="0"/>
    </xf>
    <xf numFmtId="1" fontId="1" fillId="0" borderId="1" xfId="0" applyNumberFormat="1" applyFont="1" applyBorder="1" applyProtection="1">
      <protection locked="0"/>
    </xf>
    <xf numFmtId="0" fontId="1" fillId="0" borderId="1" xfId="0" applyFont="1" applyBorder="1" applyAlignment="1" applyProtection="1">
      <protection locked="0"/>
    </xf>
    <xf numFmtId="0" fontId="1" fillId="0" borderId="1" xfId="0" applyFont="1" applyBorder="1" applyProtection="1">
      <protection locked="0"/>
    </xf>
    <xf numFmtId="1" fontId="1" fillId="0" borderId="1" xfId="0" applyNumberFormat="1" applyFont="1" applyFill="1" applyBorder="1" applyAlignment="1" applyProtection="1">
      <alignment wrapText="1"/>
      <protection locked="0"/>
    </xf>
    <xf numFmtId="0" fontId="1" fillId="0" borderId="1" xfId="0" applyNumberFormat="1" applyFont="1" applyBorder="1" applyAlignment="1" applyProtection="1">
      <alignment wrapText="1"/>
      <protection locked="0"/>
    </xf>
    <xf numFmtId="1" fontId="1" fillId="0" borderId="2" xfId="0" applyNumberFormat="1" applyFont="1" applyBorder="1" applyAlignment="1" applyProtection="1">
      <alignment wrapText="1"/>
      <protection locked="0"/>
    </xf>
    <xf numFmtId="0" fontId="1" fillId="3" borderId="1" xfId="0" applyNumberFormat="1" applyFont="1" applyFill="1" applyBorder="1" applyAlignment="1" applyProtection="1">
      <alignment wrapText="1"/>
      <protection locked="0"/>
    </xf>
    <xf numFmtId="0" fontId="10" fillId="0" borderId="1" xfId="0" applyFont="1" applyFill="1" applyBorder="1" applyAlignment="1" applyProtection="1">
      <alignment wrapText="1"/>
      <protection locked="0"/>
    </xf>
    <xf numFmtId="0" fontId="1" fillId="0" borderId="5" xfId="0" applyFont="1" applyFill="1" applyBorder="1" applyAlignment="1" applyProtection="1">
      <alignment wrapText="1"/>
      <protection locked="0"/>
    </xf>
    <xf numFmtId="1" fontId="1" fillId="0" borderId="5" xfId="0" applyNumberFormat="1" applyFont="1" applyBorder="1" applyAlignment="1" applyProtection="1">
      <alignment wrapText="1"/>
      <protection locked="0"/>
    </xf>
    <xf numFmtId="1" fontId="1" fillId="0" borderId="1" xfId="0" applyNumberFormat="1" applyFont="1" applyBorder="1" applyAlignment="1" applyProtection="1">
      <alignment wrapText="1"/>
    </xf>
    <xf numFmtId="0" fontId="1" fillId="3" borderId="1" xfId="0" applyFont="1" applyFill="1" applyBorder="1" applyAlignment="1" applyProtection="1">
      <alignment wrapText="1"/>
      <protection locked="0"/>
    </xf>
    <xf numFmtId="0" fontId="17" fillId="0" borderId="1" xfId="0" applyFont="1" applyFill="1" applyBorder="1" applyAlignment="1" applyProtection="1">
      <alignment vertical="center"/>
      <protection locked="0"/>
    </xf>
    <xf numFmtId="0" fontId="0" fillId="0" borderId="0" xfId="0" applyAlignment="1">
      <alignment wrapText="1"/>
    </xf>
    <xf numFmtId="0" fontId="6" fillId="5" borderId="0" xfId="0" applyFont="1" applyFill="1" applyAlignment="1">
      <alignment vertical="top" wrapText="1"/>
    </xf>
    <xf numFmtId="0" fontId="1" fillId="4" borderId="0" xfId="0" applyFont="1" applyFill="1" applyAlignment="1">
      <alignment wrapText="1"/>
    </xf>
    <xf numFmtId="0" fontId="4" fillId="6" borderId="1" xfId="0" applyFont="1" applyFill="1" applyBorder="1" applyAlignment="1"/>
    <xf numFmtId="0" fontId="4" fillId="4" borderId="1" xfId="0" applyFont="1" applyFill="1" applyBorder="1" applyAlignment="1">
      <alignment horizontal="center" vertical="center"/>
    </xf>
    <xf numFmtId="0" fontId="1" fillId="0" borderId="1" xfId="0" applyFont="1" applyBorder="1" applyAlignment="1"/>
    <xf numFmtId="0" fontId="1" fillId="0" borderId="1" xfId="0" applyFont="1" applyBorder="1" applyAlignment="1">
      <alignment wrapText="1"/>
    </xf>
    <xf numFmtId="0" fontId="1" fillId="0" borderId="1" xfId="0" applyFont="1" applyBorder="1" applyAlignment="1">
      <alignment wrapText="1"/>
    </xf>
    <xf numFmtId="0" fontId="1" fillId="0" borderId="2" xfId="0" applyFont="1" applyFill="1" applyBorder="1" applyAlignment="1" applyProtection="1">
      <alignment wrapText="1"/>
      <protection locked="0"/>
    </xf>
    <xf numFmtId="0" fontId="1" fillId="0" borderId="3" xfId="0" applyFont="1" applyBorder="1" applyAlignment="1" applyProtection="1">
      <alignment wrapText="1"/>
      <protection locked="0"/>
    </xf>
    <xf numFmtId="0" fontId="1" fillId="0" borderId="3" xfId="0" applyNumberFormat="1" applyFont="1" applyBorder="1" applyAlignment="1" applyProtection="1">
      <alignment wrapText="1"/>
      <protection locked="0"/>
    </xf>
    <xf numFmtId="1" fontId="1" fillId="0" borderId="3" xfId="0" applyNumberFormat="1" applyFont="1" applyBorder="1" applyAlignment="1" applyProtection="1">
      <alignment wrapText="1"/>
      <protection locked="0"/>
    </xf>
    <xf numFmtId="0" fontId="1" fillId="3" borderId="3" xfId="0" applyFont="1" applyFill="1" applyBorder="1" applyAlignment="1" applyProtection="1">
      <alignment wrapText="1"/>
      <protection locked="0"/>
    </xf>
    <xf numFmtId="0" fontId="1" fillId="0" borderId="4" xfId="0" applyFont="1" applyBorder="1" applyAlignment="1" applyProtection="1">
      <alignment wrapText="1"/>
      <protection locked="0"/>
    </xf>
    <xf numFmtId="0" fontId="1" fillId="0" borderId="1" xfId="0" applyFont="1" applyBorder="1" applyAlignment="1">
      <alignment wrapText="1"/>
    </xf>
    <xf numFmtId="3" fontId="13" fillId="0" borderId="1" xfId="0" applyNumberFormat="1" applyFont="1" applyFill="1" applyBorder="1" applyProtection="1">
      <protection locked="0"/>
    </xf>
    <xf numFmtId="0" fontId="6" fillId="5" borderId="0" xfId="0" applyFont="1" applyFill="1" applyAlignment="1">
      <alignment wrapText="1"/>
    </xf>
    <xf numFmtId="0" fontId="0" fillId="0" borderId="0" xfId="0" applyAlignment="1">
      <alignment wrapText="1"/>
    </xf>
    <xf numFmtId="0" fontId="1" fillId="5" borderId="0" xfId="0" applyFont="1" applyFill="1" applyAlignment="1">
      <alignment horizontal="left" wrapText="1"/>
    </xf>
    <xf numFmtId="0" fontId="0" fillId="0" borderId="0" xfId="0" applyAlignment="1"/>
    <xf numFmtId="0" fontId="6" fillId="5" borderId="0" xfId="0" applyFont="1" applyFill="1" applyAlignment="1">
      <alignment vertical="top" wrapText="1"/>
    </xf>
    <xf numFmtId="0" fontId="0" fillId="0" borderId="0" xfId="0" applyAlignment="1">
      <alignment vertical="top" wrapText="1"/>
    </xf>
    <xf numFmtId="0" fontId="5" fillId="4" borderId="0" xfId="0" applyFont="1" applyFill="1" applyAlignment="1">
      <alignment wrapText="1"/>
    </xf>
    <xf numFmtId="0" fontId="1" fillId="4" borderId="0" xfId="0" applyFont="1" applyFill="1" applyAlignment="1">
      <alignment wrapText="1"/>
    </xf>
    <xf numFmtId="0" fontId="17" fillId="0" borderId="3" xfId="0" applyFont="1" applyFill="1" applyBorder="1" applyAlignment="1" applyProtection="1">
      <alignment wrapText="1"/>
      <protection locked="0"/>
    </xf>
    <xf numFmtId="0" fontId="10" fillId="0" borderId="3" xfId="0" applyFont="1" applyBorder="1" applyAlignment="1" applyProtection="1">
      <alignment wrapText="1"/>
      <protection locked="0"/>
    </xf>
    <xf numFmtId="0" fontId="10" fillId="0" borderId="4" xfId="0" applyFont="1" applyBorder="1" applyAlignment="1" applyProtection="1">
      <alignment wrapText="1"/>
      <protection locked="0"/>
    </xf>
    <xf numFmtId="0" fontId="17" fillId="0" borderId="3" xfId="0" applyFont="1" applyFill="1" applyBorder="1" applyAlignment="1" applyProtection="1">
      <alignment horizontal="left" wrapText="1"/>
      <protection locked="0"/>
    </xf>
    <xf numFmtId="0" fontId="10" fillId="0" borderId="3" xfId="0" applyFont="1" applyBorder="1" applyAlignment="1" applyProtection="1">
      <alignment horizontal="left" wrapText="1"/>
      <protection locked="0"/>
    </xf>
    <xf numFmtId="0" fontId="10" fillId="0" borderId="4" xfId="0" applyFont="1" applyBorder="1" applyAlignment="1" applyProtection="1">
      <alignment horizontal="left" wrapText="1"/>
      <protection locked="0"/>
    </xf>
    <xf numFmtId="0" fontId="4" fillId="6" borderId="1" xfId="0" applyFont="1" applyFill="1" applyBorder="1" applyAlignment="1"/>
    <xf numFmtId="0" fontId="4" fillId="4" borderId="1" xfId="0" applyFont="1" applyFill="1" applyBorder="1" applyAlignment="1">
      <alignment wrapText="1"/>
    </xf>
    <xf numFmtId="0" fontId="2" fillId="0" borderId="1" xfId="0" applyFont="1" applyBorder="1" applyAlignment="1">
      <alignment wrapText="1"/>
    </xf>
    <xf numFmtId="0" fontId="4" fillId="6" borderId="2" xfId="0" applyFont="1" applyFill="1" applyBorder="1" applyAlignment="1"/>
    <xf numFmtId="0" fontId="1" fillId="0" borderId="3" xfId="0" applyFont="1" applyBorder="1" applyAlignment="1"/>
    <xf numFmtId="0" fontId="4" fillId="4" borderId="1" xfId="0" applyFont="1" applyFill="1" applyBorder="1" applyAlignment="1">
      <alignment horizontal="center" vertical="center"/>
    </xf>
    <xf numFmtId="0" fontId="4" fillId="0" borderId="1" xfId="0" applyFont="1" applyBorder="1" applyAlignment="1">
      <alignment horizontal="center" vertical="center"/>
    </xf>
    <xf numFmtId="0" fontId="1" fillId="0" borderId="1" xfId="0" applyFont="1" applyBorder="1" applyAlignment="1"/>
    <xf numFmtId="0" fontId="5" fillId="4" borderId="0" xfId="0" applyFont="1" applyFill="1" applyAlignment="1" applyProtection="1">
      <alignment vertical="center" wrapText="1"/>
    </xf>
    <xf numFmtId="0" fontId="5" fillId="4" borderId="0" xfId="0" applyFont="1" applyFill="1" applyAlignment="1">
      <alignment vertical="center" wrapText="1"/>
    </xf>
    <xf numFmtId="0" fontId="0" fillId="4" borderId="0" xfId="0" applyFill="1" applyAlignment="1">
      <alignment vertical="center" wrapText="1"/>
    </xf>
    <xf numFmtId="0" fontId="0" fillId="0" borderId="0" xfId="0" applyAlignment="1">
      <alignment vertical="center" wrapText="1"/>
    </xf>
    <xf numFmtId="0" fontId="4" fillId="6" borderId="11" xfId="0" applyFont="1" applyFill="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6" borderId="11" xfId="0" applyFill="1" applyBorder="1" applyAlignment="1">
      <alignment horizontal="left" vertical="center" wrapText="1"/>
    </xf>
    <xf numFmtId="0" fontId="0" fillId="6" borderId="12" xfId="0" applyFill="1" applyBorder="1" applyAlignment="1">
      <alignment horizontal="left" vertical="center" wrapText="1"/>
    </xf>
    <xf numFmtId="0" fontId="4" fillId="6" borderId="11"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left" vertical="center" wrapText="1"/>
      <protection locked="0"/>
    </xf>
    <xf numFmtId="0" fontId="0" fillId="0" borderId="1" xfId="0" applyBorder="1" applyAlignment="1"/>
    <xf numFmtId="0" fontId="1" fillId="0" borderId="1" xfId="0" applyFont="1" applyBorder="1" applyAlignment="1">
      <alignment horizontal="left" vertical="center" wrapText="1"/>
    </xf>
    <xf numFmtId="0" fontId="0" fillId="0" borderId="1" xfId="0" applyBorder="1" applyAlignment="1">
      <alignment horizontal="left" vertical="center"/>
    </xf>
    <xf numFmtId="0" fontId="1" fillId="0" borderId="1" xfId="0" applyFont="1" applyBorder="1" applyAlignment="1">
      <alignment wrapText="1"/>
    </xf>
    <xf numFmtId="0" fontId="2" fillId="0" borderId="2" xfId="0" applyFont="1" applyFill="1" applyBorder="1" applyAlignment="1" applyProtection="1">
      <alignment wrapText="1"/>
      <protection locked="0"/>
    </xf>
    <xf numFmtId="0" fontId="0" fillId="0" borderId="3" xfId="0" applyBorder="1" applyAlignment="1"/>
    <xf numFmtId="0" fontId="0" fillId="0" borderId="4" xfId="0" applyBorder="1" applyAlignment="1"/>
  </cellXfs>
  <cellStyles count="1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Normal" xfId="0" builtinId="0"/>
  </cellStyles>
  <dxfs count="0"/>
  <tableStyles count="0" defaultTableStyle="TableStyleMedium2"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theme" Target="theme/theme1.xml"/><Relationship Id="rId12" Type="http://schemas.openxmlformats.org/officeDocument/2006/relationships/styles" Target="styles.xml"/><Relationship Id="rId13" Type="http://schemas.openxmlformats.org/officeDocument/2006/relationships/sharedStrings" Target="sharedStrings.xml"/><Relationship Id="rId14" Type="http://schemas.openxmlformats.org/officeDocument/2006/relationships/calcChain" Target="calcChain.xml"/><Relationship Id="rId15" Type="http://schemas.openxmlformats.org/officeDocument/2006/relationships/customXml" Target="../customXml/item1.xml"/><Relationship Id="rId16" Type="http://schemas.openxmlformats.org/officeDocument/2006/relationships/customXml" Target="../customXml/item2.xml"/><Relationship Id="rId17" Type="http://schemas.openxmlformats.org/officeDocument/2006/relationships/customXml" Target="../customXml/item3.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enableFormatConditionsCalculation="0"/>
  <dimension ref="A1:U101"/>
  <sheetViews>
    <sheetView zoomScale="90" zoomScaleNormal="90" zoomScalePageLayoutView="90" workbookViewId="0">
      <selection activeCell="A21" sqref="A21"/>
    </sheetView>
  </sheetViews>
  <sheetFormatPr baseColWidth="10" defaultColWidth="8.83203125" defaultRowHeight="13" x14ac:dyDescent="0"/>
  <cols>
    <col min="1" max="16384" width="8.83203125" style="2"/>
  </cols>
  <sheetData>
    <row r="1" spans="1:21" s="12" customFormat="1" ht="20">
      <c r="A1" s="11" t="s">
        <v>0</v>
      </c>
      <c r="B1" s="11"/>
      <c r="C1" s="11"/>
      <c r="D1" s="11"/>
      <c r="E1" s="11"/>
      <c r="F1" s="11"/>
      <c r="G1" s="11"/>
      <c r="H1" s="11"/>
      <c r="I1" s="11"/>
      <c r="J1" s="11"/>
      <c r="K1" s="11"/>
      <c r="L1" s="11"/>
      <c r="M1" s="11"/>
      <c r="N1" s="11"/>
      <c r="O1" s="11"/>
      <c r="P1" s="11"/>
      <c r="Q1" s="11"/>
      <c r="R1" s="11"/>
      <c r="S1" s="11"/>
      <c r="T1" s="11"/>
      <c r="U1" s="11"/>
    </row>
    <row r="2" spans="1:21" s="10" customFormat="1" ht="20">
      <c r="A2" s="9" t="s">
        <v>1</v>
      </c>
      <c r="B2" s="9"/>
      <c r="C2" s="9"/>
      <c r="D2" s="9"/>
      <c r="E2" s="9"/>
      <c r="F2" s="9"/>
      <c r="G2" s="9"/>
      <c r="H2" s="9"/>
      <c r="I2" s="9"/>
      <c r="J2" s="9"/>
      <c r="K2" s="9"/>
      <c r="L2" s="9"/>
      <c r="M2" s="9"/>
      <c r="N2" s="9"/>
      <c r="O2" s="9"/>
      <c r="P2" s="9"/>
      <c r="Q2" s="9"/>
      <c r="R2" s="9"/>
      <c r="S2" s="9"/>
      <c r="T2" s="9"/>
      <c r="U2" s="9"/>
    </row>
    <row r="3" spans="1:21">
      <c r="A3" s="5"/>
      <c r="B3" s="5"/>
      <c r="C3" s="5"/>
      <c r="D3" s="5"/>
      <c r="E3" s="5"/>
      <c r="F3" s="5"/>
      <c r="G3" s="5"/>
      <c r="H3" s="5"/>
      <c r="I3" s="5"/>
      <c r="J3" s="5"/>
      <c r="K3" s="5"/>
      <c r="L3" s="5"/>
      <c r="M3" s="5"/>
      <c r="N3" s="5"/>
      <c r="O3" s="5"/>
      <c r="P3" s="5"/>
      <c r="Q3" s="5"/>
      <c r="R3" s="5"/>
      <c r="S3" s="5"/>
      <c r="T3" s="5"/>
      <c r="U3" s="5"/>
    </row>
    <row r="4" spans="1:21">
      <c r="A4" s="4" t="s">
        <v>2</v>
      </c>
      <c r="B4" s="5"/>
      <c r="C4" s="5"/>
      <c r="D4" s="5"/>
      <c r="E4" s="5"/>
      <c r="F4" s="5"/>
      <c r="G4" s="5"/>
      <c r="H4" s="5"/>
      <c r="I4" s="5"/>
      <c r="J4" s="5"/>
      <c r="K4" s="5"/>
      <c r="L4" s="5"/>
      <c r="M4" s="5"/>
      <c r="N4" s="5"/>
      <c r="O4" s="5"/>
      <c r="P4" s="5"/>
      <c r="Q4" s="5"/>
      <c r="R4" s="5"/>
      <c r="S4" s="5"/>
      <c r="T4" s="5"/>
      <c r="U4" s="5"/>
    </row>
    <row r="5" spans="1:21">
      <c r="A5" s="5" t="s">
        <v>3</v>
      </c>
      <c r="B5" s="5"/>
      <c r="C5" s="5"/>
      <c r="D5" s="5"/>
      <c r="E5" s="5"/>
      <c r="F5" s="5"/>
      <c r="G5" s="5"/>
      <c r="H5" s="5"/>
      <c r="I5" s="5"/>
      <c r="J5" s="5"/>
      <c r="K5" s="5"/>
      <c r="L5" s="5"/>
      <c r="M5" s="5"/>
      <c r="N5" s="5"/>
      <c r="O5" s="5"/>
      <c r="P5" s="5"/>
      <c r="Q5" s="5"/>
      <c r="R5" s="5"/>
      <c r="S5" s="5"/>
      <c r="T5" s="5"/>
      <c r="U5" s="5"/>
    </row>
    <row r="6" spans="1:21">
      <c r="A6" s="5" t="s">
        <v>4</v>
      </c>
      <c r="B6" s="5"/>
      <c r="C6" s="5"/>
      <c r="D6" s="5"/>
      <c r="E6" s="5"/>
      <c r="F6" s="5"/>
      <c r="G6" s="5"/>
      <c r="H6" s="5"/>
      <c r="I6" s="5"/>
      <c r="J6" s="5"/>
      <c r="K6" s="5"/>
      <c r="L6" s="5"/>
      <c r="M6" s="5"/>
      <c r="N6" s="5"/>
      <c r="O6" s="5"/>
      <c r="P6" s="5"/>
      <c r="Q6" s="5"/>
      <c r="R6" s="5"/>
      <c r="S6" s="5"/>
      <c r="T6" s="5"/>
      <c r="U6" s="5"/>
    </row>
    <row r="7" spans="1:21">
      <c r="A7" s="6" t="s">
        <v>5</v>
      </c>
      <c r="B7" s="5"/>
      <c r="C7" s="5"/>
      <c r="D7" s="5"/>
      <c r="E7" s="5"/>
      <c r="F7" s="5"/>
      <c r="G7" s="5"/>
      <c r="H7" s="5"/>
      <c r="I7" s="5"/>
      <c r="J7" s="5"/>
      <c r="K7" s="5"/>
      <c r="L7" s="5"/>
      <c r="M7" s="5"/>
      <c r="N7" s="5"/>
      <c r="O7" s="5"/>
      <c r="P7" s="5"/>
      <c r="Q7" s="5"/>
      <c r="R7" s="5"/>
      <c r="S7" s="5"/>
      <c r="T7" s="5"/>
      <c r="U7" s="5"/>
    </row>
    <row r="8" spans="1:21">
      <c r="A8" s="6" t="s">
        <v>6</v>
      </c>
      <c r="B8" s="5"/>
      <c r="C8" s="5"/>
      <c r="D8" s="5"/>
      <c r="E8" s="5"/>
      <c r="F8" s="5"/>
      <c r="G8" s="5"/>
      <c r="H8" s="5"/>
      <c r="I8" s="5"/>
      <c r="J8" s="5"/>
      <c r="K8" s="5"/>
      <c r="L8" s="5"/>
      <c r="M8" s="5"/>
      <c r="N8" s="5"/>
      <c r="O8" s="5"/>
      <c r="P8" s="5"/>
      <c r="Q8" s="5"/>
      <c r="R8" s="5"/>
      <c r="S8" s="5"/>
      <c r="T8" s="5"/>
      <c r="U8" s="5"/>
    </row>
    <row r="9" spans="1:21">
      <c r="A9" s="6" t="s">
        <v>7</v>
      </c>
      <c r="B9" s="5"/>
      <c r="C9" s="5"/>
      <c r="D9" s="5"/>
      <c r="E9" s="5"/>
      <c r="F9" s="5"/>
      <c r="G9" s="5"/>
      <c r="H9" s="5"/>
      <c r="I9" s="5"/>
      <c r="J9" s="5"/>
      <c r="K9" s="5"/>
      <c r="L9" s="5"/>
      <c r="M9" s="5"/>
      <c r="N9" s="5"/>
      <c r="O9" s="5"/>
      <c r="P9" s="5"/>
      <c r="Q9" s="5"/>
      <c r="R9" s="5"/>
      <c r="S9" s="5"/>
      <c r="T9" s="5"/>
      <c r="U9" s="5"/>
    </row>
    <row r="10" spans="1:21">
      <c r="A10" s="6" t="s">
        <v>8</v>
      </c>
      <c r="B10" s="5"/>
      <c r="C10" s="5"/>
      <c r="D10" s="5"/>
      <c r="E10" s="5"/>
      <c r="F10" s="5"/>
      <c r="G10" s="5"/>
      <c r="H10" s="5"/>
      <c r="I10" s="5"/>
      <c r="J10" s="5"/>
      <c r="K10" s="5"/>
      <c r="L10" s="5"/>
      <c r="M10" s="5"/>
      <c r="N10" s="5"/>
      <c r="O10" s="5"/>
      <c r="P10" s="5"/>
      <c r="Q10" s="5"/>
      <c r="R10" s="5"/>
      <c r="S10" s="5"/>
      <c r="T10" s="5"/>
      <c r="U10" s="5"/>
    </row>
    <row r="11" spans="1:21">
      <c r="A11" s="6" t="s">
        <v>9</v>
      </c>
      <c r="B11" s="5"/>
      <c r="C11" s="5"/>
      <c r="D11" s="5"/>
      <c r="E11" s="5"/>
      <c r="F11" s="5"/>
      <c r="G11" s="5"/>
      <c r="H11" s="5"/>
      <c r="I11" s="5"/>
      <c r="J11" s="5"/>
      <c r="K11" s="5"/>
      <c r="L11" s="5"/>
      <c r="M11" s="5"/>
      <c r="N11" s="5"/>
      <c r="O11" s="5"/>
      <c r="P11" s="5"/>
      <c r="Q11" s="5"/>
      <c r="R11" s="5"/>
      <c r="S11" s="5"/>
      <c r="T11" s="5"/>
      <c r="U11" s="5"/>
    </row>
    <row r="12" spans="1:21">
      <c r="A12" s="26" t="s">
        <v>10</v>
      </c>
      <c r="B12" s="5"/>
      <c r="C12" s="5"/>
      <c r="D12" s="5"/>
      <c r="E12" s="5"/>
      <c r="F12" s="5"/>
      <c r="G12" s="5"/>
      <c r="H12" s="5"/>
      <c r="I12" s="5"/>
      <c r="J12" s="5"/>
      <c r="K12" s="5"/>
      <c r="L12" s="5"/>
      <c r="M12" s="5"/>
      <c r="N12" s="5"/>
      <c r="O12" s="5"/>
      <c r="P12" s="5"/>
      <c r="Q12" s="5"/>
      <c r="R12" s="5"/>
      <c r="S12" s="5"/>
      <c r="T12" s="5"/>
      <c r="U12" s="5"/>
    </row>
    <row r="13" spans="1:21">
      <c r="A13" s="26"/>
      <c r="B13" s="5"/>
      <c r="C13" s="5"/>
      <c r="D13" s="5"/>
      <c r="E13" s="5"/>
      <c r="F13" s="5"/>
      <c r="G13" s="5"/>
      <c r="H13" s="5"/>
      <c r="I13" s="5"/>
      <c r="J13" s="5"/>
      <c r="K13" s="5"/>
      <c r="L13" s="5"/>
      <c r="M13" s="5"/>
      <c r="N13" s="5"/>
      <c r="O13" s="5"/>
      <c r="P13" s="5"/>
      <c r="Q13" s="5"/>
      <c r="R13" s="5"/>
      <c r="S13" s="5"/>
      <c r="T13" s="5"/>
      <c r="U13" s="5"/>
    </row>
    <row r="14" spans="1:21">
      <c r="A14" s="4" t="s">
        <v>11</v>
      </c>
      <c r="B14" s="5"/>
      <c r="C14" s="5"/>
      <c r="D14" s="5"/>
      <c r="E14" s="5"/>
      <c r="F14" s="5"/>
      <c r="G14" s="5"/>
      <c r="H14" s="5"/>
      <c r="I14" s="5"/>
      <c r="J14" s="5"/>
      <c r="K14" s="5"/>
      <c r="L14" s="5"/>
      <c r="M14" s="5"/>
      <c r="N14" s="5"/>
      <c r="O14" s="5"/>
      <c r="P14" s="5"/>
      <c r="Q14" s="5"/>
      <c r="R14" s="5"/>
      <c r="S14" s="5"/>
      <c r="T14" s="5"/>
      <c r="U14" s="5"/>
    </row>
    <row r="15" spans="1:21">
      <c r="A15" s="5" t="s">
        <v>12</v>
      </c>
      <c r="B15" s="5"/>
      <c r="C15" s="5"/>
      <c r="D15" s="5"/>
      <c r="E15" s="5"/>
      <c r="F15" s="5"/>
      <c r="G15" s="5"/>
      <c r="H15" s="5"/>
      <c r="I15" s="5"/>
      <c r="J15" s="5"/>
      <c r="K15" s="5"/>
      <c r="L15" s="5"/>
      <c r="M15" s="5"/>
      <c r="N15" s="5"/>
      <c r="O15" s="5"/>
      <c r="P15" s="5"/>
      <c r="Q15" s="5"/>
      <c r="R15" s="5"/>
      <c r="S15" s="5"/>
      <c r="T15" s="5"/>
      <c r="U15" s="5"/>
    </row>
    <row r="16" spans="1:21">
      <c r="A16" s="7" t="s">
        <v>13</v>
      </c>
      <c r="B16" s="5"/>
      <c r="C16" s="5"/>
      <c r="D16" s="5"/>
      <c r="E16" s="5"/>
      <c r="F16" s="5"/>
      <c r="G16" s="5"/>
      <c r="H16" s="5"/>
      <c r="I16" s="5"/>
      <c r="J16" s="5"/>
      <c r="K16" s="5"/>
      <c r="L16" s="5"/>
      <c r="M16" s="5"/>
      <c r="N16" s="5"/>
      <c r="O16" s="5"/>
      <c r="P16" s="5"/>
      <c r="Q16" s="5"/>
      <c r="R16" s="5"/>
      <c r="S16" s="5"/>
      <c r="T16" s="5"/>
      <c r="U16" s="5"/>
    </row>
    <row r="17" spans="1:21" ht="4.5" customHeight="1">
      <c r="A17" s="4"/>
      <c r="B17" s="5"/>
      <c r="C17" s="5"/>
      <c r="D17" s="5"/>
      <c r="E17" s="5"/>
      <c r="F17" s="5"/>
      <c r="G17" s="5"/>
      <c r="H17" s="5"/>
      <c r="I17" s="5"/>
      <c r="J17" s="5"/>
      <c r="K17" s="5"/>
      <c r="L17" s="5"/>
      <c r="M17" s="5"/>
      <c r="N17" s="5"/>
      <c r="O17" s="5"/>
      <c r="P17" s="5"/>
      <c r="Q17" s="5"/>
      <c r="R17" s="5"/>
      <c r="S17" s="5"/>
      <c r="T17" s="5"/>
      <c r="U17" s="5"/>
    </row>
    <row r="18" spans="1:21">
      <c r="A18" s="7" t="s">
        <v>14</v>
      </c>
      <c r="B18" s="5"/>
      <c r="C18" s="5"/>
      <c r="D18" s="5"/>
      <c r="E18" s="5"/>
      <c r="F18" s="5"/>
      <c r="G18" s="5"/>
      <c r="H18" s="5"/>
      <c r="I18" s="5"/>
      <c r="J18" s="5"/>
      <c r="K18" s="5"/>
      <c r="L18" s="5"/>
      <c r="M18" s="5"/>
      <c r="N18" s="5"/>
      <c r="O18" s="5"/>
      <c r="P18" s="5"/>
      <c r="Q18" s="5"/>
      <c r="R18" s="5"/>
      <c r="S18" s="5"/>
      <c r="T18" s="5"/>
      <c r="U18" s="5"/>
    </row>
    <row r="19" spans="1:21" ht="4.5" customHeight="1">
      <c r="A19" s="4"/>
      <c r="B19" s="5"/>
      <c r="C19" s="5"/>
      <c r="D19" s="5"/>
      <c r="E19" s="5"/>
      <c r="F19" s="5"/>
      <c r="G19" s="5"/>
      <c r="H19" s="5"/>
      <c r="I19" s="5"/>
      <c r="J19" s="5"/>
      <c r="K19" s="5"/>
      <c r="L19" s="5"/>
      <c r="M19" s="5"/>
      <c r="N19" s="5"/>
      <c r="O19" s="5"/>
      <c r="P19" s="5"/>
      <c r="Q19" s="5"/>
      <c r="R19" s="5"/>
      <c r="S19" s="5"/>
      <c r="T19" s="5"/>
      <c r="U19" s="5"/>
    </row>
    <row r="20" spans="1:21">
      <c r="A20" s="7" t="s">
        <v>15</v>
      </c>
      <c r="B20" s="5"/>
      <c r="C20" s="5"/>
      <c r="D20" s="5"/>
      <c r="E20" s="5"/>
      <c r="F20" s="5"/>
      <c r="G20" s="5"/>
      <c r="H20" s="5"/>
      <c r="I20" s="5"/>
      <c r="J20" s="5"/>
      <c r="K20" s="5"/>
      <c r="L20" s="5"/>
      <c r="M20" s="5"/>
      <c r="N20" s="5"/>
      <c r="O20" s="5"/>
      <c r="P20" s="5"/>
      <c r="Q20" s="5"/>
      <c r="R20" s="5"/>
      <c r="S20" s="5"/>
      <c r="T20" s="5"/>
      <c r="U20" s="5"/>
    </row>
    <row r="21" spans="1:21">
      <c r="A21" s="5"/>
      <c r="B21" s="5"/>
      <c r="C21" s="5"/>
      <c r="D21" s="5"/>
      <c r="E21" s="5"/>
      <c r="F21" s="5"/>
      <c r="G21" s="5"/>
      <c r="H21" s="5"/>
      <c r="I21" s="5"/>
      <c r="J21" s="5"/>
      <c r="K21" s="5"/>
      <c r="L21" s="5"/>
      <c r="M21" s="5"/>
      <c r="N21" s="5"/>
      <c r="O21" s="5"/>
      <c r="P21" s="5"/>
      <c r="Q21" s="5"/>
      <c r="R21" s="5"/>
      <c r="S21" s="5"/>
      <c r="T21" s="5"/>
      <c r="U21" s="5"/>
    </row>
    <row r="22" spans="1:21">
      <c r="A22" s="4" t="s">
        <v>16</v>
      </c>
      <c r="B22" s="5"/>
      <c r="C22" s="5"/>
      <c r="D22" s="5"/>
      <c r="E22" s="5"/>
      <c r="F22" s="5"/>
      <c r="G22" s="5"/>
      <c r="H22" s="5"/>
      <c r="I22" s="5"/>
      <c r="J22" s="5"/>
      <c r="K22" s="5"/>
      <c r="L22" s="5"/>
      <c r="M22" s="5"/>
      <c r="N22" s="5"/>
      <c r="O22" s="5"/>
      <c r="P22" s="5"/>
      <c r="Q22" s="5"/>
      <c r="R22" s="5"/>
      <c r="S22" s="5"/>
      <c r="T22" s="5"/>
      <c r="U22" s="5"/>
    </row>
    <row r="23" spans="1:21" ht="6" customHeight="1">
      <c r="A23" s="5"/>
      <c r="B23" s="5"/>
      <c r="C23" s="5"/>
      <c r="D23" s="5"/>
      <c r="E23" s="5"/>
      <c r="F23" s="5"/>
      <c r="G23" s="5"/>
      <c r="H23" s="5"/>
      <c r="I23" s="5"/>
      <c r="J23" s="5"/>
      <c r="K23" s="5"/>
      <c r="L23" s="5"/>
      <c r="M23" s="5"/>
      <c r="N23" s="5"/>
      <c r="O23" s="5"/>
      <c r="P23" s="5"/>
      <c r="Q23" s="5"/>
      <c r="R23" s="5"/>
      <c r="S23" s="5"/>
      <c r="T23" s="5"/>
      <c r="U23" s="5"/>
    </row>
    <row r="24" spans="1:21">
      <c r="A24" s="7" t="s">
        <v>17</v>
      </c>
      <c r="B24" s="5"/>
      <c r="C24" s="5"/>
      <c r="D24" s="5"/>
      <c r="E24" s="5"/>
      <c r="F24" s="5"/>
      <c r="G24" s="5"/>
      <c r="H24" s="5"/>
      <c r="I24" s="5"/>
      <c r="J24" s="5"/>
      <c r="K24" s="5"/>
      <c r="L24" s="5"/>
      <c r="M24" s="5"/>
      <c r="N24" s="5"/>
      <c r="O24" s="5"/>
      <c r="P24" s="5"/>
      <c r="Q24" s="5"/>
      <c r="R24" s="5"/>
      <c r="S24" s="5"/>
      <c r="T24" s="5"/>
      <c r="U24" s="5"/>
    </row>
    <row r="25" spans="1:21" ht="4.5" customHeight="1">
      <c r="A25" s="4"/>
      <c r="B25" s="5"/>
      <c r="C25" s="5"/>
      <c r="D25" s="5"/>
      <c r="E25" s="5"/>
      <c r="F25" s="5"/>
      <c r="G25" s="5"/>
      <c r="H25" s="5"/>
      <c r="I25" s="5"/>
      <c r="J25" s="5"/>
      <c r="K25" s="5"/>
      <c r="L25" s="5"/>
      <c r="M25" s="5"/>
      <c r="N25" s="5"/>
      <c r="O25" s="5"/>
      <c r="P25" s="5"/>
      <c r="Q25" s="5"/>
      <c r="R25" s="5"/>
      <c r="S25" s="5"/>
      <c r="T25" s="5"/>
      <c r="U25" s="5"/>
    </row>
    <row r="26" spans="1:21">
      <c r="A26" s="7" t="s">
        <v>18</v>
      </c>
      <c r="B26" s="5"/>
      <c r="C26" s="5"/>
      <c r="D26" s="5"/>
      <c r="E26" s="5"/>
      <c r="F26" s="5"/>
      <c r="G26" s="5"/>
      <c r="H26" s="5"/>
      <c r="I26" s="5"/>
      <c r="J26" s="5"/>
      <c r="K26" s="5"/>
      <c r="L26" s="5"/>
      <c r="M26" s="5"/>
      <c r="N26" s="5"/>
      <c r="O26" s="5"/>
      <c r="P26" s="5"/>
      <c r="Q26" s="5"/>
      <c r="R26" s="5"/>
      <c r="S26" s="5"/>
      <c r="T26" s="5"/>
      <c r="U26" s="5"/>
    </row>
    <row r="27" spans="1:21" ht="6" customHeight="1">
      <c r="A27" s="7"/>
      <c r="B27" s="5"/>
      <c r="C27" s="5"/>
      <c r="D27" s="5"/>
      <c r="E27" s="5"/>
      <c r="F27" s="5"/>
      <c r="G27" s="5"/>
      <c r="H27" s="5"/>
      <c r="I27" s="5"/>
      <c r="J27" s="5"/>
      <c r="K27" s="5"/>
      <c r="L27" s="5"/>
      <c r="M27" s="5"/>
      <c r="N27" s="5"/>
      <c r="O27" s="5"/>
      <c r="P27" s="5"/>
      <c r="Q27" s="5"/>
      <c r="R27" s="5"/>
      <c r="S27" s="5"/>
      <c r="T27" s="5"/>
      <c r="U27" s="5"/>
    </row>
    <row r="28" spans="1:21" ht="33" customHeight="1">
      <c r="A28" s="211" t="s">
        <v>19</v>
      </c>
      <c r="B28" s="212"/>
      <c r="C28" s="212"/>
      <c r="D28" s="212"/>
      <c r="E28" s="212"/>
      <c r="F28" s="212"/>
      <c r="G28" s="212"/>
      <c r="H28" s="212"/>
      <c r="I28" s="212"/>
      <c r="J28" s="212"/>
      <c r="K28" s="212"/>
      <c r="L28" s="212"/>
      <c r="M28" s="212"/>
      <c r="N28" s="212"/>
      <c r="O28" s="212"/>
      <c r="P28" s="212"/>
      <c r="Q28" s="212"/>
      <c r="R28" s="212"/>
      <c r="S28" s="212"/>
      <c r="T28" s="212"/>
      <c r="U28" s="212"/>
    </row>
    <row r="29" spans="1:21" ht="7.5" customHeight="1">
      <c r="A29" s="192"/>
      <c r="B29" s="103"/>
      <c r="C29" s="103"/>
      <c r="D29" s="103"/>
      <c r="E29" s="103"/>
      <c r="F29" s="103"/>
      <c r="G29" s="103"/>
      <c r="H29" s="103"/>
      <c r="I29" s="103"/>
      <c r="J29" s="103"/>
      <c r="K29" s="103"/>
      <c r="L29" s="103"/>
      <c r="M29" s="103"/>
      <c r="N29" s="103"/>
      <c r="O29" s="103"/>
      <c r="P29" s="103"/>
      <c r="Q29" s="103"/>
      <c r="R29" s="103"/>
      <c r="S29" s="103"/>
      <c r="T29" s="103"/>
      <c r="U29" s="103"/>
    </row>
    <row r="30" spans="1:21" ht="32.25" customHeight="1">
      <c r="A30" s="207" t="s">
        <v>20</v>
      </c>
      <c r="B30" s="208"/>
      <c r="C30" s="208"/>
      <c r="D30" s="208"/>
      <c r="E30" s="208"/>
      <c r="F30" s="208"/>
      <c r="G30" s="208"/>
      <c r="H30" s="208"/>
      <c r="I30" s="208"/>
      <c r="J30" s="208"/>
      <c r="K30" s="208"/>
      <c r="L30" s="208"/>
      <c r="M30" s="208"/>
      <c r="N30" s="208"/>
      <c r="O30" s="208"/>
      <c r="P30" s="208"/>
      <c r="Q30" s="208"/>
      <c r="R30" s="208"/>
      <c r="S30" s="208"/>
      <c r="T30" s="208"/>
      <c r="U30" s="208"/>
    </row>
    <row r="31" spans="1:21" ht="39.75" customHeight="1">
      <c r="A31" s="209" t="s">
        <v>21</v>
      </c>
      <c r="B31" s="210"/>
      <c r="C31" s="210"/>
      <c r="D31" s="210"/>
      <c r="E31" s="210"/>
      <c r="F31" s="210"/>
      <c r="G31" s="210"/>
      <c r="H31" s="210"/>
      <c r="I31" s="210"/>
      <c r="J31" s="210"/>
      <c r="K31" s="210"/>
      <c r="L31" s="210"/>
      <c r="M31" s="210"/>
      <c r="N31" s="210"/>
      <c r="O31" s="210"/>
      <c r="P31" s="210"/>
      <c r="Q31" s="210"/>
      <c r="R31" s="210"/>
      <c r="S31" s="210"/>
      <c r="T31" s="210"/>
      <c r="U31" s="210"/>
    </row>
    <row r="32" spans="1:21" ht="6" customHeight="1">
      <c r="A32" s="5"/>
      <c r="B32" s="5"/>
      <c r="C32" s="5"/>
      <c r="D32" s="5"/>
      <c r="E32" s="5"/>
      <c r="F32" s="5"/>
      <c r="G32" s="5"/>
      <c r="H32" s="5"/>
      <c r="I32" s="5"/>
      <c r="J32" s="5"/>
      <c r="K32" s="5"/>
      <c r="L32" s="5"/>
      <c r="M32" s="5"/>
      <c r="N32" s="5"/>
      <c r="O32" s="5"/>
      <c r="P32" s="5"/>
      <c r="Q32" s="5"/>
      <c r="R32" s="5"/>
      <c r="S32" s="5"/>
      <c r="T32" s="5"/>
      <c r="U32" s="5"/>
    </row>
    <row r="33" spans="1:21" ht="33" customHeight="1">
      <c r="A33" s="207" t="s">
        <v>22</v>
      </c>
      <c r="B33" s="208"/>
      <c r="C33" s="208"/>
      <c r="D33" s="208"/>
      <c r="E33" s="208"/>
      <c r="F33" s="208"/>
      <c r="G33" s="208"/>
      <c r="H33" s="208"/>
      <c r="I33" s="208"/>
      <c r="J33" s="208"/>
      <c r="K33" s="208"/>
      <c r="L33" s="208"/>
      <c r="M33" s="208"/>
      <c r="N33" s="208"/>
      <c r="O33" s="208"/>
      <c r="P33" s="208"/>
      <c r="Q33" s="208"/>
      <c r="R33" s="208"/>
      <c r="S33" s="208"/>
      <c r="T33" s="208"/>
      <c r="U33" s="208"/>
    </row>
    <row r="34" spans="1:21" ht="6" customHeight="1">
      <c r="A34" s="5"/>
      <c r="B34" s="5"/>
      <c r="C34" s="5"/>
      <c r="D34" s="5"/>
      <c r="E34" s="5"/>
      <c r="F34" s="5"/>
      <c r="G34" s="5"/>
      <c r="H34" s="5"/>
      <c r="I34" s="5"/>
      <c r="J34" s="5"/>
      <c r="K34" s="5"/>
      <c r="L34" s="5"/>
      <c r="M34" s="5"/>
      <c r="N34" s="5"/>
      <c r="O34" s="5"/>
      <c r="P34" s="5"/>
      <c r="Q34" s="5"/>
      <c r="R34" s="5"/>
      <c r="S34" s="5"/>
      <c r="T34" s="5"/>
      <c r="U34" s="5"/>
    </row>
    <row r="35" spans="1:21" ht="32.25" customHeight="1">
      <c r="A35" s="207" t="s">
        <v>23</v>
      </c>
      <c r="B35" s="208"/>
      <c r="C35" s="208"/>
      <c r="D35" s="208"/>
      <c r="E35" s="208"/>
      <c r="F35" s="208"/>
      <c r="G35" s="208"/>
      <c r="H35" s="208"/>
      <c r="I35" s="208"/>
      <c r="J35" s="208"/>
      <c r="K35" s="208"/>
      <c r="L35" s="208"/>
      <c r="M35" s="208"/>
      <c r="N35" s="208"/>
      <c r="O35" s="208"/>
      <c r="P35" s="208"/>
      <c r="Q35" s="208"/>
      <c r="R35" s="208"/>
      <c r="S35" s="208"/>
      <c r="T35" s="208"/>
      <c r="U35" s="208"/>
    </row>
    <row r="36" spans="1:21" ht="5.25" customHeight="1">
      <c r="A36" s="5"/>
      <c r="B36" s="5"/>
      <c r="C36" s="5"/>
      <c r="D36" s="5"/>
      <c r="E36" s="5"/>
      <c r="F36" s="5"/>
      <c r="G36" s="5"/>
      <c r="H36" s="5"/>
      <c r="I36" s="5"/>
      <c r="J36" s="5"/>
      <c r="K36" s="5"/>
      <c r="L36" s="5"/>
      <c r="M36" s="5"/>
      <c r="N36" s="5"/>
      <c r="O36" s="5"/>
      <c r="P36" s="5"/>
      <c r="Q36" s="5"/>
      <c r="R36" s="5"/>
      <c r="S36" s="5"/>
      <c r="T36" s="5"/>
      <c r="U36" s="5"/>
    </row>
    <row r="37" spans="1:21" ht="14">
      <c r="A37" s="207" t="s">
        <v>24</v>
      </c>
      <c r="B37" s="208"/>
      <c r="C37" s="208"/>
      <c r="D37" s="208"/>
      <c r="E37" s="208"/>
      <c r="F37" s="208"/>
      <c r="G37" s="208"/>
      <c r="H37" s="208"/>
      <c r="I37" s="208"/>
      <c r="J37" s="208"/>
      <c r="K37" s="208"/>
      <c r="L37" s="208"/>
      <c r="M37" s="208"/>
      <c r="N37" s="208"/>
      <c r="O37" s="208"/>
      <c r="P37" s="208"/>
      <c r="Q37" s="208"/>
      <c r="R37" s="208"/>
      <c r="S37" s="208"/>
      <c r="T37" s="208"/>
      <c r="U37" s="208"/>
    </row>
    <row r="38" spans="1:21" ht="5.25" customHeight="1">
      <c r="A38" s="5"/>
      <c r="B38" s="5"/>
      <c r="C38" s="5"/>
      <c r="D38" s="5"/>
      <c r="E38" s="5"/>
      <c r="F38" s="5"/>
      <c r="G38" s="5"/>
      <c r="H38" s="5"/>
      <c r="I38" s="5"/>
      <c r="J38" s="5"/>
      <c r="K38" s="5"/>
      <c r="L38" s="5"/>
      <c r="M38" s="5"/>
      <c r="N38" s="5"/>
      <c r="O38" s="5"/>
      <c r="P38" s="5"/>
      <c r="Q38" s="5"/>
      <c r="R38" s="5"/>
      <c r="S38" s="5"/>
      <c r="T38" s="5"/>
      <c r="U38" s="5"/>
    </row>
    <row r="39" spans="1:21" ht="14">
      <c r="A39" s="207" t="s">
        <v>25</v>
      </c>
      <c r="B39" s="208"/>
      <c r="C39" s="208"/>
      <c r="D39" s="208"/>
      <c r="E39" s="208"/>
      <c r="F39" s="208"/>
      <c r="G39" s="208"/>
      <c r="H39" s="208"/>
      <c r="I39" s="208"/>
      <c r="J39" s="208"/>
      <c r="K39" s="208"/>
      <c r="L39" s="208"/>
      <c r="M39" s="208"/>
      <c r="N39" s="208"/>
      <c r="O39" s="208"/>
      <c r="P39" s="208"/>
      <c r="Q39" s="208"/>
      <c r="R39" s="208"/>
      <c r="S39" s="208"/>
      <c r="T39" s="208"/>
      <c r="U39" s="208"/>
    </row>
    <row r="40" spans="1:21" ht="5.25" customHeight="1">
      <c r="A40" s="5"/>
      <c r="B40" s="5"/>
      <c r="C40" s="5"/>
      <c r="D40" s="5"/>
      <c r="E40" s="5"/>
      <c r="F40" s="5"/>
      <c r="G40" s="5"/>
      <c r="H40" s="5"/>
      <c r="I40" s="5"/>
      <c r="J40" s="5"/>
      <c r="K40" s="5"/>
      <c r="L40" s="5"/>
      <c r="M40" s="5"/>
      <c r="N40" s="5"/>
      <c r="O40" s="5"/>
      <c r="P40" s="5"/>
      <c r="Q40" s="5"/>
      <c r="R40" s="5"/>
      <c r="S40" s="5"/>
      <c r="T40" s="5"/>
      <c r="U40" s="5"/>
    </row>
    <row r="41" spans="1:21" ht="33" customHeight="1">
      <c r="A41" s="207" t="s">
        <v>26</v>
      </c>
      <c r="B41" s="208"/>
      <c r="C41" s="208"/>
      <c r="D41" s="208"/>
      <c r="E41" s="208"/>
      <c r="F41" s="208"/>
      <c r="G41" s="208"/>
      <c r="H41" s="208"/>
      <c r="I41" s="208"/>
      <c r="J41" s="208"/>
      <c r="K41" s="208"/>
      <c r="L41" s="208"/>
      <c r="M41" s="208"/>
      <c r="N41" s="208"/>
      <c r="O41" s="208"/>
      <c r="P41" s="208"/>
      <c r="Q41" s="208"/>
      <c r="R41" s="208"/>
      <c r="S41" s="208"/>
      <c r="T41" s="208"/>
      <c r="U41" s="208"/>
    </row>
    <row r="42" spans="1:21" ht="17.25" customHeight="1">
      <c r="A42" s="104"/>
      <c r="B42" s="105"/>
      <c r="C42" s="105"/>
      <c r="D42" s="105"/>
      <c r="E42" s="105"/>
      <c r="F42" s="105"/>
      <c r="G42" s="105"/>
      <c r="H42" s="105"/>
      <c r="I42" s="105"/>
      <c r="J42" s="105"/>
      <c r="K42" s="105"/>
      <c r="L42" s="105"/>
      <c r="M42" s="105"/>
      <c r="N42" s="105"/>
      <c r="O42" s="105"/>
      <c r="P42" s="105"/>
      <c r="Q42" s="105"/>
      <c r="R42" s="105"/>
      <c r="S42" s="105"/>
      <c r="T42" s="105"/>
      <c r="U42" s="105"/>
    </row>
    <row r="43" spans="1:21" ht="14">
      <c r="A43" s="106" t="s">
        <v>27</v>
      </c>
      <c r="B43" s="105"/>
      <c r="C43" s="105"/>
      <c r="D43" s="105"/>
      <c r="E43" s="105"/>
      <c r="F43" s="105"/>
      <c r="G43" s="105"/>
      <c r="H43" s="105"/>
      <c r="I43" s="105"/>
      <c r="J43" s="105"/>
      <c r="K43" s="105"/>
      <c r="L43" s="105"/>
      <c r="M43" s="105"/>
      <c r="N43" s="105"/>
      <c r="O43" s="105"/>
      <c r="P43" s="105"/>
      <c r="Q43" s="105"/>
      <c r="R43" s="105"/>
      <c r="S43" s="105"/>
      <c r="T43" s="105"/>
      <c r="U43" s="105"/>
    </row>
    <row r="44" spans="1:21" ht="6" customHeight="1">
      <c r="A44" s="5"/>
      <c r="B44" s="5"/>
      <c r="C44" s="5"/>
      <c r="D44" s="5"/>
      <c r="E44" s="5"/>
      <c r="F44" s="5"/>
      <c r="G44" s="5"/>
      <c r="H44" s="5"/>
      <c r="I44" s="5"/>
      <c r="J44" s="5"/>
      <c r="K44" s="5"/>
      <c r="L44" s="5"/>
      <c r="M44" s="5"/>
      <c r="N44" s="5"/>
      <c r="O44" s="5"/>
      <c r="P44" s="5"/>
      <c r="Q44" s="5"/>
      <c r="R44" s="5"/>
      <c r="S44" s="5"/>
      <c r="T44" s="5"/>
      <c r="U44" s="5"/>
    </row>
    <row r="45" spans="1:21">
      <c r="A45" s="7" t="s">
        <v>28</v>
      </c>
      <c r="B45" s="5"/>
      <c r="C45" s="5"/>
      <c r="D45" s="5"/>
      <c r="E45" s="5"/>
      <c r="F45" s="5"/>
      <c r="G45" s="5"/>
      <c r="H45" s="5"/>
      <c r="I45" s="5"/>
      <c r="J45" s="5"/>
      <c r="K45" s="5"/>
      <c r="L45" s="5"/>
      <c r="M45" s="5"/>
      <c r="N45" s="5"/>
      <c r="O45" s="5"/>
      <c r="P45" s="5"/>
      <c r="Q45" s="5"/>
      <c r="R45" s="5"/>
      <c r="S45" s="5"/>
      <c r="T45" s="5"/>
      <c r="U45" s="5"/>
    </row>
    <row r="46" spans="1:21" ht="4.5" customHeight="1">
      <c r="A46" s="4"/>
      <c r="B46" s="5"/>
      <c r="C46" s="5"/>
      <c r="D46" s="5"/>
      <c r="E46" s="5"/>
      <c r="F46" s="5"/>
      <c r="G46" s="5"/>
      <c r="H46" s="5"/>
      <c r="I46" s="5"/>
      <c r="J46" s="5"/>
      <c r="K46" s="5"/>
      <c r="L46" s="5"/>
      <c r="M46" s="5"/>
      <c r="N46" s="5"/>
      <c r="O46" s="5"/>
      <c r="P46" s="5"/>
      <c r="Q46" s="5"/>
      <c r="R46" s="5"/>
      <c r="S46" s="5"/>
      <c r="T46" s="5"/>
      <c r="U46" s="5"/>
    </row>
    <row r="47" spans="1:21">
      <c r="A47" s="7" t="s">
        <v>29</v>
      </c>
      <c r="B47" s="5"/>
      <c r="C47" s="5"/>
      <c r="D47" s="5"/>
      <c r="E47" s="5"/>
      <c r="F47" s="5"/>
      <c r="G47" s="5"/>
      <c r="H47" s="5"/>
      <c r="I47" s="5"/>
      <c r="J47" s="5"/>
      <c r="K47" s="5"/>
      <c r="L47" s="5"/>
      <c r="M47" s="5"/>
      <c r="N47" s="5"/>
      <c r="O47" s="5"/>
      <c r="P47" s="5"/>
      <c r="Q47" s="5"/>
      <c r="R47" s="5"/>
      <c r="S47" s="5"/>
      <c r="T47" s="5"/>
      <c r="U47" s="5"/>
    </row>
    <row r="48" spans="1:21" ht="6" customHeight="1">
      <c r="A48" s="7"/>
      <c r="B48" s="5"/>
      <c r="C48" s="5"/>
      <c r="D48" s="5"/>
      <c r="E48" s="5"/>
      <c r="F48" s="5"/>
      <c r="G48" s="5"/>
      <c r="H48" s="5"/>
      <c r="I48" s="5"/>
      <c r="J48" s="5"/>
      <c r="K48" s="5"/>
      <c r="L48" s="5"/>
      <c r="M48" s="5"/>
      <c r="N48" s="5"/>
      <c r="O48" s="5"/>
      <c r="P48" s="5"/>
      <c r="Q48" s="5"/>
      <c r="R48" s="5"/>
      <c r="S48" s="5"/>
      <c r="T48" s="5"/>
      <c r="U48" s="5"/>
    </row>
    <row r="49" spans="1:21" ht="14">
      <c r="A49" s="211" t="s">
        <v>30</v>
      </c>
      <c r="B49" s="212"/>
      <c r="C49" s="212"/>
      <c r="D49" s="212"/>
      <c r="E49" s="212"/>
      <c r="F49" s="212"/>
      <c r="G49" s="212"/>
      <c r="H49" s="212"/>
      <c r="I49" s="212"/>
      <c r="J49" s="212"/>
      <c r="K49" s="212"/>
      <c r="L49" s="212"/>
      <c r="M49" s="212"/>
      <c r="N49" s="212"/>
      <c r="O49" s="212"/>
      <c r="P49" s="212"/>
      <c r="Q49" s="212"/>
      <c r="R49" s="212"/>
      <c r="S49" s="212"/>
      <c r="T49" s="212"/>
      <c r="U49" s="212"/>
    </row>
    <row r="50" spans="1:21" ht="7.5" customHeight="1">
      <c r="A50" s="192"/>
      <c r="B50" s="103"/>
      <c r="C50" s="103"/>
      <c r="D50" s="103"/>
      <c r="E50" s="103"/>
      <c r="F50" s="103"/>
      <c r="G50" s="103"/>
      <c r="H50" s="103"/>
      <c r="I50" s="103"/>
      <c r="J50" s="103"/>
      <c r="K50" s="103"/>
      <c r="L50" s="103"/>
      <c r="M50" s="103"/>
      <c r="N50" s="103"/>
      <c r="O50" s="103"/>
      <c r="P50" s="103"/>
      <c r="Q50" s="103"/>
      <c r="R50" s="103"/>
      <c r="S50" s="103"/>
      <c r="T50" s="103"/>
      <c r="U50" s="103"/>
    </row>
    <row r="51" spans="1:21" ht="14">
      <c r="A51" s="207" t="s">
        <v>31</v>
      </c>
      <c r="B51" s="208"/>
      <c r="C51" s="208"/>
      <c r="D51" s="208"/>
      <c r="E51" s="208"/>
      <c r="F51" s="208"/>
      <c r="G51" s="208"/>
      <c r="H51" s="208"/>
      <c r="I51" s="208"/>
      <c r="J51" s="208"/>
      <c r="K51" s="208"/>
      <c r="L51" s="208"/>
      <c r="M51" s="208"/>
      <c r="N51" s="208"/>
      <c r="O51" s="208"/>
      <c r="P51" s="208"/>
      <c r="Q51" s="208"/>
      <c r="R51" s="208"/>
      <c r="S51" s="208"/>
      <c r="T51" s="208"/>
      <c r="U51" s="208"/>
    </row>
    <row r="52" spans="1:21" ht="39.75" customHeight="1">
      <c r="A52" s="209" t="s">
        <v>21</v>
      </c>
      <c r="B52" s="210"/>
      <c r="C52" s="210"/>
      <c r="D52" s="210"/>
      <c r="E52" s="210"/>
      <c r="F52" s="210"/>
      <c r="G52" s="210"/>
      <c r="H52" s="210"/>
      <c r="I52" s="210"/>
      <c r="J52" s="210"/>
      <c r="K52" s="210"/>
      <c r="L52" s="210"/>
      <c r="M52" s="210"/>
      <c r="N52" s="210"/>
      <c r="O52" s="210"/>
      <c r="P52" s="210"/>
      <c r="Q52" s="210"/>
      <c r="R52" s="210"/>
      <c r="S52" s="210"/>
      <c r="T52" s="210"/>
      <c r="U52" s="210"/>
    </row>
    <row r="53" spans="1:21">
      <c r="A53" s="5"/>
      <c r="B53" s="5"/>
      <c r="C53" s="5"/>
      <c r="D53" s="5"/>
      <c r="E53" s="5"/>
      <c r="F53" s="5"/>
      <c r="G53" s="5"/>
      <c r="H53" s="5"/>
      <c r="I53" s="5"/>
      <c r="J53" s="5"/>
      <c r="K53" s="5"/>
      <c r="L53" s="5"/>
      <c r="M53" s="5"/>
      <c r="N53" s="5"/>
      <c r="O53" s="5"/>
      <c r="P53" s="5"/>
      <c r="Q53" s="5"/>
      <c r="R53" s="5"/>
      <c r="S53" s="5"/>
      <c r="T53" s="5"/>
      <c r="U53" s="5"/>
    </row>
    <row r="54" spans="1:21">
      <c r="A54" s="106" t="s">
        <v>32</v>
      </c>
      <c r="B54" s="5"/>
      <c r="C54" s="5"/>
      <c r="D54" s="5"/>
      <c r="E54" s="5"/>
      <c r="F54" s="5"/>
      <c r="G54" s="5"/>
      <c r="H54" s="5"/>
      <c r="I54" s="5"/>
      <c r="J54" s="5"/>
      <c r="K54" s="5"/>
      <c r="L54" s="5"/>
      <c r="M54" s="5"/>
      <c r="N54" s="5"/>
      <c r="O54" s="5"/>
      <c r="P54" s="5"/>
      <c r="Q54" s="5"/>
      <c r="R54" s="5"/>
      <c r="S54" s="5"/>
      <c r="T54" s="5"/>
      <c r="U54" s="5"/>
    </row>
    <row r="55" spans="1:21" ht="6.75" customHeight="1">
      <c r="A55" s="5"/>
      <c r="B55" s="5"/>
      <c r="C55" s="5"/>
      <c r="D55" s="5"/>
      <c r="E55" s="5"/>
      <c r="F55" s="5"/>
      <c r="G55" s="5"/>
      <c r="H55" s="5"/>
      <c r="I55" s="5"/>
      <c r="J55" s="5"/>
      <c r="K55" s="5"/>
      <c r="L55" s="5"/>
      <c r="M55" s="5"/>
      <c r="N55" s="5"/>
      <c r="O55" s="5"/>
      <c r="P55" s="5"/>
      <c r="Q55" s="5"/>
      <c r="R55" s="5"/>
      <c r="S55" s="5"/>
      <c r="T55" s="5"/>
      <c r="U55" s="5"/>
    </row>
    <row r="56" spans="1:21">
      <c r="A56" s="7" t="s">
        <v>17</v>
      </c>
      <c r="B56" s="5"/>
      <c r="C56" s="5"/>
      <c r="D56" s="5"/>
      <c r="E56" s="5"/>
      <c r="F56" s="5"/>
      <c r="G56" s="5"/>
      <c r="H56" s="5"/>
      <c r="I56" s="5"/>
      <c r="J56" s="5"/>
      <c r="K56" s="5"/>
      <c r="L56" s="5"/>
      <c r="M56" s="5"/>
      <c r="N56" s="5"/>
      <c r="O56" s="5"/>
      <c r="P56" s="5"/>
      <c r="Q56" s="5"/>
      <c r="R56" s="5"/>
      <c r="S56" s="5"/>
      <c r="T56" s="5"/>
      <c r="U56" s="5"/>
    </row>
    <row r="57" spans="1:21" ht="39.75" customHeight="1">
      <c r="A57" s="209" t="s">
        <v>21</v>
      </c>
      <c r="B57" s="210"/>
      <c r="C57" s="210"/>
      <c r="D57" s="210"/>
      <c r="E57" s="210"/>
      <c r="F57" s="210"/>
      <c r="G57" s="210"/>
      <c r="H57" s="210"/>
      <c r="I57" s="210"/>
      <c r="J57" s="210"/>
      <c r="K57" s="210"/>
      <c r="L57" s="210"/>
      <c r="M57" s="210"/>
      <c r="N57" s="210"/>
      <c r="O57" s="210"/>
      <c r="P57" s="210"/>
      <c r="Q57" s="210"/>
      <c r="R57" s="210"/>
      <c r="S57" s="210"/>
      <c r="T57" s="210"/>
      <c r="U57" s="210"/>
    </row>
    <row r="58" spans="1:21" ht="6" customHeight="1">
      <c r="A58" s="5"/>
      <c r="B58" s="5"/>
      <c r="C58" s="5"/>
      <c r="D58" s="5"/>
      <c r="E58" s="5"/>
      <c r="F58" s="5"/>
      <c r="G58" s="5"/>
      <c r="H58" s="5"/>
      <c r="I58" s="5"/>
      <c r="J58" s="5"/>
      <c r="K58" s="5"/>
      <c r="L58" s="5"/>
      <c r="M58" s="5"/>
      <c r="N58" s="5"/>
      <c r="O58" s="5"/>
      <c r="P58" s="5"/>
      <c r="Q58" s="5"/>
      <c r="R58" s="5"/>
      <c r="S58" s="5"/>
      <c r="T58" s="5"/>
      <c r="U58" s="5"/>
    </row>
    <row r="59" spans="1:21">
      <c r="A59" s="7" t="s">
        <v>18</v>
      </c>
      <c r="B59" s="5"/>
      <c r="C59" s="5"/>
      <c r="D59" s="5"/>
      <c r="E59" s="5"/>
      <c r="F59" s="5"/>
      <c r="G59" s="5"/>
      <c r="H59" s="5"/>
      <c r="I59" s="5"/>
      <c r="J59" s="5"/>
      <c r="K59" s="5"/>
      <c r="L59" s="5"/>
      <c r="M59" s="5"/>
      <c r="N59" s="5"/>
      <c r="O59" s="5"/>
      <c r="P59" s="5"/>
      <c r="Q59" s="5"/>
      <c r="R59" s="5"/>
      <c r="S59" s="5"/>
      <c r="T59" s="5"/>
      <c r="U59" s="5"/>
    </row>
    <row r="60" spans="1:21" ht="5.25" customHeight="1">
      <c r="A60" s="5"/>
      <c r="B60" s="5"/>
      <c r="C60" s="5"/>
      <c r="D60" s="5"/>
      <c r="E60" s="5"/>
      <c r="F60" s="5"/>
      <c r="G60" s="5"/>
      <c r="H60" s="5"/>
      <c r="I60" s="5"/>
      <c r="J60" s="5"/>
      <c r="K60" s="5"/>
      <c r="L60" s="5"/>
      <c r="M60" s="5"/>
      <c r="N60" s="5"/>
      <c r="O60" s="5"/>
      <c r="P60" s="5"/>
      <c r="Q60" s="5"/>
      <c r="R60" s="5"/>
      <c r="S60" s="5"/>
      <c r="T60" s="5"/>
      <c r="U60" s="5"/>
    </row>
    <row r="61" spans="1:21" ht="33" customHeight="1">
      <c r="A61" s="207" t="s">
        <v>22</v>
      </c>
      <c r="B61" s="208"/>
      <c r="C61" s="208"/>
      <c r="D61" s="208"/>
      <c r="E61" s="208"/>
      <c r="F61" s="208"/>
      <c r="G61" s="208"/>
      <c r="H61" s="208"/>
      <c r="I61" s="208"/>
      <c r="J61" s="208"/>
      <c r="K61" s="208"/>
      <c r="L61" s="208"/>
      <c r="M61" s="208"/>
      <c r="N61" s="208"/>
      <c r="O61" s="208"/>
      <c r="P61" s="208"/>
      <c r="Q61" s="208"/>
      <c r="R61" s="208"/>
      <c r="S61" s="208"/>
      <c r="T61" s="208"/>
      <c r="U61" s="208"/>
    </row>
    <row r="62" spans="1:21" ht="6" customHeight="1">
      <c r="A62" s="5"/>
      <c r="B62" s="5"/>
      <c r="C62" s="5"/>
      <c r="D62" s="5"/>
      <c r="E62" s="5"/>
      <c r="F62" s="5"/>
      <c r="G62" s="5"/>
      <c r="H62" s="5"/>
      <c r="I62" s="5"/>
      <c r="J62" s="5"/>
      <c r="K62" s="5"/>
      <c r="L62" s="5"/>
      <c r="M62" s="5"/>
      <c r="N62" s="5"/>
      <c r="O62" s="5"/>
      <c r="P62" s="5"/>
      <c r="Q62" s="5"/>
      <c r="R62" s="5"/>
      <c r="S62" s="5"/>
      <c r="T62" s="5"/>
      <c r="U62" s="5"/>
    </row>
    <row r="63" spans="1:21" ht="32.25" customHeight="1">
      <c r="A63" s="207" t="s">
        <v>23</v>
      </c>
      <c r="B63" s="208"/>
      <c r="C63" s="208"/>
      <c r="D63" s="208"/>
      <c r="E63" s="208"/>
      <c r="F63" s="208"/>
      <c r="G63" s="208"/>
      <c r="H63" s="208"/>
      <c r="I63" s="208"/>
      <c r="J63" s="208"/>
      <c r="K63" s="208"/>
      <c r="L63" s="208"/>
      <c r="M63" s="208"/>
      <c r="N63" s="208"/>
      <c r="O63" s="208"/>
      <c r="P63" s="208"/>
      <c r="Q63" s="208"/>
      <c r="R63" s="208"/>
      <c r="S63" s="208"/>
      <c r="T63" s="208"/>
      <c r="U63" s="208"/>
    </row>
    <row r="64" spans="1:21" ht="5.25" customHeight="1">
      <c r="A64" s="5"/>
      <c r="B64" s="5"/>
      <c r="C64" s="5"/>
      <c r="D64" s="5"/>
      <c r="E64" s="5"/>
      <c r="F64" s="5"/>
      <c r="G64" s="5"/>
      <c r="H64" s="5"/>
      <c r="I64" s="5"/>
      <c r="J64" s="5"/>
      <c r="K64" s="5"/>
      <c r="L64" s="5"/>
      <c r="M64" s="5"/>
      <c r="N64" s="5"/>
      <c r="O64" s="5"/>
      <c r="P64" s="5"/>
      <c r="Q64" s="5"/>
      <c r="R64" s="5"/>
      <c r="S64" s="5"/>
      <c r="T64" s="5"/>
      <c r="U64" s="5"/>
    </row>
    <row r="65" spans="1:21" ht="14">
      <c r="A65" s="207" t="s">
        <v>24</v>
      </c>
      <c r="B65" s="208"/>
      <c r="C65" s="208"/>
      <c r="D65" s="208"/>
      <c r="E65" s="208"/>
      <c r="F65" s="208"/>
      <c r="G65" s="208"/>
      <c r="H65" s="208"/>
      <c r="I65" s="208"/>
      <c r="J65" s="208"/>
      <c r="K65" s="208"/>
      <c r="L65" s="208"/>
      <c r="M65" s="208"/>
      <c r="N65" s="208"/>
      <c r="O65" s="208"/>
      <c r="P65" s="208"/>
      <c r="Q65" s="208"/>
      <c r="R65" s="208"/>
      <c r="S65" s="208"/>
      <c r="T65" s="208"/>
      <c r="U65" s="208"/>
    </row>
    <row r="66" spans="1:21" ht="5.25" customHeight="1">
      <c r="A66" s="5"/>
      <c r="B66" s="5"/>
      <c r="C66" s="5"/>
      <c r="D66" s="5"/>
      <c r="E66" s="5"/>
      <c r="F66" s="5"/>
      <c r="G66" s="5"/>
      <c r="H66" s="5"/>
      <c r="I66" s="5"/>
      <c r="J66" s="5"/>
      <c r="K66" s="5"/>
      <c r="L66" s="5"/>
      <c r="M66" s="5"/>
      <c r="N66" s="5"/>
      <c r="O66" s="5"/>
      <c r="P66" s="5"/>
      <c r="Q66" s="5"/>
      <c r="R66" s="5"/>
      <c r="S66" s="5"/>
      <c r="T66" s="5"/>
      <c r="U66" s="5"/>
    </row>
    <row r="67" spans="1:21" ht="14">
      <c r="A67" s="207" t="s">
        <v>25</v>
      </c>
      <c r="B67" s="208"/>
      <c r="C67" s="208"/>
      <c r="D67" s="208"/>
      <c r="E67" s="208"/>
      <c r="F67" s="208"/>
      <c r="G67" s="208"/>
      <c r="H67" s="208"/>
      <c r="I67" s="208"/>
      <c r="J67" s="208"/>
      <c r="K67" s="208"/>
      <c r="L67" s="208"/>
      <c r="M67" s="208"/>
      <c r="N67" s="208"/>
      <c r="O67" s="208"/>
      <c r="P67" s="208"/>
      <c r="Q67" s="208"/>
      <c r="R67" s="208"/>
      <c r="S67" s="208"/>
      <c r="T67" s="208"/>
      <c r="U67" s="208"/>
    </row>
    <row r="68" spans="1:21" ht="5.25" customHeight="1">
      <c r="A68" s="5"/>
      <c r="B68" s="5"/>
      <c r="C68" s="5"/>
      <c r="D68" s="5"/>
      <c r="E68" s="5"/>
      <c r="F68" s="5"/>
      <c r="G68" s="5"/>
      <c r="H68" s="5"/>
      <c r="I68" s="5"/>
      <c r="J68" s="5"/>
      <c r="K68" s="5"/>
      <c r="L68" s="5"/>
      <c r="M68" s="5"/>
      <c r="N68" s="5"/>
      <c r="O68" s="5"/>
      <c r="P68" s="5"/>
      <c r="Q68" s="5"/>
      <c r="R68" s="5"/>
      <c r="S68" s="5"/>
      <c r="T68" s="5"/>
      <c r="U68" s="5"/>
    </row>
    <row r="69" spans="1:21" ht="33" customHeight="1">
      <c r="A69" s="207" t="s">
        <v>26</v>
      </c>
      <c r="B69" s="208"/>
      <c r="C69" s="208"/>
      <c r="D69" s="208"/>
      <c r="E69" s="208"/>
      <c r="F69" s="208"/>
      <c r="G69" s="208"/>
      <c r="H69" s="208"/>
      <c r="I69" s="208"/>
      <c r="J69" s="208"/>
      <c r="K69" s="208"/>
      <c r="L69" s="208"/>
      <c r="M69" s="208"/>
      <c r="N69" s="208"/>
      <c r="O69" s="208"/>
      <c r="P69" s="208"/>
      <c r="Q69" s="208"/>
      <c r="R69" s="208"/>
      <c r="S69" s="208"/>
      <c r="T69" s="208"/>
      <c r="U69" s="208"/>
    </row>
    <row r="70" spans="1:21">
      <c r="A70" s="7"/>
      <c r="B70" s="5"/>
      <c r="C70" s="5"/>
      <c r="D70" s="5"/>
      <c r="E70" s="5"/>
      <c r="F70" s="5"/>
      <c r="G70" s="5"/>
      <c r="H70" s="5"/>
      <c r="I70" s="5"/>
      <c r="J70" s="5"/>
      <c r="K70" s="5"/>
      <c r="L70" s="5"/>
      <c r="M70" s="5"/>
      <c r="N70" s="5"/>
      <c r="O70" s="5"/>
      <c r="P70" s="5"/>
      <c r="Q70" s="5"/>
      <c r="R70" s="5"/>
      <c r="S70" s="5"/>
      <c r="T70" s="5"/>
      <c r="U70" s="5"/>
    </row>
    <row r="71" spans="1:21">
      <c r="A71" s="106" t="s">
        <v>33</v>
      </c>
      <c r="B71" s="5"/>
      <c r="C71" s="5"/>
      <c r="D71" s="5"/>
      <c r="E71" s="5"/>
      <c r="F71" s="5"/>
      <c r="G71" s="5"/>
      <c r="H71" s="5"/>
      <c r="I71" s="5"/>
      <c r="J71" s="5"/>
      <c r="K71" s="5"/>
      <c r="L71" s="5"/>
      <c r="M71" s="5"/>
      <c r="N71" s="5"/>
      <c r="O71" s="5"/>
      <c r="P71" s="5"/>
      <c r="Q71" s="5"/>
      <c r="R71" s="5"/>
      <c r="S71" s="5"/>
      <c r="T71" s="5"/>
      <c r="U71" s="5"/>
    </row>
    <row r="72" spans="1:21" ht="7.5" customHeight="1">
      <c r="A72" s="5"/>
      <c r="B72" s="5"/>
      <c r="C72" s="5"/>
      <c r="D72" s="5"/>
      <c r="E72" s="5"/>
      <c r="F72" s="5"/>
      <c r="G72" s="5"/>
      <c r="H72" s="5"/>
      <c r="I72" s="5"/>
      <c r="J72" s="5"/>
      <c r="K72" s="5"/>
      <c r="L72" s="5"/>
      <c r="M72" s="5"/>
      <c r="N72" s="5"/>
      <c r="O72" s="5"/>
      <c r="P72" s="5"/>
      <c r="Q72" s="5"/>
      <c r="R72" s="5"/>
      <c r="S72" s="5"/>
      <c r="T72" s="5"/>
      <c r="U72" s="5"/>
    </row>
    <row r="73" spans="1:21">
      <c r="A73" s="7" t="s">
        <v>34</v>
      </c>
      <c r="B73" s="5"/>
      <c r="C73" s="5"/>
      <c r="D73" s="5"/>
      <c r="E73" s="5"/>
      <c r="F73" s="5"/>
      <c r="G73" s="5"/>
      <c r="H73" s="5"/>
      <c r="I73" s="5"/>
      <c r="J73" s="5"/>
      <c r="K73" s="5"/>
      <c r="L73" s="5"/>
      <c r="M73" s="5"/>
      <c r="N73" s="5"/>
      <c r="O73" s="5"/>
      <c r="P73" s="5"/>
      <c r="Q73" s="5"/>
      <c r="R73" s="5"/>
      <c r="S73" s="5"/>
      <c r="T73" s="5"/>
      <c r="U73" s="5"/>
    </row>
    <row r="74" spans="1:21" ht="3.75" customHeight="1">
      <c r="A74" s="7"/>
      <c r="B74" s="5"/>
      <c r="C74" s="5"/>
      <c r="D74" s="5"/>
      <c r="E74" s="5"/>
      <c r="F74" s="5"/>
      <c r="G74" s="5"/>
      <c r="H74" s="5"/>
      <c r="I74" s="5"/>
      <c r="J74" s="5"/>
      <c r="K74" s="5"/>
      <c r="L74" s="5"/>
      <c r="M74" s="5"/>
      <c r="N74" s="5"/>
      <c r="O74" s="5"/>
      <c r="P74" s="5"/>
      <c r="Q74" s="5"/>
      <c r="R74" s="5"/>
      <c r="S74" s="5"/>
      <c r="T74" s="5"/>
      <c r="U74" s="5"/>
    </row>
    <row r="75" spans="1:21">
      <c r="A75" s="7" t="s">
        <v>35</v>
      </c>
      <c r="B75" s="5"/>
      <c r="C75" s="5"/>
      <c r="D75" s="5"/>
      <c r="E75" s="5"/>
      <c r="F75" s="5"/>
      <c r="G75" s="5"/>
      <c r="H75" s="5"/>
      <c r="I75" s="5"/>
      <c r="J75" s="5"/>
      <c r="K75" s="5"/>
      <c r="L75" s="5"/>
      <c r="M75" s="5"/>
      <c r="N75" s="5"/>
      <c r="O75" s="5"/>
      <c r="P75" s="5"/>
      <c r="Q75" s="5"/>
      <c r="R75" s="5"/>
      <c r="S75" s="5"/>
      <c r="T75" s="5"/>
      <c r="U75" s="5"/>
    </row>
    <row r="76" spans="1:21" ht="6" customHeight="1">
      <c r="A76" s="7"/>
      <c r="B76" s="5"/>
      <c r="C76" s="5"/>
      <c r="D76" s="5"/>
      <c r="E76" s="5"/>
      <c r="F76" s="5"/>
      <c r="G76" s="5"/>
      <c r="H76" s="5"/>
      <c r="I76" s="5"/>
      <c r="J76" s="5"/>
      <c r="K76" s="5"/>
      <c r="L76" s="5"/>
      <c r="M76" s="5"/>
      <c r="N76" s="5"/>
      <c r="O76" s="5"/>
      <c r="P76" s="5"/>
      <c r="Q76" s="5"/>
      <c r="R76" s="5"/>
      <c r="S76" s="5"/>
      <c r="T76" s="5"/>
      <c r="U76" s="5"/>
    </row>
    <row r="77" spans="1:21">
      <c r="A77" s="7" t="s">
        <v>36</v>
      </c>
      <c r="B77" s="5"/>
      <c r="C77" s="5"/>
      <c r="D77" s="5"/>
      <c r="E77" s="5"/>
      <c r="F77" s="5"/>
      <c r="G77" s="5"/>
      <c r="H77" s="5"/>
      <c r="I77" s="5"/>
      <c r="J77" s="5"/>
      <c r="K77" s="5"/>
      <c r="L77" s="5"/>
      <c r="M77" s="5"/>
      <c r="N77" s="5"/>
      <c r="O77" s="5"/>
      <c r="P77" s="5"/>
      <c r="Q77" s="5"/>
      <c r="R77" s="5"/>
      <c r="S77" s="5"/>
      <c r="T77" s="5"/>
      <c r="U77" s="5"/>
    </row>
    <row r="78" spans="1:21" ht="3.75" customHeight="1">
      <c r="A78" s="5"/>
      <c r="B78" s="5"/>
      <c r="C78" s="5"/>
      <c r="D78" s="5"/>
      <c r="E78" s="5"/>
      <c r="F78" s="5"/>
      <c r="G78" s="5"/>
      <c r="H78" s="5"/>
      <c r="I78" s="5"/>
      <c r="J78" s="5"/>
      <c r="K78" s="5"/>
      <c r="L78" s="5"/>
      <c r="M78" s="5"/>
      <c r="N78" s="5"/>
      <c r="O78" s="5"/>
      <c r="P78" s="5"/>
      <c r="Q78" s="5"/>
      <c r="R78" s="5"/>
      <c r="S78" s="5"/>
      <c r="T78" s="5"/>
      <c r="U78" s="5"/>
    </row>
    <row r="79" spans="1:21" ht="14">
      <c r="A79" s="207" t="s">
        <v>37</v>
      </c>
      <c r="B79" s="208"/>
      <c r="C79" s="208"/>
      <c r="D79" s="208"/>
      <c r="E79" s="208"/>
      <c r="F79" s="208"/>
      <c r="G79" s="208"/>
      <c r="H79" s="208"/>
      <c r="I79" s="208"/>
      <c r="J79" s="208"/>
      <c r="K79" s="208"/>
      <c r="L79" s="208"/>
      <c r="M79" s="208"/>
      <c r="N79" s="208"/>
      <c r="O79" s="208"/>
      <c r="P79" s="208"/>
      <c r="Q79" s="208"/>
      <c r="R79" s="208"/>
      <c r="S79" s="208"/>
      <c r="T79" s="208"/>
      <c r="U79" s="208"/>
    </row>
    <row r="80" spans="1:21" ht="4.5" customHeight="1">
      <c r="A80" s="5"/>
      <c r="B80" s="5"/>
      <c r="C80" s="5"/>
      <c r="D80" s="5"/>
      <c r="E80" s="5"/>
      <c r="F80" s="5"/>
      <c r="G80" s="5"/>
      <c r="H80" s="5"/>
      <c r="I80" s="5"/>
      <c r="J80" s="5"/>
      <c r="K80" s="5"/>
      <c r="L80" s="5"/>
      <c r="M80" s="5"/>
      <c r="N80" s="5"/>
      <c r="O80" s="5"/>
      <c r="P80" s="5"/>
      <c r="Q80" s="5"/>
      <c r="R80" s="5"/>
      <c r="S80" s="5"/>
      <c r="T80" s="5"/>
      <c r="U80" s="5"/>
    </row>
    <row r="81" spans="1:21" ht="14">
      <c r="A81" s="207" t="s">
        <v>38</v>
      </c>
      <c r="B81" s="208"/>
      <c r="C81" s="208"/>
      <c r="D81" s="208"/>
      <c r="E81" s="208"/>
      <c r="F81" s="208"/>
      <c r="G81" s="208"/>
      <c r="H81" s="208"/>
      <c r="I81" s="208"/>
      <c r="J81" s="208"/>
      <c r="K81" s="208"/>
      <c r="L81" s="208"/>
      <c r="M81" s="208"/>
      <c r="N81" s="208"/>
      <c r="O81" s="208"/>
      <c r="P81" s="208"/>
      <c r="Q81" s="208"/>
      <c r="R81" s="208"/>
      <c r="S81" s="208"/>
      <c r="T81" s="208"/>
      <c r="U81" s="208"/>
    </row>
    <row r="82" spans="1:21" ht="3.75" customHeight="1">
      <c r="A82" s="5"/>
      <c r="B82" s="5"/>
      <c r="C82" s="5"/>
      <c r="D82" s="5"/>
      <c r="E82" s="5"/>
      <c r="F82" s="5"/>
      <c r="G82" s="5"/>
      <c r="H82" s="5"/>
      <c r="I82" s="5"/>
      <c r="J82" s="5"/>
      <c r="K82" s="5"/>
      <c r="L82" s="5"/>
      <c r="M82" s="5"/>
      <c r="N82" s="5"/>
      <c r="O82" s="5"/>
      <c r="P82" s="5"/>
      <c r="Q82" s="5"/>
      <c r="R82" s="5"/>
      <c r="S82" s="5"/>
      <c r="T82" s="5"/>
      <c r="U82" s="5"/>
    </row>
    <row r="83" spans="1:21" ht="14">
      <c r="A83" s="207" t="s">
        <v>39</v>
      </c>
      <c r="B83" s="208"/>
      <c r="C83" s="208"/>
      <c r="D83" s="208"/>
      <c r="E83" s="208"/>
      <c r="F83" s="208"/>
      <c r="G83" s="208"/>
      <c r="H83" s="208"/>
      <c r="I83" s="208"/>
      <c r="J83" s="208"/>
      <c r="K83" s="208"/>
      <c r="L83" s="208"/>
      <c r="M83" s="208"/>
      <c r="N83" s="208"/>
      <c r="O83" s="208"/>
      <c r="P83" s="208"/>
      <c r="Q83" s="208"/>
      <c r="R83" s="208"/>
      <c r="S83" s="208"/>
      <c r="T83" s="208"/>
      <c r="U83" s="208"/>
    </row>
    <row r="84" spans="1:21" ht="3" customHeight="1">
      <c r="A84" s="5"/>
      <c r="B84" s="5"/>
      <c r="C84" s="5"/>
      <c r="D84" s="5"/>
      <c r="E84" s="5"/>
      <c r="F84" s="5"/>
      <c r="G84" s="5"/>
      <c r="H84" s="5"/>
      <c r="I84" s="5"/>
      <c r="J84" s="5"/>
      <c r="K84" s="5"/>
      <c r="L84" s="5"/>
      <c r="M84" s="5"/>
      <c r="N84" s="5"/>
      <c r="O84" s="5"/>
      <c r="P84" s="5"/>
      <c r="Q84" s="5"/>
      <c r="R84" s="5"/>
      <c r="S84" s="5"/>
      <c r="T84" s="5"/>
      <c r="U84" s="5"/>
    </row>
    <row r="85" spans="1:21" ht="14">
      <c r="A85" s="207" t="s">
        <v>40</v>
      </c>
      <c r="B85" s="208"/>
      <c r="C85" s="208"/>
      <c r="D85" s="208"/>
      <c r="E85" s="208"/>
      <c r="F85" s="208"/>
      <c r="G85" s="208"/>
      <c r="H85" s="208"/>
      <c r="I85" s="208"/>
      <c r="J85" s="208"/>
      <c r="K85" s="208"/>
      <c r="L85" s="208"/>
      <c r="M85" s="208"/>
      <c r="N85" s="208"/>
      <c r="O85" s="208"/>
      <c r="P85" s="208"/>
      <c r="Q85" s="208"/>
      <c r="R85" s="208"/>
      <c r="S85" s="208"/>
      <c r="T85" s="208"/>
      <c r="U85" s="208"/>
    </row>
    <row r="86" spans="1:21" ht="6" customHeight="1">
      <c r="A86" s="5"/>
      <c r="B86" s="5"/>
      <c r="C86" s="5"/>
      <c r="D86" s="5"/>
      <c r="E86" s="5"/>
      <c r="F86" s="5"/>
      <c r="G86" s="5"/>
      <c r="H86" s="5"/>
      <c r="I86" s="5"/>
      <c r="J86" s="5"/>
      <c r="K86" s="5"/>
      <c r="L86" s="5"/>
      <c r="M86" s="5"/>
      <c r="N86" s="5"/>
      <c r="O86" s="5"/>
      <c r="P86" s="5"/>
      <c r="Q86" s="5"/>
      <c r="R86" s="5"/>
      <c r="S86" s="5"/>
      <c r="T86" s="5"/>
      <c r="U86" s="5"/>
    </row>
    <row r="87" spans="1:21" ht="14">
      <c r="A87" s="207" t="s">
        <v>41</v>
      </c>
      <c r="B87" s="208"/>
      <c r="C87" s="208"/>
      <c r="D87" s="208"/>
      <c r="E87" s="208"/>
      <c r="F87" s="208"/>
      <c r="G87" s="208"/>
      <c r="H87" s="208"/>
      <c r="I87" s="208"/>
      <c r="J87" s="208"/>
      <c r="K87" s="208"/>
      <c r="L87" s="208"/>
      <c r="M87" s="208"/>
      <c r="N87" s="208"/>
      <c r="O87" s="208"/>
      <c r="P87" s="208"/>
      <c r="Q87" s="208"/>
      <c r="R87" s="208"/>
      <c r="S87" s="208"/>
      <c r="T87" s="208"/>
      <c r="U87" s="208"/>
    </row>
    <row r="88" spans="1:21" ht="3.75" customHeight="1">
      <c r="A88" s="7"/>
      <c r="B88" s="5"/>
      <c r="C88" s="5"/>
      <c r="D88" s="5"/>
      <c r="E88" s="5"/>
      <c r="F88" s="5"/>
      <c r="G88" s="5"/>
      <c r="H88" s="5"/>
      <c r="I88" s="5"/>
      <c r="J88" s="5"/>
      <c r="K88" s="5"/>
      <c r="L88" s="5"/>
      <c r="M88" s="5"/>
      <c r="N88" s="5"/>
      <c r="O88" s="5"/>
      <c r="P88" s="5"/>
      <c r="Q88" s="5"/>
      <c r="R88" s="5"/>
      <c r="S88" s="5"/>
      <c r="T88" s="5"/>
      <c r="U88" s="5"/>
    </row>
    <row r="89" spans="1:21">
      <c r="A89" s="7" t="s">
        <v>42</v>
      </c>
      <c r="B89" s="5"/>
      <c r="C89" s="5"/>
      <c r="D89" s="5"/>
      <c r="E89" s="5"/>
      <c r="F89" s="5"/>
      <c r="G89" s="5"/>
      <c r="H89" s="5"/>
      <c r="I89" s="5"/>
      <c r="J89" s="5"/>
      <c r="K89" s="5"/>
      <c r="L89" s="5"/>
      <c r="M89" s="5"/>
      <c r="N89" s="5"/>
      <c r="O89" s="5"/>
      <c r="P89" s="5"/>
      <c r="Q89" s="5"/>
      <c r="R89" s="5"/>
      <c r="S89" s="5"/>
      <c r="T89" s="5"/>
      <c r="U89" s="5"/>
    </row>
    <row r="90" spans="1:21">
      <c r="A90" s="5"/>
      <c r="B90" s="5"/>
      <c r="C90" s="5"/>
      <c r="D90" s="5"/>
      <c r="E90" s="5"/>
      <c r="F90" s="5"/>
      <c r="G90" s="5"/>
      <c r="H90" s="5"/>
      <c r="I90" s="5"/>
      <c r="J90" s="5"/>
      <c r="K90" s="5"/>
      <c r="L90" s="5"/>
      <c r="M90" s="5"/>
      <c r="N90" s="5"/>
      <c r="O90" s="5"/>
      <c r="P90" s="5"/>
      <c r="Q90" s="5"/>
      <c r="R90" s="5"/>
      <c r="S90" s="5"/>
      <c r="T90" s="5"/>
      <c r="U90" s="5"/>
    </row>
    <row r="91" spans="1:21">
      <c r="A91" s="106" t="s">
        <v>43</v>
      </c>
      <c r="B91" s="5"/>
      <c r="C91" s="5"/>
      <c r="D91" s="5"/>
      <c r="E91" s="5"/>
      <c r="F91" s="5"/>
      <c r="G91" s="5"/>
      <c r="H91" s="5"/>
      <c r="I91" s="5"/>
      <c r="J91" s="5"/>
      <c r="K91" s="5"/>
      <c r="L91" s="5"/>
      <c r="M91" s="5"/>
      <c r="N91" s="5"/>
      <c r="O91" s="5"/>
      <c r="P91" s="5"/>
      <c r="Q91" s="5"/>
      <c r="R91" s="5"/>
      <c r="S91" s="5"/>
      <c r="T91" s="5"/>
      <c r="U91" s="5"/>
    </row>
    <row r="92" spans="1:21" ht="7.5" customHeight="1">
      <c r="A92" s="5"/>
      <c r="B92" s="5"/>
      <c r="C92" s="5"/>
      <c r="D92" s="5"/>
      <c r="E92" s="5"/>
      <c r="F92" s="5"/>
      <c r="G92" s="5"/>
      <c r="H92" s="5"/>
      <c r="I92" s="5"/>
      <c r="J92" s="5"/>
      <c r="K92" s="5"/>
      <c r="L92" s="5"/>
      <c r="M92" s="5"/>
      <c r="N92" s="5"/>
      <c r="O92" s="5"/>
      <c r="P92" s="5"/>
      <c r="Q92" s="5"/>
      <c r="R92" s="5"/>
      <c r="S92" s="5"/>
      <c r="T92" s="5"/>
      <c r="U92" s="5"/>
    </row>
    <row r="93" spans="1:21">
      <c r="A93" s="7" t="s">
        <v>44</v>
      </c>
      <c r="B93" s="5"/>
      <c r="C93" s="5"/>
      <c r="D93" s="5"/>
      <c r="E93" s="5"/>
      <c r="F93" s="5"/>
      <c r="G93" s="5"/>
      <c r="H93" s="5"/>
      <c r="I93" s="5"/>
      <c r="J93" s="5"/>
      <c r="K93" s="5"/>
      <c r="L93" s="5"/>
      <c r="M93" s="5"/>
      <c r="N93" s="5"/>
      <c r="O93" s="5"/>
      <c r="P93" s="5"/>
      <c r="Q93" s="5"/>
      <c r="R93" s="5"/>
      <c r="S93" s="5"/>
      <c r="T93" s="5"/>
      <c r="U93" s="5"/>
    </row>
    <row r="94" spans="1:21" ht="3.75" customHeight="1">
      <c r="A94" s="7"/>
      <c r="B94" s="5"/>
      <c r="C94" s="5"/>
      <c r="D94" s="5"/>
      <c r="E94" s="5"/>
      <c r="F94" s="5"/>
      <c r="G94" s="5"/>
      <c r="H94" s="5"/>
      <c r="I94" s="5"/>
      <c r="J94" s="5"/>
      <c r="K94" s="5"/>
      <c r="L94" s="5"/>
      <c r="M94" s="5"/>
      <c r="N94" s="5"/>
      <c r="O94" s="5"/>
      <c r="P94" s="5"/>
      <c r="Q94" s="5"/>
      <c r="R94" s="5"/>
      <c r="S94" s="5"/>
      <c r="T94" s="5"/>
      <c r="U94" s="5"/>
    </row>
    <row r="95" spans="1:21">
      <c r="A95" s="7" t="s">
        <v>18</v>
      </c>
      <c r="B95" s="5"/>
      <c r="C95" s="5"/>
      <c r="D95" s="5"/>
      <c r="E95" s="5"/>
      <c r="F95" s="5"/>
      <c r="G95" s="5"/>
      <c r="H95" s="5"/>
      <c r="I95" s="5"/>
      <c r="J95" s="5"/>
      <c r="K95" s="5"/>
      <c r="L95" s="5"/>
      <c r="M95" s="5"/>
      <c r="N95" s="5"/>
      <c r="O95" s="5"/>
      <c r="P95" s="5"/>
      <c r="Q95" s="5"/>
      <c r="R95" s="5"/>
      <c r="S95" s="5"/>
      <c r="T95" s="5"/>
      <c r="U95" s="5"/>
    </row>
    <row r="96" spans="1:21" ht="6" customHeight="1">
      <c r="A96" s="7"/>
      <c r="B96" s="5"/>
      <c r="C96" s="5"/>
      <c r="D96" s="5"/>
      <c r="E96" s="5"/>
      <c r="F96" s="5"/>
      <c r="G96" s="5"/>
      <c r="H96" s="5"/>
      <c r="I96" s="5"/>
      <c r="J96" s="5"/>
      <c r="K96" s="5"/>
      <c r="L96" s="5"/>
      <c r="M96" s="5"/>
      <c r="N96" s="5"/>
      <c r="O96" s="5"/>
      <c r="P96" s="5"/>
      <c r="Q96" s="5"/>
      <c r="R96" s="5"/>
      <c r="S96" s="5"/>
      <c r="T96" s="5"/>
      <c r="U96" s="5"/>
    </row>
    <row r="97" spans="1:21">
      <c r="A97" s="7" t="s">
        <v>45</v>
      </c>
      <c r="B97" s="5"/>
      <c r="C97" s="5"/>
      <c r="D97" s="5"/>
      <c r="E97" s="5"/>
      <c r="F97" s="5"/>
      <c r="G97" s="5"/>
      <c r="H97" s="5"/>
      <c r="I97" s="5"/>
      <c r="J97" s="5"/>
      <c r="K97" s="5"/>
      <c r="L97" s="5"/>
      <c r="M97" s="5"/>
      <c r="N97" s="5"/>
      <c r="O97" s="5"/>
      <c r="P97" s="5"/>
      <c r="Q97" s="5"/>
      <c r="R97" s="5"/>
      <c r="S97" s="5"/>
      <c r="T97" s="5"/>
      <c r="U97" s="5"/>
    </row>
    <row r="98" spans="1:21" ht="3.75" customHeight="1">
      <c r="A98" s="5"/>
      <c r="B98" s="5"/>
      <c r="C98" s="5"/>
      <c r="D98" s="5"/>
      <c r="E98" s="5"/>
      <c r="F98" s="5"/>
      <c r="G98" s="5"/>
      <c r="H98" s="5"/>
      <c r="I98" s="5"/>
      <c r="J98" s="5"/>
      <c r="K98" s="5"/>
      <c r="L98" s="5"/>
      <c r="M98" s="5"/>
      <c r="N98" s="5"/>
      <c r="O98" s="5"/>
      <c r="P98" s="5"/>
      <c r="Q98" s="5"/>
      <c r="R98" s="5"/>
      <c r="S98" s="5"/>
      <c r="T98" s="5"/>
      <c r="U98" s="5"/>
    </row>
    <row r="99" spans="1:21" ht="14">
      <c r="A99" s="207" t="s">
        <v>46</v>
      </c>
      <c r="B99" s="208"/>
      <c r="C99" s="208"/>
      <c r="D99" s="208"/>
      <c r="E99" s="208"/>
      <c r="F99" s="208"/>
      <c r="G99" s="208"/>
      <c r="H99" s="208"/>
      <c r="I99" s="208"/>
      <c r="J99" s="208"/>
      <c r="K99" s="208"/>
      <c r="L99" s="208"/>
      <c r="M99" s="208"/>
      <c r="N99" s="208"/>
      <c r="O99" s="208"/>
      <c r="P99" s="208"/>
      <c r="Q99" s="208"/>
      <c r="R99" s="208"/>
      <c r="S99" s="208"/>
      <c r="T99" s="208"/>
      <c r="U99" s="208"/>
    </row>
    <row r="100" spans="1:21" ht="3.75" customHeight="1">
      <c r="A100" s="5"/>
      <c r="B100" s="5"/>
      <c r="C100" s="5"/>
      <c r="D100" s="5"/>
      <c r="E100" s="5"/>
      <c r="F100" s="5"/>
      <c r="G100" s="5"/>
      <c r="H100" s="5"/>
      <c r="I100" s="5"/>
      <c r="J100" s="5"/>
      <c r="K100" s="5"/>
      <c r="L100" s="5"/>
      <c r="M100" s="5"/>
      <c r="N100" s="5"/>
      <c r="O100" s="5"/>
      <c r="P100" s="5"/>
      <c r="Q100" s="5"/>
      <c r="R100" s="5"/>
      <c r="S100" s="5"/>
      <c r="T100" s="5"/>
      <c r="U100" s="5"/>
    </row>
    <row r="101" spans="1:21" ht="33.75" customHeight="1">
      <c r="A101" s="207" t="s">
        <v>47</v>
      </c>
      <c r="B101" s="208"/>
      <c r="C101" s="208"/>
      <c r="D101" s="208"/>
      <c r="E101" s="208"/>
      <c r="F101" s="208"/>
      <c r="G101" s="208"/>
      <c r="H101" s="208"/>
      <c r="I101" s="208"/>
      <c r="J101" s="208"/>
      <c r="K101" s="208"/>
      <c r="L101" s="208"/>
      <c r="M101" s="208"/>
      <c r="N101" s="208"/>
      <c r="O101" s="208"/>
      <c r="P101" s="208"/>
      <c r="Q101" s="208"/>
      <c r="R101" s="208"/>
      <c r="S101" s="208"/>
      <c r="T101" s="208"/>
      <c r="U101" s="208"/>
    </row>
  </sheetData>
  <sheetProtection algorithmName="SHA-512" hashValue="p9LOrkjcpQCuRXBYmhw42u5OE8aTWRWMPnRclYevjJIHqEvRFBS2LCEBbIwnU6PAKi0MrmyaMR39asAF4q9XTw==" saltValue="P3i+V0rqRYCWIj4nZwfENA==" spinCount="100000" sheet="1" objects="1" scenarios="1"/>
  <mergeCells count="24">
    <mergeCell ref="A87:U87"/>
    <mergeCell ref="A99:U99"/>
    <mergeCell ref="A101:U101"/>
    <mergeCell ref="A79:U79"/>
    <mergeCell ref="A81:U81"/>
    <mergeCell ref="A83:U83"/>
    <mergeCell ref="A85:U85"/>
    <mergeCell ref="A65:U65"/>
    <mergeCell ref="A67:U67"/>
    <mergeCell ref="A69:U69"/>
    <mergeCell ref="A39:U39"/>
    <mergeCell ref="A41:U41"/>
    <mergeCell ref="A57:U57"/>
    <mergeCell ref="A61:U61"/>
    <mergeCell ref="A63:U63"/>
    <mergeCell ref="A49:U49"/>
    <mergeCell ref="A51:U51"/>
    <mergeCell ref="A52:U52"/>
    <mergeCell ref="A37:U37"/>
    <mergeCell ref="A31:U31"/>
    <mergeCell ref="A33:U33"/>
    <mergeCell ref="A35:U35"/>
    <mergeCell ref="A28:U28"/>
    <mergeCell ref="A30:U30"/>
  </mergeCells>
  <phoneticPr fontId="20" type="noConversion"/>
  <pageMargins left="0.7" right="0.7" top="0.75" bottom="0.75" header="0.3" footer="0.3"/>
  <pageSetup paperSize="9" orientation="portrait" horizontalDpi="360" verticalDpi="360"/>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 x14ac:dyDescent="0"/>
  <sheetData/>
  <pageMargins left="0.75" right="0.75" top="1" bottom="1" header="0.5" footer="0.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enableFormatConditionsCalculation="0">
    <pageSetUpPr fitToPage="1"/>
  </sheetPr>
  <dimension ref="A1:K97"/>
  <sheetViews>
    <sheetView topLeftCell="A70" workbookViewId="0">
      <selection activeCell="C82" sqref="C82"/>
    </sheetView>
  </sheetViews>
  <sheetFormatPr baseColWidth="10" defaultColWidth="8.83203125" defaultRowHeight="13" x14ac:dyDescent="0"/>
  <cols>
    <col min="1" max="1" width="42.6640625" style="2" customWidth="1"/>
    <col min="2" max="2" width="26.33203125" style="2" customWidth="1"/>
    <col min="3" max="3" width="25.33203125" style="2" customWidth="1"/>
    <col min="4" max="4" width="4.6640625" style="2" customWidth="1"/>
    <col min="5" max="5" width="51.33203125" style="2" bestFit="1" customWidth="1"/>
    <col min="6" max="8" width="25.6640625" style="2" customWidth="1"/>
    <col min="9" max="9" width="51.33203125" style="2" customWidth="1"/>
    <col min="10" max="11" width="25.6640625" style="2" customWidth="1"/>
    <col min="12" max="16384" width="8.83203125" style="2"/>
  </cols>
  <sheetData>
    <row r="1" spans="1:11" s="14" customFormat="1" ht="24" customHeight="1">
      <c r="A1" s="213" t="s">
        <v>48</v>
      </c>
      <c r="B1" s="213"/>
      <c r="C1" s="214"/>
      <c r="D1" s="214"/>
      <c r="E1" s="214"/>
      <c r="F1" s="214"/>
      <c r="G1" s="214"/>
      <c r="H1" s="193"/>
      <c r="I1" s="37"/>
      <c r="J1" s="37"/>
      <c r="K1" s="37"/>
    </row>
    <row r="2" spans="1:11" s="14" customFormat="1"/>
    <row r="3" spans="1:11" s="14" customFormat="1" ht="18" customHeight="1">
      <c r="A3" s="44" t="s">
        <v>49</v>
      </c>
      <c r="B3" s="215"/>
      <c r="C3" s="216"/>
      <c r="D3" s="216"/>
      <c r="E3" s="216"/>
      <c r="F3" s="216"/>
      <c r="G3" s="216"/>
      <c r="H3" s="217"/>
      <c r="I3" s="31"/>
      <c r="J3" s="31"/>
      <c r="K3" s="31"/>
    </row>
    <row r="4" spans="1:11" s="14" customFormat="1">
      <c r="A4" s="44" t="s">
        <v>50</v>
      </c>
      <c r="B4" s="218"/>
      <c r="C4" s="219"/>
      <c r="D4" s="219"/>
      <c r="E4" s="219"/>
      <c r="F4" s="219"/>
      <c r="G4" s="219"/>
      <c r="H4" s="220"/>
      <c r="I4" s="31"/>
      <c r="J4" s="31"/>
      <c r="K4" s="31"/>
    </row>
    <row r="5" spans="1:11" s="14" customFormat="1">
      <c r="A5" s="30"/>
      <c r="B5" s="30"/>
      <c r="C5" s="31"/>
      <c r="D5" s="31"/>
      <c r="E5" s="31"/>
      <c r="F5" s="31"/>
      <c r="G5" s="31"/>
      <c r="H5" s="31"/>
      <c r="I5" s="31"/>
      <c r="J5" s="31"/>
      <c r="K5" s="31"/>
    </row>
    <row r="6" spans="1:11" s="33" customFormat="1" ht="32" customHeight="1">
      <c r="A6" s="32" t="s">
        <v>51</v>
      </c>
      <c r="B6" s="32"/>
      <c r="C6" s="91"/>
      <c r="D6" s="91"/>
      <c r="E6" s="91"/>
      <c r="F6" s="91"/>
      <c r="G6" s="91"/>
      <c r="H6" s="91"/>
      <c r="I6" s="91"/>
      <c r="J6" s="91"/>
      <c r="K6" s="91"/>
    </row>
    <row r="7" spans="1:11" s="14" customFormat="1">
      <c r="A7" s="23"/>
      <c r="B7" s="87" t="s">
        <v>52</v>
      </c>
      <c r="C7" s="92"/>
      <c r="D7" s="31"/>
      <c r="E7" s="222" t="s">
        <v>53</v>
      </c>
      <c r="F7" s="223"/>
      <c r="G7" s="193"/>
      <c r="H7" s="87"/>
      <c r="I7" s="46"/>
      <c r="J7" s="46"/>
      <c r="K7" s="31"/>
    </row>
    <row r="8" spans="1:11" s="14" customFormat="1" ht="39">
      <c r="A8" s="48" t="s">
        <v>54</v>
      </c>
      <c r="B8" s="88" t="s">
        <v>55</v>
      </c>
      <c r="C8" s="89"/>
      <c r="D8" s="31"/>
      <c r="E8" s="85" t="s">
        <v>56</v>
      </c>
      <c r="F8" s="49" t="s">
        <v>57</v>
      </c>
      <c r="G8" s="98" t="s">
        <v>58</v>
      </c>
      <c r="H8" s="88" t="s">
        <v>55</v>
      </c>
      <c r="I8" s="30"/>
      <c r="J8" s="31"/>
      <c r="K8" s="31"/>
    </row>
    <row r="9" spans="1:11" s="14" customFormat="1">
      <c r="A9" s="24" t="s">
        <v>59</v>
      </c>
      <c r="B9" s="24">
        <f>COUNTIF(Lists!T:T,TRUE)</f>
        <v>1</v>
      </c>
      <c r="C9" s="89"/>
      <c r="D9" s="31"/>
      <c r="E9" s="34" t="s">
        <v>60</v>
      </c>
      <c r="F9" s="117"/>
      <c r="G9" s="117"/>
      <c r="H9" s="40">
        <f>SUM('EVENT DELIVERY'!C7:C17)</f>
        <v>26</v>
      </c>
    </row>
    <row r="10" spans="1:11" s="14" customFormat="1">
      <c r="A10" s="24" t="s">
        <v>61</v>
      </c>
      <c r="B10" s="24">
        <f>COUNTA('EVENT DELIVERY'!B7:B17)-'DATA SUMMARY'!B9</f>
        <v>0</v>
      </c>
      <c r="C10" s="89"/>
      <c r="D10" s="31"/>
      <c r="E10" s="34" t="s">
        <v>62</v>
      </c>
      <c r="F10" s="70"/>
      <c r="G10" s="70"/>
      <c r="H10" s="40">
        <f>SUM('EVENT DELIVERY'!D7:D17)</f>
        <v>0</v>
      </c>
    </row>
    <row r="11" spans="1:11">
      <c r="C11" s="45"/>
      <c r="E11" s="196" t="s">
        <v>63</v>
      </c>
      <c r="F11" s="177"/>
      <c r="G11" s="178"/>
      <c r="H11" s="83">
        <f>SUM('EVENT DELIVERY'!E7:E17)</f>
        <v>1</v>
      </c>
    </row>
    <row r="12" spans="1:11">
      <c r="A12" s="47"/>
      <c r="B12" s="52"/>
      <c r="C12" s="45"/>
      <c r="E12" s="196" t="s">
        <v>64</v>
      </c>
      <c r="F12" s="177"/>
      <c r="G12" s="178"/>
      <c r="H12" s="83">
        <f>SUM('EVENT DELIVERY'!F7:F17)</f>
        <v>17</v>
      </c>
    </row>
    <row r="13" spans="1:11">
      <c r="A13" s="47"/>
      <c r="B13" s="47"/>
      <c r="E13" s="196" t="s">
        <v>65</v>
      </c>
      <c r="F13" s="177"/>
      <c r="G13" s="178"/>
      <c r="H13" s="83">
        <f>SUM('EVENT DELIVERY'!G7:G17)</f>
        <v>45</v>
      </c>
      <c r="I13" s="47"/>
      <c r="J13" s="47"/>
    </row>
    <row r="14" spans="1:11">
      <c r="A14" s="47"/>
      <c r="B14" s="47"/>
      <c r="E14" s="196" t="s">
        <v>66</v>
      </c>
      <c r="F14" s="179"/>
      <c r="G14" s="180"/>
      <c r="H14" s="24">
        <f>'EVENT DELIVERY'!J5</f>
        <v>0</v>
      </c>
      <c r="I14" s="47"/>
      <c r="J14" s="47"/>
    </row>
    <row r="15" spans="1:11">
      <c r="E15" s="35"/>
      <c r="F15" s="35"/>
      <c r="G15" s="45"/>
      <c r="I15" s="47"/>
      <c r="J15" s="47"/>
    </row>
    <row r="16" spans="1:11" ht="32" customHeight="1">
      <c r="A16" s="53" t="s">
        <v>16</v>
      </c>
      <c r="E16" s="59" t="s">
        <v>67</v>
      </c>
      <c r="F16" s="35"/>
      <c r="G16" s="45"/>
      <c r="I16" s="47"/>
      <c r="J16" s="47"/>
    </row>
    <row r="17" spans="1:10">
      <c r="A17" s="23"/>
      <c r="B17" s="226" t="s">
        <v>68</v>
      </c>
      <c r="C17" s="227"/>
      <c r="E17" s="23"/>
      <c r="F17" s="226" t="s">
        <v>69</v>
      </c>
      <c r="G17" s="227"/>
      <c r="H17" s="228"/>
      <c r="I17" s="47"/>
      <c r="J17" s="47"/>
    </row>
    <row r="18" spans="1:10" ht="19.5" customHeight="1">
      <c r="A18" s="61" t="s">
        <v>70</v>
      </c>
      <c r="B18" s="50" t="s">
        <v>71</v>
      </c>
      <c r="C18" s="58" t="s">
        <v>72</v>
      </c>
      <c r="E18" s="61" t="s">
        <v>73</v>
      </c>
      <c r="F18" s="50" t="s">
        <v>74</v>
      </c>
      <c r="G18" s="50" t="s">
        <v>75</v>
      </c>
      <c r="H18" s="50" t="s">
        <v>76</v>
      </c>
      <c r="I18" s="47"/>
      <c r="J18" s="47"/>
    </row>
    <row r="19" spans="1:10">
      <c r="A19" s="24" t="s">
        <v>77</v>
      </c>
      <c r="B19" s="24">
        <f>COUNTIF('PROJECT DELIVERY TEAM'!$C$7:$C$16,'DATA SUMMARY'!A19)</f>
        <v>6</v>
      </c>
      <c r="C19" s="24">
        <f>SUMPRODUCT(--('PROJECT DELIVERY TEAM'!$C$7:$C$17='DATA SUMMARY'!A19),'PROJECT DELIVERY TEAM'!$E$7:$E$17)</f>
        <v>0</v>
      </c>
      <c r="E19" s="24" t="s">
        <v>78</v>
      </c>
      <c r="F19" s="24">
        <f>SUMIF('AUDIENCES &amp; PARTICIPANTS'!$B$6:$B$16,"Free*",'AUDIENCES &amp; PARTICIPANTS'!$C$6:$C$16)</f>
        <v>9000</v>
      </c>
      <c r="G19" s="24">
        <f>SUMIF('AUDIENCES &amp; PARTICIPANTS'!$B$6:$B$16,"Paid*",'AUDIENCES &amp; PARTICIPANTS'!$C$6:$C$16)</f>
        <v>0</v>
      </c>
      <c r="H19" s="24">
        <f>SUM(F19:G19)</f>
        <v>9000</v>
      </c>
    </row>
    <row r="20" spans="1:10">
      <c r="A20" s="24" t="s">
        <v>79</v>
      </c>
      <c r="B20" s="24">
        <f>COUNTIF('PROJECT DELIVERY TEAM'!$C$7:$C$16,'DATA SUMMARY'!A20)</f>
        <v>1</v>
      </c>
      <c r="C20" s="24">
        <f>SUMPRODUCT(--('PROJECT DELIVERY TEAM'!$C$7:$C$17='DATA SUMMARY'!A20),'PROJECT DELIVERY TEAM'!$E$7:$E$17)</f>
        <v>4</v>
      </c>
      <c r="E20" s="24" t="s">
        <v>80</v>
      </c>
      <c r="F20" s="24">
        <f>SUMIF('AUDIENCES &amp; PARTICIPANTS'!$B$6:$B$16,"Free*",'AUDIENCES &amp; PARTICIPANTS'!$D$6:$D$16)</f>
        <v>100</v>
      </c>
      <c r="G20" s="24">
        <f>SUMIF('AUDIENCES &amp; PARTICIPANTS'!$B$6:$B$16,"Paid*",'AUDIENCES &amp; PARTICIPANTS'!$D$6:$D$16)</f>
        <v>0</v>
      </c>
      <c r="H20" s="24">
        <f>SUM(F20:G20)</f>
        <v>100</v>
      </c>
    </row>
    <row r="21" spans="1:10">
      <c r="A21" s="24" t="s">
        <v>81</v>
      </c>
      <c r="B21" s="24">
        <f>COUNTIF('PROJECT DELIVERY TEAM'!$C$7:$C$16,'DATA SUMMARY'!A21)</f>
        <v>0</v>
      </c>
      <c r="C21" s="24">
        <f>SUMPRODUCT(--('PROJECT DELIVERY TEAM'!$C$7:$C$17='DATA SUMMARY'!A21),'PROJECT DELIVERY TEAM'!$E$7:$E$17)</f>
        <v>0</v>
      </c>
      <c r="E21" s="62" t="s">
        <v>82</v>
      </c>
      <c r="F21" s="62">
        <f>SUM(F19:F20)</f>
        <v>9100</v>
      </c>
      <c r="G21" s="62">
        <f>SUM(G19:G20)</f>
        <v>0</v>
      </c>
      <c r="H21" s="62">
        <f>SUM(H19:H20)</f>
        <v>9100</v>
      </c>
    </row>
    <row r="22" spans="1:10">
      <c r="A22" s="24" t="s">
        <v>83</v>
      </c>
      <c r="B22" s="24">
        <f>COUNTIF('PROJECT DELIVERY TEAM'!$C$7:$C$16,'DATA SUMMARY'!A22)</f>
        <v>0</v>
      </c>
      <c r="C22" s="24">
        <f>SUMPRODUCT(--('PROJECT DELIVERY TEAM'!$C$7:$C$17='DATA SUMMARY'!A22),'PROJECT DELIVERY TEAM'!$E$7:$E$17)</f>
        <v>0</v>
      </c>
      <c r="E22" s="60" t="s">
        <v>83</v>
      </c>
      <c r="F22" s="60"/>
      <c r="G22" s="60"/>
    </row>
    <row r="23" spans="1:10">
      <c r="A23" s="24" t="s">
        <v>84</v>
      </c>
      <c r="B23" s="24">
        <f>COUNTIF('PROJECT DELIVERY TEAM'!$C$7:$C$16,'DATA SUMMARY'!A23)</f>
        <v>0</v>
      </c>
      <c r="C23" s="24">
        <f>SUMPRODUCT(--('PROJECT DELIVERY TEAM'!$C$7:$C$17='DATA SUMMARY'!A23),'PROJECT DELIVERY TEAM'!$E$7:$E$17)</f>
        <v>0</v>
      </c>
      <c r="E23" s="60" t="s">
        <v>85</v>
      </c>
      <c r="F23" s="60"/>
      <c r="G23" s="60"/>
    </row>
    <row r="24" spans="1:10">
      <c r="A24" s="28" t="s">
        <v>86</v>
      </c>
      <c r="B24" s="50" t="s">
        <v>71</v>
      </c>
      <c r="C24" s="58" t="s">
        <v>72</v>
      </c>
      <c r="E24" s="60"/>
      <c r="F24" s="60"/>
      <c r="G24" s="60"/>
    </row>
    <row r="25" spans="1:10">
      <c r="A25" s="24" t="s">
        <v>87</v>
      </c>
      <c r="B25" s="24">
        <f>COUNTIF('PROJECT DELIVERY TEAM'!$D$7:$D$17,'DATA SUMMARY'!A25)</f>
        <v>1</v>
      </c>
      <c r="C25" s="24">
        <f>SUMPRODUCT(--('PROJECT DELIVERY TEAM'!D7:D17='DATA SUMMARY'!A25),'PROJECT DELIVERY TEAM'!$E$7:$E$17)</f>
        <v>4</v>
      </c>
      <c r="E25" s="60"/>
      <c r="F25" s="60"/>
      <c r="G25" s="60"/>
    </row>
    <row r="26" spans="1:10">
      <c r="A26" s="57"/>
      <c r="B26" s="57"/>
      <c r="C26" s="57"/>
      <c r="E26" s="35"/>
      <c r="F26" s="93"/>
    </row>
    <row r="27" spans="1:10" s="16" customFormat="1" ht="32" customHeight="1">
      <c r="A27" s="53" t="s">
        <v>88</v>
      </c>
      <c r="B27" s="54"/>
      <c r="E27" s="55"/>
    </row>
    <row r="28" spans="1:10">
      <c r="A28" s="23"/>
      <c r="B28" s="195" t="s">
        <v>89</v>
      </c>
      <c r="C28" s="195" t="s">
        <v>90</v>
      </c>
      <c r="E28" s="23"/>
      <c r="F28" s="195" t="s">
        <v>89</v>
      </c>
      <c r="G28" s="195" t="s">
        <v>91</v>
      </c>
    </row>
    <row r="29" spans="1:10">
      <c r="A29" s="221" t="s">
        <v>92</v>
      </c>
      <c r="B29" s="221"/>
      <c r="C29" s="221"/>
      <c r="E29" s="221" t="s">
        <v>93</v>
      </c>
      <c r="F29" s="221"/>
      <c r="G29" s="221"/>
    </row>
    <row r="30" spans="1:10">
      <c r="A30" s="41" t="s">
        <v>94</v>
      </c>
      <c r="B30" s="96" t="s">
        <v>95</v>
      </c>
      <c r="C30" s="196">
        <f>COUNTIF('AUDIENCES &amp; PART... - BY TYPE'!$C$7:$C$115,'DATA SUMMARY'!A30)</f>
        <v>2</v>
      </c>
      <c r="E30" s="25" t="s">
        <v>96</v>
      </c>
      <c r="F30" s="24">
        <f>COUNTIF('PROJECT DELIVERY TEAM'!$P$7:$P$17,'DATA SUMMARY'!E30)</f>
        <v>2</v>
      </c>
      <c r="G30" s="24">
        <f>COUNTIF('AUDIENCES &amp; PART... - BY TYPE'!M$7:$M$115,'DATA SUMMARY'!E30)</f>
        <v>103</v>
      </c>
    </row>
    <row r="31" spans="1:10">
      <c r="A31" s="197" t="s">
        <v>97</v>
      </c>
      <c r="B31" s="96" t="s">
        <v>95</v>
      </c>
      <c r="C31" s="196">
        <f>COUNTIF('AUDIENCES &amp; PART... - BY TYPE'!$C$7:$C$115,'DATA SUMMARY'!A31)</f>
        <v>6</v>
      </c>
      <c r="E31" s="25" t="s">
        <v>98</v>
      </c>
      <c r="F31" s="24">
        <f>COUNTIF('PROJECT DELIVERY TEAM'!$P$7:$P$17,'DATA SUMMARY'!E31)</f>
        <v>0</v>
      </c>
      <c r="G31" s="24">
        <f>COUNTIF('AUDIENCES &amp; PART... - BY TYPE'!M$7:$M$115,'DATA SUMMARY'!E31)</f>
        <v>0</v>
      </c>
    </row>
    <row r="32" spans="1:10">
      <c r="A32" s="197" t="s">
        <v>99</v>
      </c>
      <c r="B32" s="96" t="s">
        <v>95</v>
      </c>
      <c r="C32" s="196">
        <f>COUNTIF('AUDIENCES &amp; PART... - BY TYPE'!$C$7:$C$115,'DATA SUMMARY'!A32)</f>
        <v>1</v>
      </c>
      <c r="E32" s="25" t="s">
        <v>100</v>
      </c>
      <c r="F32" s="24">
        <f>COUNTIF('PROJECT DELIVERY TEAM'!$P$7:$P$17,'DATA SUMMARY'!E32)</f>
        <v>0</v>
      </c>
      <c r="G32" s="24">
        <f>COUNTIF('AUDIENCES &amp; PART... - BY TYPE'!M$7:$M$115,'DATA SUMMARY'!E32)</f>
        <v>0</v>
      </c>
    </row>
    <row r="33" spans="1:7">
      <c r="A33" s="197" t="s">
        <v>101</v>
      </c>
      <c r="B33" s="97" t="s">
        <v>95</v>
      </c>
      <c r="C33" s="196">
        <f>COUNTIF('AUDIENCES &amp; PART... - BY TYPE'!$C$7:$C$115,'DATA SUMMARY'!A33)</f>
        <v>2</v>
      </c>
      <c r="E33" s="25" t="s">
        <v>102</v>
      </c>
      <c r="F33" s="24">
        <f>COUNTIF('PROJECT DELIVERY TEAM'!$P$7:$P$17,'DATA SUMMARY'!E33)</f>
        <v>0</v>
      </c>
      <c r="G33" s="24">
        <f>COUNTIF('AUDIENCES &amp; PART... - BY TYPE'!M$7:$M$115,'DATA SUMMARY'!E33)</f>
        <v>0</v>
      </c>
    </row>
    <row r="34" spans="1:7">
      <c r="A34" s="197" t="s">
        <v>103</v>
      </c>
      <c r="B34" s="196">
        <f>COUNTIF('PROJECT DELIVERY TEAM'!$F$7:$F$17,'DATA SUMMARY'!A34)</f>
        <v>0</v>
      </c>
      <c r="C34" s="196">
        <f>COUNTIF('AUDIENCES &amp; PART... - BY TYPE'!$C$7:$C$115,'DATA SUMMARY'!A34)</f>
        <v>1</v>
      </c>
      <c r="E34" s="25" t="s">
        <v>104</v>
      </c>
      <c r="F34" s="24">
        <f>COUNTIF('PROJECT DELIVERY TEAM'!$P$7:$P$17,'DATA SUMMARY'!E34)</f>
        <v>0</v>
      </c>
      <c r="G34" s="24">
        <f>COUNTIF('AUDIENCES &amp; PART... - BY TYPE'!M$7:$M$115,'DATA SUMMARY'!E34)</f>
        <v>0</v>
      </c>
    </row>
    <row r="35" spans="1:7">
      <c r="A35" s="197" t="s">
        <v>105</v>
      </c>
      <c r="B35" s="196">
        <f>COUNTIF('PROJECT DELIVERY TEAM'!$F$7:$F$17,'DATA SUMMARY'!A35)</f>
        <v>0</v>
      </c>
      <c r="C35" s="196">
        <f>COUNTIF('AUDIENCES &amp; PART... - BY TYPE'!$C$7:$C$115,'DATA SUMMARY'!A35)</f>
        <v>1</v>
      </c>
      <c r="E35" s="25" t="s">
        <v>106</v>
      </c>
      <c r="F35" s="24">
        <f>COUNTIF('PROJECT DELIVERY TEAM'!$P$7:$P$17,'DATA SUMMARY'!E35)</f>
        <v>0</v>
      </c>
      <c r="G35" s="24">
        <f>COUNTIF('AUDIENCES &amp; PART... - BY TYPE'!M$7:$M$115,'DATA SUMMARY'!E35)</f>
        <v>0</v>
      </c>
    </row>
    <row r="36" spans="1:7">
      <c r="A36" s="197" t="s">
        <v>107</v>
      </c>
      <c r="B36" s="196">
        <f>COUNTIF('PROJECT DELIVERY TEAM'!$F$7:$F$17,'DATA SUMMARY'!A36)</f>
        <v>0</v>
      </c>
      <c r="C36" s="196">
        <f>COUNTIF('AUDIENCES &amp; PART... - BY TYPE'!$C$7:$C$115,'DATA SUMMARY'!A36)</f>
        <v>6</v>
      </c>
      <c r="E36" s="25" t="s">
        <v>108</v>
      </c>
      <c r="F36" s="24">
        <f>COUNTIF('PROJECT DELIVERY TEAM'!$P$7:$P$17,'DATA SUMMARY'!E36)</f>
        <v>0</v>
      </c>
      <c r="G36" s="24">
        <f>COUNTIF('AUDIENCES &amp; PART... - BY TYPE'!M$7:$M$115,'DATA SUMMARY'!E36)</f>
        <v>0</v>
      </c>
    </row>
    <row r="37" spans="1:7">
      <c r="A37" s="197" t="s">
        <v>109</v>
      </c>
      <c r="B37" s="196">
        <f>COUNTIF('PROJECT DELIVERY TEAM'!$F$7:$F$17,'DATA SUMMARY'!A37)</f>
        <v>2</v>
      </c>
      <c r="C37" s="196">
        <f>COUNTIF('AUDIENCES &amp; PART... - BY TYPE'!$C$7:$C$115,'DATA SUMMARY'!A37)</f>
        <v>15</v>
      </c>
      <c r="E37" s="25" t="s">
        <v>110</v>
      </c>
      <c r="F37" s="24">
        <f>COUNTIF('PROJECT DELIVERY TEAM'!$P$7:$P$17,'DATA SUMMARY'!E37)</f>
        <v>0</v>
      </c>
      <c r="G37" s="24">
        <f>COUNTIF('AUDIENCES &amp; PART... - BY TYPE'!M$7:$M$115,'DATA SUMMARY'!E37)</f>
        <v>0</v>
      </c>
    </row>
    <row r="38" spans="1:7">
      <c r="A38" s="197" t="s">
        <v>111</v>
      </c>
      <c r="B38" s="196">
        <f>COUNTIF('PROJECT DELIVERY TEAM'!$F$7:$F$17,'DATA SUMMARY'!A38)</f>
        <v>0</v>
      </c>
      <c r="C38" s="196">
        <f>COUNTIF('AUDIENCES &amp; PART... - BY TYPE'!$C$7:$C$115,'DATA SUMMARY'!A38)</f>
        <v>10</v>
      </c>
      <c r="E38" s="25" t="s">
        <v>112</v>
      </c>
      <c r="F38" s="24">
        <f>COUNTIF('PROJECT DELIVERY TEAM'!$P$7:$P$17,'DATA SUMMARY'!E38)</f>
        <v>0</v>
      </c>
      <c r="G38" s="24">
        <f>COUNTIF('AUDIENCES &amp; PART... - BY TYPE'!M$7:$M$115,'DATA SUMMARY'!E38)</f>
        <v>1</v>
      </c>
    </row>
    <row r="39" spans="1:7">
      <c r="A39" s="197" t="s">
        <v>113</v>
      </c>
      <c r="B39" s="196">
        <f>COUNTIF('PROJECT DELIVERY TEAM'!$F$7:$F$17,'DATA SUMMARY'!A39)</f>
        <v>2</v>
      </c>
      <c r="C39" s="196">
        <f>COUNTIF('AUDIENCES &amp; PART... - BY TYPE'!$C$7:$C$115,'DATA SUMMARY'!A39)</f>
        <v>12</v>
      </c>
      <c r="E39" s="25" t="s">
        <v>114</v>
      </c>
      <c r="F39" s="24">
        <f>COUNTIF('PROJECT DELIVERY TEAM'!$P$7:$P$17,'DATA SUMMARY'!E39)</f>
        <v>0</v>
      </c>
      <c r="G39" s="24">
        <f>COUNTIF('AUDIENCES &amp; PART... - BY TYPE'!M$7:$M$115,'DATA SUMMARY'!E39)</f>
        <v>0</v>
      </c>
    </row>
    <row r="40" spans="1:7">
      <c r="A40" s="197" t="s">
        <v>115</v>
      </c>
      <c r="B40" s="196">
        <f>COUNTIF('PROJECT DELIVERY TEAM'!$F$7:$F$17,'DATA SUMMARY'!A40)</f>
        <v>0</v>
      </c>
      <c r="C40" s="196">
        <f>COUNTIF('AUDIENCES &amp; PART... - BY TYPE'!$C$7:$C$115,'DATA SUMMARY'!A40)</f>
        <v>17</v>
      </c>
      <c r="E40" s="25" t="s">
        <v>116</v>
      </c>
      <c r="F40" s="24">
        <f>COUNTIF('PROJECT DELIVERY TEAM'!$P$7:$P$17,'DATA SUMMARY'!E40)</f>
        <v>0</v>
      </c>
      <c r="G40" s="24">
        <f>COUNTIF('AUDIENCES &amp; PART... - BY TYPE'!M$7:$M$115,'DATA SUMMARY'!E40)</f>
        <v>0</v>
      </c>
    </row>
    <row r="41" spans="1:7">
      <c r="A41" s="197" t="s">
        <v>117</v>
      </c>
      <c r="B41" s="196">
        <f>COUNTIF('PROJECT DELIVERY TEAM'!$F$7:$F$17,'DATA SUMMARY'!A41)</f>
        <v>1</v>
      </c>
      <c r="C41" s="196">
        <f>COUNTIF('AUDIENCES &amp; PART... - BY TYPE'!$C$7:$C$115,'DATA SUMMARY'!A41)</f>
        <v>10</v>
      </c>
      <c r="E41" s="25" t="s">
        <v>118</v>
      </c>
      <c r="F41" s="24">
        <f>COUNTIF('PROJECT DELIVERY TEAM'!$P$7:$P$17,'DATA SUMMARY'!E41)</f>
        <v>0</v>
      </c>
      <c r="G41" s="24">
        <f>COUNTIF('AUDIENCES &amp; PART... - BY TYPE'!M$7:$M$115,'DATA SUMMARY'!E41)</f>
        <v>0</v>
      </c>
    </row>
    <row r="42" spans="1:7">
      <c r="A42" s="197" t="s">
        <v>119</v>
      </c>
      <c r="B42" s="196">
        <f>COUNTIF('PROJECT DELIVERY TEAM'!$F$7:$F$17,'DATA SUMMARY'!A42)</f>
        <v>0</v>
      </c>
      <c r="C42" s="196">
        <f>COUNTIF('AUDIENCES &amp; PART... - BY TYPE'!$C$7:$C$115,'DATA SUMMARY'!A42)</f>
        <v>10</v>
      </c>
      <c r="E42" s="25" t="s">
        <v>120</v>
      </c>
      <c r="F42" s="24">
        <f>COUNTIF('PROJECT DELIVERY TEAM'!$P$7:$P$17,'DATA SUMMARY'!E42)</f>
        <v>0</v>
      </c>
      <c r="G42" s="24">
        <f>COUNTIF('AUDIENCES &amp; PART... - BY TYPE'!M$7:$M$115,'DATA SUMMARY'!E42)</f>
        <v>1</v>
      </c>
    </row>
    <row r="43" spans="1:7">
      <c r="A43" s="197" t="s">
        <v>121</v>
      </c>
      <c r="B43" s="196">
        <f>COUNTIF('PROJECT DELIVERY TEAM'!$F$7:$F$17,'DATA SUMMARY'!A43)</f>
        <v>1</v>
      </c>
      <c r="C43" s="196">
        <f>COUNTIF('AUDIENCES &amp; PART... - BY TYPE'!$C$7:$C$115,'DATA SUMMARY'!A43)</f>
        <v>4</v>
      </c>
      <c r="E43" s="25" t="s">
        <v>122</v>
      </c>
      <c r="F43" s="24">
        <f>COUNTIF('PROJECT DELIVERY TEAM'!$P$7:$P$17,'DATA SUMMARY'!E43)</f>
        <v>0</v>
      </c>
      <c r="G43" s="24">
        <f>COUNTIF('AUDIENCES &amp; PART... - BY TYPE'!M$7:$M$115,'DATA SUMMARY'!E43)</f>
        <v>0</v>
      </c>
    </row>
    <row r="44" spans="1:7">
      <c r="A44" s="197" t="s">
        <v>123</v>
      </c>
      <c r="B44" s="196">
        <f>COUNTIF('PROJECT DELIVERY TEAM'!$F$7:$F$17,'DATA SUMMARY'!A44)</f>
        <v>1</v>
      </c>
      <c r="C44" s="196">
        <f>COUNTIF('AUDIENCES &amp; PART... - BY TYPE'!$C$7:$C$115,'DATA SUMMARY'!A44)</f>
        <v>4</v>
      </c>
      <c r="E44" s="25" t="s">
        <v>124</v>
      </c>
      <c r="F44" s="24">
        <f>COUNTIF('PROJECT DELIVERY TEAM'!$P$7:$P$17,'DATA SUMMARY'!E44)</f>
        <v>0</v>
      </c>
      <c r="G44" s="24">
        <f>COUNTIF('AUDIENCES &amp; PART... - BY TYPE'!M$7:$M$115,'DATA SUMMARY'!E44)</f>
        <v>0</v>
      </c>
    </row>
    <row r="45" spans="1:7">
      <c r="A45" s="197" t="s">
        <v>125</v>
      </c>
      <c r="B45" s="196">
        <f>COUNTIF('PROJECT DELIVERY TEAM'!$F$7:$F$17,'DATA SUMMARY'!A45)</f>
        <v>0</v>
      </c>
      <c r="C45" s="196">
        <f>COUNTIF('AUDIENCES &amp; PART... - BY TYPE'!$C$7:$C$115,'DATA SUMMARY'!A45)</f>
        <v>1</v>
      </c>
      <c r="E45" s="25" t="s">
        <v>126</v>
      </c>
      <c r="F45" s="24">
        <f>COUNTIF('PROJECT DELIVERY TEAM'!$P$7:$P$17,'DATA SUMMARY'!E45)</f>
        <v>0</v>
      </c>
      <c r="G45" s="24">
        <f>COUNTIF('AUDIENCES &amp; PART... - BY TYPE'!M$7:$M$115,'DATA SUMMARY'!E45)</f>
        <v>0</v>
      </c>
    </row>
    <row r="46" spans="1:7">
      <c r="A46" s="197" t="s">
        <v>127</v>
      </c>
      <c r="B46" s="196">
        <f>COUNTIF('PROJECT DELIVERY TEAM'!$F$7:$F$17,'DATA SUMMARY'!A46)</f>
        <v>0</v>
      </c>
      <c r="C46" s="196">
        <f>COUNTIF('AUDIENCES &amp; PART... - BY TYPE'!$C$7:$C$115,'DATA SUMMARY'!A46)</f>
        <v>2</v>
      </c>
      <c r="E46" s="25" t="s">
        <v>128</v>
      </c>
      <c r="F46" s="24">
        <f>COUNTIF('PROJECT DELIVERY TEAM'!$P$7:$P$17,'DATA SUMMARY'!E46)</f>
        <v>0</v>
      </c>
      <c r="G46" s="24">
        <f>COUNTIF('AUDIENCES &amp; PART... - BY TYPE'!M$7:$M$115,'DATA SUMMARY'!E46)</f>
        <v>1</v>
      </c>
    </row>
    <row r="47" spans="1:7">
      <c r="A47" s="197" t="s">
        <v>129</v>
      </c>
      <c r="B47" s="196">
        <f>COUNTIF('PROJECT DELIVERY TEAM'!$F$7:$F$17,'DATA SUMMARY'!A47)</f>
        <v>0</v>
      </c>
      <c r="C47" s="196">
        <f>COUNTIF('AUDIENCES &amp; PART... - BY TYPE'!$C$7:$C$115,'DATA SUMMARY'!A47)</f>
        <v>1</v>
      </c>
      <c r="E47" s="25" t="s">
        <v>130</v>
      </c>
      <c r="F47" s="24">
        <f>COUNTIF('PROJECT DELIVERY TEAM'!$P$7:$P$17,'DATA SUMMARY'!E47)</f>
        <v>0</v>
      </c>
      <c r="G47" s="24">
        <f>COUNTIF('AUDIENCES &amp; PART... - BY TYPE'!M$7:$M$115,'DATA SUMMARY'!E47)</f>
        <v>0</v>
      </c>
    </row>
    <row r="48" spans="1:7">
      <c r="A48" s="197" t="s">
        <v>131</v>
      </c>
      <c r="B48" s="196">
        <f>COUNTIF('PROJECT DELIVERY TEAM'!$F$7:$F$17,'DATA SUMMARY'!A48)</f>
        <v>0</v>
      </c>
      <c r="C48" s="196">
        <f>COUNTIF('AUDIENCES &amp; PART... - BY TYPE'!$C$7:$C$115,'DATA SUMMARY'!A48)</f>
        <v>1</v>
      </c>
      <c r="E48" s="24" t="s">
        <v>131</v>
      </c>
      <c r="F48" s="24">
        <f>COUNTIF('PROJECT DELIVERY TEAM'!$P$7:$P$17,'DATA SUMMARY'!E48)</f>
        <v>0</v>
      </c>
      <c r="G48" s="24">
        <f>COUNTIF('AUDIENCES &amp; PART... - BY TYPE'!M$7:$M$115,'DATA SUMMARY'!E48)</f>
        <v>0</v>
      </c>
    </row>
    <row r="49" spans="1:7">
      <c r="A49" s="224" t="s">
        <v>132</v>
      </c>
      <c r="B49" s="225"/>
      <c r="C49" s="225"/>
    </row>
    <row r="50" spans="1:7">
      <c r="A50" s="24" t="s">
        <v>133</v>
      </c>
      <c r="B50" s="24">
        <f>COUNTIF('PROJECT DELIVERY TEAM'!$G$7:$G$17,A50)</f>
        <v>1</v>
      </c>
      <c r="C50" s="24">
        <f>COUNTIF('AUDIENCES &amp; PART... - BY TYPE'!$D$7:$D$115,'DATA SUMMARY'!A50)</f>
        <v>37</v>
      </c>
      <c r="E50" s="23"/>
      <c r="F50" s="195" t="s">
        <v>89</v>
      </c>
      <c r="G50" s="195" t="s">
        <v>91</v>
      </c>
    </row>
    <row r="51" spans="1:7">
      <c r="A51" s="24" t="s">
        <v>134</v>
      </c>
      <c r="B51" s="24">
        <f>COUNTIF('PROJECT DELIVERY TEAM'!$G$7:$G$17,A51)</f>
        <v>6</v>
      </c>
      <c r="C51" s="24">
        <f>COUNTIF('AUDIENCES &amp; PART... - BY TYPE'!$D$7:$D$115,'DATA SUMMARY'!A51)</f>
        <v>69</v>
      </c>
      <c r="E51" s="28" t="s">
        <v>54</v>
      </c>
      <c r="F51" s="28"/>
      <c r="G51" s="28"/>
    </row>
    <row r="52" spans="1:7">
      <c r="A52" s="24" t="s">
        <v>135</v>
      </c>
      <c r="B52" s="24">
        <f>COUNTIF('PROJECT DELIVERY TEAM'!$G$7:$G$17,A52)</f>
        <v>0</v>
      </c>
      <c r="C52" s="24">
        <f>COUNTIF('AUDIENCES &amp; PART... - BY TYPE'!$D$7:$D$115,'DATA SUMMARY'!A52)</f>
        <v>0</v>
      </c>
      <c r="E52" s="24" t="s">
        <v>59</v>
      </c>
      <c r="F52" s="24">
        <f>COUNTIF(Lists!U:U,TRUE)</f>
        <v>4</v>
      </c>
      <c r="G52" s="24">
        <f>COUNTIF(Lists!V:V,TRUE)</f>
        <v>7</v>
      </c>
    </row>
    <row r="53" spans="1:7">
      <c r="A53" s="24" t="s">
        <v>136</v>
      </c>
      <c r="B53" s="24">
        <f>COUNTIF('PROJECT DELIVERY TEAM'!$G$7:$G$17,A53)</f>
        <v>0</v>
      </c>
      <c r="C53" s="24">
        <f>COUNTIF('AUDIENCES &amp; PART... - BY TYPE'!$D$7:$D$115,'DATA SUMMARY'!A53)</f>
        <v>0</v>
      </c>
      <c r="E53" s="24" t="s">
        <v>61</v>
      </c>
      <c r="F53" s="24">
        <f>COUNTA('PROJECT DELIVERY TEAM'!B7:B17)-F52</f>
        <v>3</v>
      </c>
      <c r="G53" s="24">
        <f>COUNTA('AUDIENCES &amp; PART... - BY TYPE'!$B$7:$B$115)-G52</f>
        <v>80</v>
      </c>
    </row>
    <row r="54" spans="1:7">
      <c r="A54" s="24" t="s">
        <v>131</v>
      </c>
      <c r="B54" s="24">
        <f>COUNTIF('PROJECT DELIVERY TEAM'!$G$7:$G$17,A54)</f>
        <v>0</v>
      </c>
      <c r="C54" s="24">
        <f>COUNTIF('AUDIENCES &amp; PART... - BY TYPE'!$D$7:$D$115,'DATA SUMMARY'!A54)</f>
        <v>0</v>
      </c>
    </row>
    <row r="55" spans="1:7">
      <c r="A55" s="221" t="s">
        <v>137</v>
      </c>
      <c r="B55" s="221"/>
      <c r="C55" s="221"/>
      <c r="E55" s="94"/>
      <c r="F55" s="195"/>
    </row>
    <row r="56" spans="1:7">
      <c r="A56" s="24" t="s">
        <v>87</v>
      </c>
      <c r="B56" s="24">
        <f>COUNTIF('PROJECT DELIVERY TEAM'!$H$7:$H$17,'DATA SUMMARY'!A56)</f>
        <v>0</v>
      </c>
      <c r="C56" s="24">
        <f>COUNTIF('AUDIENCES &amp; PART... - BY TYPE'!$E$7:$E$115,'DATA SUMMARY'!A56)</f>
        <v>23</v>
      </c>
      <c r="E56" s="194"/>
      <c r="F56" s="194"/>
    </row>
    <row r="57" spans="1:7">
      <c r="A57" s="24" t="s">
        <v>138</v>
      </c>
      <c r="B57" s="24">
        <f>COUNTIF('PROJECT DELIVERY TEAM'!$H$7:$H$17,'DATA SUMMARY'!A57)</f>
        <v>7</v>
      </c>
      <c r="C57" s="24">
        <f>COUNTIF('AUDIENCES &amp; PART... - BY TYPE'!$E$7:$E$115,'DATA SUMMARY'!A57)</f>
        <v>77</v>
      </c>
      <c r="E57" s="24" t="s">
        <v>139</v>
      </c>
      <c r="F57" s="83">
        <f>SUM('ONLINE ENGAGEMENT'!C10:C20)</f>
        <v>813</v>
      </c>
    </row>
    <row r="58" spans="1:7">
      <c r="A58" s="24" t="s">
        <v>131</v>
      </c>
      <c r="B58" s="24">
        <f>COUNTIF('PROJECT DELIVERY TEAM'!$H$7:$H$17,'DATA SUMMARY'!A58)</f>
        <v>0</v>
      </c>
      <c r="C58" s="24">
        <f>COUNTIF('AUDIENCES &amp; PART... - BY TYPE'!$E$7:$E$115,'DATA SUMMARY'!A58)</f>
        <v>6</v>
      </c>
      <c r="E58" s="24" t="s">
        <v>140</v>
      </c>
      <c r="F58" s="83">
        <f>SUM('ONLINE ENGAGEMENT'!D10:D20)</f>
        <v>5224</v>
      </c>
    </row>
    <row r="59" spans="1:7">
      <c r="A59" s="221" t="s">
        <v>141</v>
      </c>
      <c r="B59" s="221"/>
      <c r="C59" s="221"/>
      <c r="E59" s="25" t="s">
        <v>142</v>
      </c>
      <c r="F59" s="84">
        <f>(F58-F57)/F57</f>
        <v>5.4255842558425584</v>
      </c>
    </row>
    <row r="60" spans="1:7">
      <c r="A60" s="24" t="s">
        <v>87</v>
      </c>
      <c r="B60" s="24">
        <f>COUNTIF('PROJECT DELIVERY TEAM'!$I$7:$I$17,'DATA SUMMARY'!A60)</f>
        <v>0</v>
      </c>
      <c r="C60" s="24">
        <f>COUNTIF('AUDIENCES &amp; PART... - BY TYPE'!$F$7:$F$115,'DATA SUMMARY'!A60)</f>
        <v>13</v>
      </c>
      <c r="E60" s="25" t="s">
        <v>143</v>
      </c>
      <c r="F60" s="83">
        <f>SUM('ONLINE ENGAGEMENT'!F10:F20)</f>
        <v>0</v>
      </c>
    </row>
    <row r="61" spans="1:7">
      <c r="A61" s="194" t="s">
        <v>144</v>
      </c>
      <c r="B61" s="194"/>
      <c r="C61" s="194"/>
      <c r="E61" s="24" t="s">
        <v>145</v>
      </c>
      <c r="F61" s="83">
        <f>SUM('ONLINE ENGAGEMENT'!G10:G20)</f>
        <v>0</v>
      </c>
    </row>
    <row r="62" spans="1:7">
      <c r="A62" s="24" t="s">
        <v>87</v>
      </c>
      <c r="B62" s="24">
        <f>COUNTIF('PROJECT DELIVERY TEAM'!$J$7:$J$17,'DATA SUMMARY'!A62)</f>
        <v>0</v>
      </c>
      <c r="C62" s="24">
        <f>COUNTIF('AUDIENCES &amp; PART... - BY TYPE'!$G$7:$G$115,'DATA SUMMARY'!A62)</f>
        <v>1</v>
      </c>
    </row>
    <row r="63" spans="1:7">
      <c r="A63" s="194" t="s">
        <v>146</v>
      </c>
      <c r="B63" s="194"/>
      <c r="C63" s="194"/>
    </row>
    <row r="64" spans="1:7">
      <c r="A64" s="24" t="s">
        <v>87</v>
      </c>
      <c r="B64" s="24">
        <f>COUNTIF('PROJECT DELIVERY TEAM'!$K$7:$K$17,'DATA SUMMARY'!A64)</f>
        <v>0</v>
      </c>
      <c r="C64" s="24">
        <f>COUNTIF('AUDIENCES &amp; PART... - BY TYPE'!$H$7:$H$115,'DATA SUMMARY'!A64)</f>
        <v>3</v>
      </c>
    </row>
    <row r="65" spans="1:3">
      <c r="A65" s="194" t="s">
        <v>147</v>
      </c>
      <c r="B65" s="194"/>
      <c r="C65" s="194"/>
    </row>
    <row r="66" spans="1:3">
      <c r="A66" s="24" t="s">
        <v>87</v>
      </c>
      <c r="B66" s="24">
        <f>COUNTIF('PROJECT DELIVERY TEAM'!$L$7:$L$17,'DATA SUMMARY'!A66)</f>
        <v>0</v>
      </c>
      <c r="C66" s="24">
        <f>COUNTIF('AUDIENCES &amp; PART... - BY TYPE'!$I$7:$I$115,'DATA SUMMARY'!A66)</f>
        <v>3</v>
      </c>
    </row>
    <row r="67" spans="1:3">
      <c r="A67" s="194" t="s">
        <v>148</v>
      </c>
      <c r="B67" s="194"/>
      <c r="C67" s="194"/>
    </row>
    <row r="68" spans="1:3">
      <c r="A68" s="24" t="s">
        <v>87</v>
      </c>
      <c r="B68" s="24">
        <f>COUNTIF('PROJECT DELIVERY TEAM'!$M$7:$M$17,'DATA SUMMARY'!A68)</f>
        <v>0</v>
      </c>
      <c r="C68" s="24">
        <f>COUNTIF('AUDIENCES &amp; PART... - BY TYPE'!$J$7:$J$115,'DATA SUMMARY'!A68)</f>
        <v>10</v>
      </c>
    </row>
    <row r="69" spans="1:3">
      <c r="A69" s="194" t="s">
        <v>149</v>
      </c>
      <c r="B69" s="194"/>
      <c r="C69" s="194"/>
    </row>
    <row r="70" spans="1:3">
      <c r="A70" s="24" t="s">
        <v>87</v>
      </c>
      <c r="B70" s="24">
        <f>COUNTIF('PROJECT DELIVERY TEAM'!$N$7:$N$17,'DATA SUMMARY'!A70)</f>
        <v>0</v>
      </c>
      <c r="C70" s="24">
        <f>COUNTIF('AUDIENCES &amp; PART... - BY TYPE'!$K$7:$K$115,'DATA SUMMARY'!A70)</f>
        <v>0</v>
      </c>
    </row>
    <row r="71" spans="1:3">
      <c r="A71" s="194" t="s">
        <v>150</v>
      </c>
      <c r="B71" s="194"/>
      <c r="C71" s="194"/>
    </row>
    <row r="72" spans="1:3">
      <c r="A72" s="24" t="s">
        <v>87</v>
      </c>
      <c r="B72" s="24">
        <f>COUNTIF('PROJECT DELIVERY TEAM'!$O$7:$O$17,'DATA SUMMARY'!A72)</f>
        <v>0</v>
      </c>
      <c r="C72" s="24">
        <f>COUNTIF('AUDIENCES &amp; PART... - BY TYPE'!$L$7:$L$115,'DATA SUMMARY'!A72)</f>
        <v>3</v>
      </c>
    </row>
    <row r="73" spans="1:3">
      <c r="A73" s="45"/>
      <c r="B73" s="45"/>
      <c r="C73" s="45"/>
    </row>
    <row r="74" spans="1:3" ht="17">
      <c r="A74" s="63" t="s">
        <v>33</v>
      </c>
      <c r="B74" s="45"/>
      <c r="C74" s="45"/>
    </row>
    <row r="75" spans="1:3">
      <c r="A75" s="112"/>
      <c r="B75" s="107"/>
      <c r="C75" s="115"/>
    </row>
    <row r="76" spans="1:3" ht="17">
      <c r="A76" s="113" t="s">
        <v>151</v>
      </c>
      <c r="B76" s="116">
        <f>'ONLINE ENGAGEMENT'!B4</f>
        <v>13556</v>
      </c>
      <c r="C76" s="114"/>
    </row>
    <row r="77" spans="1:3" ht="17">
      <c r="A77" s="113" t="s">
        <v>152</v>
      </c>
      <c r="B77" s="116">
        <f>'ONLINE ENGAGEMENT'!C4</f>
        <v>3308</v>
      </c>
      <c r="C77" s="114"/>
    </row>
    <row r="79" spans="1:3" ht="25" customHeight="1">
      <c r="A79" s="63" t="s">
        <v>43</v>
      </c>
    </row>
    <row r="80" spans="1:3">
      <c r="A80" s="23"/>
      <c r="B80" s="195"/>
      <c r="C80" s="95"/>
    </row>
    <row r="81" spans="1:3">
      <c r="A81" s="48" t="s">
        <v>54</v>
      </c>
      <c r="B81" s="49" t="s">
        <v>153</v>
      </c>
      <c r="C81" s="86" t="s">
        <v>154</v>
      </c>
    </row>
    <row r="82" spans="1:3">
      <c r="A82" s="24" t="s">
        <v>59</v>
      </c>
      <c r="B82" s="51">
        <f>COUNTIFS(Lists!W:W,TRUE)</f>
        <v>4</v>
      </c>
      <c r="C82" s="51">
        <f>COUNTIFS(Lists!X:X,TRUE)</f>
        <v>2</v>
      </c>
    </row>
    <row r="83" spans="1:3">
      <c r="A83" s="24" t="s">
        <v>61</v>
      </c>
      <c r="B83" s="51">
        <f>COUNTIFS(Lists!Y:Y,TRUE)</f>
        <v>1</v>
      </c>
      <c r="C83" s="51">
        <f>COUNTIFS(Lists!Z:Z,TRUE)</f>
        <v>2</v>
      </c>
    </row>
    <row r="84" spans="1:3">
      <c r="A84" s="64" t="s">
        <v>155</v>
      </c>
      <c r="B84" s="64"/>
      <c r="C84" s="90"/>
    </row>
    <row r="85" spans="1:3">
      <c r="A85" s="24" t="s">
        <v>156</v>
      </c>
      <c r="B85" s="51">
        <f>COUNTIF(Lists!AA:AA,TRUE)</f>
        <v>5</v>
      </c>
      <c r="C85" s="51">
        <f>COUNTIF(Lists!AF:AF,TRUE)</f>
        <v>2</v>
      </c>
    </row>
    <row r="86" spans="1:3">
      <c r="A86" s="24" t="s">
        <v>157</v>
      </c>
      <c r="B86" s="51">
        <f>COUNTIF(Lists!AB:AB,TRUE)</f>
        <v>0</v>
      </c>
      <c r="C86" s="51">
        <f>COUNTIF(Lists!AG:AG,TRUE)</f>
        <v>1</v>
      </c>
    </row>
    <row r="87" spans="1:3">
      <c r="A87" s="24" t="s">
        <v>158</v>
      </c>
      <c r="B87" s="51">
        <f>COUNTIF(Lists!AC:AC,TRUE)</f>
        <v>0</v>
      </c>
      <c r="C87" s="51">
        <f>COUNTIF(Lists!AH:AH,TRUE)</f>
        <v>0</v>
      </c>
    </row>
    <row r="88" spans="1:3">
      <c r="A88" s="24" t="s">
        <v>159</v>
      </c>
      <c r="B88" s="51">
        <f>COUNTIF(Lists!AD:AD,TRUE)</f>
        <v>0</v>
      </c>
      <c r="C88" s="51">
        <f>COUNTIF(Lists!AI:AI,TRUE)</f>
        <v>1</v>
      </c>
    </row>
    <row r="89" spans="1:3">
      <c r="A89" s="24" t="s">
        <v>160</v>
      </c>
      <c r="B89" s="51">
        <f>COUNTIF(Lists!AE:AE,TRUE)</f>
        <v>0</v>
      </c>
      <c r="C89" s="51">
        <f>COUNTIF(Lists!AJ:AJ,TRUE)</f>
        <v>0</v>
      </c>
    </row>
    <row r="90" spans="1:3">
      <c r="A90" s="64" t="s">
        <v>161</v>
      </c>
      <c r="B90" s="64"/>
      <c r="C90" s="90"/>
    </row>
    <row r="91" spans="1:3">
      <c r="A91" s="24" t="s">
        <v>162</v>
      </c>
      <c r="B91" s="51">
        <f>COUNTIF(Lists!AK:AK,TRUE)</f>
        <v>1</v>
      </c>
      <c r="C91" s="51">
        <f>COUNTIF(Lists!AR:AR,TRUE)</f>
        <v>1</v>
      </c>
    </row>
    <row r="92" spans="1:3">
      <c r="A92" s="24" t="s">
        <v>163</v>
      </c>
      <c r="B92" s="51">
        <f>COUNTIF(Lists!AL:AL,TRUE)</f>
        <v>0</v>
      </c>
      <c r="C92" s="51">
        <f>COUNTIF(Lists!AS:AS,TRUE)</f>
        <v>0</v>
      </c>
    </row>
    <row r="93" spans="1:3">
      <c r="A93" s="24" t="s">
        <v>164</v>
      </c>
      <c r="B93" s="51">
        <f>COUNTIF(Lists!AM:AM,TRUE)</f>
        <v>1</v>
      </c>
      <c r="C93" s="51">
        <f>COUNTIF(Lists!AT:AT,TRUE)</f>
        <v>2</v>
      </c>
    </row>
    <row r="94" spans="1:3">
      <c r="A94" s="24" t="s">
        <v>165</v>
      </c>
      <c r="B94" s="51">
        <f>COUNTIF(Lists!AN:AN,TRUE)</f>
        <v>1</v>
      </c>
      <c r="C94" s="51">
        <f>COUNTIF(Lists!AU:AU,TRUE)</f>
        <v>0</v>
      </c>
    </row>
    <row r="95" spans="1:3">
      <c r="A95" s="24" t="s">
        <v>166</v>
      </c>
      <c r="B95" s="51">
        <f>COUNTIF(Lists!AO:AO,TRUE)</f>
        <v>1</v>
      </c>
      <c r="C95" s="51">
        <f>COUNTIF(Lists!AV:AV,TRUE)</f>
        <v>1</v>
      </c>
    </row>
    <row r="96" spans="1:3">
      <c r="A96" s="24" t="s">
        <v>167</v>
      </c>
      <c r="B96" s="51">
        <f>COUNTIF(Lists!AP:AP,TRUE)</f>
        <v>0</v>
      </c>
      <c r="C96" s="51">
        <f>COUNTIF(Lists!AW:AW,TRUE)</f>
        <v>0</v>
      </c>
    </row>
    <row r="97" spans="1:3">
      <c r="A97" s="24" t="s">
        <v>136</v>
      </c>
      <c r="B97" s="51">
        <f>COUNTIF(Lists!AQ:AQ,TRUE)</f>
        <v>1</v>
      </c>
      <c r="C97" s="51">
        <f>COUNTIF(Lists!AX:AX,TRUE)</f>
        <v>0</v>
      </c>
    </row>
  </sheetData>
  <sheetProtection algorithmName="SHA-512" hashValue="erQ4SlzuFHQzcQU5HzUBRkfedvXeWADG4+idKRwroz0vrM3N/mY9psNxCvuMYT9dXjH0trz2aY4L8rqHL2H0vw==" saltValue="rZkJLpHHq/nGCN3sO5VMdQ==" spinCount="100000" sheet="1" objects="1" scenarios="1"/>
  <mergeCells count="11">
    <mergeCell ref="A1:G1"/>
    <mergeCell ref="B3:H3"/>
    <mergeCell ref="B4:H4"/>
    <mergeCell ref="A59:C59"/>
    <mergeCell ref="E7:F7"/>
    <mergeCell ref="E29:G29"/>
    <mergeCell ref="A29:C29"/>
    <mergeCell ref="A49:C49"/>
    <mergeCell ref="B17:C17"/>
    <mergeCell ref="F17:H17"/>
    <mergeCell ref="A55:C55"/>
  </mergeCells>
  <phoneticPr fontId="20" type="noConversion"/>
  <pageMargins left="0.7" right="0.7" top="0.75" bottom="0.75" header="0.3" footer="0.3"/>
  <pageSetup paperSize="9" orientation="portrait" horizontalDpi="360" verticalDpi="360"/>
  <ignoredErrors>
    <ignoredError sqref="H13 H9" formulaRange="1"/>
  </ignoredError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enableFormatConditionsCalculation="0"/>
  <dimension ref="A1:J577"/>
  <sheetViews>
    <sheetView zoomScale="90" zoomScaleNormal="90" zoomScalePageLayoutView="90" workbookViewId="0">
      <selection activeCell="C7" sqref="C7"/>
    </sheetView>
  </sheetViews>
  <sheetFormatPr baseColWidth="10" defaultColWidth="8.83203125" defaultRowHeight="13" x14ac:dyDescent="0"/>
  <cols>
    <col min="1" max="1" width="35.6640625" style="124" customWidth="1"/>
    <col min="2" max="2" width="17.33203125" style="124" customWidth="1"/>
    <col min="3" max="7" width="23.6640625" style="124" customWidth="1"/>
    <col min="8" max="8" width="5.33203125" style="124" customWidth="1"/>
    <col min="9" max="9" width="28.1640625" style="124" customWidth="1"/>
    <col min="10" max="10" width="22" style="124" customWidth="1"/>
    <col min="11" max="16384" width="8.83203125" style="124"/>
  </cols>
  <sheetData>
    <row r="1" spans="1:10" s="121" customFormat="1" ht="25" customHeight="1">
      <c r="A1" s="229" t="s">
        <v>168</v>
      </c>
      <c r="B1" s="229"/>
      <c r="C1" s="229"/>
      <c r="D1" s="229"/>
      <c r="E1" s="229"/>
      <c r="F1" s="229"/>
      <c r="G1" s="229"/>
    </row>
    <row r="3" spans="1:10" ht="65">
      <c r="A3" s="122" t="s">
        <v>169</v>
      </c>
      <c r="B3" s="123" t="s">
        <v>170</v>
      </c>
      <c r="C3" s="171" t="s">
        <v>171</v>
      </c>
      <c r="D3" s="123" t="s">
        <v>172</v>
      </c>
      <c r="E3" s="123" t="s">
        <v>173</v>
      </c>
      <c r="F3" s="123" t="s">
        <v>174</v>
      </c>
      <c r="G3" s="170" t="s">
        <v>175</v>
      </c>
    </row>
    <row r="4" spans="1:10">
      <c r="A4" s="165"/>
      <c r="B4" s="166"/>
      <c r="C4" s="166" t="s">
        <v>55</v>
      </c>
      <c r="D4" s="166" t="s">
        <v>55</v>
      </c>
      <c r="E4" s="166" t="s">
        <v>55</v>
      </c>
      <c r="F4" s="166" t="s">
        <v>55</v>
      </c>
      <c r="G4" s="166" t="s">
        <v>55</v>
      </c>
      <c r="I4" s="127" t="s">
        <v>176</v>
      </c>
      <c r="J4" s="125" t="s">
        <v>177</v>
      </c>
    </row>
    <row r="5" spans="1:10">
      <c r="A5" s="167" t="s">
        <v>178</v>
      </c>
      <c r="B5" s="168"/>
      <c r="C5" s="168"/>
      <c r="D5" s="168"/>
      <c r="E5" s="168"/>
      <c r="F5" s="168"/>
      <c r="G5" s="169"/>
      <c r="I5" s="120" t="s">
        <v>179</v>
      </c>
      <c r="J5" s="117"/>
    </row>
    <row r="6" spans="1:10" s="130" customFormat="1">
      <c r="A6" s="163" t="s">
        <v>180</v>
      </c>
      <c r="B6" s="163" t="s">
        <v>181</v>
      </c>
      <c r="C6" s="164">
        <v>1</v>
      </c>
      <c r="D6" s="164">
        <v>3</v>
      </c>
      <c r="E6" s="164">
        <v>5</v>
      </c>
      <c r="F6" s="164">
        <v>1</v>
      </c>
      <c r="G6" s="164">
        <v>5</v>
      </c>
      <c r="I6" s="172"/>
      <c r="J6" s="173"/>
    </row>
    <row r="7" spans="1:10" s="77" customFormat="1">
      <c r="A7" s="129" t="s">
        <v>345</v>
      </c>
      <c r="B7" s="117" t="s">
        <v>346</v>
      </c>
      <c r="C7" s="70">
        <v>26</v>
      </c>
      <c r="D7" s="70"/>
      <c r="E7" s="70">
        <v>1</v>
      </c>
      <c r="F7" s="70">
        <v>17</v>
      </c>
      <c r="G7" s="70">
        <v>45</v>
      </c>
      <c r="I7" s="174"/>
      <c r="J7" s="174"/>
    </row>
    <row r="8" spans="1:10" s="77" customFormat="1">
      <c r="A8" s="129"/>
      <c r="B8" s="117"/>
      <c r="C8" s="70"/>
      <c r="D8" s="70"/>
      <c r="E8" s="70"/>
      <c r="F8" s="70"/>
      <c r="G8" s="70"/>
      <c r="I8" s="174"/>
      <c r="J8" s="174"/>
    </row>
    <row r="9" spans="1:10" s="77" customFormat="1">
      <c r="A9" s="129"/>
      <c r="B9" s="117"/>
      <c r="C9" s="70"/>
      <c r="D9" s="70"/>
      <c r="E9" s="70"/>
      <c r="F9" s="70"/>
      <c r="G9" s="70"/>
      <c r="I9" s="175"/>
      <c r="J9" s="174"/>
    </row>
    <row r="10" spans="1:10" s="77" customFormat="1">
      <c r="A10" s="129"/>
      <c r="B10" s="117"/>
      <c r="C10" s="70"/>
      <c r="D10" s="70"/>
      <c r="E10" s="70"/>
      <c r="F10" s="70"/>
      <c r="G10" s="70"/>
      <c r="I10" s="176"/>
      <c r="J10" s="172"/>
    </row>
    <row r="11" spans="1:10" s="77" customFormat="1">
      <c r="A11" s="129"/>
      <c r="B11" s="117"/>
      <c r="C11" s="70"/>
      <c r="D11" s="70"/>
      <c r="E11" s="70"/>
      <c r="F11" s="70"/>
      <c r="G11" s="70"/>
      <c r="I11" s="172"/>
      <c r="J11" s="172"/>
    </row>
    <row r="12" spans="1:10" s="77" customFormat="1">
      <c r="A12" s="129"/>
      <c r="B12" s="117"/>
      <c r="C12" s="70"/>
      <c r="D12" s="70"/>
      <c r="E12" s="70"/>
      <c r="F12" s="70"/>
      <c r="G12" s="70"/>
      <c r="I12" s="172"/>
      <c r="J12" s="172"/>
    </row>
    <row r="13" spans="1:10" s="77" customFormat="1">
      <c r="A13" s="129"/>
      <c r="B13" s="117"/>
      <c r="C13" s="70"/>
      <c r="D13" s="70"/>
      <c r="E13" s="70"/>
      <c r="F13" s="70"/>
      <c r="G13" s="70"/>
    </row>
    <row r="14" spans="1:10" s="77" customFormat="1">
      <c r="A14" s="129"/>
      <c r="B14" s="117"/>
      <c r="C14" s="70"/>
      <c r="D14" s="70"/>
      <c r="E14" s="70"/>
      <c r="F14" s="70"/>
      <c r="G14" s="70"/>
    </row>
    <row r="15" spans="1:10" s="77" customFormat="1">
      <c r="A15" s="129"/>
      <c r="B15" s="117"/>
      <c r="C15" s="70"/>
      <c r="D15" s="70"/>
      <c r="E15" s="70"/>
      <c r="F15" s="70"/>
      <c r="G15" s="70"/>
    </row>
    <row r="16" spans="1:10" s="77" customFormat="1">
      <c r="A16" s="129"/>
      <c r="B16" s="117"/>
      <c r="C16" s="70"/>
      <c r="D16" s="70"/>
      <c r="E16" s="70"/>
      <c r="F16" s="70"/>
      <c r="G16" s="70"/>
    </row>
    <row r="17" spans="1:7" s="77" customFormat="1" ht="14">
      <c r="A17" s="71" t="s">
        <v>182</v>
      </c>
      <c r="B17" s="75"/>
      <c r="C17" s="118"/>
      <c r="D17" s="118"/>
      <c r="E17" s="118"/>
      <c r="F17" s="118"/>
      <c r="G17" s="119"/>
    </row>
    <row r="18" spans="1:7">
      <c r="E18" s="126"/>
      <c r="F18" s="126"/>
      <c r="G18" s="126"/>
    </row>
    <row r="19" spans="1:7">
      <c r="E19" s="126"/>
      <c r="F19" s="126"/>
      <c r="G19" s="126"/>
    </row>
    <row r="20" spans="1:7">
      <c r="E20" s="126"/>
      <c r="F20" s="126"/>
      <c r="G20" s="126"/>
    </row>
    <row r="21" spans="1:7">
      <c r="D21" s="128"/>
      <c r="E21" s="126"/>
      <c r="F21" s="126"/>
      <c r="G21" s="126"/>
    </row>
    <row r="22" spans="1:7">
      <c r="D22" s="128"/>
      <c r="E22" s="126"/>
      <c r="F22" s="126"/>
      <c r="G22" s="126"/>
    </row>
    <row r="23" spans="1:7">
      <c r="E23" s="126"/>
      <c r="F23" s="126"/>
      <c r="G23" s="126"/>
    </row>
    <row r="24" spans="1:7">
      <c r="E24" s="126"/>
      <c r="F24" s="126"/>
      <c r="G24" s="126"/>
    </row>
    <row r="25" spans="1:7">
      <c r="E25" s="126"/>
      <c r="F25" s="126"/>
      <c r="G25" s="126"/>
    </row>
    <row r="26" spans="1:7">
      <c r="E26" s="126"/>
      <c r="F26" s="126"/>
      <c r="G26" s="126"/>
    </row>
    <row r="27" spans="1:7">
      <c r="E27" s="126"/>
      <c r="F27" s="126"/>
      <c r="G27" s="126"/>
    </row>
    <row r="28" spans="1:7">
      <c r="E28" s="126"/>
      <c r="F28" s="126"/>
      <c r="G28" s="126"/>
    </row>
    <row r="29" spans="1:7">
      <c r="E29" s="126"/>
      <c r="F29" s="126"/>
      <c r="G29" s="126"/>
    </row>
    <row r="30" spans="1:7">
      <c r="E30" s="126"/>
      <c r="F30" s="126"/>
      <c r="G30" s="126"/>
    </row>
    <row r="31" spans="1:7">
      <c r="E31" s="126"/>
      <c r="F31" s="126"/>
      <c r="G31" s="126"/>
    </row>
    <row r="32" spans="1:7">
      <c r="E32" s="126"/>
      <c r="F32" s="126"/>
      <c r="G32" s="126"/>
    </row>
    <row r="33" spans="5:7">
      <c r="E33" s="126"/>
      <c r="F33" s="126"/>
      <c r="G33" s="126"/>
    </row>
    <row r="34" spans="5:7">
      <c r="E34" s="126"/>
      <c r="F34" s="126"/>
      <c r="G34" s="126"/>
    </row>
    <row r="35" spans="5:7">
      <c r="E35" s="126"/>
      <c r="F35" s="126"/>
      <c r="G35" s="126"/>
    </row>
    <row r="36" spans="5:7">
      <c r="E36" s="126"/>
      <c r="F36" s="126"/>
      <c r="G36" s="126"/>
    </row>
    <row r="37" spans="5:7">
      <c r="E37" s="126"/>
      <c r="F37" s="126"/>
      <c r="G37" s="126"/>
    </row>
    <row r="38" spans="5:7">
      <c r="E38" s="126"/>
      <c r="F38" s="126"/>
      <c r="G38" s="126"/>
    </row>
    <row r="39" spans="5:7">
      <c r="E39" s="126"/>
      <c r="F39" s="126"/>
      <c r="G39" s="126"/>
    </row>
    <row r="40" spans="5:7">
      <c r="E40" s="126"/>
      <c r="F40" s="126"/>
      <c r="G40" s="126"/>
    </row>
    <row r="41" spans="5:7">
      <c r="E41" s="126"/>
      <c r="F41" s="126"/>
      <c r="G41" s="126"/>
    </row>
    <row r="42" spans="5:7">
      <c r="E42" s="126"/>
      <c r="F42" s="126"/>
      <c r="G42" s="126"/>
    </row>
    <row r="43" spans="5:7">
      <c r="E43" s="126"/>
      <c r="F43" s="126"/>
      <c r="G43" s="126"/>
    </row>
    <row r="44" spans="5:7">
      <c r="E44" s="126"/>
      <c r="F44" s="126"/>
      <c r="G44" s="126"/>
    </row>
    <row r="45" spans="5:7">
      <c r="E45" s="126"/>
      <c r="F45" s="126"/>
      <c r="G45" s="126"/>
    </row>
    <row r="46" spans="5:7">
      <c r="E46" s="126"/>
      <c r="F46" s="126"/>
      <c r="G46" s="126"/>
    </row>
    <row r="47" spans="5:7">
      <c r="E47" s="126"/>
      <c r="F47" s="126"/>
      <c r="G47" s="126"/>
    </row>
    <row r="48" spans="5:7">
      <c r="E48" s="126"/>
      <c r="F48" s="126"/>
      <c r="G48" s="126"/>
    </row>
    <row r="49" spans="5:7">
      <c r="E49" s="126"/>
      <c r="F49" s="126"/>
      <c r="G49" s="126"/>
    </row>
    <row r="50" spans="5:7">
      <c r="E50" s="126"/>
      <c r="F50" s="126"/>
      <c r="G50" s="126"/>
    </row>
    <row r="51" spans="5:7">
      <c r="E51" s="126"/>
      <c r="F51" s="126"/>
      <c r="G51" s="126"/>
    </row>
    <row r="52" spans="5:7">
      <c r="E52" s="126"/>
      <c r="F52" s="126"/>
      <c r="G52" s="126"/>
    </row>
    <row r="53" spans="5:7">
      <c r="E53" s="126"/>
      <c r="F53" s="126"/>
      <c r="G53" s="126"/>
    </row>
    <row r="54" spans="5:7">
      <c r="E54" s="126"/>
      <c r="F54" s="126"/>
      <c r="G54" s="126"/>
    </row>
    <row r="55" spans="5:7">
      <c r="E55" s="126"/>
      <c r="F55" s="126"/>
      <c r="G55" s="126"/>
    </row>
    <row r="56" spans="5:7">
      <c r="E56" s="126"/>
      <c r="F56" s="126"/>
      <c r="G56" s="126"/>
    </row>
    <row r="57" spans="5:7">
      <c r="E57" s="126"/>
      <c r="F57" s="126"/>
      <c r="G57" s="126"/>
    </row>
    <row r="58" spans="5:7">
      <c r="E58" s="126"/>
      <c r="F58" s="126"/>
      <c r="G58" s="126"/>
    </row>
    <row r="59" spans="5:7">
      <c r="E59" s="126"/>
      <c r="F59" s="126"/>
      <c r="G59" s="126"/>
    </row>
    <row r="60" spans="5:7">
      <c r="E60" s="126"/>
      <c r="F60" s="126"/>
      <c r="G60" s="126"/>
    </row>
    <row r="61" spans="5:7">
      <c r="E61" s="126"/>
      <c r="F61" s="126"/>
      <c r="G61" s="126"/>
    </row>
    <row r="62" spans="5:7">
      <c r="E62" s="126"/>
      <c r="F62" s="126"/>
      <c r="G62" s="126"/>
    </row>
    <row r="63" spans="5:7">
      <c r="E63" s="126"/>
      <c r="F63" s="126"/>
      <c r="G63" s="126"/>
    </row>
    <row r="64" spans="5:7">
      <c r="E64" s="126"/>
      <c r="F64" s="126"/>
      <c r="G64" s="126"/>
    </row>
    <row r="65" spans="5:7">
      <c r="E65" s="126"/>
      <c r="F65" s="126"/>
      <c r="G65" s="126"/>
    </row>
    <row r="66" spans="5:7">
      <c r="E66" s="126"/>
      <c r="F66" s="126"/>
      <c r="G66" s="126"/>
    </row>
    <row r="67" spans="5:7">
      <c r="E67" s="126"/>
      <c r="F67" s="126"/>
      <c r="G67" s="126"/>
    </row>
    <row r="68" spans="5:7">
      <c r="E68" s="126"/>
      <c r="F68" s="126"/>
      <c r="G68" s="126"/>
    </row>
    <row r="69" spans="5:7">
      <c r="E69" s="126"/>
      <c r="F69" s="126"/>
      <c r="G69" s="126"/>
    </row>
    <row r="70" spans="5:7">
      <c r="E70" s="126"/>
      <c r="F70" s="126"/>
      <c r="G70" s="126"/>
    </row>
    <row r="71" spans="5:7">
      <c r="E71" s="126"/>
      <c r="F71" s="126"/>
      <c r="G71" s="126"/>
    </row>
    <row r="72" spans="5:7">
      <c r="E72" s="126"/>
      <c r="F72" s="126"/>
      <c r="G72" s="126"/>
    </row>
    <row r="73" spans="5:7">
      <c r="E73" s="126"/>
      <c r="F73" s="126"/>
      <c r="G73" s="126"/>
    </row>
    <row r="74" spans="5:7">
      <c r="E74" s="126"/>
      <c r="F74" s="126"/>
      <c r="G74" s="126"/>
    </row>
    <row r="75" spans="5:7">
      <c r="E75" s="126"/>
      <c r="F75" s="126"/>
      <c r="G75" s="126"/>
    </row>
    <row r="76" spans="5:7">
      <c r="E76" s="126"/>
      <c r="F76" s="126"/>
      <c r="G76" s="126"/>
    </row>
    <row r="77" spans="5:7">
      <c r="E77" s="126"/>
      <c r="F77" s="126"/>
      <c r="G77" s="126"/>
    </row>
    <row r="78" spans="5:7">
      <c r="E78" s="126"/>
      <c r="F78" s="126"/>
      <c r="G78" s="126"/>
    </row>
    <row r="79" spans="5:7">
      <c r="E79" s="126"/>
      <c r="F79" s="126"/>
      <c r="G79" s="126"/>
    </row>
    <row r="80" spans="5:7">
      <c r="E80" s="126"/>
      <c r="F80" s="126"/>
      <c r="G80" s="126"/>
    </row>
    <row r="81" spans="5:7">
      <c r="E81" s="126"/>
      <c r="F81" s="126"/>
      <c r="G81" s="126"/>
    </row>
    <row r="82" spans="5:7">
      <c r="E82" s="126"/>
      <c r="F82" s="126"/>
      <c r="G82" s="126"/>
    </row>
    <row r="83" spans="5:7">
      <c r="E83" s="126"/>
      <c r="F83" s="126"/>
      <c r="G83" s="126"/>
    </row>
    <row r="84" spans="5:7">
      <c r="E84" s="126"/>
      <c r="F84" s="126"/>
      <c r="G84" s="126"/>
    </row>
    <row r="85" spans="5:7">
      <c r="E85" s="126"/>
      <c r="F85" s="126"/>
      <c r="G85" s="126"/>
    </row>
    <row r="86" spans="5:7">
      <c r="E86" s="126"/>
      <c r="F86" s="126"/>
      <c r="G86" s="126"/>
    </row>
    <row r="87" spans="5:7">
      <c r="E87" s="126"/>
      <c r="F87" s="126"/>
      <c r="G87" s="126"/>
    </row>
    <row r="88" spans="5:7">
      <c r="E88" s="126"/>
      <c r="F88" s="126"/>
      <c r="G88" s="126"/>
    </row>
    <row r="89" spans="5:7">
      <c r="E89" s="126"/>
      <c r="F89" s="126"/>
      <c r="G89" s="126"/>
    </row>
    <row r="90" spans="5:7">
      <c r="E90" s="126"/>
      <c r="F90" s="126"/>
      <c r="G90" s="126"/>
    </row>
    <row r="91" spans="5:7">
      <c r="E91" s="126"/>
      <c r="F91" s="126"/>
      <c r="G91" s="126"/>
    </row>
    <row r="92" spans="5:7">
      <c r="E92" s="126"/>
      <c r="F92" s="126"/>
      <c r="G92" s="126"/>
    </row>
    <row r="93" spans="5:7">
      <c r="E93" s="126"/>
      <c r="F93" s="126"/>
      <c r="G93" s="126"/>
    </row>
    <row r="94" spans="5:7">
      <c r="E94" s="126"/>
      <c r="F94" s="126"/>
      <c r="G94" s="126"/>
    </row>
    <row r="95" spans="5:7">
      <c r="E95" s="126"/>
      <c r="F95" s="126"/>
      <c r="G95" s="126"/>
    </row>
    <row r="96" spans="5:7">
      <c r="E96" s="126"/>
      <c r="F96" s="126"/>
      <c r="G96" s="126"/>
    </row>
    <row r="97" spans="5:7">
      <c r="E97" s="126"/>
      <c r="F97" s="126"/>
      <c r="G97" s="126"/>
    </row>
    <row r="98" spans="5:7">
      <c r="E98" s="126"/>
      <c r="F98" s="126"/>
      <c r="G98" s="126"/>
    </row>
    <row r="99" spans="5:7">
      <c r="E99" s="126"/>
      <c r="F99" s="126"/>
      <c r="G99" s="126"/>
    </row>
    <row r="100" spans="5:7">
      <c r="E100" s="126"/>
      <c r="F100" s="126"/>
      <c r="G100" s="126"/>
    </row>
    <row r="101" spans="5:7">
      <c r="E101" s="126"/>
      <c r="F101" s="126"/>
      <c r="G101" s="126"/>
    </row>
    <row r="102" spans="5:7">
      <c r="E102" s="126"/>
      <c r="F102" s="126"/>
      <c r="G102" s="126"/>
    </row>
    <row r="103" spans="5:7">
      <c r="E103" s="126"/>
      <c r="F103" s="126"/>
      <c r="G103" s="126"/>
    </row>
    <row r="104" spans="5:7">
      <c r="E104" s="126"/>
      <c r="F104" s="126"/>
      <c r="G104" s="126"/>
    </row>
    <row r="105" spans="5:7">
      <c r="E105" s="126"/>
      <c r="F105" s="126"/>
      <c r="G105" s="126"/>
    </row>
    <row r="106" spans="5:7">
      <c r="E106" s="126"/>
      <c r="F106" s="126"/>
      <c r="G106" s="126"/>
    </row>
    <row r="107" spans="5:7">
      <c r="E107" s="126"/>
      <c r="F107" s="126"/>
      <c r="G107" s="126"/>
    </row>
    <row r="108" spans="5:7">
      <c r="E108" s="126"/>
      <c r="F108" s="126"/>
      <c r="G108" s="126"/>
    </row>
    <row r="109" spans="5:7">
      <c r="E109" s="126"/>
      <c r="F109" s="126"/>
      <c r="G109" s="126"/>
    </row>
    <row r="110" spans="5:7">
      <c r="E110" s="126"/>
      <c r="F110" s="126"/>
      <c r="G110" s="126"/>
    </row>
    <row r="111" spans="5:7">
      <c r="E111" s="126"/>
      <c r="F111" s="126"/>
      <c r="G111" s="126"/>
    </row>
    <row r="112" spans="5:7">
      <c r="E112" s="126"/>
      <c r="F112" s="126"/>
      <c r="G112" s="126"/>
    </row>
    <row r="113" spans="5:7">
      <c r="E113" s="126"/>
      <c r="F113" s="126"/>
      <c r="G113" s="126"/>
    </row>
    <row r="114" spans="5:7">
      <c r="E114" s="126"/>
      <c r="F114" s="126"/>
      <c r="G114" s="126"/>
    </row>
    <row r="115" spans="5:7">
      <c r="E115" s="126"/>
      <c r="F115" s="126"/>
      <c r="G115" s="126"/>
    </row>
    <row r="116" spans="5:7">
      <c r="E116" s="126"/>
      <c r="F116" s="126"/>
      <c r="G116" s="126"/>
    </row>
    <row r="117" spans="5:7">
      <c r="E117" s="126"/>
      <c r="F117" s="126"/>
      <c r="G117" s="126"/>
    </row>
    <row r="118" spans="5:7">
      <c r="E118" s="126"/>
      <c r="F118" s="126"/>
      <c r="G118" s="126"/>
    </row>
    <row r="119" spans="5:7">
      <c r="E119" s="126"/>
      <c r="F119" s="126"/>
      <c r="G119" s="126"/>
    </row>
    <row r="120" spans="5:7">
      <c r="E120" s="126"/>
      <c r="F120" s="126"/>
      <c r="G120" s="126"/>
    </row>
    <row r="121" spans="5:7">
      <c r="E121" s="126"/>
      <c r="F121" s="126"/>
      <c r="G121" s="126"/>
    </row>
    <row r="122" spans="5:7">
      <c r="E122" s="126"/>
      <c r="F122" s="126"/>
      <c r="G122" s="126"/>
    </row>
    <row r="123" spans="5:7">
      <c r="E123" s="126"/>
      <c r="F123" s="126"/>
      <c r="G123" s="126"/>
    </row>
    <row r="124" spans="5:7">
      <c r="E124" s="126"/>
      <c r="F124" s="126"/>
      <c r="G124" s="126"/>
    </row>
    <row r="125" spans="5:7">
      <c r="E125" s="126"/>
      <c r="F125" s="126"/>
      <c r="G125" s="126"/>
    </row>
    <row r="126" spans="5:7">
      <c r="E126" s="126"/>
      <c r="F126" s="126"/>
      <c r="G126" s="126"/>
    </row>
    <row r="127" spans="5:7">
      <c r="E127" s="126"/>
      <c r="F127" s="126"/>
      <c r="G127" s="126"/>
    </row>
    <row r="128" spans="5:7">
      <c r="E128" s="126"/>
      <c r="F128" s="126"/>
      <c r="G128" s="126"/>
    </row>
    <row r="129" spans="5:7">
      <c r="E129" s="126"/>
      <c r="F129" s="126"/>
      <c r="G129" s="126"/>
    </row>
    <row r="130" spans="5:7">
      <c r="E130" s="126"/>
      <c r="F130" s="126"/>
      <c r="G130" s="126"/>
    </row>
    <row r="131" spans="5:7">
      <c r="E131" s="126"/>
      <c r="F131" s="126"/>
      <c r="G131" s="126"/>
    </row>
    <row r="132" spans="5:7">
      <c r="E132" s="126"/>
      <c r="F132" s="126"/>
      <c r="G132" s="126"/>
    </row>
    <row r="133" spans="5:7">
      <c r="E133" s="126"/>
      <c r="F133" s="126"/>
      <c r="G133" s="126"/>
    </row>
    <row r="134" spans="5:7">
      <c r="E134" s="126"/>
      <c r="F134" s="126"/>
      <c r="G134" s="126"/>
    </row>
    <row r="135" spans="5:7">
      <c r="E135" s="126"/>
      <c r="F135" s="126"/>
      <c r="G135" s="126"/>
    </row>
    <row r="136" spans="5:7">
      <c r="E136" s="126"/>
      <c r="F136" s="126"/>
      <c r="G136" s="126"/>
    </row>
    <row r="137" spans="5:7">
      <c r="E137" s="126"/>
      <c r="F137" s="126"/>
      <c r="G137" s="126"/>
    </row>
    <row r="138" spans="5:7">
      <c r="E138" s="126"/>
      <c r="F138" s="126"/>
      <c r="G138" s="126"/>
    </row>
    <row r="139" spans="5:7">
      <c r="E139" s="126"/>
      <c r="F139" s="126"/>
      <c r="G139" s="126"/>
    </row>
    <row r="140" spans="5:7">
      <c r="E140" s="126"/>
      <c r="F140" s="126"/>
      <c r="G140" s="126"/>
    </row>
    <row r="141" spans="5:7">
      <c r="E141" s="126"/>
      <c r="F141" s="126"/>
      <c r="G141" s="126"/>
    </row>
    <row r="142" spans="5:7">
      <c r="E142" s="126"/>
      <c r="F142" s="126"/>
      <c r="G142" s="126"/>
    </row>
    <row r="143" spans="5:7">
      <c r="E143" s="126"/>
      <c r="F143" s="126"/>
      <c r="G143" s="126"/>
    </row>
    <row r="144" spans="5:7">
      <c r="E144" s="126"/>
      <c r="F144" s="126"/>
      <c r="G144" s="126"/>
    </row>
    <row r="145" spans="5:7">
      <c r="E145" s="126"/>
      <c r="F145" s="126"/>
      <c r="G145" s="126"/>
    </row>
    <row r="146" spans="5:7">
      <c r="E146" s="126"/>
      <c r="F146" s="126"/>
      <c r="G146" s="126"/>
    </row>
    <row r="147" spans="5:7">
      <c r="E147" s="126"/>
      <c r="F147" s="126"/>
      <c r="G147" s="126"/>
    </row>
    <row r="148" spans="5:7">
      <c r="E148" s="126"/>
      <c r="F148" s="126"/>
      <c r="G148" s="126"/>
    </row>
    <row r="149" spans="5:7">
      <c r="E149" s="126"/>
      <c r="F149" s="126"/>
      <c r="G149" s="126"/>
    </row>
    <row r="150" spans="5:7">
      <c r="E150" s="126"/>
      <c r="F150" s="126"/>
      <c r="G150" s="126"/>
    </row>
    <row r="151" spans="5:7">
      <c r="E151" s="126"/>
      <c r="F151" s="126"/>
      <c r="G151" s="126"/>
    </row>
    <row r="152" spans="5:7">
      <c r="E152" s="126"/>
      <c r="F152" s="126"/>
      <c r="G152" s="126"/>
    </row>
    <row r="153" spans="5:7">
      <c r="E153" s="126"/>
      <c r="F153" s="126"/>
      <c r="G153" s="126"/>
    </row>
    <row r="154" spans="5:7">
      <c r="E154" s="126"/>
      <c r="F154" s="126"/>
      <c r="G154" s="126"/>
    </row>
    <row r="155" spans="5:7">
      <c r="E155" s="126"/>
      <c r="F155" s="126"/>
      <c r="G155" s="126"/>
    </row>
    <row r="156" spans="5:7">
      <c r="E156" s="126"/>
      <c r="F156" s="126"/>
      <c r="G156" s="126"/>
    </row>
    <row r="157" spans="5:7">
      <c r="E157" s="126"/>
      <c r="F157" s="126"/>
      <c r="G157" s="126"/>
    </row>
    <row r="158" spans="5:7">
      <c r="E158" s="126"/>
      <c r="F158" s="126"/>
      <c r="G158" s="126"/>
    </row>
    <row r="159" spans="5:7">
      <c r="E159" s="126"/>
      <c r="F159" s="126"/>
      <c r="G159" s="126"/>
    </row>
    <row r="160" spans="5:7">
      <c r="E160" s="126"/>
      <c r="F160" s="126"/>
      <c r="G160" s="126"/>
    </row>
    <row r="161" spans="5:7">
      <c r="E161" s="126"/>
      <c r="F161" s="126"/>
      <c r="G161" s="126"/>
    </row>
    <row r="162" spans="5:7">
      <c r="E162" s="126"/>
      <c r="F162" s="126"/>
      <c r="G162" s="126"/>
    </row>
    <row r="163" spans="5:7">
      <c r="E163" s="126"/>
      <c r="F163" s="126"/>
      <c r="G163" s="126"/>
    </row>
    <row r="164" spans="5:7">
      <c r="E164" s="126"/>
      <c r="F164" s="126"/>
      <c r="G164" s="126"/>
    </row>
    <row r="165" spans="5:7">
      <c r="E165" s="126"/>
      <c r="F165" s="126"/>
      <c r="G165" s="126"/>
    </row>
    <row r="166" spans="5:7">
      <c r="E166" s="126"/>
      <c r="F166" s="126"/>
      <c r="G166" s="126"/>
    </row>
    <row r="167" spans="5:7">
      <c r="E167" s="126"/>
      <c r="F167" s="126"/>
      <c r="G167" s="126"/>
    </row>
    <row r="168" spans="5:7">
      <c r="E168" s="126"/>
      <c r="F168" s="126"/>
      <c r="G168" s="126"/>
    </row>
    <row r="169" spans="5:7">
      <c r="E169" s="126"/>
      <c r="F169" s="126"/>
      <c r="G169" s="126"/>
    </row>
    <row r="170" spans="5:7">
      <c r="E170" s="126"/>
      <c r="F170" s="126"/>
      <c r="G170" s="126"/>
    </row>
    <row r="171" spans="5:7">
      <c r="E171" s="126"/>
      <c r="F171" s="126"/>
      <c r="G171" s="126"/>
    </row>
    <row r="172" spans="5:7">
      <c r="E172" s="126"/>
      <c r="F172" s="126"/>
      <c r="G172" s="126"/>
    </row>
    <row r="173" spans="5:7">
      <c r="E173" s="126"/>
      <c r="F173" s="126"/>
      <c r="G173" s="126"/>
    </row>
    <row r="174" spans="5:7">
      <c r="E174" s="126"/>
      <c r="F174" s="126"/>
      <c r="G174" s="126"/>
    </row>
    <row r="175" spans="5:7">
      <c r="E175" s="126"/>
      <c r="F175" s="126"/>
      <c r="G175" s="126"/>
    </row>
    <row r="176" spans="5:7">
      <c r="E176" s="126"/>
      <c r="F176" s="126"/>
      <c r="G176" s="126"/>
    </row>
    <row r="177" spans="5:7">
      <c r="E177" s="126"/>
      <c r="F177" s="126"/>
      <c r="G177" s="126"/>
    </row>
    <row r="178" spans="5:7">
      <c r="E178" s="126"/>
      <c r="F178" s="126"/>
      <c r="G178" s="126"/>
    </row>
    <row r="179" spans="5:7">
      <c r="E179" s="126"/>
      <c r="F179" s="126"/>
      <c r="G179" s="126"/>
    </row>
    <row r="180" spans="5:7">
      <c r="E180" s="126"/>
      <c r="F180" s="126"/>
      <c r="G180" s="126"/>
    </row>
    <row r="181" spans="5:7">
      <c r="E181" s="126"/>
      <c r="F181" s="126"/>
      <c r="G181" s="126"/>
    </row>
    <row r="182" spans="5:7">
      <c r="E182" s="126"/>
      <c r="F182" s="126"/>
      <c r="G182" s="126"/>
    </row>
    <row r="183" spans="5:7">
      <c r="E183" s="126"/>
      <c r="F183" s="126"/>
      <c r="G183" s="126"/>
    </row>
    <row r="184" spans="5:7">
      <c r="E184" s="126"/>
      <c r="F184" s="126"/>
      <c r="G184" s="126"/>
    </row>
    <row r="185" spans="5:7">
      <c r="E185" s="126"/>
      <c r="F185" s="126"/>
      <c r="G185" s="126"/>
    </row>
    <row r="186" spans="5:7">
      <c r="E186" s="126"/>
      <c r="F186" s="126"/>
      <c r="G186" s="126"/>
    </row>
    <row r="187" spans="5:7">
      <c r="E187" s="126"/>
      <c r="F187" s="126"/>
      <c r="G187" s="126"/>
    </row>
    <row r="188" spans="5:7">
      <c r="E188" s="126"/>
      <c r="F188" s="126"/>
      <c r="G188" s="126"/>
    </row>
    <row r="189" spans="5:7">
      <c r="E189" s="126"/>
      <c r="F189" s="126"/>
      <c r="G189" s="126"/>
    </row>
    <row r="190" spans="5:7">
      <c r="E190" s="126"/>
      <c r="F190" s="126"/>
      <c r="G190" s="126"/>
    </row>
    <row r="191" spans="5:7">
      <c r="E191" s="126"/>
      <c r="F191" s="126"/>
      <c r="G191" s="126"/>
    </row>
    <row r="192" spans="5:7">
      <c r="E192" s="126"/>
      <c r="F192" s="126"/>
      <c r="G192" s="126"/>
    </row>
    <row r="193" spans="5:7">
      <c r="E193" s="126"/>
      <c r="F193" s="126"/>
      <c r="G193" s="126"/>
    </row>
    <row r="194" spans="5:7">
      <c r="E194" s="126"/>
      <c r="F194" s="126"/>
      <c r="G194" s="126"/>
    </row>
    <row r="195" spans="5:7">
      <c r="E195" s="126"/>
      <c r="F195" s="126"/>
      <c r="G195" s="126"/>
    </row>
    <row r="196" spans="5:7">
      <c r="E196" s="126"/>
      <c r="F196" s="126"/>
      <c r="G196" s="126"/>
    </row>
    <row r="197" spans="5:7">
      <c r="E197" s="126"/>
      <c r="F197" s="126"/>
      <c r="G197" s="126"/>
    </row>
    <row r="198" spans="5:7">
      <c r="E198" s="126"/>
      <c r="F198" s="126"/>
      <c r="G198" s="126"/>
    </row>
    <row r="199" spans="5:7">
      <c r="E199" s="126"/>
      <c r="F199" s="126"/>
      <c r="G199" s="126"/>
    </row>
    <row r="200" spans="5:7">
      <c r="E200" s="126"/>
      <c r="F200" s="126"/>
      <c r="G200" s="126"/>
    </row>
    <row r="201" spans="5:7">
      <c r="E201" s="126"/>
      <c r="F201" s="126"/>
      <c r="G201" s="126"/>
    </row>
    <row r="202" spans="5:7">
      <c r="E202" s="126"/>
      <c r="F202" s="126"/>
      <c r="G202" s="126"/>
    </row>
    <row r="203" spans="5:7">
      <c r="E203" s="126"/>
      <c r="F203" s="126"/>
      <c r="G203" s="126"/>
    </row>
    <row r="204" spans="5:7">
      <c r="E204" s="126"/>
      <c r="F204" s="126"/>
      <c r="G204" s="126"/>
    </row>
    <row r="205" spans="5:7">
      <c r="E205" s="126"/>
      <c r="F205" s="126"/>
      <c r="G205" s="126"/>
    </row>
    <row r="206" spans="5:7">
      <c r="E206" s="126"/>
      <c r="F206" s="126"/>
      <c r="G206" s="126"/>
    </row>
    <row r="207" spans="5:7">
      <c r="E207" s="126"/>
      <c r="F207" s="126"/>
      <c r="G207" s="126"/>
    </row>
    <row r="208" spans="5:7">
      <c r="E208" s="126"/>
      <c r="F208" s="126"/>
      <c r="G208" s="126"/>
    </row>
    <row r="209" spans="5:7">
      <c r="E209" s="126"/>
      <c r="F209" s="126"/>
      <c r="G209" s="126"/>
    </row>
    <row r="210" spans="5:7">
      <c r="E210" s="126"/>
      <c r="F210" s="126"/>
      <c r="G210" s="126"/>
    </row>
    <row r="211" spans="5:7">
      <c r="E211" s="126"/>
      <c r="F211" s="126"/>
      <c r="G211" s="126"/>
    </row>
    <row r="212" spans="5:7">
      <c r="E212" s="126"/>
      <c r="F212" s="126"/>
      <c r="G212" s="126"/>
    </row>
    <row r="213" spans="5:7">
      <c r="E213" s="126"/>
      <c r="F213" s="126"/>
      <c r="G213" s="126"/>
    </row>
    <row r="214" spans="5:7">
      <c r="E214" s="126"/>
      <c r="F214" s="126"/>
      <c r="G214" s="126"/>
    </row>
    <row r="215" spans="5:7">
      <c r="E215" s="126"/>
      <c r="F215" s="126"/>
      <c r="G215" s="126"/>
    </row>
    <row r="216" spans="5:7">
      <c r="E216" s="126"/>
      <c r="F216" s="126"/>
      <c r="G216" s="126"/>
    </row>
    <row r="217" spans="5:7">
      <c r="E217" s="126"/>
      <c r="F217" s="126"/>
      <c r="G217" s="126"/>
    </row>
    <row r="218" spans="5:7">
      <c r="E218" s="126"/>
      <c r="F218" s="126"/>
      <c r="G218" s="126"/>
    </row>
    <row r="219" spans="5:7">
      <c r="E219" s="126"/>
      <c r="F219" s="126"/>
      <c r="G219" s="126"/>
    </row>
    <row r="220" spans="5:7">
      <c r="E220" s="126"/>
      <c r="F220" s="126"/>
      <c r="G220" s="126"/>
    </row>
    <row r="221" spans="5:7">
      <c r="E221" s="126"/>
      <c r="F221" s="126"/>
      <c r="G221" s="126"/>
    </row>
    <row r="222" spans="5:7">
      <c r="E222" s="126"/>
      <c r="F222" s="126"/>
      <c r="G222" s="126"/>
    </row>
    <row r="223" spans="5:7">
      <c r="E223" s="126"/>
      <c r="F223" s="126"/>
      <c r="G223" s="126"/>
    </row>
    <row r="224" spans="5:7">
      <c r="E224" s="126"/>
      <c r="F224" s="126"/>
      <c r="G224" s="126"/>
    </row>
    <row r="225" spans="5:7">
      <c r="E225" s="126"/>
      <c r="F225" s="126"/>
      <c r="G225" s="126"/>
    </row>
    <row r="226" spans="5:7">
      <c r="E226" s="126"/>
      <c r="F226" s="126"/>
      <c r="G226" s="126"/>
    </row>
    <row r="227" spans="5:7">
      <c r="E227" s="126"/>
      <c r="F227" s="126"/>
      <c r="G227" s="126"/>
    </row>
    <row r="228" spans="5:7">
      <c r="E228" s="126"/>
      <c r="F228" s="126"/>
      <c r="G228" s="126"/>
    </row>
    <row r="229" spans="5:7">
      <c r="E229" s="126"/>
      <c r="F229" s="126"/>
      <c r="G229" s="126"/>
    </row>
    <row r="230" spans="5:7">
      <c r="E230" s="126"/>
      <c r="F230" s="126"/>
      <c r="G230" s="126"/>
    </row>
    <row r="231" spans="5:7">
      <c r="E231" s="126"/>
      <c r="F231" s="126"/>
      <c r="G231" s="126"/>
    </row>
    <row r="232" spans="5:7">
      <c r="E232" s="126"/>
      <c r="F232" s="126"/>
      <c r="G232" s="126"/>
    </row>
    <row r="233" spans="5:7">
      <c r="E233" s="126"/>
      <c r="F233" s="126"/>
      <c r="G233" s="126"/>
    </row>
    <row r="234" spans="5:7">
      <c r="E234" s="126"/>
      <c r="F234" s="126"/>
      <c r="G234" s="126"/>
    </row>
    <row r="235" spans="5:7">
      <c r="E235" s="126"/>
      <c r="F235" s="126"/>
      <c r="G235" s="126"/>
    </row>
    <row r="236" spans="5:7">
      <c r="E236" s="126"/>
      <c r="F236" s="126"/>
      <c r="G236" s="126"/>
    </row>
    <row r="237" spans="5:7">
      <c r="E237" s="126"/>
      <c r="F237" s="126"/>
      <c r="G237" s="126"/>
    </row>
    <row r="238" spans="5:7">
      <c r="E238" s="126"/>
      <c r="F238" s="126"/>
      <c r="G238" s="126"/>
    </row>
    <row r="239" spans="5:7">
      <c r="E239" s="126"/>
      <c r="F239" s="126"/>
      <c r="G239" s="126"/>
    </row>
    <row r="240" spans="5:7">
      <c r="E240" s="126"/>
      <c r="F240" s="126"/>
      <c r="G240" s="126"/>
    </row>
    <row r="241" spans="5:7">
      <c r="E241" s="126"/>
      <c r="F241" s="126"/>
      <c r="G241" s="126"/>
    </row>
    <row r="242" spans="5:7">
      <c r="E242" s="126"/>
      <c r="F242" s="126"/>
      <c r="G242" s="126"/>
    </row>
    <row r="243" spans="5:7">
      <c r="E243" s="126"/>
      <c r="F243" s="126"/>
      <c r="G243" s="126"/>
    </row>
    <row r="244" spans="5:7">
      <c r="E244" s="126"/>
      <c r="F244" s="126"/>
      <c r="G244" s="126"/>
    </row>
    <row r="245" spans="5:7">
      <c r="E245" s="126"/>
      <c r="F245" s="126"/>
      <c r="G245" s="126"/>
    </row>
    <row r="246" spans="5:7">
      <c r="E246" s="126"/>
      <c r="F246" s="126"/>
      <c r="G246" s="126"/>
    </row>
    <row r="247" spans="5:7">
      <c r="E247" s="126"/>
      <c r="F247" s="126"/>
      <c r="G247" s="126"/>
    </row>
    <row r="248" spans="5:7">
      <c r="E248" s="126"/>
      <c r="F248" s="126"/>
      <c r="G248" s="126"/>
    </row>
    <row r="249" spans="5:7">
      <c r="E249" s="126"/>
      <c r="F249" s="126"/>
      <c r="G249" s="126"/>
    </row>
    <row r="250" spans="5:7">
      <c r="E250" s="126"/>
      <c r="F250" s="126"/>
      <c r="G250" s="126"/>
    </row>
    <row r="251" spans="5:7">
      <c r="E251" s="126"/>
      <c r="F251" s="126"/>
      <c r="G251" s="126"/>
    </row>
    <row r="252" spans="5:7">
      <c r="E252" s="126"/>
      <c r="F252" s="126"/>
      <c r="G252" s="126"/>
    </row>
    <row r="253" spans="5:7">
      <c r="E253" s="126"/>
      <c r="F253" s="126"/>
      <c r="G253" s="126"/>
    </row>
    <row r="254" spans="5:7">
      <c r="E254" s="126"/>
      <c r="F254" s="126"/>
      <c r="G254" s="126"/>
    </row>
    <row r="255" spans="5:7">
      <c r="E255" s="126"/>
      <c r="F255" s="126"/>
      <c r="G255" s="126"/>
    </row>
    <row r="256" spans="5:7">
      <c r="E256" s="126"/>
      <c r="F256" s="126"/>
      <c r="G256" s="126"/>
    </row>
    <row r="257" spans="5:7">
      <c r="E257" s="126"/>
      <c r="F257" s="126"/>
      <c r="G257" s="126"/>
    </row>
    <row r="258" spans="5:7">
      <c r="E258" s="126"/>
      <c r="F258" s="126"/>
      <c r="G258" s="126"/>
    </row>
    <row r="259" spans="5:7">
      <c r="E259" s="126"/>
      <c r="F259" s="126"/>
      <c r="G259" s="126"/>
    </row>
    <row r="260" spans="5:7">
      <c r="E260" s="126"/>
      <c r="F260" s="126"/>
      <c r="G260" s="126"/>
    </row>
    <row r="261" spans="5:7">
      <c r="E261" s="126"/>
      <c r="F261" s="126"/>
      <c r="G261" s="126"/>
    </row>
    <row r="262" spans="5:7">
      <c r="E262" s="126"/>
      <c r="F262" s="126"/>
      <c r="G262" s="126"/>
    </row>
    <row r="263" spans="5:7">
      <c r="E263" s="126"/>
      <c r="F263" s="126"/>
      <c r="G263" s="126"/>
    </row>
    <row r="264" spans="5:7">
      <c r="E264" s="126"/>
      <c r="F264" s="126"/>
      <c r="G264" s="126"/>
    </row>
    <row r="265" spans="5:7">
      <c r="E265" s="126"/>
      <c r="F265" s="126"/>
      <c r="G265" s="126"/>
    </row>
    <row r="266" spans="5:7">
      <c r="E266" s="126"/>
      <c r="F266" s="126"/>
      <c r="G266" s="126"/>
    </row>
    <row r="267" spans="5:7">
      <c r="E267" s="126"/>
      <c r="F267" s="126"/>
      <c r="G267" s="126"/>
    </row>
    <row r="268" spans="5:7">
      <c r="E268" s="126"/>
      <c r="F268" s="126"/>
      <c r="G268" s="126"/>
    </row>
    <row r="269" spans="5:7">
      <c r="E269" s="126"/>
      <c r="F269" s="126"/>
      <c r="G269" s="126"/>
    </row>
    <row r="270" spans="5:7">
      <c r="E270" s="126"/>
      <c r="F270" s="126"/>
      <c r="G270" s="126"/>
    </row>
    <row r="271" spans="5:7">
      <c r="E271" s="126"/>
      <c r="F271" s="126"/>
      <c r="G271" s="126"/>
    </row>
    <row r="272" spans="5:7">
      <c r="E272" s="126"/>
      <c r="F272" s="126"/>
      <c r="G272" s="126"/>
    </row>
    <row r="273" spans="5:7">
      <c r="E273" s="126"/>
      <c r="F273" s="126"/>
      <c r="G273" s="126"/>
    </row>
    <row r="274" spans="5:7">
      <c r="E274" s="126"/>
      <c r="F274" s="126"/>
      <c r="G274" s="126"/>
    </row>
    <row r="275" spans="5:7">
      <c r="E275" s="126"/>
      <c r="F275" s="126"/>
      <c r="G275" s="126"/>
    </row>
    <row r="276" spans="5:7">
      <c r="E276" s="126"/>
      <c r="F276" s="126"/>
      <c r="G276" s="126"/>
    </row>
    <row r="277" spans="5:7">
      <c r="E277" s="126"/>
      <c r="F277" s="126"/>
      <c r="G277" s="126"/>
    </row>
    <row r="278" spans="5:7">
      <c r="E278" s="126"/>
      <c r="F278" s="126"/>
      <c r="G278" s="126"/>
    </row>
    <row r="279" spans="5:7">
      <c r="E279" s="126"/>
      <c r="F279" s="126"/>
      <c r="G279" s="126"/>
    </row>
    <row r="280" spans="5:7">
      <c r="E280" s="126"/>
      <c r="F280" s="126"/>
      <c r="G280" s="126"/>
    </row>
    <row r="281" spans="5:7">
      <c r="E281" s="126"/>
      <c r="F281" s="126"/>
      <c r="G281" s="126"/>
    </row>
    <row r="282" spans="5:7">
      <c r="E282" s="126"/>
      <c r="F282" s="126"/>
      <c r="G282" s="126"/>
    </row>
    <row r="283" spans="5:7">
      <c r="E283" s="126"/>
      <c r="F283" s="126"/>
      <c r="G283" s="126"/>
    </row>
    <row r="284" spans="5:7">
      <c r="E284" s="126"/>
      <c r="F284" s="126"/>
      <c r="G284" s="126"/>
    </row>
    <row r="285" spans="5:7">
      <c r="E285" s="126"/>
      <c r="F285" s="126"/>
      <c r="G285" s="126"/>
    </row>
    <row r="286" spans="5:7">
      <c r="E286" s="126"/>
      <c r="F286" s="126"/>
      <c r="G286" s="126"/>
    </row>
    <row r="287" spans="5:7">
      <c r="E287" s="126"/>
      <c r="F287" s="126"/>
      <c r="G287" s="126"/>
    </row>
    <row r="288" spans="5:7">
      <c r="E288" s="126"/>
      <c r="F288" s="126"/>
      <c r="G288" s="126"/>
    </row>
    <row r="289" spans="5:7">
      <c r="E289" s="126"/>
      <c r="F289" s="126"/>
      <c r="G289" s="126"/>
    </row>
    <row r="290" spans="5:7">
      <c r="E290" s="126"/>
      <c r="F290" s="126"/>
      <c r="G290" s="126"/>
    </row>
    <row r="291" spans="5:7">
      <c r="E291" s="126"/>
      <c r="F291" s="126"/>
      <c r="G291" s="126"/>
    </row>
    <row r="292" spans="5:7">
      <c r="E292" s="126"/>
      <c r="F292" s="126"/>
      <c r="G292" s="126"/>
    </row>
    <row r="293" spans="5:7">
      <c r="E293" s="126"/>
      <c r="F293" s="126"/>
      <c r="G293" s="126"/>
    </row>
    <row r="294" spans="5:7">
      <c r="E294" s="126"/>
      <c r="F294" s="126"/>
      <c r="G294" s="126"/>
    </row>
    <row r="295" spans="5:7">
      <c r="E295" s="126"/>
      <c r="F295" s="126"/>
      <c r="G295" s="126"/>
    </row>
    <row r="296" spans="5:7">
      <c r="E296" s="126"/>
      <c r="F296" s="126"/>
      <c r="G296" s="126"/>
    </row>
    <row r="297" spans="5:7">
      <c r="E297" s="126"/>
      <c r="F297" s="126"/>
      <c r="G297" s="126"/>
    </row>
    <row r="298" spans="5:7">
      <c r="E298" s="126"/>
      <c r="F298" s="126"/>
      <c r="G298" s="126"/>
    </row>
    <row r="299" spans="5:7">
      <c r="E299" s="126"/>
      <c r="F299" s="126"/>
      <c r="G299" s="126"/>
    </row>
    <row r="300" spans="5:7">
      <c r="E300" s="126"/>
      <c r="F300" s="126"/>
      <c r="G300" s="126"/>
    </row>
    <row r="301" spans="5:7">
      <c r="E301" s="126"/>
      <c r="F301" s="126"/>
      <c r="G301" s="126"/>
    </row>
    <row r="302" spans="5:7">
      <c r="E302" s="126"/>
      <c r="F302" s="126"/>
      <c r="G302" s="126"/>
    </row>
    <row r="303" spans="5:7">
      <c r="E303" s="126"/>
      <c r="F303" s="126"/>
      <c r="G303" s="126"/>
    </row>
    <row r="304" spans="5:7">
      <c r="E304" s="126"/>
      <c r="F304" s="126"/>
      <c r="G304" s="126"/>
    </row>
    <row r="305" spans="5:7">
      <c r="E305" s="126"/>
      <c r="F305" s="126"/>
      <c r="G305" s="126"/>
    </row>
    <row r="306" spans="5:7">
      <c r="E306" s="126"/>
      <c r="F306" s="126"/>
      <c r="G306" s="126"/>
    </row>
    <row r="307" spans="5:7">
      <c r="E307" s="126"/>
      <c r="F307" s="126"/>
      <c r="G307" s="126"/>
    </row>
    <row r="308" spans="5:7">
      <c r="E308" s="126"/>
      <c r="F308" s="126"/>
      <c r="G308" s="126"/>
    </row>
    <row r="309" spans="5:7">
      <c r="E309" s="126"/>
      <c r="F309" s="126"/>
      <c r="G309" s="126"/>
    </row>
    <row r="310" spans="5:7">
      <c r="E310" s="126"/>
      <c r="F310" s="126"/>
      <c r="G310" s="126"/>
    </row>
    <row r="311" spans="5:7">
      <c r="E311" s="126"/>
      <c r="F311" s="126"/>
      <c r="G311" s="126"/>
    </row>
    <row r="312" spans="5:7">
      <c r="E312" s="126"/>
      <c r="F312" s="126"/>
      <c r="G312" s="126"/>
    </row>
    <row r="313" spans="5:7">
      <c r="E313" s="126"/>
      <c r="F313" s="126"/>
      <c r="G313" s="126"/>
    </row>
    <row r="314" spans="5:7">
      <c r="E314" s="126"/>
      <c r="F314" s="126"/>
      <c r="G314" s="126"/>
    </row>
    <row r="315" spans="5:7">
      <c r="E315" s="126"/>
      <c r="F315" s="126"/>
      <c r="G315" s="126"/>
    </row>
    <row r="316" spans="5:7">
      <c r="E316" s="126"/>
      <c r="F316" s="126"/>
      <c r="G316" s="126"/>
    </row>
    <row r="317" spans="5:7">
      <c r="E317" s="126"/>
      <c r="F317" s="126"/>
      <c r="G317" s="126"/>
    </row>
    <row r="318" spans="5:7">
      <c r="E318" s="126"/>
      <c r="F318" s="126"/>
      <c r="G318" s="126"/>
    </row>
    <row r="319" spans="5:7">
      <c r="E319" s="126"/>
      <c r="F319" s="126"/>
      <c r="G319" s="126"/>
    </row>
    <row r="320" spans="5:7">
      <c r="E320" s="126"/>
      <c r="F320" s="126"/>
      <c r="G320" s="126"/>
    </row>
    <row r="321" spans="5:7">
      <c r="E321" s="126"/>
      <c r="F321" s="126"/>
      <c r="G321" s="126"/>
    </row>
    <row r="322" spans="5:7">
      <c r="E322" s="126"/>
      <c r="F322" s="126"/>
      <c r="G322" s="126"/>
    </row>
    <row r="323" spans="5:7">
      <c r="E323" s="126"/>
      <c r="F323" s="126"/>
      <c r="G323" s="126"/>
    </row>
    <row r="324" spans="5:7">
      <c r="E324" s="126"/>
      <c r="F324" s="126"/>
      <c r="G324" s="126"/>
    </row>
    <row r="325" spans="5:7">
      <c r="E325" s="126"/>
      <c r="F325" s="126"/>
      <c r="G325" s="126"/>
    </row>
    <row r="326" spans="5:7">
      <c r="E326" s="126"/>
      <c r="F326" s="126"/>
      <c r="G326" s="126"/>
    </row>
    <row r="327" spans="5:7">
      <c r="E327" s="126"/>
      <c r="F327" s="126"/>
      <c r="G327" s="126"/>
    </row>
    <row r="328" spans="5:7">
      <c r="E328" s="126"/>
      <c r="F328" s="126"/>
      <c r="G328" s="126"/>
    </row>
    <row r="329" spans="5:7">
      <c r="E329" s="126"/>
      <c r="F329" s="126"/>
      <c r="G329" s="126"/>
    </row>
    <row r="330" spans="5:7">
      <c r="E330" s="126"/>
      <c r="F330" s="126"/>
      <c r="G330" s="126"/>
    </row>
    <row r="331" spans="5:7">
      <c r="E331" s="126"/>
      <c r="F331" s="126"/>
      <c r="G331" s="126"/>
    </row>
    <row r="332" spans="5:7">
      <c r="E332" s="126"/>
      <c r="F332" s="126"/>
      <c r="G332" s="126"/>
    </row>
    <row r="333" spans="5:7">
      <c r="E333" s="126"/>
      <c r="F333" s="126"/>
      <c r="G333" s="126"/>
    </row>
    <row r="334" spans="5:7">
      <c r="E334" s="126"/>
      <c r="F334" s="126"/>
      <c r="G334" s="126"/>
    </row>
    <row r="335" spans="5:7">
      <c r="E335" s="126"/>
      <c r="F335" s="126"/>
      <c r="G335" s="126"/>
    </row>
    <row r="336" spans="5:7">
      <c r="E336" s="126"/>
      <c r="F336" s="126"/>
      <c r="G336" s="126"/>
    </row>
    <row r="337" spans="5:7">
      <c r="E337" s="126"/>
      <c r="F337" s="126"/>
      <c r="G337" s="126"/>
    </row>
    <row r="338" spans="5:7">
      <c r="E338" s="126"/>
      <c r="F338" s="126"/>
      <c r="G338" s="126"/>
    </row>
    <row r="339" spans="5:7">
      <c r="E339" s="126"/>
      <c r="F339" s="126"/>
      <c r="G339" s="126"/>
    </row>
    <row r="340" spans="5:7">
      <c r="E340" s="126"/>
      <c r="F340" s="126"/>
      <c r="G340" s="126"/>
    </row>
    <row r="341" spans="5:7">
      <c r="E341" s="126"/>
      <c r="F341" s="126"/>
      <c r="G341" s="126"/>
    </row>
    <row r="342" spans="5:7">
      <c r="E342" s="126"/>
      <c r="F342" s="126"/>
      <c r="G342" s="126"/>
    </row>
    <row r="343" spans="5:7">
      <c r="E343" s="126"/>
      <c r="F343" s="126"/>
      <c r="G343" s="126"/>
    </row>
    <row r="344" spans="5:7">
      <c r="E344" s="126"/>
      <c r="F344" s="126"/>
      <c r="G344" s="126"/>
    </row>
    <row r="345" spans="5:7">
      <c r="E345" s="126"/>
      <c r="F345" s="126"/>
      <c r="G345" s="126"/>
    </row>
    <row r="346" spans="5:7">
      <c r="E346" s="126"/>
      <c r="F346" s="126"/>
      <c r="G346" s="126"/>
    </row>
    <row r="347" spans="5:7">
      <c r="E347" s="126"/>
      <c r="F347" s="126"/>
      <c r="G347" s="126"/>
    </row>
    <row r="348" spans="5:7">
      <c r="E348" s="126"/>
      <c r="F348" s="126"/>
      <c r="G348" s="126"/>
    </row>
    <row r="349" spans="5:7">
      <c r="E349" s="126"/>
      <c r="F349" s="126"/>
      <c r="G349" s="126"/>
    </row>
    <row r="350" spans="5:7">
      <c r="E350" s="126"/>
      <c r="F350" s="126"/>
      <c r="G350" s="126"/>
    </row>
    <row r="351" spans="5:7">
      <c r="E351" s="126"/>
      <c r="F351" s="126"/>
      <c r="G351" s="126"/>
    </row>
    <row r="352" spans="5:7">
      <c r="E352" s="126"/>
      <c r="F352" s="126"/>
      <c r="G352" s="126"/>
    </row>
    <row r="353" spans="5:7">
      <c r="E353" s="126"/>
      <c r="F353" s="126"/>
      <c r="G353" s="126"/>
    </row>
    <row r="354" spans="5:7">
      <c r="E354" s="126"/>
      <c r="F354" s="126"/>
      <c r="G354" s="126"/>
    </row>
    <row r="355" spans="5:7">
      <c r="E355" s="126"/>
      <c r="F355" s="126"/>
      <c r="G355" s="126"/>
    </row>
    <row r="356" spans="5:7">
      <c r="E356" s="126"/>
      <c r="F356" s="126"/>
      <c r="G356" s="126"/>
    </row>
    <row r="357" spans="5:7">
      <c r="E357" s="126"/>
      <c r="F357" s="126"/>
      <c r="G357" s="126"/>
    </row>
    <row r="358" spans="5:7">
      <c r="E358" s="126"/>
      <c r="F358" s="126"/>
      <c r="G358" s="126"/>
    </row>
    <row r="359" spans="5:7">
      <c r="E359" s="126"/>
      <c r="F359" s="126"/>
      <c r="G359" s="126"/>
    </row>
    <row r="360" spans="5:7">
      <c r="E360" s="126"/>
      <c r="F360" s="126"/>
      <c r="G360" s="126"/>
    </row>
    <row r="361" spans="5:7">
      <c r="E361" s="126"/>
      <c r="F361" s="126"/>
      <c r="G361" s="126"/>
    </row>
    <row r="362" spans="5:7">
      <c r="E362" s="126"/>
      <c r="F362" s="126"/>
      <c r="G362" s="126"/>
    </row>
    <row r="363" spans="5:7">
      <c r="E363" s="126"/>
      <c r="F363" s="126"/>
      <c r="G363" s="126"/>
    </row>
    <row r="364" spans="5:7">
      <c r="E364" s="126"/>
      <c r="F364" s="126"/>
      <c r="G364" s="126"/>
    </row>
    <row r="365" spans="5:7">
      <c r="E365" s="126"/>
      <c r="F365" s="126"/>
      <c r="G365" s="126"/>
    </row>
    <row r="366" spans="5:7">
      <c r="E366" s="126"/>
      <c r="F366" s="126"/>
      <c r="G366" s="126"/>
    </row>
    <row r="367" spans="5:7">
      <c r="E367" s="126"/>
      <c r="F367" s="126"/>
      <c r="G367" s="126"/>
    </row>
    <row r="368" spans="5:7">
      <c r="E368" s="126"/>
      <c r="F368" s="126"/>
      <c r="G368" s="126"/>
    </row>
    <row r="369" spans="5:7">
      <c r="E369" s="126"/>
      <c r="F369" s="126"/>
      <c r="G369" s="126"/>
    </row>
    <row r="370" spans="5:7">
      <c r="E370" s="126"/>
      <c r="F370" s="126"/>
      <c r="G370" s="126"/>
    </row>
    <row r="371" spans="5:7">
      <c r="E371" s="126"/>
      <c r="F371" s="126"/>
      <c r="G371" s="126"/>
    </row>
    <row r="372" spans="5:7">
      <c r="E372" s="126"/>
      <c r="F372" s="126"/>
      <c r="G372" s="126"/>
    </row>
    <row r="373" spans="5:7">
      <c r="E373" s="126"/>
      <c r="F373" s="126"/>
      <c r="G373" s="126"/>
    </row>
    <row r="374" spans="5:7">
      <c r="E374" s="126"/>
      <c r="F374" s="126"/>
      <c r="G374" s="126"/>
    </row>
    <row r="375" spans="5:7">
      <c r="E375" s="126"/>
      <c r="F375" s="126"/>
      <c r="G375" s="126"/>
    </row>
    <row r="376" spans="5:7">
      <c r="E376" s="126"/>
      <c r="F376" s="126"/>
      <c r="G376" s="126"/>
    </row>
    <row r="377" spans="5:7">
      <c r="E377" s="126"/>
      <c r="F377" s="126"/>
      <c r="G377" s="126"/>
    </row>
    <row r="378" spans="5:7">
      <c r="E378" s="126"/>
      <c r="F378" s="126"/>
      <c r="G378" s="126"/>
    </row>
    <row r="379" spans="5:7">
      <c r="E379" s="126"/>
      <c r="F379" s="126"/>
      <c r="G379" s="126"/>
    </row>
    <row r="380" spans="5:7">
      <c r="E380" s="126"/>
      <c r="F380" s="126"/>
      <c r="G380" s="126"/>
    </row>
    <row r="381" spans="5:7">
      <c r="E381" s="126"/>
      <c r="F381" s="126"/>
      <c r="G381" s="126"/>
    </row>
    <row r="382" spans="5:7">
      <c r="E382" s="126"/>
      <c r="F382" s="126"/>
      <c r="G382" s="126"/>
    </row>
    <row r="383" spans="5:7">
      <c r="E383" s="126"/>
      <c r="F383" s="126"/>
      <c r="G383" s="126"/>
    </row>
    <row r="384" spans="5:7">
      <c r="E384" s="126"/>
      <c r="F384" s="126"/>
      <c r="G384" s="126"/>
    </row>
    <row r="385" spans="5:7">
      <c r="E385" s="126"/>
      <c r="F385" s="126"/>
      <c r="G385" s="126"/>
    </row>
    <row r="386" spans="5:7">
      <c r="E386" s="126"/>
      <c r="F386" s="126"/>
      <c r="G386" s="126"/>
    </row>
    <row r="387" spans="5:7">
      <c r="E387" s="126"/>
      <c r="F387" s="126"/>
      <c r="G387" s="126"/>
    </row>
    <row r="388" spans="5:7">
      <c r="E388" s="126"/>
      <c r="F388" s="126"/>
      <c r="G388" s="126"/>
    </row>
    <row r="389" spans="5:7">
      <c r="E389" s="126"/>
      <c r="F389" s="126"/>
      <c r="G389" s="126"/>
    </row>
    <row r="390" spans="5:7">
      <c r="E390" s="126"/>
      <c r="F390" s="126"/>
      <c r="G390" s="126"/>
    </row>
    <row r="391" spans="5:7">
      <c r="E391" s="126"/>
      <c r="F391" s="126"/>
      <c r="G391" s="126"/>
    </row>
    <row r="392" spans="5:7">
      <c r="E392" s="126"/>
      <c r="F392" s="126"/>
      <c r="G392" s="126"/>
    </row>
    <row r="393" spans="5:7">
      <c r="E393" s="126"/>
      <c r="F393" s="126"/>
      <c r="G393" s="126"/>
    </row>
    <row r="394" spans="5:7">
      <c r="E394" s="126"/>
      <c r="F394" s="126"/>
      <c r="G394" s="126"/>
    </row>
    <row r="395" spans="5:7">
      <c r="E395" s="126"/>
      <c r="F395" s="126"/>
      <c r="G395" s="126"/>
    </row>
    <row r="396" spans="5:7">
      <c r="E396" s="126"/>
      <c r="F396" s="126"/>
      <c r="G396" s="126"/>
    </row>
    <row r="397" spans="5:7">
      <c r="E397" s="126"/>
      <c r="F397" s="126"/>
      <c r="G397" s="126"/>
    </row>
    <row r="398" spans="5:7">
      <c r="E398" s="126"/>
      <c r="F398" s="126"/>
      <c r="G398" s="126"/>
    </row>
    <row r="399" spans="5:7">
      <c r="E399" s="126"/>
      <c r="F399" s="126"/>
      <c r="G399" s="126"/>
    </row>
    <row r="400" spans="5:7">
      <c r="E400" s="126"/>
      <c r="F400" s="126"/>
      <c r="G400" s="126"/>
    </row>
    <row r="401" spans="5:7">
      <c r="E401" s="126"/>
      <c r="F401" s="126"/>
      <c r="G401" s="126"/>
    </row>
    <row r="402" spans="5:7">
      <c r="E402" s="126"/>
      <c r="F402" s="126"/>
      <c r="G402" s="126"/>
    </row>
    <row r="403" spans="5:7">
      <c r="E403" s="126"/>
      <c r="F403" s="126"/>
      <c r="G403" s="126"/>
    </row>
    <row r="404" spans="5:7">
      <c r="E404" s="126"/>
      <c r="F404" s="126"/>
      <c r="G404" s="126"/>
    </row>
    <row r="405" spans="5:7">
      <c r="E405" s="126"/>
      <c r="F405" s="126"/>
      <c r="G405" s="126"/>
    </row>
    <row r="406" spans="5:7">
      <c r="E406" s="126"/>
      <c r="F406" s="126"/>
      <c r="G406" s="126"/>
    </row>
    <row r="407" spans="5:7">
      <c r="E407" s="126"/>
      <c r="F407" s="126"/>
      <c r="G407" s="126"/>
    </row>
    <row r="408" spans="5:7">
      <c r="E408" s="126"/>
      <c r="F408" s="126"/>
      <c r="G408" s="126"/>
    </row>
    <row r="409" spans="5:7">
      <c r="E409" s="126"/>
      <c r="F409" s="126"/>
      <c r="G409" s="126"/>
    </row>
    <row r="410" spans="5:7">
      <c r="E410" s="126"/>
      <c r="F410" s="126"/>
      <c r="G410" s="126"/>
    </row>
    <row r="411" spans="5:7">
      <c r="E411" s="126"/>
      <c r="F411" s="126"/>
      <c r="G411" s="126"/>
    </row>
    <row r="412" spans="5:7">
      <c r="E412" s="126"/>
      <c r="F412" s="126"/>
      <c r="G412" s="126"/>
    </row>
    <row r="413" spans="5:7">
      <c r="E413" s="126"/>
      <c r="F413" s="126"/>
      <c r="G413" s="126"/>
    </row>
    <row r="414" spans="5:7">
      <c r="E414" s="126"/>
      <c r="F414" s="126"/>
      <c r="G414" s="126"/>
    </row>
    <row r="415" spans="5:7">
      <c r="E415" s="126"/>
      <c r="F415" s="126"/>
      <c r="G415" s="126"/>
    </row>
    <row r="416" spans="5:7">
      <c r="E416" s="126"/>
      <c r="F416" s="126"/>
      <c r="G416" s="126"/>
    </row>
    <row r="417" spans="5:7">
      <c r="E417" s="126"/>
      <c r="F417" s="126"/>
      <c r="G417" s="126"/>
    </row>
    <row r="418" spans="5:7">
      <c r="E418" s="126"/>
      <c r="F418" s="126"/>
      <c r="G418" s="126"/>
    </row>
    <row r="419" spans="5:7">
      <c r="E419" s="126"/>
      <c r="F419" s="126"/>
      <c r="G419" s="126"/>
    </row>
    <row r="420" spans="5:7">
      <c r="E420" s="126"/>
      <c r="F420" s="126"/>
      <c r="G420" s="126"/>
    </row>
    <row r="421" spans="5:7">
      <c r="E421" s="126"/>
      <c r="F421" s="126"/>
      <c r="G421" s="126"/>
    </row>
    <row r="422" spans="5:7">
      <c r="E422" s="126"/>
      <c r="F422" s="126"/>
      <c r="G422" s="126"/>
    </row>
    <row r="423" spans="5:7">
      <c r="E423" s="126"/>
      <c r="F423" s="126"/>
      <c r="G423" s="126"/>
    </row>
    <row r="424" spans="5:7">
      <c r="E424" s="126"/>
      <c r="F424" s="126"/>
      <c r="G424" s="126"/>
    </row>
    <row r="425" spans="5:7">
      <c r="E425" s="126"/>
      <c r="F425" s="126"/>
      <c r="G425" s="126"/>
    </row>
    <row r="426" spans="5:7">
      <c r="E426" s="126"/>
      <c r="F426" s="126"/>
      <c r="G426" s="126"/>
    </row>
    <row r="427" spans="5:7">
      <c r="E427" s="126"/>
      <c r="F427" s="126"/>
      <c r="G427" s="126"/>
    </row>
    <row r="428" spans="5:7">
      <c r="E428" s="126"/>
      <c r="F428" s="126"/>
      <c r="G428" s="126"/>
    </row>
    <row r="429" spans="5:7">
      <c r="E429" s="126"/>
      <c r="F429" s="126"/>
      <c r="G429" s="126"/>
    </row>
    <row r="430" spans="5:7">
      <c r="E430" s="126"/>
      <c r="F430" s="126"/>
      <c r="G430" s="126"/>
    </row>
    <row r="431" spans="5:7">
      <c r="E431" s="126"/>
      <c r="F431" s="126"/>
      <c r="G431" s="126"/>
    </row>
    <row r="432" spans="5:7">
      <c r="E432" s="126"/>
      <c r="F432" s="126"/>
      <c r="G432" s="126"/>
    </row>
    <row r="433" spans="5:7">
      <c r="E433" s="126"/>
      <c r="F433" s="126"/>
      <c r="G433" s="126"/>
    </row>
    <row r="434" spans="5:7">
      <c r="E434" s="126"/>
      <c r="F434" s="126"/>
      <c r="G434" s="126"/>
    </row>
    <row r="435" spans="5:7">
      <c r="E435" s="126"/>
      <c r="F435" s="126"/>
      <c r="G435" s="126"/>
    </row>
    <row r="436" spans="5:7">
      <c r="E436" s="126"/>
      <c r="F436" s="126"/>
      <c r="G436" s="126"/>
    </row>
    <row r="437" spans="5:7">
      <c r="E437" s="126"/>
      <c r="F437" s="126"/>
      <c r="G437" s="126"/>
    </row>
    <row r="438" spans="5:7">
      <c r="E438" s="126"/>
      <c r="F438" s="126"/>
      <c r="G438" s="126"/>
    </row>
    <row r="439" spans="5:7">
      <c r="E439" s="126"/>
      <c r="F439" s="126"/>
      <c r="G439" s="126"/>
    </row>
    <row r="440" spans="5:7">
      <c r="E440" s="126"/>
      <c r="F440" s="126"/>
      <c r="G440" s="126"/>
    </row>
    <row r="441" spans="5:7">
      <c r="E441" s="126"/>
      <c r="F441" s="126"/>
      <c r="G441" s="126"/>
    </row>
    <row r="442" spans="5:7">
      <c r="E442" s="126"/>
      <c r="F442" s="126"/>
      <c r="G442" s="126"/>
    </row>
    <row r="443" spans="5:7">
      <c r="E443" s="126"/>
      <c r="F443" s="126"/>
      <c r="G443" s="126"/>
    </row>
    <row r="444" spans="5:7">
      <c r="E444" s="126"/>
      <c r="F444" s="126"/>
      <c r="G444" s="126"/>
    </row>
    <row r="445" spans="5:7">
      <c r="E445" s="126"/>
      <c r="F445" s="126"/>
      <c r="G445" s="126"/>
    </row>
    <row r="446" spans="5:7">
      <c r="E446" s="126"/>
      <c r="F446" s="126"/>
      <c r="G446" s="126"/>
    </row>
    <row r="447" spans="5:7">
      <c r="E447" s="126"/>
      <c r="F447" s="126"/>
      <c r="G447" s="126"/>
    </row>
    <row r="448" spans="5:7">
      <c r="E448" s="126"/>
      <c r="F448" s="126"/>
      <c r="G448" s="126"/>
    </row>
    <row r="449" spans="5:7">
      <c r="E449" s="126"/>
      <c r="F449" s="126"/>
      <c r="G449" s="126"/>
    </row>
    <row r="450" spans="5:7">
      <c r="E450" s="126"/>
      <c r="F450" s="126"/>
      <c r="G450" s="126"/>
    </row>
    <row r="451" spans="5:7">
      <c r="E451" s="126"/>
      <c r="F451" s="126"/>
      <c r="G451" s="126"/>
    </row>
    <row r="452" spans="5:7">
      <c r="E452" s="126"/>
      <c r="F452" s="126"/>
      <c r="G452" s="126"/>
    </row>
    <row r="453" spans="5:7">
      <c r="E453" s="126"/>
      <c r="F453" s="126"/>
      <c r="G453" s="126"/>
    </row>
    <row r="454" spans="5:7">
      <c r="E454" s="126"/>
      <c r="F454" s="126"/>
      <c r="G454" s="126"/>
    </row>
    <row r="455" spans="5:7">
      <c r="E455" s="126"/>
      <c r="F455" s="126"/>
      <c r="G455" s="126"/>
    </row>
    <row r="456" spans="5:7">
      <c r="E456" s="126"/>
      <c r="F456" s="126"/>
      <c r="G456" s="126"/>
    </row>
    <row r="457" spans="5:7">
      <c r="E457" s="126"/>
      <c r="F457" s="126"/>
      <c r="G457" s="126"/>
    </row>
    <row r="458" spans="5:7">
      <c r="E458" s="126"/>
      <c r="F458" s="126"/>
      <c r="G458" s="126"/>
    </row>
    <row r="459" spans="5:7">
      <c r="E459" s="126"/>
      <c r="F459" s="126"/>
      <c r="G459" s="126"/>
    </row>
    <row r="460" spans="5:7">
      <c r="E460" s="126"/>
      <c r="F460" s="126"/>
      <c r="G460" s="126"/>
    </row>
    <row r="461" spans="5:7">
      <c r="E461" s="126"/>
      <c r="F461" s="126"/>
      <c r="G461" s="126"/>
    </row>
    <row r="462" spans="5:7">
      <c r="E462" s="126"/>
      <c r="F462" s="126"/>
      <c r="G462" s="126"/>
    </row>
    <row r="463" spans="5:7">
      <c r="E463" s="126"/>
      <c r="F463" s="126"/>
      <c r="G463" s="126"/>
    </row>
    <row r="464" spans="5:7">
      <c r="E464" s="126"/>
      <c r="F464" s="126"/>
      <c r="G464" s="126"/>
    </row>
    <row r="465" spans="5:7">
      <c r="E465" s="126"/>
      <c r="F465" s="126"/>
      <c r="G465" s="126"/>
    </row>
    <row r="466" spans="5:7">
      <c r="E466" s="126"/>
      <c r="F466" s="126"/>
      <c r="G466" s="126"/>
    </row>
    <row r="467" spans="5:7">
      <c r="E467" s="126"/>
      <c r="F467" s="126"/>
      <c r="G467" s="126"/>
    </row>
    <row r="468" spans="5:7">
      <c r="E468" s="126"/>
      <c r="F468" s="126"/>
      <c r="G468" s="126"/>
    </row>
    <row r="469" spans="5:7">
      <c r="E469" s="126"/>
      <c r="F469" s="126"/>
      <c r="G469" s="126"/>
    </row>
    <row r="470" spans="5:7">
      <c r="E470" s="126"/>
      <c r="F470" s="126"/>
      <c r="G470" s="126"/>
    </row>
    <row r="471" spans="5:7">
      <c r="E471" s="126"/>
      <c r="F471" s="126"/>
      <c r="G471" s="126"/>
    </row>
    <row r="472" spans="5:7">
      <c r="E472" s="126"/>
      <c r="F472" s="126"/>
      <c r="G472" s="126"/>
    </row>
    <row r="473" spans="5:7">
      <c r="E473" s="126"/>
      <c r="F473" s="126"/>
      <c r="G473" s="126"/>
    </row>
    <row r="474" spans="5:7">
      <c r="E474" s="126"/>
      <c r="F474" s="126"/>
      <c r="G474" s="126"/>
    </row>
    <row r="475" spans="5:7">
      <c r="E475" s="126"/>
      <c r="F475" s="126"/>
      <c r="G475" s="126"/>
    </row>
    <row r="476" spans="5:7">
      <c r="E476" s="126"/>
      <c r="F476" s="126"/>
      <c r="G476" s="126"/>
    </row>
    <row r="477" spans="5:7">
      <c r="E477" s="126"/>
      <c r="F477" s="126"/>
      <c r="G477" s="126"/>
    </row>
    <row r="478" spans="5:7">
      <c r="E478" s="126"/>
      <c r="F478" s="126"/>
      <c r="G478" s="126"/>
    </row>
    <row r="479" spans="5:7">
      <c r="E479" s="126"/>
      <c r="F479" s="126"/>
      <c r="G479" s="126"/>
    </row>
    <row r="480" spans="5:7">
      <c r="E480" s="126"/>
      <c r="F480" s="126"/>
      <c r="G480" s="126"/>
    </row>
    <row r="481" spans="5:7">
      <c r="E481" s="126"/>
      <c r="F481" s="126"/>
      <c r="G481" s="126"/>
    </row>
    <row r="482" spans="5:7">
      <c r="E482" s="126"/>
      <c r="F482" s="126"/>
      <c r="G482" s="126"/>
    </row>
    <row r="483" spans="5:7">
      <c r="E483" s="126"/>
      <c r="F483" s="126"/>
      <c r="G483" s="126"/>
    </row>
    <row r="484" spans="5:7">
      <c r="E484" s="126"/>
      <c r="F484" s="126"/>
      <c r="G484" s="126"/>
    </row>
    <row r="485" spans="5:7">
      <c r="E485" s="126"/>
      <c r="F485" s="126"/>
      <c r="G485" s="126"/>
    </row>
    <row r="486" spans="5:7">
      <c r="E486" s="126"/>
      <c r="F486" s="126"/>
      <c r="G486" s="126"/>
    </row>
    <row r="487" spans="5:7">
      <c r="E487" s="126"/>
      <c r="F487" s="126"/>
      <c r="G487" s="126"/>
    </row>
    <row r="488" spans="5:7">
      <c r="E488" s="126"/>
      <c r="F488" s="126"/>
      <c r="G488" s="126"/>
    </row>
    <row r="489" spans="5:7">
      <c r="E489" s="126"/>
      <c r="F489" s="126"/>
      <c r="G489" s="126"/>
    </row>
    <row r="490" spans="5:7">
      <c r="E490" s="126"/>
      <c r="F490" s="126"/>
      <c r="G490" s="126"/>
    </row>
    <row r="491" spans="5:7">
      <c r="E491" s="126"/>
      <c r="F491" s="126"/>
      <c r="G491" s="126"/>
    </row>
    <row r="492" spans="5:7">
      <c r="E492" s="126"/>
      <c r="F492" s="126"/>
      <c r="G492" s="126"/>
    </row>
    <row r="493" spans="5:7">
      <c r="E493" s="126"/>
      <c r="F493" s="126"/>
      <c r="G493" s="126"/>
    </row>
    <row r="494" spans="5:7">
      <c r="E494" s="126"/>
      <c r="F494" s="126"/>
      <c r="G494" s="126"/>
    </row>
    <row r="495" spans="5:7">
      <c r="E495" s="126"/>
      <c r="F495" s="126"/>
      <c r="G495" s="126"/>
    </row>
    <row r="496" spans="5:7">
      <c r="E496" s="126"/>
      <c r="F496" s="126"/>
      <c r="G496" s="126"/>
    </row>
    <row r="497" spans="5:7">
      <c r="E497" s="126"/>
      <c r="F497" s="126"/>
      <c r="G497" s="126"/>
    </row>
    <row r="498" spans="5:7">
      <c r="E498" s="126"/>
      <c r="F498" s="126"/>
      <c r="G498" s="126"/>
    </row>
    <row r="499" spans="5:7">
      <c r="E499" s="126"/>
      <c r="F499" s="126"/>
      <c r="G499" s="126"/>
    </row>
    <row r="500" spans="5:7">
      <c r="E500" s="126"/>
      <c r="F500" s="126"/>
      <c r="G500" s="126"/>
    </row>
    <row r="501" spans="5:7">
      <c r="E501" s="126"/>
      <c r="F501" s="126"/>
      <c r="G501" s="126"/>
    </row>
    <row r="502" spans="5:7">
      <c r="E502" s="126"/>
      <c r="F502" s="126"/>
      <c r="G502" s="126"/>
    </row>
    <row r="503" spans="5:7">
      <c r="E503" s="126"/>
      <c r="F503" s="126"/>
      <c r="G503" s="126"/>
    </row>
    <row r="504" spans="5:7">
      <c r="E504" s="126"/>
      <c r="F504" s="126"/>
      <c r="G504" s="126"/>
    </row>
    <row r="505" spans="5:7">
      <c r="E505" s="126"/>
      <c r="F505" s="126"/>
      <c r="G505" s="126"/>
    </row>
    <row r="506" spans="5:7">
      <c r="E506" s="126"/>
      <c r="F506" s="126"/>
      <c r="G506" s="126"/>
    </row>
    <row r="507" spans="5:7">
      <c r="E507" s="126"/>
      <c r="F507" s="126"/>
      <c r="G507" s="126"/>
    </row>
    <row r="508" spans="5:7">
      <c r="E508" s="126"/>
      <c r="F508" s="126"/>
      <c r="G508" s="126"/>
    </row>
    <row r="509" spans="5:7">
      <c r="E509" s="126"/>
      <c r="F509" s="126"/>
      <c r="G509" s="126"/>
    </row>
    <row r="510" spans="5:7">
      <c r="E510" s="126"/>
      <c r="F510" s="126"/>
      <c r="G510" s="126"/>
    </row>
    <row r="511" spans="5:7">
      <c r="E511" s="126"/>
      <c r="F511" s="126"/>
      <c r="G511" s="126"/>
    </row>
    <row r="512" spans="5:7">
      <c r="E512" s="126"/>
      <c r="F512" s="126"/>
      <c r="G512" s="126"/>
    </row>
    <row r="513" spans="5:7">
      <c r="E513" s="126"/>
      <c r="F513" s="126"/>
      <c r="G513" s="126"/>
    </row>
    <row r="514" spans="5:7">
      <c r="E514" s="126"/>
      <c r="F514" s="126"/>
      <c r="G514" s="126"/>
    </row>
    <row r="515" spans="5:7">
      <c r="E515" s="126"/>
      <c r="F515" s="126"/>
      <c r="G515" s="126"/>
    </row>
    <row r="516" spans="5:7">
      <c r="E516" s="126"/>
      <c r="F516" s="126"/>
      <c r="G516" s="126"/>
    </row>
    <row r="517" spans="5:7">
      <c r="E517" s="126"/>
      <c r="F517" s="126"/>
      <c r="G517" s="126"/>
    </row>
    <row r="518" spans="5:7">
      <c r="E518" s="126"/>
      <c r="F518" s="126"/>
      <c r="G518" s="126"/>
    </row>
    <row r="519" spans="5:7">
      <c r="E519" s="126"/>
      <c r="F519" s="126"/>
      <c r="G519" s="126"/>
    </row>
    <row r="520" spans="5:7">
      <c r="E520" s="126"/>
      <c r="F520" s="126"/>
      <c r="G520" s="126"/>
    </row>
    <row r="521" spans="5:7">
      <c r="E521" s="126"/>
      <c r="F521" s="126"/>
      <c r="G521" s="126"/>
    </row>
    <row r="522" spans="5:7">
      <c r="E522" s="126"/>
      <c r="F522" s="126"/>
      <c r="G522" s="126"/>
    </row>
    <row r="523" spans="5:7">
      <c r="E523" s="126"/>
      <c r="F523" s="126"/>
      <c r="G523" s="126"/>
    </row>
    <row r="524" spans="5:7">
      <c r="E524" s="126"/>
      <c r="F524" s="126"/>
      <c r="G524" s="126"/>
    </row>
    <row r="525" spans="5:7">
      <c r="E525" s="126"/>
      <c r="F525" s="126"/>
      <c r="G525" s="126"/>
    </row>
    <row r="526" spans="5:7">
      <c r="E526" s="126"/>
      <c r="F526" s="126"/>
      <c r="G526" s="126"/>
    </row>
    <row r="527" spans="5:7">
      <c r="E527" s="126"/>
      <c r="F527" s="126"/>
      <c r="G527" s="126"/>
    </row>
    <row r="528" spans="5:7">
      <c r="E528" s="126"/>
      <c r="F528" s="126"/>
      <c r="G528" s="126"/>
    </row>
    <row r="529" spans="5:7">
      <c r="E529" s="126"/>
      <c r="F529" s="126"/>
      <c r="G529" s="126"/>
    </row>
    <row r="530" spans="5:7">
      <c r="E530" s="126"/>
      <c r="F530" s="126"/>
      <c r="G530" s="126"/>
    </row>
    <row r="531" spans="5:7">
      <c r="E531" s="126"/>
      <c r="F531" s="126"/>
      <c r="G531" s="126"/>
    </row>
    <row r="532" spans="5:7">
      <c r="E532" s="126"/>
      <c r="F532" s="126"/>
      <c r="G532" s="126"/>
    </row>
    <row r="533" spans="5:7">
      <c r="E533" s="126"/>
      <c r="F533" s="126"/>
      <c r="G533" s="126"/>
    </row>
    <row r="534" spans="5:7">
      <c r="E534" s="126"/>
      <c r="F534" s="126"/>
      <c r="G534" s="126"/>
    </row>
    <row r="535" spans="5:7">
      <c r="E535" s="126"/>
      <c r="F535" s="126"/>
      <c r="G535" s="126"/>
    </row>
    <row r="536" spans="5:7">
      <c r="E536" s="126"/>
      <c r="F536" s="126"/>
      <c r="G536" s="126"/>
    </row>
    <row r="537" spans="5:7">
      <c r="E537" s="126"/>
      <c r="F537" s="126"/>
      <c r="G537" s="126"/>
    </row>
    <row r="538" spans="5:7">
      <c r="E538" s="126"/>
      <c r="F538" s="126"/>
      <c r="G538" s="126"/>
    </row>
    <row r="539" spans="5:7">
      <c r="E539" s="126"/>
      <c r="F539" s="126"/>
      <c r="G539" s="126"/>
    </row>
    <row r="540" spans="5:7">
      <c r="E540" s="126"/>
      <c r="F540" s="126"/>
      <c r="G540" s="126"/>
    </row>
    <row r="541" spans="5:7">
      <c r="E541" s="126"/>
      <c r="F541" s="126"/>
      <c r="G541" s="126"/>
    </row>
    <row r="542" spans="5:7">
      <c r="E542" s="126"/>
      <c r="F542" s="126"/>
      <c r="G542" s="126"/>
    </row>
    <row r="543" spans="5:7">
      <c r="E543" s="126"/>
      <c r="F543" s="126"/>
      <c r="G543" s="126"/>
    </row>
    <row r="544" spans="5:7">
      <c r="E544" s="126"/>
      <c r="F544" s="126"/>
      <c r="G544" s="126"/>
    </row>
    <row r="545" spans="5:7">
      <c r="E545" s="126"/>
      <c r="F545" s="126"/>
      <c r="G545" s="126"/>
    </row>
    <row r="546" spans="5:7">
      <c r="E546" s="126"/>
      <c r="F546" s="126"/>
      <c r="G546" s="126"/>
    </row>
    <row r="547" spans="5:7">
      <c r="E547" s="126"/>
      <c r="F547" s="126"/>
      <c r="G547" s="126"/>
    </row>
    <row r="548" spans="5:7">
      <c r="E548" s="126"/>
      <c r="F548" s="126"/>
      <c r="G548" s="126"/>
    </row>
    <row r="549" spans="5:7">
      <c r="E549" s="126"/>
      <c r="F549" s="126"/>
      <c r="G549" s="126"/>
    </row>
    <row r="550" spans="5:7">
      <c r="E550" s="126"/>
      <c r="F550" s="126"/>
      <c r="G550" s="126"/>
    </row>
    <row r="551" spans="5:7">
      <c r="E551" s="126"/>
      <c r="F551" s="126"/>
      <c r="G551" s="126"/>
    </row>
    <row r="552" spans="5:7">
      <c r="E552" s="126"/>
      <c r="F552" s="126"/>
      <c r="G552" s="126"/>
    </row>
    <row r="553" spans="5:7">
      <c r="E553" s="126"/>
      <c r="F553" s="126"/>
      <c r="G553" s="126"/>
    </row>
    <row r="554" spans="5:7">
      <c r="E554" s="126"/>
      <c r="F554" s="126"/>
      <c r="G554" s="126"/>
    </row>
    <row r="555" spans="5:7">
      <c r="E555" s="126"/>
      <c r="F555" s="126"/>
      <c r="G555" s="126"/>
    </row>
    <row r="556" spans="5:7">
      <c r="E556" s="126"/>
      <c r="F556" s="126"/>
      <c r="G556" s="126"/>
    </row>
    <row r="557" spans="5:7">
      <c r="E557" s="126"/>
      <c r="F557" s="126"/>
      <c r="G557" s="126"/>
    </row>
    <row r="558" spans="5:7">
      <c r="E558" s="126"/>
      <c r="F558" s="126"/>
      <c r="G558" s="126"/>
    </row>
    <row r="559" spans="5:7">
      <c r="E559" s="126"/>
      <c r="F559" s="126"/>
      <c r="G559" s="126"/>
    </row>
    <row r="560" spans="5:7">
      <c r="E560" s="126"/>
      <c r="F560" s="126"/>
      <c r="G560" s="126"/>
    </row>
    <row r="561" spans="5:7">
      <c r="E561" s="126"/>
      <c r="F561" s="126"/>
      <c r="G561" s="126"/>
    </row>
    <row r="562" spans="5:7">
      <c r="E562" s="126"/>
      <c r="F562" s="126"/>
      <c r="G562" s="126"/>
    </row>
    <row r="563" spans="5:7">
      <c r="E563" s="126"/>
      <c r="F563" s="126"/>
      <c r="G563" s="126"/>
    </row>
    <row r="564" spans="5:7">
      <c r="E564" s="126"/>
      <c r="F564" s="126"/>
      <c r="G564" s="126"/>
    </row>
    <row r="565" spans="5:7">
      <c r="E565" s="126"/>
      <c r="F565" s="126"/>
      <c r="G565" s="126"/>
    </row>
    <row r="566" spans="5:7">
      <c r="E566" s="126"/>
      <c r="F566" s="126"/>
      <c r="G566" s="126"/>
    </row>
    <row r="567" spans="5:7">
      <c r="E567" s="126"/>
      <c r="F567" s="126"/>
      <c r="G567" s="126"/>
    </row>
    <row r="568" spans="5:7">
      <c r="E568" s="126"/>
      <c r="F568" s="126"/>
      <c r="G568" s="126"/>
    </row>
    <row r="569" spans="5:7">
      <c r="E569" s="126"/>
      <c r="F569" s="126"/>
      <c r="G569" s="126"/>
    </row>
    <row r="570" spans="5:7">
      <c r="E570" s="126"/>
      <c r="F570" s="126"/>
      <c r="G570" s="126"/>
    </row>
    <row r="571" spans="5:7">
      <c r="E571" s="126"/>
      <c r="F571" s="126"/>
      <c r="G571" s="126"/>
    </row>
    <row r="572" spans="5:7">
      <c r="E572" s="126"/>
      <c r="F572" s="126"/>
      <c r="G572" s="126"/>
    </row>
    <row r="573" spans="5:7">
      <c r="E573" s="126"/>
      <c r="F573" s="126"/>
      <c r="G573" s="126"/>
    </row>
    <row r="574" spans="5:7">
      <c r="E574" s="126"/>
      <c r="F574" s="126"/>
      <c r="G574" s="126"/>
    </row>
    <row r="575" spans="5:7">
      <c r="E575" s="126"/>
      <c r="F575" s="126"/>
      <c r="G575" s="126"/>
    </row>
    <row r="576" spans="5:7">
      <c r="E576" s="126"/>
      <c r="F576" s="126"/>
      <c r="G576" s="126"/>
    </row>
    <row r="577" spans="5:7">
      <c r="E577" s="126"/>
      <c r="F577" s="126"/>
      <c r="G577" s="126"/>
    </row>
  </sheetData>
  <sheetProtection algorithmName="SHA-512" hashValue="PXgdS5ABDRlcpH0HrKlv1BURjVcDvpd5o/E1W/M5F+dR7dJt/m585SeGJKrT6TNolFeOaq80RBmpIUI2hXxeTg==" saltValue="4kQIoUW6gnsx1/FzgaIJfw==" spinCount="100000" sheet="1" objects="1" scenarios="1" insertRows="0"/>
  <mergeCells count="1">
    <mergeCell ref="A1:G1"/>
  </mergeCells>
  <phoneticPr fontId="20" type="noConversion"/>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enableFormatConditionsCalculation="0"/>
  <dimension ref="A1:P578"/>
  <sheetViews>
    <sheetView topLeftCell="A3" zoomScale="90" zoomScaleNormal="90" zoomScalePageLayoutView="90" workbookViewId="0">
      <selection activeCell="C14" sqref="C14"/>
    </sheetView>
  </sheetViews>
  <sheetFormatPr baseColWidth="10" defaultColWidth="8.83203125" defaultRowHeight="13" x14ac:dyDescent="0"/>
  <cols>
    <col min="1" max="1" width="13.83203125" style="1" customWidth="1"/>
    <col min="2" max="2" width="12.83203125" style="1" bestFit="1" customWidth="1"/>
    <col min="3" max="3" width="28.6640625" style="14" customWidth="1"/>
    <col min="4" max="4" width="21" style="14" customWidth="1"/>
    <col min="5" max="5" width="20.6640625" style="37" customWidth="1"/>
    <col min="6" max="6" width="16.6640625" style="1" customWidth="1"/>
    <col min="7" max="7" width="18.5" style="8" customWidth="1"/>
    <col min="8" max="8" width="19.5" style="1" customWidth="1"/>
    <col min="9" max="15" width="14.6640625" style="1" customWidth="1"/>
    <col min="16" max="16" width="52.6640625" style="1" customWidth="1"/>
    <col min="17" max="16384" width="8.83203125" style="1"/>
  </cols>
  <sheetData>
    <row r="1" spans="1:16" s="80" customFormat="1" ht="25" customHeight="1">
      <c r="A1" s="230" t="s">
        <v>183</v>
      </c>
      <c r="B1" s="231"/>
      <c r="C1" s="231"/>
      <c r="D1" s="231"/>
      <c r="E1" s="231"/>
      <c r="F1" s="231"/>
      <c r="G1" s="231"/>
      <c r="H1" s="231"/>
      <c r="I1" s="232"/>
      <c r="J1" s="232"/>
      <c r="K1" s="232"/>
      <c r="L1" s="232"/>
      <c r="M1" s="232"/>
      <c r="N1" s="232"/>
      <c r="O1" s="232"/>
      <c r="P1" s="232"/>
    </row>
    <row r="3" spans="1:16" ht="39">
      <c r="A3" s="18" t="s">
        <v>184</v>
      </c>
      <c r="B3" s="18" t="s">
        <v>54</v>
      </c>
      <c r="C3" s="18" t="s">
        <v>70</v>
      </c>
      <c r="D3" s="18" t="s">
        <v>185</v>
      </c>
      <c r="E3" s="18" t="s">
        <v>186</v>
      </c>
      <c r="F3" s="18" t="s">
        <v>92</v>
      </c>
      <c r="G3" s="18" t="s">
        <v>132</v>
      </c>
      <c r="H3" s="18" t="s">
        <v>137</v>
      </c>
      <c r="I3" s="19" t="s">
        <v>187</v>
      </c>
      <c r="J3" s="19" t="s">
        <v>188</v>
      </c>
      <c r="K3" s="19" t="s">
        <v>146</v>
      </c>
      <c r="L3" s="19" t="s">
        <v>147</v>
      </c>
      <c r="M3" s="19" t="s">
        <v>148</v>
      </c>
      <c r="N3" s="19" t="s">
        <v>149</v>
      </c>
      <c r="O3" s="19" t="s">
        <v>189</v>
      </c>
      <c r="P3" s="87" t="s">
        <v>93</v>
      </c>
    </row>
    <row r="4" spans="1:16" s="14" customFormat="1" ht="14">
      <c r="A4" s="233" t="s">
        <v>190</v>
      </c>
      <c r="B4" s="234"/>
      <c r="C4" s="234"/>
      <c r="D4" s="234"/>
      <c r="E4" s="234"/>
      <c r="F4" s="234"/>
      <c r="G4" s="234"/>
      <c r="H4" s="234"/>
      <c r="I4" s="234"/>
      <c r="J4" s="234"/>
      <c r="K4" s="234"/>
      <c r="L4" s="234"/>
      <c r="M4" s="234"/>
      <c r="N4" s="234"/>
      <c r="O4" s="234"/>
      <c r="P4" s="235"/>
    </row>
    <row r="5" spans="1:16" s="14" customFormat="1" ht="14">
      <c r="A5" s="158" t="s">
        <v>178</v>
      </c>
      <c r="B5" s="159"/>
      <c r="C5" s="159"/>
      <c r="D5" s="159"/>
      <c r="E5" s="159"/>
      <c r="F5" s="159"/>
      <c r="G5" s="159"/>
      <c r="H5" s="159"/>
      <c r="I5" s="159"/>
      <c r="J5" s="159"/>
      <c r="K5" s="159"/>
      <c r="L5" s="159"/>
      <c r="M5" s="159"/>
      <c r="N5" s="159"/>
      <c r="O5" s="159"/>
      <c r="P5" s="160"/>
    </row>
    <row r="6" spans="1:16" s="80" customFormat="1" ht="19.5" customHeight="1">
      <c r="A6" s="149">
        <v>1</v>
      </c>
      <c r="B6" s="161" t="s">
        <v>191</v>
      </c>
      <c r="C6" s="161" t="s">
        <v>192</v>
      </c>
      <c r="D6" s="161" t="s">
        <v>87</v>
      </c>
      <c r="E6" s="161">
        <v>60</v>
      </c>
      <c r="F6" s="162" t="s">
        <v>117</v>
      </c>
      <c r="G6" s="162" t="s">
        <v>135</v>
      </c>
      <c r="H6" s="161" t="s">
        <v>138</v>
      </c>
      <c r="I6" s="161"/>
      <c r="J6" s="161"/>
      <c r="K6" s="161"/>
      <c r="L6" s="161"/>
      <c r="M6" s="161" t="s">
        <v>87</v>
      </c>
      <c r="N6" s="161"/>
      <c r="O6" s="161"/>
      <c r="P6" s="161" t="s">
        <v>96</v>
      </c>
    </row>
    <row r="7" spans="1:16">
      <c r="A7" s="129">
        <v>1</v>
      </c>
      <c r="B7" s="117" t="s">
        <v>347</v>
      </c>
      <c r="C7" s="117" t="s">
        <v>77</v>
      </c>
      <c r="D7" s="117"/>
      <c r="E7" s="181"/>
      <c r="F7" s="182" t="s">
        <v>113</v>
      </c>
      <c r="G7" s="70" t="s">
        <v>134</v>
      </c>
      <c r="H7" s="183" t="s">
        <v>138</v>
      </c>
      <c r="I7" s="184"/>
      <c r="J7" s="184"/>
      <c r="K7" s="184"/>
      <c r="L7" s="184"/>
      <c r="M7" s="184"/>
      <c r="N7" s="184"/>
      <c r="O7" s="184"/>
      <c r="P7" s="117" t="s">
        <v>96</v>
      </c>
    </row>
    <row r="8" spans="1:16">
      <c r="A8" s="129">
        <v>2</v>
      </c>
      <c r="B8" s="117" t="s">
        <v>356</v>
      </c>
      <c r="C8" s="117" t="s">
        <v>77</v>
      </c>
      <c r="D8" s="117"/>
      <c r="E8" s="181"/>
      <c r="F8" s="182" t="s">
        <v>117</v>
      </c>
      <c r="G8" s="70" t="s">
        <v>134</v>
      </c>
      <c r="H8" s="183" t="s">
        <v>138</v>
      </c>
      <c r="I8" s="184"/>
      <c r="J8" s="184"/>
      <c r="K8" s="184"/>
      <c r="L8" s="184"/>
      <c r="M8" s="184"/>
      <c r="N8" s="184"/>
      <c r="O8" s="184"/>
      <c r="P8" s="117" t="s">
        <v>96</v>
      </c>
    </row>
    <row r="9" spans="1:16">
      <c r="A9" s="129">
        <v>3</v>
      </c>
      <c r="B9" s="117" t="s">
        <v>352</v>
      </c>
      <c r="C9" s="117" t="s">
        <v>79</v>
      </c>
      <c r="D9" s="117" t="s">
        <v>87</v>
      </c>
      <c r="E9" s="181">
        <v>4</v>
      </c>
      <c r="F9" s="182" t="s">
        <v>109</v>
      </c>
      <c r="G9" s="70" t="s">
        <v>134</v>
      </c>
      <c r="H9" s="183" t="s">
        <v>138</v>
      </c>
      <c r="I9" s="184"/>
      <c r="J9" s="184"/>
      <c r="K9" s="184"/>
      <c r="L9" s="184"/>
      <c r="M9" s="184"/>
      <c r="N9" s="184"/>
      <c r="O9" s="184"/>
      <c r="P9" s="117"/>
    </row>
    <row r="10" spans="1:16">
      <c r="A10" s="129">
        <v>4</v>
      </c>
      <c r="B10" s="117" t="s">
        <v>353</v>
      </c>
      <c r="C10" s="117" t="s">
        <v>77</v>
      </c>
      <c r="D10" s="117"/>
      <c r="E10" s="181"/>
      <c r="F10" s="182" t="s">
        <v>109</v>
      </c>
      <c r="G10" s="70" t="s">
        <v>133</v>
      </c>
      <c r="H10" s="183" t="s">
        <v>138</v>
      </c>
      <c r="I10" s="184"/>
      <c r="J10" s="184"/>
      <c r="K10" s="184"/>
      <c r="L10" s="184"/>
      <c r="M10" s="184"/>
      <c r="N10" s="184"/>
      <c r="O10" s="184"/>
      <c r="P10" s="117"/>
    </row>
    <row r="11" spans="1:16">
      <c r="A11" s="129">
        <v>5</v>
      </c>
      <c r="B11" s="117" t="s">
        <v>354</v>
      </c>
      <c r="C11" s="117" t="s">
        <v>77</v>
      </c>
      <c r="D11" s="117"/>
      <c r="E11" s="181"/>
      <c r="F11" s="182" t="s">
        <v>123</v>
      </c>
      <c r="G11" s="70" t="s">
        <v>134</v>
      </c>
      <c r="H11" s="183" t="s">
        <v>138</v>
      </c>
      <c r="I11" s="184"/>
      <c r="J11" s="184"/>
      <c r="K11" s="184"/>
      <c r="L11" s="184"/>
      <c r="M11" s="184"/>
      <c r="N11" s="184"/>
      <c r="O11" s="184"/>
      <c r="P11" s="117"/>
    </row>
    <row r="12" spans="1:16">
      <c r="A12" s="129">
        <v>6</v>
      </c>
      <c r="B12" s="117" t="s">
        <v>355</v>
      </c>
      <c r="C12" s="117" t="s">
        <v>77</v>
      </c>
      <c r="D12" s="117"/>
      <c r="E12" s="181"/>
      <c r="F12" s="182" t="s">
        <v>113</v>
      </c>
      <c r="G12" s="70" t="s">
        <v>134</v>
      </c>
      <c r="H12" s="183" t="s">
        <v>138</v>
      </c>
      <c r="I12" s="184"/>
      <c r="J12" s="184"/>
      <c r="K12" s="184"/>
      <c r="L12" s="184"/>
      <c r="M12" s="184"/>
      <c r="N12" s="184"/>
      <c r="O12" s="184"/>
      <c r="P12" s="117"/>
    </row>
    <row r="13" spans="1:16">
      <c r="A13" s="129">
        <v>7</v>
      </c>
      <c r="B13" s="117" t="s">
        <v>296</v>
      </c>
      <c r="C13" s="117" t="s">
        <v>77</v>
      </c>
      <c r="D13" s="117"/>
      <c r="E13" s="181"/>
      <c r="F13" s="182" t="s">
        <v>121</v>
      </c>
      <c r="G13" s="70" t="s">
        <v>134</v>
      </c>
      <c r="H13" s="183" t="s">
        <v>138</v>
      </c>
      <c r="I13" s="184"/>
      <c r="J13" s="184"/>
      <c r="K13" s="184"/>
      <c r="L13" s="184"/>
      <c r="M13" s="184"/>
      <c r="N13" s="184"/>
      <c r="O13" s="184"/>
      <c r="P13" s="117"/>
    </row>
    <row r="14" spans="1:16">
      <c r="A14" s="129">
        <v>8</v>
      </c>
      <c r="B14" s="117"/>
      <c r="C14" s="117"/>
      <c r="D14" s="117"/>
      <c r="E14" s="181"/>
      <c r="F14" s="182"/>
      <c r="G14" s="70"/>
      <c r="H14" s="183"/>
      <c r="I14" s="184"/>
      <c r="J14" s="184"/>
      <c r="K14" s="184"/>
      <c r="L14" s="184"/>
      <c r="M14" s="184"/>
      <c r="N14" s="184"/>
      <c r="O14" s="184"/>
      <c r="P14" s="117"/>
    </row>
    <row r="15" spans="1:16">
      <c r="A15" s="129">
        <v>9</v>
      </c>
      <c r="B15" s="117"/>
      <c r="C15" s="117"/>
      <c r="D15" s="117"/>
      <c r="E15" s="181"/>
      <c r="F15" s="182"/>
      <c r="G15" s="70"/>
      <c r="H15" s="183"/>
      <c r="I15" s="184"/>
      <c r="J15" s="184"/>
      <c r="K15" s="184"/>
      <c r="L15" s="184"/>
      <c r="M15" s="184"/>
      <c r="N15" s="184"/>
      <c r="O15" s="184"/>
      <c r="P15" s="117"/>
    </row>
    <row r="16" spans="1:16">
      <c r="A16" s="129">
        <v>10</v>
      </c>
      <c r="B16" s="117"/>
      <c r="C16" s="117"/>
      <c r="D16" s="117"/>
      <c r="E16" s="181"/>
      <c r="F16" s="182"/>
      <c r="G16" s="70"/>
      <c r="H16" s="183"/>
      <c r="I16" s="184"/>
      <c r="J16" s="184"/>
      <c r="K16" s="184"/>
      <c r="L16" s="184"/>
      <c r="M16" s="184"/>
      <c r="N16" s="184"/>
      <c r="O16" s="184"/>
      <c r="P16" s="117"/>
    </row>
    <row r="17" spans="1:16" ht="14">
      <c r="A17" s="71" t="s">
        <v>182</v>
      </c>
      <c r="B17" s="21"/>
      <c r="C17" s="39"/>
      <c r="D17" s="36"/>
      <c r="E17" s="38"/>
      <c r="F17" s="21"/>
      <c r="G17" s="21"/>
      <c r="H17" s="21"/>
      <c r="I17" s="21"/>
      <c r="J17" s="21"/>
      <c r="K17" s="21"/>
      <c r="L17" s="21"/>
      <c r="M17" s="21"/>
      <c r="N17" s="21"/>
      <c r="O17" s="21"/>
      <c r="P17" s="22"/>
    </row>
    <row r="18" spans="1:16">
      <c r="A18" s="14"/>
      <c r="B18" s="14"/>
      <c r="F18" s="3"/>
      <c r="G18" s="3"/>
      <c r="H18" s="14"/>
      <c r="I18" s="14"/>
      <c r="J18" s="14"/>
      <c r="K18" s="14"/>
      <c r="L18" s="14"/>
      <c r="M18" s="14"/>
      <c r="N18" s="14"/>
      <c r="O18" s="14"/>
      <c r="P18" s="14"/>
    </row>
    <row r="19" spans="1:16">
      <c r="A19" s="14"/>
      <c r="B19" s="14"/>
      <c r="F19" s="3"/>
      <c r="G19" s="3"/>
      <c r="H19" s="14"/>
      <c r="I19" s="14"/>
      <c r="J19" s="14"/>
      <c r="K19" s="14"/>
      <c r="L19" s="14"/>
      <c r="M19" s="14"/>
      <c r="N19" s="14"/>
      <c r="O19" s="14"/>
      <c r="P19" s="14"/>
    </row>
    <row r="20" spans="1:16">
      <c r="A20" s="14"/>
      <c r="B20" s="14"/>
      <c r="F20" s="3"/>
      <c r="G20" s="3"/>
      <c r="H20" s="14"/>
      <c r="I20" s="14"/>
      <c r="J20" s="14"/>
      <c r="K20" s="14"/>
      <c r="L20" s="14"/>
      <c r="M20" s="14"/>
      <c r="N20" s="14"/>
      <c r="O20" s="14"/>
      <c r="P20" s="14"/>
    </row>
    <row r="21" spans="1:16">
      <c r="A21" s="14"/>
      <c r="B21" s="14"/>
      <c r="F21" s="3"/>
      <c r="G21" s="3"/>
      <c r="H21" s="14"/>
      <c r="I21" s="14"/>
      <c r="J21" s="14"/>
      <c r="K21" s="14"/>
      <c r="L21" s="14"/>
      <c r="M21" s="14"/>
      <c r="N21" s="14"/>
      <c r="O21" s="14"/>
      <c r="P21" s="14"/>
    </row>
    <row r="22" spans="1:16">
      <c r="A22" s="14"/>
      <c r="B22" s="14"/>
      <c r="F22" s="3"/>
      <c r="G22" s="3"/>
      <c r="H22" s="14"/>
      <c r="I22" s="14"/>
      <c r="J22" s="14"/>
      <c r="K22" s="14"/>
      <c r="L22" s="14"/>
      <c r="M22" s="14"/>
      <c r="N22" s="14"/>
      <c r="O22" s="14"/>
      <c r="P22" s="14"/>
    </row>
    <row r="23" spans="1:16">
      <c r="A23" s="14"/>
      <c r="B23" s="14"/>
      <c r="F23" s="3"/>
      <c r="G23" s="3"/>
      <c r="H23" s="14"/>
      <c r="I23" s="14"/>
      <c r="J23" s="14"/>
      <c r="K23" s="14"/>
      <c r="L23" s="14"/>
      <c r="M23" s="14"/>
      <c r="N23" s="14"/>
      <c r="O23" s="14"/>
      <c r="P23" s="14"/>
    </row>
    <row r="24" spans="1:16">
      <c r="A24" s="14"/>
      <c r="B24" s="14"/>
      <c r="F24" s="3"/>
      <c r="G24" s="3"/>
      <c r="H24" s="14"/>
      <c r="I24" s="14"/>
      <c r="J24" s="14"/>
      <c r="K24" s="14"/>
      <c r="L24" s="14"/>
      <c r="M24" s="14"/>
      <c r="N24" s="14"/>
      <c r="O24" s="14"/>
      <c r="P24" s="14"/>
    </row>
    <row r="25" spans="1:16">
      <c r="A25" s="14"/>
      <c r="B25" s="14"/>
      <c r="F25" s="3"/>
      <c r="G25" s="3"/>
      <c r="H25" s="14"/>
      <c r="I25" s="14"/>
      <c r="J25" s="14"/>
      <c r="K25" s="14"/>
      <c r="L25" s="14"/>
      <c r="M25" s="14"/>
      <c r="N25" s="14"/>
      <c r="O25" s="14"/>
      <c r="P25" s="14"/>
    </row>
    <row r="26" spans="1:16">
      <c r="A26" s="14"/>
      <c r="B26" s="14"/>
      <c r="F26" s="3"/>
      <c r="G26" s="3"/>
      <c r="H26" s="14"/>
      <c r="I26" s="14"/>
      <c r="J26" s="14"/>
      <c r="K26" s="14"/>
      <c r="L26" s="14"/>
      <c r="M26" s="14"/>
      <c r="N26" s="14"/>
      <c r="O26" s="14"/>
      <c r="P26" s="14"/>
    </row>
    <row r="27" spans="1:16">
      <c r="A27" s="14"/>
      <c r="B27" s="14"/>
      <c r="F27" s="3"/>
      <c r="G27" s="3"/>
      <c r="H27" s="14"/>
      <c r="I27" s="14"/>
      <c r="J27" s="14"/>
      <c r="K27" s="14"/>
      <c r="L27" s="14"/>
      <c r="M27" s="14"/>
      <c r="N27" s="14"/>
      <c r="O27" s="14"/>
      <c r="P27" s="14"/>
    </row>
    <row r="28" spans="1:16">
      <c r="A28" s="14"/>
      <c r="B28" s="14"/>
      <c r="F28" s="3"/>
      <c r="G28" s="3"/>
      <c r="H28" s="14"/>
      <c r="I28" s="14"/>
      <c r="J28" s="14"/>
      <c r="K28" s="14"/>
      <c r="L28" s="14"/>
      <c r="M28" s="14"/>
      <c r="N28" s="14"/>
      <c r="O28" s="14"/>
      <c r="P28" s="14"/>
    </row>
    <row r="29" spans="1:16">
      <c r="A29" s="14"/>
      <c r="B29" s="14"/>
      <c r="F29" s="3"/>
      <c r="G29" s="3"/>
      <c r="H29" s="14"/>
      <c r="I29" s="14"/>
      <c r="J29" s="14"/>
      <c r="K29" s="14"/>
      <c r="L29" s="14"/>
      <c r="M29" s="14"/>
      <c r="N29" s="14"/>
      <c r="O29" s="14"/>
      <c r="P29" s="14"/>
    </row>
    <row r="30" spans="1:16">
      <c r="A30" s="14"/>
      <c r="B30" s="14"/>
      <c r="F30" s="3"/>
      <c r="G30" s="3"/>
      <c r="H30" s="14"/>
      <c r="I30" s="14"/>
      <c r="J30" s="14"/>
      <c r="K30" s="14"/>
      <c r="L30" s="14"/>
      <c r="M30" s="14"/>
      <c r="N30" s="14"/>
      <c r="O30" s="14"/>
      <c r="P30" s="14"/>
    </row>
    <row r="31" spans="1:16">
      <c r="A31" s="14"/>
      <c r="B31" s="14"/>
      <c r="F31" s="3"/>
      <c r="G31" s="3"/>
      <c r="H31" s="14"/>
      <c r="I31" s="14"/>
      <c r="J31" s="14"/>
      <c r="K31" s="14"/>
      <c r="L31" s="14"/>
      <c r="M31" s="14"/>
      <c r="N31" s="14"/>
      <c r="O31" s="14"/>
      <c r="P31" s="14"/>
    </row>
    <row r="32" spans="1:16">
      <c r="A32" s="14"/>
      <c r="B32" s="14"/>
      <c r="F32" s="3"/>
      <c r="G32" s="3"/>
      <c r="H32" s="14"/>
      <c r="I32" s="14"/>
      <c r="J32" s="14"/>
      <c r="K32" s="14"/>
      <c r="L32" s="14"/>
      <c r="M32" s="14"/>
      <c r="N32" s="14"/>
      <c r="O32" s="14"/>
      <c r="P32" s="14"/>
    </row>
    <row r="33" spans="6:7">
      <c r="F33" s="3"/>
      <c r="G33" s="3"/>
    </row>
    <row r="34" spans="6:7">
      <c r="F34" s="3"/>
      <c r="G34" s="3"/>
    </row>
    <row r="35" spans="6:7">
      <c r="F35" s="3"/>
      <c r="G35" s="3"/>
    </row>
    <row r="36" spans="6:7">
      <c r="F36" s="3"/>
      <c r="G36" s="3"/>
    </row>
    <row r="37" spans="6:7">
      <c r="F37" s="3"/>
      <c r="G37" s="3"/>
    </row>
    <row r="38" spans="6:7">
      <c r="F38" s="3"/>
      <c r="G38" s="3"/>
    </row>
    <row r="39" spans="6:7">
      <c r="F39" s="3"/>
      <c r="G39" s="3"/>
    </row>
    <row r="40" spans="6:7">
      <c r="F40" s="3"/>
      <c r="G40" s="3"/>
    </row>
    <row r="41" spans="6:7">
      <c r="F41" s="3"/>
      <c r="G41" s="3"/>
    </row>
    <row r="42" spans="6:7">
      <c r="F42" s="3"/>
      <c r="G42" s="3"/>
    </row>
    <row r="43" spans="6:7">
      <c r="F43" s="3"/>
      <c r="G43" s="3"/>
    </row>
    <row r="44" spans="6:7">
      <c r="F44" s="3"/>
      <c r="G44" s="3"/>
    </row>
    <row r="45" spans="6:7">
      <c r="F45" s="3"/>
      <c r="G45" s="3"/>
    </row>
    <row r="46" spans="6:7">
      <c r="F46" s="3"/>
      <c r="G46" s="3"/>
    </row>
    <row r="47" spans="6:7">
      <c r="F47" s="3"/>
      <c r="G47" s="3"/>
    </row>
    <row r="48" spans="6:7">
      <c r="F48" s="3"/>
      <c r="G48" s="3"/>
    </row>
    <row r="49" spans="6:7">
      <c r="F49" s="3"/>
      <c r="G49" s="3"/>
    </row>
    <row r="50" spans="6:7">
      <c r="F50" s="3"/>
      <c r="G50" s="3"/>
    </row>
    <row r="51" spans="6:7">
      <c r="F51" s="3"/>
      <c r="G51" s="3"/>
    </row>
    <row r="52" spans="6:7">
      <c r="F52" s="3"/>
      <c r="G52" s="3"/>
    </row>
    <row r="53" spans="6:7">
      <c r="F53" s="3"/>
      <c r="G53" s="3"/>
    </row>
    <row r="54" spans="6:7">
      <c r="F54" s="3"/>
      <c r="G54" s="3"/>
    </row>
    <row r="55" spans="6:7">
      <c r="F55" s="3"/>
      <c r="G55" s="3"/>
    </row>
    <row r="56" spans="6:7">
      <c r="F56" s="3"/>
      <c r="G56" s="3"/>
    </row>
    <row r="57" spans="6:7">
      <c r="F57" s="3"/>
      <c r="G57" s="3"/>
    </row>
    <row r="58" spans="6:7">
      <c r="F58" s="3"/>
      <c r="G58" s="3"/>
    </row>
    <row r="59" spans="6:7">
      <c r="F59" s="3"/>
      <c r="G59" s="3"/>
    </row>
    <row r="60" spans="6:7">
      <c r="F60" s="3"/>
      <c r="G60" s="3"/>
    </row>
    <row r="61" spans="6:7">
      <c r="F61" s="3"/>
      <c r="G61" s="3"/>
    </row>
    <row r="62" spans="6:7">
      <c r="F62" s="3"/>
      <c r="G62" s="3"/>
    </row>
    <row r="63" spans="6:7">
      <c r="F63" s="3"/>
      <c r="G63" s="3"/>
    </row>
    <row r="64" spans="6:7">
      <c r="F64" s="3"/>
      <c r="G64" s="3"/>
    </row>
    <row r="65" spans="6:7">
      <c r="F65" s="3"/>
      <c r="G65" s="3"/>
    </row>
    <row r="66" spans="6:7">
      <c r="F66" s="3"/>
      <c r="G66" s="3"/>
    </row>
    <row r="67" spans="6:7">
      <c r="F67" s="3"/>
      <c r="G67" s="3"/>
    </row>
    <row r="68" spans="6:7">
      <c r="F68" s="3"/>
      <c r="G68" s="3"/>
    </row>
    <row r="69" spans="6:7">
      <c r="F69" s="3"/>
      <c r="G69" s="3"/>
    </row>
    <row r="70" spans="6:7">
      <c r="F70" s="3"/>
      <c r="G70" s="3"/>
    </row>
    <row r="71" spans="6:7">
      <c r="F71" s="3"/>
      <c r="G71" s="3"/>
    </row>
    <row r="72" spans="6:7">
      <c r="F72" s="3"/>
      <c r="G72" s="3"/>
    </row>
    <row r="73" spans="6:7">
      <c r="F73" s="3"/>
      <c r="G73" s="3"/>
    </row>
    <row r="74" spans="6:7">
      <c r="F74" s="3"/>
      <c r="G74" s="3"/>
    </row>
    <row r="75" spans="6:7">
      <c r="F75" s="3"/>
      <c r="G75" s="3"/>
    </row>
    <row r="76" spans="6:7">
      <c r="F76" s="3"/>
      <c r="G76" s="3"/>
    </row>
    <row r="77" spans="6:7">
      <c r="F77" s="3"/>
      <c r="G77" s="3"/>
    </row>
    <row r="78" spans="6:7">
      <c r="F78" s="3"/>
      <c r="G78" s="3"/>
    </row>
    <row r="79" spans="6:7">
      <c r="F79" s="3"/>
      <c r="G79" s="3"/>
    </row>
    <row r="80" spans="6:7">
      <c r="F80" s="3"/>
      <c r="G80" s="3"/>
    </row>
    <row r="81" spans="6:7">
      <c r="F81" s="3"/>
      <c r="G81" s="3"/>
    </row>
    <row r="82" spans="6:7">
      <c r="F82" s="3"/>
      <c r="G82" s="3"/>
    </row>
    <row r="83" spans="6:7">
      <c r="F83" s="3"/>
      <c r="G83" s="3"/>
    </row>
    <row r="84" spans="6:7">
      <c r="F84" s="3"/>
      <c r="G84" s="3"/>
    </row>
    <row r="85" spans="6:7">
      <c r="F85" s="3"/>
      <c r="G85" s="3"/>
    </row>
    <row r="86" spans="6:7">
      <c r="F86" s="3"/>
      <c r="G86" s="3"/>
    </row>
    <row r="87" spans="6:7">
      <c r="F87" s="3"/>
      <c r="G87" s="3"/>
    </row>
    <row r="88" spans="6:7">
      <c r="F88" s="3"/>
      <c r="G88" s="3"/>
    </row>
    <row r="89" spans="6:7">
      <c r="F89" s="3"/>
      <c r="G89" s="3"/>
    </row>
    <row r="90" spans="6:7">
      <c r="F90" s="3"/>
      <c r="G90" s="3"/>
    </row>
    <row r="91" spans="6:7">
      <c r="F91" s="3"/>
      <c r="G91" s="3"/>
    </row>
    <row r="92" spans="6:7">
      <c r="F92" s="3"/>
      <c r="G92" s="3"/>
    </row>
    <row r="93" spans="6:7">
      <c r="F93" s="3"/>
      <c r="G93" s="3"/>
    </row>
    <row r="94" spans="6:7">
      <c r="F94" s="3"/>
      <c r="G94" s="3"/>
    </row>
    <row r="95" spans="6:7">
      <c r="F95" s="3"/>
      <c r="G95" s="3"/>
    </row>
    <row r="96" spans="6:7">
      <c r="F96" s="3"/>
      <c r="G96" s="3"/>
    </row>
    <row r="97" spans="6:7">
      <c r="F97" s="3"/>
      <c r="G97" s="3"/>
    </row>
    <row r="98" spans="6:7">
      <c r="F98" s="3"/>
      <c r="G98" s="3"/>
    </row>
    <row r="99" spans="6:7">
      <c r="F99" s="3"/>
      <c r="G99" s="3"/>
    </row>
    <row r="100" spans="6:7">
      <c r="F100" s="3"/>
      <c r="G100" s="3"/>
    </row>
    <row r="101" spans="6:7">
      <c r="F101" s="3"/>
      <c r="G101" s="3"/>
    </row>
    <row r="102" spans="6:7">
      <c r="F102" s="3"/>
      <c r="G102" s="3"/>
    </row>
    <row r="103" spans="6:7">
      <c r="F103" s="3"/>
      <c r="G103" s="3"/>
    </row>
    <row r="104" spans="6:7">
      <c r="F104" s="3"/>
      <c r="G104" s="3"/>
    </row>
    <row r="105" spans="6:7">
      <c r="F105" s="3"/>
      <c r="G105" s="3"/>
    </row>
    <row r="106" spans="6:7">
      <c r="F106" s="3"/>
      <c r="G106" s="3"/>
    </row>
    <row r="107" spans="6:7">
      <c r="F107" s="3"/>
      <c r="G107" s="3"/>
    </row>
    <row r="108" spans="6:7">
      <c r="F108" s="3"/>
      <c r="G108" s="3"/>
    </row>
    <row r="109" spans="6:7">
      <c r="F109" s="3"/>
      <c r="G109" s="3"/>
    </row>
    <row r="110" spans="6:7">
      <c r="F110" s="3"/>
      <c r="G110" s="3"/>
    </row>
    <row r="111" spans="6:7">
      <c r="F111" s="3"/>
      <c r="G111" s="3"/>
    </row>
    <row r="112" spans="6:7">
      <c r="F112" s="3"/>
      <c r="G112" s="3"/>
    </row>
    <row r="113" spans="6:7">
      <c r="F113" s="3"/>
      <c r="G113" s="3"/>
    </row>
    <row r="114" spans="6:7">
      <c r="F114" s="3"/>
      <c r="G114" s="3"/>
    </row>
    <row r="115" spans="6:7">
      <c r="F115" s="3"/>
      <c r="G115" s="3"/>
    </row>
    <row r="116" spans="6:7">
      <c r="F116" s="3"/>
      <c r="G116" s="3"/>
    </row>
    <row r="117" spans="6:7">
      <c r="F117" s="3"/>
      <c r="G117" s="3"/>
    </row>
    <row r="118" spans="6:7">
      <c r="F118" s="3"/>
      <c r="G118" s="3"/>
    </row>
    <row r="119" spans="6:7">
      <c r="F119" s="3"/>
      <c r="G119" s="3"/>
    </row>
    <row r="120" spans="6:7">
      <c r="F120" s="3"/>
      <c r="G120" s="3"/>
    </row>
    <row r="121" spans="6:7">
      <c r="F121" s="3"/>
      <c r="G121" s="3"/>
    </row>
    <row r="122" spans="6:7">
      <c r="F122" s="3"/>
      <c r="G122" s="3"/>
    </row>
    <row r="123" spans="6:7">
      <c r="F123" s="3"/>
      <c r="G123" s="3"/>
    </row>
    <row r="124" spans="6:7">
      <c r="F124" s="3"/>
      <c r="G124" s="3"/>
    </row>
    <row r="125" spans="6:7">
      <c r="F125" s="3"/>
      <c r="G125" s="3"/>
    </row>
    <row r="126" spans="6:7">
      <c r="F126" s="3"/>
      <c r="G126" s="3"/>
    </row>
    <row r="127" spans="6:7">
      <c r="F127" s="3"/>
      <c r="G127" s="3"/>
    </row>
    <row r="128" spans="6:7">
      <c r="F128" s="3"/>
      <c r="G128" s="3"/>
    </row>
    <row r="129" spans="6:7">
      <c r="F129" s="3"/>
      <c r="G129" s="3"/>
    </row>
    <row r="130" spans="6:7">
      <c r="F130" s="3"/>
      <c r="G130" s="3"/>
    </row>
    <row r="131" spans="6:7">
      <c r="F131" s="3"/>
      <c r="G131" s="3"/>
    </row>
    <row r="132" spans="6:7">
      <c r="F132" s="3"/>
      <c r="G132" s="3"/>
    </row>
    <row r="133" spans="6:7">
      <c r="F133" s="3"/>
      <c r="G133" s="3"/>
    </row>
    <row r="134" spans="6:7">
      <c r="F134" s="3"/>
      <c r="G134" s="3"/>
    </row>
    <row r="135" spans="6:7">
      <c r="F135" s="3"/>
      <c r="G135" s="3"/>
    </row>
    <row r="136" spans="6:7">
      <c r="F136" s="3"/>
      <c r="G136" s="3"/>
    </row>
    <row r="137" spans="6:7">
      <c r="F137" s="3"/>
      <c r="G137" s="3"/>
    </row>
    <row r="138" spans="6:7">
      <c r="F138" s="3"/>
      <c r="G138" s="3"/>
    </row>
    <row r="139" spans="6:7">
      <c r="F139" s="3"/>
      <c r="G139" s="3"/>
    </row>
    <row r="140" spans="6:7">
      <c r="F140" s="3"/>
      <c r="G140" s="3"/>
    </row>
    <row r="141" spans="6:7">
      <c r="F141" s="3"/>
      <c r="G141" s="3"/>
    </row>
    <row r="142" spans="6:7">
      <c r="F142" s="3"/>
      <c r="G142" s="3"/>
    </row>
    <row r="143" spans="6:7">
      <c r="F143" s="3"/>
      <c r="G143" s="3"/>
    </row>
    <row r="144" spans="6:7">
      <c r="F144" s="3"/>
      <c r="G144" s="3"/>
    </row>
    <row r="145" spans="6:7">
      <c r="F145" s="3"/>
      <c r="G145" s="3"/>
    </row>
    <row r="146" spans="6:7">
      <c r="F146" s="3"/>
      <c r="G146" s="3"/>
    </row>
    <row r="147" spans="6:7">
      <c r="F147" s="3"/>
      <c r="G147" s="3"/>
    </row>
    <row r="148" spans="6:7">
      <c r="F148" s="3"/>
      <c r="G148" s="3"/>
    </row>
    <row r="149" spans="6:7">
      <c r="F149" s="3"/>
      <c r="G149" s="3"/>
    </row>
    <row r="150" spans="6:7">
      <c r="F150" s="3"/>
      <c r="G150" s="3"/>
    </row>
    <row r="151" spans="6:7">
      <c r="F151" s="3"/>
      <c r="G151" s="3"/>
    </row>
    <row r="152" spans="6:7">
      <c r="F152" s="3"/>
      <c r="G152" s="3"/>
    </row>
    <row r="153" spans="6:7">
      <c r="F153" s="3"/>
      <c r="G153" s="3"/>
    </row>
    <row r="154" spans="6:7">
      <c r="F154" s="3"/>
      <c r="G154" s="3"/>
    </row>
    <row r="155" spans="6:7">
      <c r="F155" s="3"/>
      <c r="G155" s="3"/>
    </row>
    <row r="156" spans="6:7">
      <c r="F156" s="3"/>
      <c r="G156" s="3"/>
    </row>
    <row r="157" spans="6:7">
      <c r="F157" s="3"/>
      <c r="G157" s="3"/>
    </row>
    <row r="158" spans="6:7">
      <c r="F158" s="3"/>
      <c r="G158" s="3"/>
    </row>
    <row r="159" spans="6:7">
      <c r="F159" s="3"/>
      <c r="G159" s="3"/>
    </row>
    <row r="160" spans="6:7">
      <c r="F160" s="3"/>
      <c r="G160" s="3"/>
    </row>
    <row r="161" spans="6:7">
      <c r="F161" s="3"/>
      <c r="G161" s="3"/>
    </row>
    <row r="162" spans="6:7">
      <c r="F162" s="3"/>
      <c r="G162" s="3"/>
    </row>
    <row r="163" spans="6:7">
      <c r="F163" s="3"/>
      <c r="G163" s="3"/>
    </row>
    <row r="164" spans="6:7">
      <c r="F164" s="3"/>
      <c r="G164" s="3"/>
    </row>
    <row r="165" spans="6:7">
      <c r="F165" s="3"/>
      <c r="G165" s="3"/>
    </row>
    <row r="166" spans="6:7">
      <c r="F166" s="3"/>
      <c r="G166" s="3"/>
    </row>
    <row r="167" spans="6:7">
      <c r="F167" s="3"/>
      <c r="G167" s="3"/>
    </row>
    <row r="168" spans="6:7">
      <c r="F168" s="3"/>
      <c r="G168" s="3"/>
    </row>
    <row r="169" spans="6:7">
      <c r="F169" s="3"/>
      <c r="G169" s="3"/>
    </row>
    <row r="170" spans="6:7">
      <c r="F170" s="3"/>
      <c r="G170" s="3"/>
    </row>
    <row r="171" spans="6:7">
      <c r="F171" s="3"/>
      <c r="G171" s="3"/>
    </row>
    <row r="172" spans="6:7">
      <c r="F172" s="3"/>
      <c r="G172" s="3"/>
    </row>
    <row r="173" spans="6:7">
      <c r="F173" s="3"/>
      <c r="G173" s="3"/>
    </row>
    <row r="174" spans="6:7">
      <c r="F174" s="3"/>
      <c r="G174" s="3"/>
    </row>
    <row r="175" spans="6:7">
      <c r="F175" s="3"/>
      <c r="G175" s="3"/>
    </row>
    <row r="176" spans="6:7">
      <c r="F176" s="3"/>
      <c r="G176" s="3"/>
    </row>
    <row r="177" spans="6:7">
      <c r="F177" s="3"/>
      <c r="G177" s="3"/>
    </row>
    <row r="178" spans="6:7">
      <c r="F178" s="3"/>
      <c r="G178" s="3"/>
    </row>
    <row r="179" spans="6:7">
      <c r="F179" s="3"/>
      <c r="G179" s="3"/>
    </row>
    <row r="180" spans="6:7">
      <c r="F180" s="3"/>
      <c r="G180" s="3"/>
    </row>
    <row r="181" spans="6:7">
      <c r="F181" s="3"/>
      <c r="G181" s="3"/>
    </row>
    <row r="182" spans="6:7">
      <c r="F182" s="3"/>
      <c r="G182" s="3"/>
    </row>
    <row r="183" spans="6:7">
      <c r="F183" s="3"/>
      <c r="G183" s="3"/>
    </row>
    <row r="184" spans="6:7">
      <c r="F184" s="3"/>
      <c r="G184" s="3"/>
    </row>
    <row r="185" spans="6:7">
      <c r="F185" s="3"/>
      <c r="G185" s="3"/>
    </row>
    <row r="186" spans="6:7">
      <c r="F186" s="3"/>
      <c r="G186" s="3"/>
    </row>
    <row r="187" spans="6:7">
      <c r="F187" s="3"/>
      <c r="G187" s="3"/>
    </row>
    <row r="188" spans="6:7">
      <c r="F188" s="3"/>
      <c r="G188" s="3"/>
    </row>
    <row r="189" spans="6:7">
      <c r="F189" s="3"/>
      <c r="G189" s="3"/>
    </row>
    <row r="190" spans="6:7">
      <c r="F190" s="3"/>
      <c r="G190" s="3"/>
    </row>
    <row r="191" spans="6:7">
      <c r="F191" s="3"/>
      <c r="G191" s="3"/>
    </row>
    <row r="192" spans="6:7">
      <c r="F192" s="3"/>
      <c r="G192" s="3"/>
    </row>
    <row r="193" spans="6:7">
      <c r="F193" s="3"/>
      <c r="G193" s="3"/>
    </row>
    <row r="194" spans="6:7">
      <c r="F194" s="3"/>
      <c r="G194" s="3"/>
    </row>
    <row r="195" spans="6:7">
      <c r="F195" s="3"/>
      <c r="G195" s="3"/>
    </row>
    <row r="196" spans="6:7">
      <c r="F196" s="3"/>
      <c r="G196" s="3"/>
    </row>
    <row r="197" spans="6:7">
      <c r="F197" s="3"/>
      <c r="G197" s="3"/>
    </row>
    <row r="198" spans="6:7">
      <c r="F198" s="3"/>
      <c r="G198" s="3"/>
    </row>
    <row r="199" spans="6:7">
      <c r="F199" s="3"/>
      <c r="G199" s="3"/>
    </row>
    <row r="200" spans="6:7">
      <c r="F200" s="3"/>
      <c r="G200" s="3"/>
    </row>
    <row r="201" spans="6:7">
      <c r="F201" s="3"/>
      <c r="G201" s="3"/>
    </row>
    <row r="202" spans="6:7">
      <c r="F202" s="3"/>
      <c r="G202" s="3"/>
    </row>
    <row r="203" spans="6:7">
      <c r="F203" s="3"/>
      <c r="G203" s="3"/>
    </row>
    <row r="204" spans="6:7">
      <c r="F204" s="3"/>
      <c r="G204" s="3"/>
    </row>
    <row r="205" spans="6:7">
      <c r="F205" s="3"/>
      <c r="G205" s="3"/>
    </row>
    <row r="206" spans="6:7">
      <c r="F206" s="3"/>
      <c r="G206" s="3"/>
    </row>
    <row r="207" spans="6:7">
      <c r="F207" s="3"/>
      <c r="G207" s="3"/>
    </row>
    <row r="208" spans="6:7">
      <c r="F208" s="3"/>
      <c r="G208" s="3"/>
    </row>
    <row r="209" spans="6:7">
      <c r="F209" s="3"/>
      <c r="G209" s="3"/>
    </row>
    <row r="210" spans="6:7">
      <c r="F210" s="3"/>
      <c r="G210" s="3"/>
    </row>
    <row r="211" spans="6:7">
      <c r="F211" s="3"/>
      <c r="G211" s="3"/>
    </row>
    <row r="212" spans="6:7">
      <c r="F212" s="3"/>
      <c r="G212" s="3"/>
    </row>
    <row r="213" spans="6:7">
      <c r="F213" s="3"/>
      <c r="G213" s="3"/>
    </row>
    <row r="214" spans="6:7">
      <c r="F214" s="3"/>
      <c r="G214" s="3"/>
    </row>
    <row r="215" spans="6:7">
      <c r="F215" s="3"/>
      <c r="G215" s="3"/>
    </row>
    <row r="216" spans="6:7">
      <c r="F216" s="3"/>
      <c r="G216" s="3"/>
    </row>
    <row r="217" spans="6:7">
      <c r="F217" s="3"/>
      <c r="G217" s="3"/>
    </row>
    <row r="218" spans="6:7">
      <c r="F218" s="3"/>
      <c r="G218" s="3"/>
    </row>
    <row r="219" spans="6:7">
      <c r="F219" s="3"/>
      <c r="G219" s="3"/>
    </row>
    <row r="220" spans="6:7">
      <c r="F220" s="3"/>
      <c r="G220" s="3"/>
    </row>
    <row r="221" spans="6:7">
      <c r="F221" s="3"/>
      <c r="G221" s="3"/>
    </row>
    <row r="222" spans="6:7">
      <c r="F222" s="3"/>
      <c r="G222" s="3"/>
    </row>
    <row r="223" spans="6:7">
      <c r="F223" s="3"/>
      <c r="G223" s="3"/>
    </row>
    <row r="224" spans="6:7">
      <c r="F224" s="3"/>
      <c r="G224" s="3"/>
    </row>
    <row r="225" spans="6:7">
      <c r="F225" s="3"/>
      <c r="G225" s="3"/>
    </row>
    <row r="226" spans="6:7">
      <c r="F226" s="3"/>
      <c r="G226" s="3"/>
    </row>
    <row r="227" spans="6:7">
      <c r="F227" s="3"/>
      <c r="G227" s="3"/>
    </row>
    <row r="228" spans="6:7">
      <c r="F228" s="3"/>
      <c r="G228" s="3"/>
    </row>
    <row r="229" spans="6:7">
      <c r="F229" s="3"/>
      <c r="G229" s="3"/>
    </row>
    <row r="230" spans="6:7">
      <c r="F230" s="3"/>
      <c r="G230" s="3"/>
    </row>
    <row r="231" spans="6:7">
      <c r="F231" s="3"/>
      <c r="G231" s="3"/>
    </row>
    <row r="232" spans="6:7">
      <c r="F232" s="3"/>
      <c r="G232" s="3"/>
    </row>
    <row r="233" spans="6:7">
      <c r="F233" s="3"/>
      <c r="G233" s="3"/>
    </row>
    <row r="234" spans="6:7">
      <c r="F234" s="3"/>
      <c r="G234" s="3"/>
    </row>
    <row r="235" spans="6:7">
      <c r="F235" s="3"/>
      <c r="G235" s="3"/>
    </row>
    <row r="236" spans="6:7">
      <c r="F236" s="3"/>
      <c r="G236" s="3"/>
    </row>
    <row r="237" spans="6:7">
      <c r="F237" s="3"/>
      <c r="G237" s="3"/>
    </row>
    <row r="238" spans="6:7">
      <c r="F238" s="3"/>
      <c r="G238" s="3"/>
    </row>
    <row r="239" spans="6:7">
      <c r="F239" s="3"/>
      <c r="G239" s="3"/>
    </row>
    <row r="240" spans="6:7">
      <c r="F240" s="3"/>
      <c r="G240" s="3"/>
    </row>
    <row r="241" spans="6:7">
      <c r="F241" s="3"/>
      <c r="G241" s="3"/>
    </row>
    <row r="242" spans="6:7">
      <c r="F242" s="3"/>
      <c r="G242" s="3"/>
    </row>
    <row r="243" spans="6:7">
      <c r="F243" s="3"/>
      <c r="G243" s="3"/>
    </row>
    <row r="244" spans="6:7">
      <c r="F244" s="3"/>
      <c r="G244" s="3"/>
    </row>
    <row r="245" spans="6:7">
      <c r="F245" s="3"/>
      <c r="G245" s="3"/>
    </row>
    <row r="246" spans="6:7">
      <c r="F246" s="3"/>
      <c r="G246" s="3"/>
    </row>
    <row r="247" spans="6:7">
      <c r="F247" s="3"/>
      <c r="G247" s="3"/>
    </row>
    <row r="248" spans="6:7">
      <c r="F248" s="3"/>
      <c r="G248" s="3"/>
    </row>
    <row r="249" spans="6:7">
      <c r="F249" s="3"/>
      <c r="G249" s="3"/>
    </row>
    <row r="250" spans="6:7">
      <c r="F250" s="3"/>
      <c r="G250" s="3"/>
    </row>
    <row r="251" spans="6:7">
      <c r="F251" s="3"/>
      <c r="G251" s="3"/>
    </row>
    <row r="252" spans="6:7">
      <c r="F252" s="3"/>
      <c r="G252" s="3"/>
    </row>
    <row r="253" spans="6:7">
      <c r="F253" s="3"/>
      <c r="G253" s="3"/>
    </row>
    <row r="254" spans="6:7">
      <c r="F254" s="3"/>
      <c r="G254" s="3"/>
    </row>
    <row r="255" spans="6:7">
      <c r="F255" s="3"/>
      <c r="G255" s="3"/>
    </row>
    <row r="256" spans="6:7">
      <c r="F256" s="3"/>
      <c r="G256" s="3"/>
    </row>
    <row r="257" spans="6:7">
      <c r="F257" s="3"/>
      <c r="G257" s="3"/>
    </row>
    <row r="258" spans="6:7">
      <c r="F258" s="3"/>
      <c r="G258" s="3"/>
    </row>
    <row r="259" spans="6:7">
      <c r="F259" s="3"/>
      <c r="G259" s="3"/>
    </row>
    <row r="260" spans="6:7">
      <c r="F260" s="3"/>
      <c r="G260" s="3"/>
    </row>
    <row r="261" spans="6:7">
      <c r="F261" s="3"/>
      <c r="G261" s="3"/>
    </row>
    <row r="262" spans="6:7">
      <c r="F262" s="3"/>
      <c r="G262" s="3"/>
    </row>
    <row r="263" spans="6:7">
      <c r="F263" s="3"/>
      <c r="G263" s="3"/>
    </row>
    <row r="264" spans="6:7">
      <c r="F264" s="3"/>
      <c r="G264" s="3"/>
    </row>
    <row r="265" spans="6:7">
      <c r="F265" s="3"/>
      <c r="G265" s="3"/>
    </row>
    <row r="266" spans="6:7">
      <c r="F266" s="3"/>
      <c r="G266" s="3"/>
    </row>
    <row r="267" spans="6:7">
      <c r="F267" s="3"/>
      <c r="G267" s="3"/>
    </row>
    <row r="268" spans="6:7">
      <c r="F268" s="3"/>
      <c r="G268" s="3"/>
    </row>
    <row r="269" spans="6:7">
      <c r="F269" s="3"/>
      <c r="G269" s="3"/>
    </row>
    <row r="270" spans="6:7">
      <c r="F270" s="3"/>
      <c r="G270" s="3"/>
    </row>
    <row r="271" spans="6:7">
      <c r="F271" s="3"/>
      <c r="G271" s="3"/>
    </row>
    <row r="272" spans="6:7">
      <c r="F272" s="3"/>
      <c r="G272" s="3"/>
    </row>
    <row r="273" spans="6:7">
      <c r="F273" s="3"/>
      <c r="G273" s="3"/>
    </row>
    <row r="274" spans="6:7">
      <c r="F274" s="3"/>
      <c r="G274" s="3"/>
    </row>
    <row r="275" spans="6:7">
      <c r="F275" s="3"/>
      <c r="G275" s="3"/>
    </row>
    <row r="276" spans="6:7">
      <c r="F276" s="3"/>
      <c r="G276" s="3"/>
    </row>
    <row r="277" spans="6:7">
      <c r="F277" s="3"/>
      <c r="G277" s="3"/>
    </row>
    <row r="278" spans="6:7">
      <c r="F278" s="3"/>
      <c r="G278" s="3"/>
    </row>
    <row r="279" spans="6:7">
      <c r="F279" s="3"/>
      <c r="G279" s="3"/>
    </row>
    <row r="280" spans="6:7">
      <c r="F280" s="3"/>
      <c r="G280" s="3"/>
    </row>
    <row r="281" spans="6:7">
      <c r="F281" s="3"/>
      <c r="G281" s="3"/>
    </row>
    <row r="282" spans="6:7">
      <c r="F282" s="3"/>
      <c r="G282" s="3"/>
    </row>
    <row r="283" spans="6:7">
      <c r="F283" s="3"/>
      <c r="G283" s="3"/>
    </row>
    <row r="284" spans="6:7">
      <c r="F284" s="3"/>
      <c r="G284" s="3"/>
    </row>
    <row r="285" spans="6:7">
      <c r="F285" s="3"/>
      <c r="G285" s="3"/>
    </row>
    <row r="286" spans="6:7">
      <c r="F286" s="3"/>
      <c r="G286" s="3"/>
    </row>
    <row r="287" spans="6:7">
      <c r="F287" s="3"/>
      <c r="G287" s="3"/>
    </row>
    <row r="288" spans="6:7">
      <c r="F288" s="3"/>
      <c r="G288" s="3"/>
    </row>
    <row r="289" spans="6:7">
      <c r="F289" s="3"/>
      <c r="G289" s="3"/>
    </row>
    <row r="290" spans="6:7">
      <c r="F290" s="3"/>
      <c r="G290" s="3"/>
    </row>
    <row r="291" spans="6:7">
      <c r="F291" s="3"/>
      <c r="G291" s="3"/>
    </row>
    <row r="292" spans="6:7">
      <c r="F292" s="3"/>
      <c r="G292" s="3"/>
    </row>
    <row r="293" spans="6:7">
      <c r="F293" s="3"/>
      <c r="G293" s="3"/>
    </row>
    <row r="294" spans="6:7">
      <c r="F294" s="3"/>
      <c r="G294" s="3"/>
    </row>
    <row r="295" spans="6:7">
      <c r="F295" s="3"/>
      <c r="G295" s="3"/>
    </row>
    <row r="296" spans="6:7">
      <c r="F296" s="3"/>
      <c r="G296" s="3"/>
    </row>
    <row r="297" spans="6:7">
      <c r="F297" s="3"/>
      <c r="G297" s="3"/>
    </row>
    <row r="298" spans="6:7">
      <c r="F298" s="3"/>
      <c r="G298" s="3"/>
    </row>
    <row r="299" spans="6:7">
      <c r="F299" s="3"/>
      <c r="G299" s="3"/>
    </row>
    <row r="300" spans="6:7">
      <c r="F300" s="3"/>
      <c r="G300" s="3"/>
    </row>
    <row r="301" spans="6:7">
      <c r="F301" s="3"/>
      <c r="G301" s="3"/>
    </row>
    <row r="302" spans="6:7">
      <c r="F302" s="3"/>
      <c r="G302" s="3"/>
    </row>
    <row r="303" spans="6:7">
      <c r="F303" s="3"/>
      <c r="G303" s="3"/>
    </row>
    <row r="304" spans="6:7">
      <c r="F304" s="3"/>
      <c r="G304" s="3"/>
    </row>
    <row r="305" spans="6:7">
      <c r="F305" s="3"/>
      <c r="G305" s="3"/>
    </row>
    <row r="306" spans="6:7">
      <c r="F306" s="3"/>
      <c r="G306" s="3"/>
    </row>
    <row r="307" spans="6:7">
      <c r="F307" s="3"/>
      <c r="G307" s="3"/>
    </row>
    <row r="308" spans="6:7">
      <c r="F308" s="3"/>
      <c r="G308" s="3"/>
    </row>
    <row r="309" spans="6:7">
      <c r="F309" s="3"/>
      <c r="G309" s="3"/>
    </row>
    <row r="310" spans="6:7">
      <c r="F310" s="3"/>
      <c r="G310" s="3"/>
    </row>
    <row r="311" spans="6:7">
      <c r="F311" s="3"/>
      <c r="G311" s="3"/>
    </row>
    <row r="312" spans="6:7">
      <c r="F312" s="3"/>
      <c r="G312" s="3"/>
    </row>
    <row r="313" spans="6:7">
      <c r="F313" s="3"/>
      <c r="G313" s="3"/>
    </row>
    <row r="314" spans="6:7">
      <c r="F314" s="3"/>
      <c r="G314" s="3"/>
    </row>
    <row r="315" spans="6:7">
      <c r="F315" s="3"/>
      <c r="G315" s="3"/>
    </row>
    <row r="316" spans="6:7">
      <c r="F316" s="3"/>
      <c r="G316" s="3"/>
    </row>
    <row r="317" spans="6:7">
      <c r="F317" s="3"/>
      <c r="G317" s="3"/>
    </row>
    <row r="318" spans="6:7">
      <c r="F318" s="3"/>
      <c r="G318" s="3"/>
    </row>
    <row r="319" spans="6:7">
      <c r="F319" s="3"/>
      <c r="G319" s="3"/>
    </row>
    <row r="320" spans="6:7">
      <c r="F320" s="3"/>
      <c r="G320" s="3"/>
    </row>
    <row r="321" spans="6:7">
      <c r="F321" s="3"/>
      <c r="G321" s="3"/>
    </row>
    <row r="322" spans="6:7">
      <c r="F322" s="3"/>
      <c r="G322" s="3"/>
    </row>
    <row r="323" spans="6:7">
      <c r="F323" s="3"/>
      <c r="G323" s="3"/>
    </row>
    <row r="324" spans="6:7">
      <c r="F324" s="3"/>
      <c r="G324" s="3"/>
    </row>
    <row r="325" spans="6:7">
      <c r="F325" s="3"/>
      <c r="G325" s="3"/>
    </row>
    <row r="326" spans="6:7">
      <c r="F326" s="3"/>
      <c r="G326" s="3"/>
    </row>
    <row r="327" spans="6:7">
      <c r="F327" s="3"/>
      <c r="G327" s="3"/>
    </row>
    <row r="328" spans="6:7">
      <c r="F328" s="3"/>
      <c r="G328" s="3"/>
    </row>
    <row r="329" spans="6:7">
      <c r="F329" s="3"/>
      <c r="G329" s="3"/>
    </row>
    <row r="330" spans="6:7">
      <c r="F330" s="3"/>
      <c r="G330" s="3"/>
    </row>
    <row r="331" spans="6:7">
      <c r="F331" s="3"/>
      <c r="G331" s="3"/>
    </row>
    <row r="332" spans="6:7">
      <c r="F332" s="3"/>
      <c r="G332" s="3"/>
    </row>
    <row r="333" spans="6:7">
      <c r="F333" s="3"/>
      <c r="G333" s="3"/>
    </row>
    <row r="334" spans="6:7">
      <c r="F334" s="3"/>
      <c r="G334" s="3"/>
    </row>
    <row r="335" spans="6:7">
      <c r="F335" s="3"/>
      <c r="G335" s="3"/>
    </row>
    <row r="336" spans="6:7">
      <c r="F336" s="3"/>
      <c r="G336" s="3"/>
    </row>
    <row r="337" spans="6:7">
      <c r="F337" s="3"/>
      <c r="G337" s="3"/>
    </row>
    <row r="338" spans="6:7">
      <c r="F338" s="3"/>
      <c r="G338" s="3"/>
    </row>
    <row r="339" spans="6:7">
      <c r="F339" s="3"/>
      <c r="G339" s="3"/>
    </row>
    <row r="340" spans="6:7">
      <c r="F340" s="3"/>
      <c r="G340" s="3"/>
    </row>
    <row r="341" spans="6:7">
      <c r="F341" s="3"/>
      <c r="G341" s="3"/>
    </row>
    <row r="342" spans="6:7">
      <c r="F342" s="3"/>
      <c r="G342" s="3"/>
    </row>
    <row r="343" spans="6:7">
      <c r="F343" s="3"/>
      <c r="G343" s="3"/>
    </row>
    <row r="344" spans="6:7">
      <c r="F344" s="3"/>
      <c r="G344" s="3"/>
    </row>
    <row r="345" spans="6:7">
      <c r="F345" s="3"/>
      <c r="G345" s="3"/>
    </row>
    <row r="346" spans="6:7">
      <c r="F346" s="3"/>
      <c r="G346" s="3"/>
    </row>
    <row r="347" spans="6:7">
      <c r="F347" s="3"/>
      <c r="G347" s="3"/>
    </row>
    <row r="348" spans="6:7">
      <c r="F348" s="3"/>
      <c r="G348" s="3"/>
    </row>
    <row r="349" spans="6:7">
      <c r="F349" s="3"/>
      <c r="G349" s="3"/>
    </row>
    <row r="350" spans="6:7">
      <c r="F350" s="3"/>
      <c r="G350" s="3"/>
    </row>
    <row r="351" spans="6:7">
      <c r="F351" s="3"/>
      <c r="G351" s="3"/>
    </row>
    <row r="352" spans="6:7">
      <c r="F352" s="3"/>
      <c r="G352" s="3"/>
    </row>
    <row r="353" spans="6:7">
      <c r="F353" s="3"/>
      <c r="G353" s="3"/>
    </row>
    <row r="354" spans="6:7">
      <c r="F354" s="3"/>
      <c r="G354" s="3"/>
    </row>
    <row r="355" spans="6:7">
      <c r="F355" s="3"/>
      <c r="G355" s="3"/>
    </row>
    <row r="356" spans="6:7">
      <c r="F356" s="3"/>
      <c r="G356" s="3"/>
    </row>
    <row r="357" spans="6:7">
      <c r="F357" s="3"/>
      <c r="G357" s="3"/>
    </row>
    <row r="358" spans="6:7">
      <c r="F358" s="3"/>
      <c r="G358" s="3"/>
    </row>
    <row r="359" spans="6:7">
      <c r="F359" s="3"/>
      <c r="G359" s="3"/>
    </row>
    <row r="360" spans="6:7">
      <c r="F360" s="3"/>
      <c r="G360" s="3"/>
    </row>
    <row r="361" spans="6:7">
      <c r="F361" s="3"/>
      <c r="G361" s="3"/>
    </row>
    <row r="362" spans="6:7">
      <c r="F362" s="3"/>
      <c r="G362" s="3"/>
    </row>
    <row r="363" spans="6:7">
      <c r="F363" s="3"/>
      <c r="G363" s="3"/>
    </row>
    <row r="364" spans="6:7">
      <c r="F364" s="3"/>
      <c r="G364" s="3"/>
    </row>
    <row r="365" spans="6:7">
      <c r="F365" s="3"/>
      <c r="G365" s="3"/>
    </row>
    <row r="366" spans="6:7">
      <c r="F366" s="3"/>
      <c r="G366" s="3"/>
    </row>
    <row r="367" spans="6:7">
      <c r="F367" s="3"/>
      <c r="G367" s="3"/>
    </row>
    <row r="368" spans="6:7">
      <c r="F368" s="3"/>
      <c r="G368" s="3"/>
    </row>
    <row r="369" spans="6:7">
      <c r="F369" s="3"/>
      <c r="G369" s="3"/>
    </row>
    <row r="370" spans="6:7">
      <c r="F370" s="3"/>
      <c r="G370" s="3"/>
    </row>
    <row r="371" spans="6:7">
      <c r="F371" s="3"/>
      <c r="G371" s="3"/>
    </row>
    <row r="372" spans="6:7">
      <c r="F372" s="3"/>
      <c r="G372" s="3"/>
    </row>
    <row r="373" spans="6:7">
      <c r="F373" s="3"/>
      <c r="G373" s="3"/>
    </row>
    <row r="374" spans="6:7">
      <c r="F374" s="3"/>
      <c r="G374" s="3"/>
    </row>
    <row r="375" spans="6:7">
      <c r="F375" s="3"/>
      <c r="G375" s="3"/>
    </row>
    <row r="376" spans="6:7">
      <c r="F376" s="3"/>
      <c r="G376" s="3"/>
    </row>
    <row r="377" spans="6:7">
      <c r="F377" s="3"/>
      <c r="G377" s="3"/>
    </row>
    <row r="378" spans="6:7">
      <c r="F378" s="3"/>
      <c r="G378" s="3"/>
    </row>
    <row r="379" spans="6:7">
      <c r="F379" s="3"/>
      <c r="G379" s="3"/>
    </row>
    <row r="380" spans="6:7">
      <c r="F380" s="3"/>
      <c r="G380" s="3"/>
    </row>
    <row r="381" spans="6:7">
      <c r="F381" s="3"/>
      <c r="G381" s="3"/>
    </row>
    <row r="382" spans="6:7">
      <c r="F382" s="3"/>
      <c r="G382" s="3"/>
    </row>
    <row r="383" spans="6:7">
      <c r="F383" s="3"/>
      <c r="G383" s="3"/>
    </row>
    <row r="384" spans="6:7">
      <c r="F384" s="3"/>
      <c r="G384" s="3"/>
    </row>
    <row r="385" spans="6:7">
      <c r="F385" s="3"/>
      <c r="G385" s="3"/>
    </row>
    <row r="386" spans="6:7">
      <c r="F386" s="3"/>
      <c r="G386" s="3"/>
    </row>
    <row r="387" spans="6:7">
      <c r="F387" s="3"/>
      <c r="G387" s="3"/>
    </row>
    <row r="388" spans="6:7">
      <c r="F388" s="3"/>
      <c r="G388" s="3"/>
    </row>
    <row r="389" spans="6:7">
      <c r="F389" s="3"/>
      <c r="G389" s="3"/>
    </row>
    <row r="390" spans="6:7">
      <c r="F390" s="3"/>
      <c r="G390" s="3"/>
    </row>
    <row r="391" spans="6:7">
      <c r="F391" s="3"/>
      <c r="G391" s="3"/>
    </row>
    <row r="392" spans="6:7">
      <c r="F392" s="3"/>
      <c r="G392" s="3"/>
    </row>
    <row r="393" spans="6:7">
      <c r="F393" s="3"/>
      <c r="G393" s="3"/>
    </row>
    <row r="394" spans="6:7">
      <c r="F394" s="3"/>
      <c r="G394" s="3"/>
    </row>
    <row r="395" spans="6:7">
      <c r="F395" s="3"/>
      <c r="G395" s="3"/>
    </row>
    <row r="396" spans="6:7">
      <c r="F396" s="3"/>
      <c r="G396" s="3"/>
    </row>
    <row r="397" spans="6:7">
      <c r="F397" s="3"/>
      <c r="G397" s="3"/>
    </row>
    <row r="398" spans="6:7">
      <c r="F398" s="3"/>
      <c r="G398" s="3"/>
    </row>
    <row r="399" spans="6:7">
      <c r="F399" s="3"/>
      <c r="G399" s="3"/>
    </row>
    <row r="400" spans="6:7">
      <c r="F400" s="3"/>
      <c r="G400" s="3"/>
    </row>
    <row r="401" spans="6:7">
      <c r="F401" s="3"/>
      <c r="G401" s="3"/>
    </row>
    <row r="402" spans="6:7">
      <c r="F402" s="3"/>
      <c r="G402" s="3"/>
    </row>
    <row r="403" spans="6:7">
      <c r="F403" s="3"/>
      <c r="G403" s="3"/>
    </row>
    <row r="404" spans="6:7">
      <c r="F404" s="3"/>
      <c r="G404" s="3"/>
    </row>
    <row r="405" spans="6:7">
      <c r="F405" s="3"/>
      <c r="G405" s="3"/>
    </row>
    <row r="406" spans="6:7">
      <c r="F406" s="3"/>
      <c r="G406" s="3"/>
    </row>
    <row r="407" spans="6:7">
      <c r="F407" s="3"/>
      <c r="G407" s="3"/>
    </row>
    <row r="408" spans="6:7">
      <c r="F408" s="3"/>
      <c r="G408" s="3"/>
    </row>
    <row r="409" spans="6:7">
      <c r="F409" s="3"/>
      <c r="G409" s="3"/>
    </row>
    <row r="410" spans="6:7">
      <c r="F410" s="3"/>
      <c r="G410" s="3"/>
    </row>
    <row r="411" spans="6:7">
      <c r="F411" s="3"/>
      <c r="G411" s="3"/>
    </row>
    <row r="412" spans="6:7">
      <c r="F412" s="3"/>
      <c r="G412" s="3"/>
    </row>
    <row r="413" spans="6:7">
      <c r="F413" s="3"/>
      <c r="G413" s="3"/>
    </row>
    <row r="414" spans="6:7">
      <c r="F414" s="3"/>
      <c r="G414" s="3"/>
    </row>
    <row r="415" spans="6:7">
      <c r="F415" s="3"/>
      <c r="G415" s="3"/>
    </row>
    <row r="416" spans="6:7">
      <c r="F416" s="3"/>
      <c r="G416" s="3"/>
    </row>
    <row r="417" spans="6:7">
      <c r="F417" s="3"/>
      <c r="G417" s="3"/>
    </row>
    <row r="418" spans="6:7">
      <c r="F418" s="3"/>
      <c r="G418" s="3"/>
    </row>
    <row r="419" spans="6:7">
      <c r="F419" s="3"/>
      <c r="G419" s="3"/>
    </row>
    <row r="420" spans="6:7">
      <c r="F420" s="3"/>
      <c r="G420" s="3"/>
    </row>
    <row r="421" spans="6:7">
      <c r="F421" s="3"/>
      <c r="G421" s="3"/>
    </row>
    <row r="422" spans="6:7">
      <c r="F422" s="3"/>
      <c r="G422" s="3"/>
    </row>
    <row r="423" spans="6:7">
      <c r="F423" s="3"/>
      <c r="G423" s="3"/>
    </row>
    <row r="424" spans="6:7">
      <c r="F424" s="3"/>
      <c r="G424" s="3"/>
    </row>
    <row r="425" spans="6:7">
      <c r="F425" s="3"/>
      <c r="G425" s="3"/>
    </row>
    <row r="426" spans="6:7">
      <c r="F426" s="3"/>
      <c r="G426" s="3"/>
    </row>
    <row r="427" spans="6:7">
      <c r="F427" s="3"/>
      <c r="G427" s="3"/>
    </row>
    <row r="428" spans="6:7">
      <c r="F428" s="3"/>
      <c r="G428" s="3"/>
    </row>
    <row r="429" spans="6:7">
      <c r="F429" s="3"/>
      <c r="G429" s="3"/>
    </row>
    <row r="430" spans="6:7">
      <c r="F430" s="3"/>
      <c r="G430" s="3"/>
    </row>
    <row r="431" spans="6:7">
      <c r="F431" s="3"/>
      <c r="G431" s="3"/>
    </row>
    <row r="432" spans="6:7">
      <c r="F432" s="3"/>
      <c r="G432" s="3"/>
    </row>
    <row r="433" spans="6:7">
      <c r="F433" s="3"/>
      <c r="G433" s="3"/>
    </row>
    <row r="434" spans="6:7">
      <c r="F434" s="3"/>
      <c r="G434" s="3"/>
    </row>
    <row r="435" spans="6:7">
      <c r="F435" s="3"/>
      <c r="G435" s="3"/>
    </row>
    <row r="436" spans="6:7">
      <c r="F436" s="3"/>
      <c r="G436" s="3"/>
    </row>
    <row r="437" spans="6:7">
      <c r="F437" s="3"/>
      <c r="G437" s="3"/>
    </row>
    <row r="438" spans="6:7">
      <c r="F438" s="3"/>
      <c r="G438" s="3"/>
    </row>
    <row r="439" spans="6:7">
      <c r="F439" s="3"/>
      <c r="G439" s="3"/>
    </row>
    <row r="440" spans="6:7">
      <c r="F440" s="3"/>
      <c r="G440" s="3"/>
    </row>
    <row r="441" spans="6:7">
      <c r="F441" s="3"/>
      <c r="G441" s="3"/>
    </row>
    <row r="442" spans="6:7">
      <c r="F442" s="3"/>
      <c r="G442" s="3"/>
    </row>
    <row r="443" spans="6:7">
      <c r="F443" s="3"/>
      <c r="G443" s="3"/>
    </row>
    <row r="444" spans="6:7">
      <c r="F444" s="3"/>
      <c r="G444" s="3"/>
    </row>
    <row r="445" spans="6:7">
      <c r="F445" s="3"/>
      <c r="G445" s="3"/>
    </row>
    <row r="446" spans="6:7">
      <c r="F446" s="3"/>
      <c r="G446" s="3"/>
    </row>
    <row r="447" spans="6:7">
      <c r="F447" s="3"/>
      <c r="G447" s="3"/>
    </row>
    <row r="448" spans="6:7">
      <c r="F448" s="3"/>
      <c r="G448" s="3"/>
    </row>
    <row r="449" spans="6:7">
      <c r="F449" s="3"/>
      <c r="G449" s="3"/>
    </row>
    <row r="450" spans="6:7">
      <c r="F450" s="3"/>
      <c r="G450" s="3"/>
    </row>
    <row r="451" spans="6:7">
      <c r="F451" s="3"/>
      <c r="G451" s="3"/>
    </row>
    <row r="452" spans="6:7">
      <c r="F452" s="3"/>
      <c r="G452" s="3"/>
    </row>
    <row r="453" spans="6:7">
      <c r="F453" s="3"/>
      <c r="G453" s="3"/>
    </row>
    <row r="454" spans="6:7">
      <c r="F454" s="3"/>
      <c r="G454" s="3"/>
    </row>
    <row r="455" spans="6:7">
      <c r="F455" s="3"/>
      <c r="G455" s="3"/>
    </row>
    <row r="456" spans="6:7">
      <c r="F456" s="3"/>
      <c r="G456" s="3"/>
    </row>
    <row r="457" spans="6:7">
      <c r="F457" s="3"/>
      <c r="G457" s="3"/>
    </row>
    <row r="458" spans="6:7">
      <c r="F458" s="3"/>
      <c r="G458" s="3"/>
    </row>
    <row r="459" spans="6:7">
      <c r="F459" s="3"/>
      <c r="G459" s="3"/>
    </row>
    <row r="460" spans="6:7">
      <c r="F460" s="3"/>
      <c r="G460" s="3"/>
    </row>
    <row r="461" spans="6:7">
      <c r="F461" s="3"/>
      <c r="G461" s="3"/>
    </row>
    <row r="462" spans="6:7">
      <c r="F462" s="3"/>
      <c r="G462" s="3"/>
    </row>
    <row r="463" spans="6:7">
      <c r="F463" s="3"/>
      <c r="G463" s="3"/>
    </row>
    <row r="464" spans="6:7">
      <c r="F464" s="3"/>
      <c r="G464" s="3"/>
    </row>
    <row r="465" spans="6:7">
      <c r="F465" s="3"/>
      <c r="G465" s="3"/>
    </row>
    <row r="466" spans="6:7">
      <c r="F466" s="3"/>
      <c r="G466" s="3"/>
    </row>
    <row r="467" spans="6:7">
      <c r="F467" s="3"/>
      <c r="G467" s="3"/>
    </row>
    <row r="468" spans="6:7">
      <c r="F468" s="3"/>
      <c r="G468" s="3"/>
    </row>
    <row r="469" spans="6:7">
      <c r="F469" s="3"/>
      <c r="G469" s="3"/>
    </row>
    <row r="470" spans="6:7">
      <c r="F470" s="3"/>
      <c r="G470" s="3"/>
    </row>
    <row r="471" spans="6:7">
      <c r="F471" s="3"/>
      <c r="G471" s="3"/>
    </row>
    <row r="472" spans="6:7">
      <c r="F472" s="3"/>
      <c r="G472" s="3"/>
    </row>
    <row r="473" spans="6:7">
      <c r="F473" s="3"/>
      <c r="G473" s="3"/>
    </row>
    <row r="474" spans="6:7">
      <c r="F474" s="3"/>
      <c r="G474" s="3"/>
    </row>
    <row r="475" spans="6:7">
      <c r="F475" s="3"/>
      <c r="G475" s="3"/>
    </row>
    <row r="476" spans="6:7">
      <c r="F476" s="3"/>
      <c r="G476" s="3"/>
    </row>
    <row r="477" spans="6:7">
      <c r="F477" s="3"/>
      <c r="G477" s="3"/>
    </row>
    <row r="478" spans="6:7">
      <c r="F478" s="3"/>
      <c r="G478" s="3"/>
    </row>
    <row r="479" spans="6:7">
      <c r="F479" s="3"/>
      <c r="G479" s="3"/>
    </row>
    <row r="480" spans="6:7">
      <c r="F480" s="3"/>
      <c r="G480" s="3"/>
    </row>
    <row r="481" spans="6:7">
      <c r="F481" s="3"/>
      <c r="G481" s="3"/>
    </row>
    <row r="482" spans="6:7">
      <c r="F482" s="3"/>
      <c r="G482" s="3"/>
    </row>
    <row r="483" spans="6:7">
      <c r="F483" s="3"/>
      <c r="G483" s="3"/>
    </row>
    <row r="484" spans="6:7">
      <c r="F484" s="3"/>
      <c r="G484" s="3"/>
    </row>
    <row r="485" spans="6:7">
      <c r="F485" s="3"/>
      <c r="G485" s="3"/>
    </row>
    <row r="486" spans="6:7">
      <c r="F486" s="3"/>
      <c r="G486" s="3"/>
    </row>
    <row r="487" spans="6:7">
      <c r="F487" s="3"/>
      <c r="G487" s="3"/>
    </row>
    <row r="488" spans="6:7">
      <c r="F488" s="3"/>
      <c r="G488" s="3"/>
    </row>
    <row r="489" spans="6:7">
      <c r="F489" s="3"/>
      <c r="G489" s="3"/>
    </row>
    <row r="490" spans="6:7">
      <c r="F490" s="3"/>
      <c r="G490" s="3"/>
    </row>
    <row r="491" spans="6:7">
      <c r="F491" s="3"/>
      <c r="G491" s="3"/>
    </row>
    <row r="492" spans="6:7">
      <c r="F492" s="3"/>
      <c r="G492" s="3"/>
    </row>
    <row r="493" spans="6:7">
      <c r="F493" s="3"/>
      <c r="G493" s="3"/>
    </row>
    <row r="494" spans="6:7">
      <c r="F494" s="3"/>
      <c r="G494" s="3"/>
    </row>
    <row r="495" spans="6:7">
      <c r="F495" s="3"/>
      <c r="G495" s="3"/>
    </row>
    <row r="496" spans="6:7">
      <c r="F496" s="3"/>
      <c r="G496" s="3"/>
    </row>
    <row r="497" spans="6:7">
      <c r="F497" s="3"/>
      <c r="G497" s="3"/>
    </row>
    <row r="498" spans="6:7">
      <c r="F498" s="3"/>
      <c r="G498" s="3"/>
    </row>
    <row r="499" spans="6:7">
      <c r="F499" s="3"/>
      <c r="G499" s="3"/>
    </row>
    <row r="500" spans="6:7">
      <c r="F500" s="3"/>
      <c r="G500" s="3"/>
    </row>
    <row r="501" spans="6:7">
      <c r="F501" s="3"/>
      <c r="G501" s="3"/>
    </row>
    <row r="502" spans="6:7">
      <c r="F502" s="3"/>
      <c r="G502" s="3"/>
    </row>
    <row r="503" spans="6:7">
      <c r="F503" s="3"/>
      <c r="G503" s="3"/>
    </row>
    <row r="504" spans="6:7">
      <c r="F504" s="3"/>
      <c r="G504" s="3"/>
    </row>
    <row r="505" spans="6:7">
      <c r="F505" s="3"/>
      <c r="G505" s="3"/>
    </row>
    <row r="506" spans="6:7">
      <c r="F506" s="3"/>
      <c r="G506" s="3"/>
    </row>
    <row r="507" spans="6:7">
      <c r="F507" s="3"/>
      <c r="G507" s="3"/>
    </row>
    <row r="508" spans="6:7">
      <c r="F508" s="3"/>
      <c r="G508" s="3"/>
    </row>
    <row r="509" spans="6:7">
      <c r="F509" s="3"/>
      <c r="G509" s="3"/>
    </row>
    <row r="510" spans="6:7">
      <c r="F510" s="3"/>
      <c r="G510" s="3"/>
    </row>
    <row r="511" spans="6:7">
      <c r="F511" s="3"/>
      <c r="G511" s="3"/>
    </row>
    <row r="512" spans="6:7">
      <c r="F512" s="3"/>
      <c r="G512" s="3"/>
    </row>
    <row r="513" spans="6:7">
      <c r="F513" s="3"/>
      <c r="G513" s="3"/>
    </row>
    <row r="514" spans="6:7">
      <c r="F514" s="3"/>
      <c r="G514" s="3"/>
    </row>
    <row r="515" spans="6:7">
      <c r="F515" s="3"/>
      <c r="G515" s="3"/>
    </row>
    <row r="516" spans="6:7">
      <c r="F516" s="3"/>
      <c r="G516" s="3"/>
    </row>
    <row r="517" spans="6:7">
      <c r="F517" s="3"/>
      <c r="G517" s="3"/>
    </row>
    <row r="518" spans="6:7">
      <c r="F518" s="3"/>
      <c r="G518" s="3"/>
    </row>
    <row r="519" spans="6:7">
      <c r="F519" s="3"/>
      <c r="G519" s="3"/>
    </row>
    <row r="520" spans="6:7">
      <c r="F520" s="3"/>
      <c r="G520" s="3"/>
    </row>
    <row r="521" spans="6:7">
      <c r="F521" s="3"/>
      <c r="G521" s="3"/>
    </row>
    <row r="522" spans="6:7">
      <c r="F522" s="3"/>
      <c r="G522" s="3"/>
    </row>
    <row r="523" spans="6:7">
      <c r="F523" s="3"/>
      <c r="G523" s="3"/>
    </row>
    <row r="524" spans="6:7">
      <c r="F524" s="3"/>
      <c r="G524" s="3"/>
    </row>
    <row r="525" spans="6:7">
      <c r="F525" s="3"/>
      <c r="G525" s="3"/>
    </row>
    <row r="526" spans="6:7">
      <c r="F526" s="3"/>
      <c r="G526" s="3"/>
    </row>
    <row r="527" spans="6:7">
      <c r="F527" s="3"/>
      <c r="G527" s="3"/>
    </row>
    <row r="528" spans="6:7">
      <c r="F528" s="3"/>
      <c r="G528" s="3"/>
    </row>
    <row r="529" spans="6:7">
      <c r="F529" s="3"/>
      <c r="G529" s="3"/>
    </row>
    <row r="530" spans="6:7">
      <c r="F530" s="3"/>
      <c r="G530" s="3"/>
    </row>
    <row r="531" spans="6:7">
      <c r="F531" s="3"/>
      <c r="G531" s="3"/>
    </row>
    <row r="532" spans="6:7">
      <c r="F532" s="3"/>
      <c r="G532" s="3"/>
    </row>
    <row r="533" spans="6:7">
      <c r="F533" s="3"/>
      <c r="G533" s="3"/>
    </row>
    <row r="534" spans="6:7">
      <c r="F534" s="3"/>
      <c r="G534" s="3"/>
    </row>
    <row r="535" spans="6:7">
      <c r="F535" s="3"/>
      <c r="G535" s="3"/>
    </row>
    <row r="536" spans="6:7">
      <c r="F536" s="3"/>
      <c r="G536" s="3"/>
    </row>
    <row r="537" spans="6:7">
      <c r="F537" s="3"/>
      <c r="G537" s="3"/>
    </row>
    <row r="538" spans="6:7">
      <c r="F538" s="3"/>
      <c r="G538" s="3"/>
    </row>
    <row r="539" spans="6:7">
      <c r="F539" s="3"/>
      <c r="G539" s="3"/>
    </row>
    <row r="540" spans="6:7">
      <c r="F540" s="3"/>
      <c r="G540" s="3"/>
    </row>
    <row r="541" spans="6:7">
      <c r="F541" s="3"/>
      <c r="G541" s="3"/>
    </row>
    <row r="542" spans="6:7">
      <c r="F542" s="3"/>
      <c r="G542" s="3"/>
    </row>
    <row r="543" spans="6:7">
      <c r="F543" s="3"/>
      <c r="G543" s="3"/>
    </row>
    <row r="544" spans="6:7">
      <c r="F544" s="3"/>
      <c r="G544" s="3"/>
    </row>
    <row r="545" spans="6:7">
      <c r="F545" s="3"/>
      <c r="G545" s="3"/>
    </row>
    <row r="546" spans="6:7">
      <c r="F546" s="3"/>
      <c r="G546" s="3"/>
    </row>
    <row r="547" spans="6:7">
      <c r="F547" s="3"/>
      <c r="G547" s="3"/>
    </row>
    <row r="548" spans="6:7">
      <c r="F548" s="3"/>
      <c r="G548" s="3"/>
    </row>
    <row r="549" spans="6:7">
      <c r="F549" s="3"/>
      <c r="G549" s="3"/>
    </row>
    <row r="550" spans="6:7">
      <c r="F550" s="3"/>
      <c r="G550" s="3"/>
    </row>
    <row r="551" spans="6:7">
      <c r="F551" s="3"/>
      <c r="G551" s="3"/>
    </row>
    <row r="552" spans="6:7">
      <c r="F552" s="3"/>
      <c r="G552" s="3"/>
    </row>
    <row r="553" spans="6:7">
      <c r="F553" s="3"/>
      <c r="G553" s="3"/>
    </row>
    <row r="554" spans="6:7">
      <c r="F554" s="3"/>
      <c r="G554" s="3"/>
    </row>
    <row r="555" spans="6:7">
      <c r="F555" s="3"/>
      <c r="G555" s="3"/>
    </row>
    <row r="556" spans="6:7">
      <c r="F556" s="3"/>
      <c r="G556" s="3"/>
    </row>
    <row r="557" spans="6:7">
      <c r="F557" s="3"/>
      <c r="G557" s="3"/>
    </row>
    <row r="558" spans="6:7">
      <c r="F558" s="3"/>
      <c r="G558" s="3"/>
    </row>
    <row r="559" spans="6:7">
      <c r="F559" s="3"/>
      <c r="G559" s="3"/>
    </row>
    <row r="560" spans="6:7">
      <c r="F560" s="3"/>
      <c r="G560" s="3"/>
    </row>
    <row r="561" spans="6:7">
      <c r="F561" s="3"/>
      <c r="G561" s="3"/>
    </row>
    <row r="562" spans="6:7">
      <c r="F562" s="3"/>
      <c r="G562" s="3"/>
    </row>
    <row r="563" spans="6:7">
      <c r="F563" s="3"/>
      <c r="G563" s="3"/>
    </row>
    <row r="564" spans="6:7">
      <c r="F564" s="3"/>
      <c r="G564" s="3"/>
    </row>
    <row r="565" spans="6:7">
      <c r="F565" s="3"/>
      <c r="G565" s="3"/>
    </row>
    <row r="566" spans="6:7">
      <c r="F566" s="3"/>
      <c r="G566" s="3"/>
    </row>
    <row r="567" spans="6:7">
      <c r="F567" s="3"/>
      <c r="G567" s="3"/>
    </row>
    <row r="568" spans="6:7">
      <c r="F568" s="3"/>
      <c r="G568" s="3"/>
    </row>
    <row r="569" spans="6:7">
      <c r="F569" s="3"/>
      <c r="G569" s="3"/>
    </row>
    <row r="570" spans="6:7">
      <c r="F570" s="3"/>
      <c r="G570" s="3"/>
    </row>
    <row r="571" spans="6:7">
      <c r="F571" s="3"/>
      <c r="G571" s="3"/>
    </row>
    <row r="572" spans="6:7">
      <c r="F572" s="3"/>
      <c r="G572" s="3"/>
    </row>
    <row r="573" spans="6:7">
      <c r="F573" s="3"/>
      <c r="G573" s="3"/>
    </row>
    <row r="574" spans="6:7">
      <c r="F574" s="3"/>
      <c r="G574" s="3"/>
    </row>
    <row r="575" spans="6:7">
      <c r="F575" s="3"/>
      <c r="G575" s="3"/>
    </row>
    <row r="576" spans="6:7">
      <c r="F576" s="3"/>
      <c r="G576" s="3"/>
    </row>
    <row r="577" spans="6:7">
      <c r="F577" s="3"/>
      <c r="G577" s="3"/>
    </row>
    <row r="578" spans="6:7">
      <c r="F578" s="3"/>
      <c r="G578" s="3"/>
    </row>
  </sheetData>
  <sheetProtection algorithmName="SHA-512" hashValue="WB/Y6z7ZHCYy7RIU2IortTLIUEiwJayq8MBOeMPaZPkXBdC9gXD712uYVEMlFgVdzBweI96hZyyHrego1G4xgQ==" saltValue="49Aw5o+ruwcVQp84ePDfJg==" spinCount="100000" sheet="1" objects="1" scenarios="1" insertRows="0"/>
  <mergeCells count="2">
    <mergeCell ref="A1:P1"/>
    <mergeCell ref="A4:P4"/>
  </mergeCells>
  <phoneticPr fontId="20" type="noConversion"/>
  <dataValidations count="6">
    <dataValidation type="list" allowBlank="1" showInputMessage="1" showErrorMessage="1" sqref="H7:H16">
      <formula1>Disability</formula1>
    </dataValidation>
    <dataValidation type="list" allowBlank="1" showInputMessage="1" showErrorMessage="1" sqref="P7:P16">
      <formula1>Ethnicity</formula1>
    </dataValidation>
    <dataValidation type="list" allowBlank="1" showInputMessage="1" showErrorMessage="1" sqref="G7:G16">
      <formula1>Gender</formula1>
    </dataValidation>
    <dataValidation type="list" allowBlank="1" showInputMessage="1" showErrorMessage="1" sqref="I7:O16 D7:D16">
      <formula1>Yes</formula1>
    </dataValidation>
    <dataValidation type="list" allowBlank="1" showInputMessage="1" showErrorMessage="1" sqref="D17 C7:C17">
      <formula1>Role</formula1>
    </dataValidation>
    <dataValidation type="list" allowBlank="1" showInputMessage="1" showErrorMessage="1" sqref="F7:F16">
      <formula1>TeamAge</formula1>
    </dataValidation>
  </dataValidation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enableFormatConditionsCalculation="0"/>
  <dimension ref="A1:J16"/>
  <sheetViews>
    <sheetView zoomScale="90" zoomScaleNormal="90" zoomScalePageLayoutView="90" workbookViewId="0">
      <selection activeCell="A30" sqref="A30"/>
    </sheetView>
  </sheetViews>
  <sheetFormatPr baseColWidth="10" defaultColWidth="8.83203125" defaultRowHeight="13" x14ac:dyDescent="0"/>
  <cols>
    <col min="1" max="1" width="67.83203125" style="14" customWidth="1"/>
    <col min="2" max="2" width="21.5" style="14" bestFit="1" customWidth="1"/>
    <col min="3" max="3" width="20" style="14" customWidth="1"/>
    <col min="4" max="5" width="20.6640625" style="14" customWidth="1"/>
    <col min="6" max="6" width="22.83203125" style="14" customWidth="1"/>
    <col min="7" max="16384" width="8.83203125" style="14"/>
  </cols>
  <sheetData>
    <row r="1" spans="1:10" s="80" customFormat="1" ht="25" customHeight="1">
      <c r="A1" s="230" t="s">
        <v>193</v>
      </c>
      <c r="B1" s="230"/>
      <c r="C1" s="231"/>
      <c r="D1" s="231"/>
      <c r="E1" s="231"/>
    </row>
    <row r="3" spans="1:10" ht="39">
      <c r="A3" s="18" t="s">
        <v>194</v>
      </c>
      <c r="B3" s="18" t="s">
        <v>195</v>
      </c>
      <c r="C3" s="18" t="s">
        <v>196</v>
      </c>
      <c r="D3" s="18" t="s">
        <v>197</v>
      </c>
      <c r="E3" s="18" t="s">
        <v>198</v>
      </c>
    </row>
    <row r="4" spans="1:10">
      <c r="A4" s="155" t="s">
        <v>178</v>
      </c>
      <c r="B4" s="154"/>
      <c r="C4" s="154"/>
      <c r="D4" s="154"/>
      <c r="E4" s="154"/>
    </row>
    <row r="5" spans="1:10" ht="17.25" customHeight="1">
      <c r="A5" s="144" t="s">
        <v>199</v>
      </c>
      <c r="B5" s="156" t="s">
        <v>200</v>
      </c>
      <c r="C5" s="157">
        <v>33</v>
      </c>
      <c r="D5" s="149">
        <v>15</v>
      </c>
      <c r="E5" s="149">
        <f>SUM(C5:D5)</f>
        <v>48</v>
      </c>
    </row>
    <row r="6" spans="1:10">
      <c r="A6" s="129" t="s">
        <v>348</v>
      </c>
      <c r="B6" s="185" t="s">
        <v>200</v>
      </c>
      <c r="C6" s="70">
        <v>9000</v>
      </c>
      <c r="D6" s="70">
        <v>100</v>
      </c>
      <c r="E6" s="188">
        <f>SUM(C6:D6)</f>
        <v>9100</v>
      </c>
    </row>
    <row r="7" spans="1:10">
      <c r="A7" s="129"/>
      <c r="B7" s="185"/>
      <c r="C7" s="70"/>
      <c r="D7" s="70"/>
      <c r="E7" s="188">
        <f t="shared" ref="E7:E15" si="0">SUM(C7:D7)</f>
        <v>0</v>
      </c>
    </row>
    <row r="8" spans="1:10">
      <c r="A8" s="129"/>
      <c r="B8" s="185"/>
      <c r="C8" s="70"/>
      <c r="D8" s="70"/>
      <c r="E8" s="188">
        <f t="shared" si="0"/>
        <v>0</v>
      </c>
    </row>
    <row r="9" spans="1:10">
      <c r="A9" s="129"/>
      <c r="B9" s="185"/>
      <c r="C9" s="70"/>
      <c r="D9" s="70"/>
      <c r="E9" s="188">
        <f t="shared" si="0"/>
        <v>0</v>
      </c>
    </row>
    <row r="10" spans="1:10">
      <c r="A10" s="129"/>
      <c r="B10" s="185"/>
      <c r="C10" s="70"/>
      <c r="D10" s="70"/>
      <c r="E10" s="188">
        <f t="shared" si="0"/>
        <v>0</v>
      </c>
    </row>
    <row r="11" spans="1:10">
      <c r="A11" s="129"/>
      <c r="B11" s="185"/>
      <c r="C11" s="70"/>
      <c r="D11" s="70"/>
      <c r="E11" s="188">
        <f t="shared" si="0"/>
        <v>0</v>
      </c>
    </row>
    <row r="12" spans="1:10">
      <c r="A12" s="129"/>
      <c r="B12" s="185"/>
      <c r="C12" s="70"/>
      <c r="D12" s="70"/>
      <c r="E12" s="188">
        <f t="shared" si="0"/>
        <v>0</v>
      </c>
    </row>
    <row r="13" spans="1:10">
      <c r="A13" s="129"/>
      <c r="B13" s="185"/>
      <c r="C13" s="70"/>
      <c r="D13" s="70"/>
      <c r="E13" s="188">
        <f t="shared" si="0"/>
        <v>0</v>
      </c>
    </row>
    <row r="14" spans="1:10">
      <c r="A14" s="129"/>
      <c r="B14" s="185"/>
      <c r="C14" s="70"/>
      <c r="D14" s="70"/>
      <c r="E14" s="188">
        <f t="shared" si="0"/>
        <v>0</v>
      </c>
    </row>
    <row r="15" spans="1:10">
      <c r="A15" s="186"/>
      <c r="B15" s="185"/>
      <c r="C15" s="187"/>
      <c r="D15" s="187"/>
      <c r="E15" s="188">
        <f t="shared" si="0"/>
        <v>0</v>
      </c>
    </row>
    <row r="16" spans="1:10" ht="14">
      <c r="A16" s="71" t="s">
        <v>182</v>
      </c>
      <c r="B16" s="29"/>
      <c r="C16" s="21"/>
      <c r="D16" s="21"/>
      <c r="E16" s="21"/>
      <c r="F16" s="136"/>
      <c r="G16" s="31"/>
      <c r="H16" s="31"/>
      <c r="I16" s="31"/>
      <c r="J16" s="31"/>
    </row>
  </sheetData>
  <sheetProtection algorithmName="SHA-512" hashValue="GyUEeiuHAmn7yQpRG3v+RL5GOdIwzFPTd59yw0aebcZslckmclRl+mlh6XL3+7UDaURo+kg5butygdMMDYVh1w==" saltValue="s5+HPBglDN5avVLDEQi9Tg==" spinCount="100000" sheet="1" objects="1" scenarios="1" insertRows="0"/>
  <mergeCells count="1">
    <mergeCell ref="A1:E1"/>
  </mergeCells>
  <phoneticPr fontId="20" type="noConversion"/>
  <dataValidations count="1">
    <dataValidation type="list" allowBlank="1" showInputMessage="1" showErrorMessage="1" sqref="B6:B15">
      <formula1>Free</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enableFormatConditionsCalculation="0"/>
  <dimension ref="A1:M677"/>
  <sheetViews>
    <sheetView workbookViewId="0">
      <selection activeCell="B87" sqref="B87"/>
    </sheetView>
  </sheetViews>
  <sheetFormatPr baseColWidth="10" defaultColWidth="8.83203125" defaultRowHeight="13" x14ac:dyDescent="0"/>
  <cols>
    <col min="1" max="1" width="14.1640625" style="14" bestFit="1" customWidth="1"/>
    <col min="2" max="2" width="11.83203125" style="14" bestFit="1" customWidth="1"/>
    <col min="3" max="4" width="16.6640625" style="14" customWidth="1"/>
    <col min="5" max="5" width="21" style="14" customWidth="1"/>
    <col min="6" max="12" width="14.6640625" style="14" customWidth="1"/>
    <col min="13" max="13" width="52.6640625" style="14" customWidth="1"/>
    <col min="14" max="16384" width="8.83203125" style="14"/>
  </cols>
  <sheetData>
    <row r="1" spans="1:13" s="80" customFormat="1" ht="25" customHeight="1">
      <c r="A1" s="230" t="s">
        <v>201</v>
      </c>
      <c r="B1" s="231"/>
      <c r="C1" s="231"/>
      <c r="D1" s="231"/>
      <c r="E1" s="231"/>
      <c r="F1" s="79"/>
      <c r="G1" s="79"/>
      <c r="H1" s="79"/>
      <c r="I1" s="79"/>
      <c r="J1" s="79"/>
      <c r="K1" s="79"/>
      <c r="L1" s="79"/>
      <c r="M1" s="79"/>
    </row>
    <row r="3" spans="1:13" ht="39">
      <c r="A3" s="18" t="s">
        <v>184</v>
      </c>
      <c r="B3" s="18" t="s">
        <v>54</v>
      </c>
      <c r="C3" s="18" t="s">
        <v>92</v>
      </c>
      <c r="D3" s="18" t="s">
        <v>132</v>
      </c>
      <c r="E3" s="18" t="s">
        <v>137</v>
      </c>
      <c r="F3" s="19" t="s">
        <v>187</v>
      </c>
      <c r="G3" s="19" t="s">
        <v>188</v>
      </c>
      <c r="H3" s="19" t="s">
        <v>146</v>
      </c>
      <c r="I3" s="19" t="s">
        <v>147</v>
      </c>
      <c r="J3" s="19" t="s">
        <v>148</v>
      </c>
      <c r="K3" s="19" t="s">
        <v>149</v>
      </c>
      <c r="L3" s="19" t="s">
        <v>189</v>
      </c>
      <c r="M3" s="87" t="s">
        <v>93</v>
      </c>
    </row>
    <row r="4" spans="1:13" ht="34.5" customHeight="1">
      <c r="A4" s="233" t="s">
        <v>202</v>
      </c>
      <c r="B4" s="236"/>
      <c r="C4" s="236"/>
      <c r="D4" s="236"/>
      <c r="E4" s="236"/>
      <c r="F4" s="236"/>
      <c r="G4" s="236"/>
      <c r="H4" s="236"/>
      <c r="I4" s="236"/>
      <c r="J4" s="236"/>
      <c r="K4" s="236"/>
      <c r="L4" s="236"/>
      <c r="M4" s="237"/>
    </row>
    <row r="5" spans="1:13" ht="19.5" customHeight="1">
      <c r="A5" s="151" t="s">
        <v>178</v>
      </c>
      <c r="B5" s="152"/>
      <c r="C5" s="152"/>
      <c r="D5" s="152"/>
      <c r="E5" s="152"/>
      <c r="F5" s="152"/>
      <c r="G5" s="152"/>
      <c r="H5" s="152"/>
      <c r="I5" s="152"/>
      <c r="J5" s="152"/>
      <c r="K5" s="152"/>
      <c r="L5" s="152"/>
      <c r="M5" s="153"/>
    </row>
    <row r="6" spans="1:13" s="131" customFormat="1" ht="17.25" customHeight="1">
      <c r="A6" s="149">
        <v>1</v>
      </c>
      <c r="B6" s="144" t="s">
        <v>203</v>
      </c>
      <c r="C6" s="144" t="s">
        <v>117</v>
      </c>
      <c r="D6" s="144" t="s">
        <v>133</v>
      </c>
      <c r="E6" s="144" t="s">
        <v>138</v>
      </c>
      <c r="F6" s="144"/>
      <c r="G6" s="144"/>
      <c r="H6" s="144" t="s">
        <v>87</v>
      </c>
      <c r="I6" s="144"/>
      <c r="J6" s="144"/>
      <c r="K6" s="144"/>
      <c r="L6" s="144"/>
      <c r="M6" s="144" t="s">
        <v>204</v>
      </c>
    </row>
    <row r="7" spans="1:13">
      <c r="A7" s="129">
        <v>1</v>
      </c>
      <c r="B7" s="117" t="s">
        <v>282</v>
      </c>
      <c r="C7" s="182" t="s">
        <v>127</v>
      </c>
      <c r="D7" s="70" t="s">
        <v>134</v>
      </c>
      <c r="E7" s="183" t="s">
        <v>87</v>
      </c>
      <c r="F7" s="189"/>
      <c r="G7" s="189"/>
      <c r="H7" s="189" t="s">
        <v>87</v>
      </c>
      <c r="I7" s="189"/>
      <c r="J7" s="189"/>
      <c r="K7" s="189"/>
      <c r="L7" s="189"/>
      <c r="M7" s="117" t="s">
        <v>96</v>
      </c>
    </row>
    <row r="8" spans="1:13" ht="15.75" customHeight="1">
      <c r="A8" s="129">
        <v>2</v>
      </c>
      <c r="B8" s="117" t="s">
        <v>283</v>
      </c>
      <c r="C8" s="182" t="s">
        <v>113</v>
      </c>
      <c r="D8" s="70" t="s">
        <v>133</v>
      </c>
      <c r="E8" s="183" t="s">
        <v>138</v>
      </c>
      <c r="F8" s="189"/>
      <c r="G8" s="189"/>
      <c r="H8" s="189"/>
      <c r="I8" s="189"/>
      <c r="J8" s="189"/>
      <c r="K8" s="189"/>
      <c r="L8" s="189"/>
      <c r="M8" s="117" t="s">
        <v>128</v>
      </c>
    </row>
    <row r="9" spans="1:13">
      <c r="A9" s="129">
        <v>3</v>
      </c>
      <c r="B9" s="117" t="s">
        <v>284</v>
      </c>
      <c r="C9" s="182" t="s">
        <v>115</v>
      </c>
      <c r="D9" s="70" t="s">
        <v>133</v>
      </c>
      <c r="E9" s="183" t="s">
        <v>138</v>
      </c>
      <c r="F9" s="189"/>
      <c r="G9" s="189"/>
      <c r="H9" s="189"/>
      <c r="I9" s="189"/>
      <c r="J9" s="189"/>
      <c r="K9" s="189"/>
      <c r="L9" s="189"/>
      <c r="M9" s="117" t="s">
        <v>96</v>
      </c>
    </row>
    <row r="10" spans="1:13">
      <c r="A10" s="129">
        <v>4</v>
      </c>
      <c r="B10" s="117" t="s">
        <v>285</v>
      </c>
      <c r="C10" s="182" t="s">
        <v>111</v>
      </c>
      <c r="D10" s="70" t="s">
        <v>134</v>
      </c>
      <c r="E10" s="183" t="s">
        <v>138</v>
      </c>
      <c r="F10" s="189"/>
      <c r="G10" s="189"/>
      <c r="H10" s="189"/>
      <c r="I10" s="189"/>
      <c r="J10" s="189"/>
      <c r="K10" s="189"/>
      <c r="L10" s="189"/>
      <c r="M10" s="117" t="s">
        <v>96</v>
      </c>
    </row>
    <row r="11" spans="1:13">
      <c r="A11" s="129">
        <v>5</v>
      </c>
      <c r="B11" s="117" t="s">
        <v>286</v>
      </c>
      <c r="C11" s="182" t="s">
        <v>119</v>
      </c>
      <c r="D11" s="70" t="s">
        <v>134</v>
      </c>
      <c r="E11" s="183" t="s">
        <v>87</v>
      </c>
      <c r="F11" s="189"/>
      <c r="G11" s="189"/>
      <c r="H11" s="189" t="s">
        <v>87</v>
      </c>
      <c r="I11" s="189"/>
      <c r="J11" s="189"/>
      <c r="K11" s="189"/>
      <c r="L11" s="189"/>
      <c r="M11" s="117" t="s">
        <v>96</v>
      </c>
    </row>
    <row r="12" spans="1:13">
      <c r="A12" s="129">
        <v>6</v>
      </c>
      <c r="B12" s="117" t="s">
        <v>287</v>
      </c>
      <c r="C12" s="182" t="s">
        <v>109</v>
      </c>
      <c r="D12" s="70" t="s">
        <v>134</v>
      </c>
      <c r="E12" s="183" t="s">
        <v>138</v>
      </c>
      <c r="F12" s="189"/>
      <c r="G12" s="189"/>
      <c r="H12" s="189"/>
      <c r="I12" s="189"/>
      <c r="J12" s="189"/>
      <c r="K12" s="189"/>
      <c r="L12" s="189"/>
      <c r="M12" s="117" t="s">
        <v>96</v>
      </c>
    </row>
    <row r="13" spans="1:13">
      <c r="A13" s="129">
        <v>7</v>
      </c>
      <c r="B13" s="117" t="s">
        <v>288</v>
      </c>
      <c r="C13" s="182" t="s">
        <v>117</v>
      </c>
      <c r="D13" s="70" t="s">
        <v>134</v>
      </c>
      <c r="E13" s="183" t="s">
        <v>138</v>
      </c>
      <c r="F13" s="189"/>
      <c r="G13" s="189"/>
      <c r="H13" s="189"/>
      <c r="I13" s="189"/>
      <c r="J13" s="189"/>
      <c r="K13" s="189"/>
      <c r="L13" s="189"/>
      <c r="M13" s="117" t="s">
        <v>96</v>
      </c>
    </row>
    <row r="14" spans="1:13">
      <c r="A14" s="129">
        <v>8</v>
      </c>
      <c r="B14" s="117" t="s">
        <v>289</v>
      </c>
      <c r="C14" s="182" t="s">
        <v>121</v>
      </c>
      <c r="D14" s="70" t="s">
        <v>134</v>
      </c>
      <c r="E14" s="183" t="s">
        <v>138</v>
      </c>
      <c r="F14" s="189"/>
      <c r="G14" s="189"/>
      <c r="H14" s="189"/>
      <c r="I14" s="189"/>
      <c r="J14" s="189"/>
      <c r="K14" s="189"/>
      <c r="L14" s="189"/>
      <c r="M14" s="117" t="s">
        <v>96</v>
      </c>
    </row>
    <row r="15" spans="1:13">
      <c r="A15" s="129">
        <v>9</v>
      </c>
      <c r="B15" s="117" t="s">
        <v>287</v>
      </c>
      <c r="C15" s="182" t="s">
        <v>109</v>
      </c>
      <c r="D15" s="70" t="s">
        <v>133</v>
      </c>
      <c r="E15" s="183" t="s">
        <v>138</v>
      </c>
      <c r="F15" s="189"/>
      <c r="G15" s="189"/>
      <c r="H15" s="189"/>
      <c r="I15" s="189"/>
      <c r="J15" s="189"/>
      <c r="K15" s="189"/>
      <c r="L15" s="189"/>
      <c r="M15" s="117" t="s">
        <v>96</v>
      </c>
    </row>
    <row r="16" spans="1:13">
      <c r="A16" s="129">
        <v>10</v>
      </c>
      <c r="B16" s="117" t="s">
        <v>290</v>
      </c>
      <c r="C16" s="182" t="s">
        <v>111</v>
      </c>
      <c r="D16" s="70" t="s">
        <v>134</v>
      </c>
      <c r="E16" s="183" t="s">
        <v>138</v>
      </c>
      <c r="F16" s="189"/>
      <c r="G16" s="189"/>
      <c r="H16" s="189"/>
      <c r="I16" s="189"/>
      <c r="J16" s="189"/>
      <c r="K16" s="189"/>
      <c r="L16" s="189"/>
      <c r="M16" s="117" t="s">
        <v>96</v>
      </c>
    </row>
    <row r="17" spans="1:13">
      <c r="A17" s="129">
        <v>11</v>
      </c>
      <c r="B17" s="117" t="s">
        <v>291</v>
      </c>
      <c r="C17" s="182" t="s">
        <v>109</v>
      </c>
      <c r="D17" s="70" t="s">
        <v>134</v>
      </c>
      <c r="E17" s="183" t="s">
        <v>138</v>
      </c>
      <c r="F17" s="189"/>
      <c r="G17" s="189"/>
      <c r="H17" s="189"/>
      <c r="I17" s="189" t="s">
        <v>87</v>
      </c>
      <c r="J17" s="189" t="s">
        <v>87</v>
      </c>
      <c r="K17" s="189"/>
      <c r="L17" s="189"/>
      <c r="M17" s="117" t="s">
        <v>96</v>
      </c>
    </row>
    <row r="18" spans="1:13">
      <c r="A18" s="129">
        <v>12</v>
      </c>
      <c r="B18" s="117" t="s">
        <v>292</v>
      </c>
      <c r="C18" s="182" t="s">
        <v>113</v>
      </c>
      <c r="D18" s="70" t="s">
        <v>133</v>
      </c>
      <c r="E18" s="183" t="s">
        <v>138</v>
      </c>
      <c r="F18" s="189"/>
      <c r="G18" s="189"/>
      <c r="H18" s="189"/>
      <c r="I18" s="189"/>
      <c r="J18" s="189"/>
      <c r="K18" s="189"/>
      <c r="L18" s="189"/>
      <c r="M18" s="117" t="s">
        <v>96</v>
      </c>
    </row>
    <row r="19" spans="1:13">
      <c r="A19" s="129">
        <v>13</v>
      </c>
      <c r="B19" s="117" t="s">
        <v>293</v>
      </c>
      <c r="C19" s="182" t="s">
        <v>109</v>
      </c>
      <c r="D19" s="70" t="s">
        <v>134</v>
      </c>
      <c r="E19" s="183" t="s">
        <v>138</v>
      </c>
      <c r="F19" s="189"/>
      <c r="G19" s="189"/>
      <c r="H19" s="189"/>
      <c r="I19" s="189"/>
      <c r="J19" s="189"/>
      <c r="K19" s="189"/>
      <c r="L19" s="189"/>
      <c r="M19" s="117" t="s">
        <v>96</v>
      </c>
    </row>
    <row r="20" spans="1:13">
      <c r="A20" s="129">
        <v>14</v>
      </c>
      <c r="B20" s="117" t="s">
        <v>294</v>
      </c>
      <c r="C20" s="182" t="s">
        <v>113</v>
      </c>
      <c r="D20" s="70" t="s">
        <v>134</v>
      </c>
      <c r="E20" s="183" t="s">
        <v>87</v>
      </c>
      <c r="F20" s="189"/>
      <c r="G20" s="189"/>
      <c r="H20" s="189"/>
      <c r="I20" s="189" t="s">
        <v>87</v>
      </c>
      <c r="J20" s="189"/>
      <c r="K20" s="189"/>
      <c r="L20" s="189"/>
      <c r="M20" s="117" t="s">
        <v>96</v>
      </c>
    </row>
    <row r="21" spans="1:13">
      <c r="A21" s="129">
        <v>15</v>
      </c>
      <c r="B21" s="117"/>
      <c r="C21" s="182" t="s">
        <v>109</v>
      </c>
      <c r="D21" s="70" t="s">
        <v>133</v>
      </c>
      <c r="E21" s="183" t="s">
        <v>87</v>
      </c>
      <c r="F21" s="189"/>
      <c r="G21" s="189"/>
      <c r="H21" s="189"/>
      <c r="I21" s="189"/>
      <c r="J21" s="189" t="s">
        <v>87</v>
      </c>
      <c r="K21" s="189"/>
      <c r="L21" s="189"/>
      <c r="M21" s="117" t="s">
        <v>96</v>
      </c>
    </row>
    <row r="22" spans="1:13">
      <c r="A22" s="129">
        <v>16</v>
      </c>
      <c r="B22" s="117" t="s">
        <v>295</v>
      </c>
      <c r="C22" s="182" t="s">
        <v>107</v>
      </c>
      <c r="D22" s="70" t="s">
        <v>133</v>
      </c>
      <c r="E22" s="183" t="s">
        <v>138</v>
      </c>
      <c r="F22" s="189"/>
      <c r="G22" s="189"/>
      <c r="H22" s="189"/>
      <c r="I22" s="189"/>
      <c r="J22" s="189"/>
      <c r="K22" s="189"/>
      <c r="L22" s="189"/>
      <c r="M22" s="117" t="s">
        <v>96</v>
      </c>
    </row>
    <row r="23" spans="1:13">
      <c r="A23" s="129">
        <v>17</v>
      </c>
      <c r="B23" s="117"/>
      <c r="C23" s="182" t="s">
        <v>125</v>
      </c>
      <c r="D23" s="70" t="s">
        <v>134</v>
      </c>
      <c r="E23" s="183" t="s">
        <v>138</v>
      </c>
      <c r="F23" s="189"/>
      <c r="G23" s="189"/>
      <c r="H23" s="189"/>
      <c r="I23" s="189"/>
      <c r="J23" s="189"/>
      <c r="K23" s="189"/>
      <c r="L23" s="189"/>
      <c r="M23" s="117" t="s">
        <v>96</v>
      </c>
    </row>
    <row r="24" spans="1:13">
      <c r="A24" s="129">
        <v>18</v>
      </c>
      <c r="B24" s="117" t="s">
        <v>296</v>
      </c>
      <c r="C24" s="182" t="s">
        <v>119</v>
      </c>
      <c r="D24" s="70" t="s">
        <v>133</v>
      </c>
      <c r="E24" s="183" t="s">
        <v>138</v>
      </c>
      <c r="F24" s="189"/>
      <c r="G24" s="189"/>
      <c r="H24" s="189"/>
      <c r="I24" s="189"/>
      <c r="J24" s="189"/>
      <c r="K24" s="189"/>
      <c r="L24" s="189"/>
      <c r="M24" s="117" t="s">
        <v>96</v>
      </c>
    </row>
    <row r="25" spans="1:13">
      <c r="A25" s="129">
        <v>19</v>
      </c>
      <c r="B25" s="117" t="s">
        <v>297</v>
      </c>
      <c r="C25" s="182" t="s">
        <v>117</v>
      </c>
      <c r="D25" s="70" t="s">
        <v>134</v>
      </c>
      <c r="E25" s="183" t="s">
        <v>138</v>
      </c>
      <c r="F25" s="189"/>
      <c r="G25" s="189"/>
      <c r="H25" s="189"/>
      <c r="I25" s="189"/>
      <c r="J25" s="189"/>
      <c r="K25" s="189"/>
      <c r="L25" s="189"/>
      <c r="M25" s="117" t="s">
        <v>96</v>
      </c>
    </row>
    <row r="26" spans="1:13">
      <c r="A26" s="129">
        <v>20</v>
      </c>
      <c r="B26" s="117"/>
      <c r="C26" s="182" t="s">
        <v>117</v>
      </c>
      <c r="D26" s="70" t="s">
        <v>134</v>
      </c>
      <c r="E26" s="183" t="s">
        <v>138</v>
      </c>
      <c r="F26" s="189"/>
      <c r="G26" s="189"/>
      <c r="H26" s="189"/>
      <c r="I26" s="189"/>
      <c r="J26" s="189"/>
      <c r="K26" s="189"/>
      <c r="L26" s="189"/>
      <c r="M26" s="117" t="s">
        <v>96</v>
      </c>
    </row>
    <row r="27" spans="1:13">
      <c r="A27" s="129">
        <v>21</v>
      </c>
      <c r="B27" s="117" t="s">
        <v>298</v>
      </c>
      <c r="C27" s="182" t="s">
        <v>111</v>
      </c>
      <c r="D27" s="70" t="s">
        <v>134</v>
      </c>
      <c r="E27" s="183" t="s">
        <v>138</v>
      </c>
      <c r="F27" s="189"/>
      <c r="G27" s="189"/>
      <c r="H27" s="189"/>
      <c r="I27" s="189"/>
      <c r="J27" s="189"/>
      <c r="K27" s="189"/>
      <c r="L27" s="189"/>
      <c r="M27" s="117" t="s">
        <v>96</v>
      </c>
    </row>
    <row r="28" spans="1:13">
      <c r="A28" s="129">
        <v>22</v>
      </c>
      <c r="B28" s="117" t="s">
        <v>298</v>
      </c>
      <c r="C28" s="182" t="s">
        <v>115</v>
      </c>
      <c r="D28" s="70" t="s">
        <v>133</v>
      </c>
      <c r="E28" s="183" t="s">
        <v>138</v>
      </c>
      <c r="F28" s="189"/>
      <c r="G28" s="189"/>
      <c r="H28" s="189"/>
      <c r="I28" s="189"/>
      <c r="J28" s="189"/>
      <c r="K28" s="189"/>
      <c r="L28" s="189"/>
      <c r="M28" s="117" t="s">
        <v>96</v>
      </c>
    </row>
    <row r="29" spans="1:13">
      <c r="A29" s="129">
        <v>23</v>
      </c>
      <c r="B29" s="117" t="s">
        <v>298</v>
      </c>
      <c r="C29" s="182" t="s">
        <v>97</v>
      </c>
      <c r="D29" s="70" t="s">
        <v>133</v>
      </c>
      <c r="E29" s="183" t="s">
        <v>138</v>
      </c>
      <c r="F29" s="189"/>
      <c r="G29" s="189"/>
      <c r="H29" s="189"/>
      <c r="I29" s="189"/>
      <c r="J29" s="189"/>
      <c r="K29" s="189"/>
      <c r="L29" s="189"/>
      <c r="M29" s="117" t="s">
        <v>96</v>
      </c>
    </row>
    <row r="30" spans="1:13">
      <c r="A30" s="129">
        <v>24</v>
      </c>
      <c r="B30" s="117" t="s">
        <v>298</v>
      </c>
      <c r="C30" s="182" t="s">
        <v>97</v>
      </c>
      <c r="D30" s="70" t="s">
        <v>134</v>
      </c>
      <c r="E30" s="183" t="s">
        <v>138</v>
      </c>
      <c r="F30" s="189"/>
      <c r="G30" s="189"/>
      <c r="H30" s="189"/>
      <c r="I30" s="189"/>
      <c r="J30" s="189"/>
      <c r="K30" s="189"/>
      <c r="L30" s="189"/>
      <c r="M30" s="117" t="s">
        <v>96</v>
      </c>
    </row>
    <row r="31" spans="1:13">
      <c r="A31" s="129">
        <v>25</v>
      </c>
      <c r="B31" s="117"/>
      <c r="C31" s="182" t="s">
        <v>113</v>
      </c>
      <c r="D31" s="70" t="s">
        <v>134</v>
      </c>
      <c r="E31" s="183" t="s">
        <v>138</v>
      </c>
      <c r="F31" s="189"/>
      <c r="G31" s="189"/>
      <c r="H31" s="189"/>
      <c r="I31" s="189"/>
      <c r="J31" s="189"/>
      <c r="K31" s="189"/>
      <c r="L31" s="189"/>
      <c r="M31" s="117" t="s">
        <v>96</v>
      </c>
    </row>
    <row r="32" spans="1:13">
      <c r="A32" s="129">
        <v>26</v>
      </c>
      <c r="B32" s="117" t="s">
        <v>299</v>
      </c>
      <c r="C32" s="182" t="s">
        <v>109</v>
      </c>
      <c r="D32" s="70" t="s">
        <v>134</v>
      </c>
      <c r="E32" s="183" t="s">
        <v>138</v>
      </c>
      <c r="F32" s="189"/>
      <c r="G32" s="189"/>
      <c r="H32" s="189"/>
      <c r="I32" s="189"/>
      <c r="J32" s="189"/>
      <c r="K32" s="189"/>
      <c r="L32" s="189"/>
      <c r="M32" s="117" t="s">
        <v>96</v>
      </c>
    </row>
    <row r="33" spans="1:13">
      <c r="A33" s="129">
        <v>27</v>
      </c>
      <c r="B33" s="117" t="s">
        <v>299</v>
      </c>
      <c r="C33" s="182" t="s">
        <v>113</v>
      </c>
      <c r="D33" s="70" t="s">
        <v>134</v>
      </c>
      <c r="E33" s="183" t="s">
        <v>138</v>
      </c>
      <c r="F33" s="189"/>
      <c r="G33" s="189"/>
      <c r="H33" s="189"/>
      <c r="I33" s="189"/>
      <c r="J33" s="189"/>
      <c r="K33" s="189"/>
      <c r="L33" s="189"/>
      <c r="M33" s="117" t="s">
        <v>96</v>
      </c>
    </row>
    <row r="34" spans="1:13">
      <c r="A34" s="129">
        <v>28</v>
      </c>
      <c r="B34" s="117" t="s">
        <v>300</v>
      </c>
      <c r="C34" s="182" t="s">
        <v>117</v>
      </c>
      <c r="D34" s="70" t="s">
        <v>134</v>
      </c>
      <c r="E34" s="183" t="s">
        <v>138</v>
      </c>
      <c r="F34" s="189"/>
      <c r="G34" s="189"/>
      <c r="H34" s="189"/>
      <c r="I34" s="189"/>
      <c r="J34" s="189"/>
      <c r="K34" s="189"/>
      <c r="L34" s="189"/>
      <c r="M34" s="117" t="s">
        <v>96</v>
      </c>
    </row>
    <row r="35" spans="1:13">
      <c r="A35" s="129">
        <v>29</v>
      </c>
      <c r="B35" s="117" t="s">
        <v>301</v>
      </c>
      <c r="C35" s="182" t="s">
        <v>111</v>
      </c>
      <c r="D35" s="70" t="s">
        <v>134</v>
      </c>
      <c r="E35" s="183" t="s">
        <v>138</v>
      </c>
      <c r="F35" s="189"/>
      <c r="G35" s="189"/>
      <c r="H35" s="189"/>
      <c r="I35" s="189"/>
      <c r="J35" s="189"/>
      <c r="K35" s="189"/>
      <c r="L35" s="189"/>
      <c r="M35" s="117" t="s">
        <v>96</v>
      </c>
    </row>
    <row r="36" spans="1:13">
      <c r="A36" s="129">
        <v>30</v>
      </c>
      <c r="B36" s="117" t="s">
        <v>302</v>
      </c>
      <c r="C36" s="182" t="s">
        <v>109</v>
      </c>
      <c r="D36" s="70" t="s">
        <v>134</v>
      </c>
      <c r="E36" s="183" t="s">
        <v>138</v>
      </c>
      <c r="F36" s="189"/>
      <c r="G36" s="189"/>
      <c r="H36" s="189"/>
      <c r="I36" s="189"/>
      <c r="J36" s="189"/>
      <c r="K36" s="189"/>
      <c r="L36" s="189" t="s">
        <v>87</v>
      </c>
      <c r="M36" s="117" t="s">
        <v>96</v>
      </c>
    </row>
    <row r="37" spans="1:13">
      <c r="A37" s="129">
        <v>31</v>
      </c>
      <c r="B37" s="117" t="s">
        <v>303</v>
      </c>
      <c r="C37" s="182" t="s">
        <v>107</v>
      </c>
      <c r="D37" s="70" t="s">
        <v>133</v>
      </c>
      <c r="E37" s="183" t="s">
        <v>138</v>
      </c>
      <c r="F37" s="189"/>
      <c r="G37" s="189"/>
      <c r="H37" s="189"/>
      <c r="I37" s="189"/>
      <c r="J37" s="189"/>
      <c r="K37" s="189"/>
      <c r="L37" s="189"/>
      <c r="M37" s="117" t="s">
        <v>96</v>
      </c>
    </row>
    <row r="38" spans="1:13">
      <c r="A38" s="129">
        <v>32</v>
      </c>
      <c r="B38" s="117" t="s">
        <v>303</v>
      </c>
      <c r="C38" s="182" t="s">
        <v>107</v>
      </c>
      <c r="D38" s="70" t="s">
        <v>134</v>
      </c>
      <c r="E38" s="183" t="s">
        <v>87</v>
      </c>
      <c r="F38" s="189" t="s">
        <v>87</v>
      </c>
      <c r="G38" s="189"/>
      <c r="H38" s="189"/>
      <c r="I38" s="189"/>
      <c r="J38" s="189"/>
      <c r="K38" s="189"/>
      <c r="L38" s="189"/>
      <c r="M38" s="117" t="s">
        <v>96</v>
      </c>
    </row>
    <row r="39" spans="1:13">
      <c r="A39" s="129">
        <v>33</v>
      </c>
      <c r="B39" s="117" t="s">
        <v>303</v>
      </c>
      <c r="C39" s="182" t="s">
        <v>117</v>
      </c>
      <c r="D39" s="70" t="s">
        <v>134</v>
      </c>
      <c r="E39" s="183" t="s">
        <v>138</v>
      </c>
      <c r="F39" s="189"/>
      <c r="G39" s="189"/>
      <c r="H39" s="189"/>
      <c r="I39" s="189"/>
      <c r="J39" s="189"/>
      <c r="K39" s="189"/>
      <c r="L39" s="189"/>
      <c r="M39" s="117" t="s">
        <v>96</v>
      </c>
    </row>
    <row r="40" spans="1:13">
      <c r="A40" s="129">
        <v>34</v>
      </c>
      <c r="B40" s="117" t="s">
        <v>303</v>
      </c>
      <c r="C40" s="182" t="s">
        <v>119</v>
      </c>
      <c r="D40" s="70" t="s">
        <v>134</v>
      </c>
      <c r="E40" s="183" t="s">
        <v>138</v>
      </c>
      <c r="F40" s="189"/>
      <c r="G40" s="189"/>
      <c r="H40" s="189"/>
      <c r="I40" s="189"/>
      <c r="J40" s="189"/>
      <c r="K40" s="189"/>
      <c r="L40" s="189"/>
      <c r="M40" s="117" t="s">
        <v>96</v>
      </c>
    </row>
    <row r="41" spans="1:13">
      <c r="A41" s="129">
        <v>35</v>
      </c>
      <c r="B41" s="117" t="s">
        <v>303</v>
      </c>
      <c r="C41" s="182" t="s">
        <v>117</v>
      </c>
      <c r="D41" s="70" t="s">
        <v>134</v>
      </c>
      <c r="E41" s="183" t="s">
        <v>138</v>
      </c>
      <c r="F41" s="189"/>
      <c r="G41" s="189"/>
      <c r="H41" s="189"/>
      <c r="I41" s="189"/>
      <c r="J41" s="189"/>
      <c r="K41" s="189"/>
      <c r="L41" s="189"/>
      <c r="M41" s="117" t="s">
        <v>96</v>
      </c>
    </row>
    <row r="42" spans="1:13">
      <c r="A42" s="129">
        <v>36</v>
      </c>
      <c r="B42" s="117" t="s">
        <v>303</v>
      </c>
      <c r="C42" s="182" t="s">
        <v>123</v>
      </c>
      <c r="D42" s="70" t="s">
        <v>134</v>
      </c>
      <c r="E42" s="183" t="s">
        <v>138</v>
      </c>
      <c r="F42" s="189"/>
      <c r="G42" s="189"/>
      <c r="H42" s="189"/>
      <c r="I42" s="189"/>
      <c r="J42" s="189"/>
      <c r="K42" s="189"/>
      <c r="L42" s="189"/>
      <c r="M42" s="117" t="s">
        <v>96</v>
      </c>
    </row>
    <row r="43" spans="1:13">
      <c r="A43" s="129">
        <v>37</v>
      </c>
      <c r="B43" s="117" t="s">
        <v>304</v>
      </c>
      <c r="C43" s="182" t="s">
        <v>115</v>
      </c>
      <c r="D43" s="70" t="s">
        <v>134</v>
      </c>
      <c r="E43" s="183" t="s">
        <v>138</v>
      </c>
      <c r="F43" s="189"/>
      <c r="G43" s="189"/>
      <c r="H43" s="189"/>
      <c r="I43" s="189"/>
      <c r="J43" s="189"/>
      <c r="K43" s="189"/>
      <c r="L43" s="189"/>
      <c r="M43" s="117" t="s">
        <v>96</v>
      </c>
    </row>
    <row r="44" spans="1:13">
      <c r="A44" s="129">
        <v>38</v>
      </c>
      <c r="B44" s="117" t="s">
        <v>305</v>
      </c>
      <c r="C44" s="182" t="s">
        <v>115</v>
      </c>
      <c r="D44" s="70" t="s">
        <v>134</v>
      </c>
      <c r="E44" s="183" t="s">
        <v>138</v>
      </c>
      <c r="F44" s="189"/>
      <c r="G44" s="189"/>
      <c r="H44" s="189"/>
      <c r="I44" s="189"/>
      <c r="J44" s="189"/>
      <c r="K44" s="189"/>
      <c r="L44" s="189"/>
      <c r="M44" s="117" t="s">
        <v>96</v>
      </c>
    </row>
    <row r="45" spans="1:13">
      <c r="A45" s="129">
        <v>39</v>
      </c>
      <c r="B45" s="117" t="s">
        <v>306</v>
      </c>
      <c r="C45" s="182" t="s">
        <v>117</v>
      </c>
      <c r="D45" s="70" t="s">
        <v>134</v>
      </c>
      <c r="E45" s="183" t="s">
        <v>87</v>
      </c>
      <c r="F45" s="189"/>
      <c r="G45" s="189"/>
      <c r="H45" s="189"/>
      <c r="I45" s="189"/>
      <c r="J45" s="189" t="s">
        <v>87</v>
      </c>
      <c r="K45" s="189"/>
      <c r="L45" s="189"/>
      <c r="M45" s="117" t="s">
        <v>96</v>
      </c>
    </row>
    <row r="46" spans="1:13">
      <c r="A46" s="129">
        <v>40</v>
      </c>
      <c r="B46" s="117"/>
      <c r="C46" s="182" t="s">
        <v>109</v>
      </c>
      <c r="D46" s="70" t="s">
        <v>134</v>
      </c>
      <c r="E46" s="183" t="s">
        <v>138</v>
      </c>
      <c r="F46" s="189"/>
      <c r="G46" s="189"/>
      <c r="H46" s="189"/>
      <c r="I46" s="189"/>
      <c r="J46" s="189"/>
      <c r="K46" s="189"/>
      <c r="L46" s="189"/>
      <c r="M46" s="117" t="s">
        <v>112</v>
      </c>
    </row>
    <row r="47" spans="1:13">
      <c r="A47" s="129">
        <v>41</v>
      </c>
      <c r="B47" s="117" t="s">
        <v>307</v>
      </c>
      <c r="C47" s="182" t="s">
        <v>119</v>
      </c>
      <c r="D47" s="70" t="s">
        <v>134</v>
      </c>
      <c r="E47" s="183" t="s">
        <v>87</v>
      </c>
      <c r="F47" s="189"/>
      <c r="G47" s="189"/>
      <c r="H47" s="189"/>
      <c r="I47" s="189" t="s">
        <v>87</v>
      </c>
      <c r="J47" s="189"/>
      <c r="K47" s="189"/>
      <c r="L47" s="189"/>
      <c r="M47" s="117" t="s">
        <v>96</v>
      </c>
    </row>
    <row r="48" spans="1:13">
      <c r="A48" s="129">
        <v>42</v>
      </c>
      <c r="B48" s="117" t="s">
        <v>308</v>
      </c>
      <c r="C48" s="182" t="s">
        <v>113</v>
      </c>
      <c r="D48" s="70" t="s">
        <v>134</v>
      </c>
      <c r="E48" s="183" t="s">
        <v>138</v>
      </c>
      <c r="F48" s="189"/>
      <c r="G48" s="189"/>
      <c r="H48" s="189"/>
      <c r="I48" s="189"/>
      <c r="J48" s="189"/>
      <c r="K48" s="189"/>
      <c r="L48" s="189"/>
      <c r="M48" s="117" t="s">
        <v>96</v>
      </c>
    </row>
    <row r="49" spans="1:13">
      <c r="A49" s="129">
        <v>43</v>
      </c>
      <c r="B49" s="117" t="s">
        <v>309</v>
      </c>
      <c r="C49" s="182" t="s">
        <v>115</v>
      </c>
      <c r="D49" s="70" t="s">
        <v>134</v>
      </c>
      <c r="E49" s="183" t="s">
        <v>138</v>
      </c>
      <c r="F49" s="189"/>
      <c r="G49" s="189"/>
      <c r="H49" s="189"/>
      <c r="I49" s="189"/>
      <c r="J49" s="189"/>
      <c r="K49" s="189"/>
      <c r="L49" s="189"/>
      <c r="M49" s="117" t="s">
        <v>96</v>
      </c>
    </row>
    <row r="50" spans="1:13">
      <c r="A50" s="129">
        <v>44</v>
      </c>
      <c r="B50" s="117" t="s">
        <v>310</v>
      </c>
      <c r="C50" s="182" t="s">
        <v>115</v>
      </c>
      <c r="D50" s="70" t="s">
        <v>134</v>
      </c>
      <c r="E50" s="183" t="s">
        <v>138</v>
      </c>
      <c r="F50" s="189"/>
      <c r="G50" s="189"/>
      <c r="H50" s="189"/>
      <c r="I50" s="189"/>
      <c r="J50" s="189"/>
      <c r="K50" s="189"/>
      <c r="L50" s="189"/>
      <c r="M50" s="117" t="s">
        <v>96</v>
      </c>
    </row>
    <row r="51" spans="1:13">
      <c r="A51" s="129">
        <v>45</v>
      </c>
      <c r="B51" s="117" t="s">
        <v>311</v>
      </c>
      <c r="C51" s="182" t="s">
        <v>119</v>
      </c>
      <c r="D51" s="70" t="s">
        <v>133</v>
      </c>
      <c r="E51" s="183" t="s">
        <v>87</v>
      </c>
      <c r="F51" s="189"/>
      <c r="G51" s="189"/>
      <c r="H51" s="189"/>
      <c r="I51" s="189"/>
      <c r="J51" s="189" t="s">
        <v>87</v>
      </c>
      <c r="K51" s="189"/>
      <c r="L51" s="189"/>
      <c r="M51" s="117" t="s">
        <v>96</v>
      </c>
    </row>
    <row r="52" spans="1:13">
      <c r="A52" s="129">
        <v>46</v>
      </c>
      <c r="B52" s="117"/>
      <c r="C52" s="182" t="s">
        <v>101</v>
      </c>
      <c r="D52" s="70" t="s">
        <v>133</v>
      </c>
      <c r="E52" s="183" t="s">
        <v>87</v>
      </c>
      <c r="F52" s="189" t="s">
        <v>87</v>
      </c>
      <c r="G52" s="189"/>
      <c r="H52" s="189"/>
      <c r="I52" s="189"/>
      <c r="J52" s="189" t="s">
        <v>87</v>
      </c>
      <c r="K52" s="189"/>
      <c r="L52" s="189"/>
      <c r="M52" s="117" t="s">
        <v>96</v>
      </c>
    </row>
    <row r="53" spans="1:13">
      <c r="A53" s="129">
        <v>47</v>
      </c>
      <c r="B53" s="117" t="s">
        <v>312</v>
      </c>
      <c r="C53" s="182" t="s">
        <v>113</v>
      </c>
      <c r="D53" s="70" t="s">
        <v>134</v>
      </c>
      <c r="E53" s="183" t="s">
        <v>131</v>
      </c>
      <c r="F53" s="189"/>
      <c r="G53" s="189"/>
      <c r="H53" s="189"/>
      <c r="I53" s="189"/>
      <c r="J53" s="189"/>
      <c r="K53" s="189"/>
      <c r="L53" s="189"/>
      <c r="M53" s="117" t="s">
        <v>96</v>
      </c>
    </row>
    <row r="54" spans="1:13">
      <c r="A54" s="129">
        <v>48</v>
      </c>
      <c r="B54" s="117" t="s">
        <v>313</v>
      </c>
      <c r="C54" s="182" t="s">
        <v>115</v>
      </c>
      <c r="D54" s="70" t="s">
        <v>134</v>
      </c>
      <c r="E54" s="183" t="s">
        <v>138</v>
      </c>
      <c r="F54" s="189"/>
      <c r="G54" s="189"/>
      <c r="H54" s="189"/>
      <c r="I54" s="189"/>
      <c r="J54" s="189"/>
      <c r="K54" s="189"/>
      <c r="L54" s="189"/>
      <c r="M54" s="117" t="s">
        <v>96</v>
      </c>
    </row>
    <row r="55" spans="1:13">
      <c r="A55" s="129">
        <v>49</v>
      </c>
      <c r="B55" s="117" t="s">
        <v>314</v>
      </c>
      <c r="C55" s="182" t="s">
        <v>97</v>
      </c>
      <c r="D55" s="70" t="s">
        <v>134</v>
      </c>
      <c r="E55" s="183" t="s">
        <v>138</v>
      </c>
      <c r="F55" s="189"/>
      <c r="G55" s="189"/>
      <c r="H55" s="189"/>
      <c r="I55" s="189"/>
      <c r="J55" s="189"/>
      <c r="K55" s="189"/>
      <c r="L55" s="189"/>
      <c r="M55" s="117" t="s">
        <v>96</v>
      </c>
    </row>
    <row r="56" spans="1:13">
      <c r="A56" s="129">
        <v>50</v>
      </c>
      <c r="B56" s="117" t="s">
        <v>315</v>
      </c>
      <c r="C56" s="182" t="s">
        <v>99</v>
      </c>
      <c r="D56" s="70" t="s">
        <v>134</v>
      </c>
      <c r="E56" s="183" t="s">
        <v>138</v>
      </c>
      <c r="F56" s="189"/>
      <c r="G56" s="189"/>
      <c r="H56" s="189"/>
      <c r="I56" s="189"/>
      <c r="J56" s="189"/>
      <c r="K56" s="189"/>
      <c r="L56" s="189"/>
      <c r="M56" s="117" t="s">
        <v>96</v>
      </c>
    </row>
    <row r="57" spans="1:13">
      <c r="A57" s="129">
        <v>51</v>
      </c>
      <c r="B57" s="117" t="s">
        <v>314</v>
      </c>
      <c r="C57" s="182" t="s">
        <v>115</v>
      </c>
      <c r="D57" s="70" t="s">
        <v>134</v>
      </c>
      <c r="E57" s="183" t="s">
        <v>138</v>
      </c>
      <c r="F57" s="189"/>
      <c r="G57" s="189"/>
      <c r="H57" s="189"/>
      <c r="I57" s="189"/>
      <c r="J57" s="189"/>
      <c r="K57" s="189"/>
      <c r="L57" s="189"/>
      <c r="M57" s="117" t="s">
        <v>96</v>
      </c>
    </row>
    <row r="58" spans="1:13">
      <c r="A58" s="129">
        <v>52</v>
      </c>
      <c r="B58" s="117" t="s">
        <v>314</v>
      </c>
      <c r="C58" s="182" t="s">
        <v>123</v>
      </c>
      <c r="D58" s="70" t="s">
        <v>134</v>
      </c>
      <c r="E58" s="183" t="s">
        <v>138</v>
      </c>
      <c r="F58" s="189"/>
      <c r="G58" s="189"/>
      <c r="H58" s="189"/>
      <c r="I58" s="189"/>
      <c r="J58" s="189"/>
      <c r="K58" s="189"/>
      <c r="L58" s="189"/>
      <c r="M58" s="117" t="s">
        <v>96</v>
      </c>
    </row>
    <row r="59" spans="1:13">
      <c r="A59" s="129">
        <v>53</v>
      </c>
      <c r="B59" s="117" t="s">
        <v>316</v>
      </c>
      <c r="C59" s="182" t="s">
        <v>119</v>
      </c>
      <c r="D59" s="70" t="s">
        <v>133</v>
      </c>
      <c r="E59" s="183" t="s">
        <v>138</v>
      </c>
      <c r="F59" s="189"/>
      <c r="G59" s="189"/>
      <c r="H59" s="189"/>
      <c r="I59" s="189"/>
      <c r="J59" s="189"/>
      <c r="K59" s="189"/>
      <c r="L59" s="189"/>
      <c r="M59" s="117" t="s">
        <v>96</v>
      </c>
    </row>
    <row r="60" spans="1:13">
      <c r="A60" s="129">
        <v>54</v>
      </c>
      <c r="B60" s="117" t="s">
        <v>317</v>
      </c>
      <c r="C60" s="182" t="s">
        <v>121</v>
      </c>
      <c r="D60" s="70" t="s">
        <v>134</v>
      </c>
      <c r="E60" s="183" t="s">
        <v>138</v>
      </c>
      <c r="F60" s="189"/>
      <c r="G60" s="189"/>
      <c r="H60" s="189"/>
      <c r="I60" s="189"/>
      <c r="J60" s="189"/>
      <c r="K60" s="189"/>
      <c r="L60" s="189"/>
      <c r="M60" s="117" t="s">
        <v>96</v>
      </c>
    </row>
    <row r="61" spans="1:13">
      <c r="A61" s="129">
        <v>55</v>
      </c>
      <c r="B61" s="117" t="s">
        <v>305</v>
      </c>
      <c r="C61" s="182" t="s">
        <v>115</v>
      </c>
      <c r="D61" s="70" t="s">
        <v>134</v>
      </c>
      <c r="E61" s="183" t="s">
        <v>138</v>
      </c>
      <c r="F61" s="189"/>
      <c r="G61" s="189"/>
      <c r="H61" s="189"/>
      <c r="I61" s="189"/>
      <c r="J61" s="189"/>
      <c r="K61" s="189"/>
      <c r="L61" s="189"/>
      <c r="M61" s="117" t="s">
        <v>96</v>
      </c>
    </row>
    <row r="62" spans="1:13">
      <c r="A62" s="129">
        <v>56</v>
      </c>
      <c r="B62" s="117" t="s">
        <v>318</v>
      </c>
      <c r="C62" s="182" t="s">
        <v>107</v>
      </c>
      <c r="D62" s="70" t="s">
        <v>134</v>
      </c>
      <c r="E62" s="183" t="s">
        <v>138</v>
      </c>
      <c r="F62" s="189"/>
      <c r="G62" s="189"/>
      <c r="H62" s="189"/>
      <c r="I62" s="189"/>
      <c r="J62" s="189"/>
      <c r="K62" s="189"/>
      <c r="L62" s="189"/>
      <c r="M62" s="117" t="s">
        <v>96</v>
      </c>
    </row>
    <row r="63" spans="1:13">
      <c r="A63" s="129">
        <v>57</v>
      </c>
      <c r="B63" s="117" t="s">
        <v>319</v>
      </c>
      <c r="C63" s="182" t="s">
        <v>119</v>
      </c>
      <c r="D63" s="70" t="s">
        <v>133</v>
      </c>
      <c r="E63" s="183" t="s">
        <v>138</v>
      </c>
      <c r="F63" s="189"/>
      <c r="G63" s="189"/>
      <c r="H63" s="189"/>
      <c r="I63" s="189"/>
      <c r="J63" s="189"/>
      <c r="K63" s="189"/>
      <c r="L63" s="189"/>
      <c r="M63" s="117" t="s">
        <v>96</v>
      </c>
    </row>
    <row r="64" spans="1:13">
      <c r="A64" s="129">
        <v>58</v>
      </c>
      <c r="B64" s="117" t="s">
        <v>320</v>
      </c>
      <c r="C64" s="182" t="s">
        <v>117</v>
      </c>
      <c r="D64" s="70" t="s">
        <v>134</v>
      </c>
      <c r="E64" s="183" t="s">
        <v>138</v>
      </c>
      <c r="F64" s="189"/>
      <c r="G64" s="189"/>
      <c r="H64" s="189"/>
      <c r="I64" s="189"/>
      <c r="J64" s="189"/>
      <c r="K64" s="189"/>
      <c r="L64" s="189"/>
      <c r="M64" s="117" t="s">
        <v>96</v>
      </c>
    </row>
    <row r="65" spans="1:13">
      <c r="A65" s="129">
        <v>59</v>
      </c>
      <c r="B65" s="117" t="s">
        <v>293</v>
      </c>
      <c r="C65" s="182" t="s">
        <v>119</v>
      </c>
      <c r="D65" s="70" t="s">
        <v>134</v>
      </c>
      <c r="E65" s="183" t="s">
        <v>138</v>
      </c>
      <c r="F65" s="189"/>
      <c r="G65" s="189"/>
      <c r="H65" s="189"/>
      <c r="I65" s="189"/>
      <c r="J65" s="189"/>
      <c r="K65" s="189"/>
      <c r="L65" s="189"/>
      <c r="M65" s="117" t="s">
        <v>96</v>
      </c>
    </row>
    <row r="66" spans="1:13">
      <c r="A66" s="129">
        <v>60</v>
      </c>
      <c r="B66" s="117" t="s">
        <v>321</v>
      </c>
      <c r="C66" s="182" t="s">
        <v>111</v>
      </c>
      <c r="D66" s="70" t="s">
        <v>134</v>
      </c>
      <c r="E66" s="183" t="s">
        <v>138</v>
      </c>
      <c r="F66" s="189"/>
      <c r="G66" s="189"/>
      <c r="H66" s="189"/>
      <c r="I66" s="189"/>
      <c r="J66" s="189"/>
      <c r="K66" s="189"/>
      <c r="L66" s="189"/>
      <c r="M66" s="117" t="s">
        <v>96</v>
      </c>
    </row>
    <row r="67" spans="1:13">
      <c r="A67" s="129">
        <v>61</v>
      </c>
      <c r="B67" s="117" t="s">
        <v>322</v>
      </c>
      <c r="C67" s="182" t="s">
        <v>97</v>
      </c>
      <c r="D67" s="70" t="s">
        <v>134</v>
      </c>
      <c r="E67" s="183" t="s">
        <v>138</v>
      </c>
      <c r="F67" s="189"/>
      <c r="G67" s="189"/>
      <c r="H67" s="189"/>
      <c r="I67" s="189"/>
      <c r="J67" s="189"/>
      <c r="K67" s="189"/>
      <c r="L67" s="189"/>
      <c r="M67" s="117" t="s">
        <v>96</v>
      </c>
    </row>
    <row r="68" spans="1:13">
      <c r="A68" s="129">
        <v>62</v>
      </c>
      <c r="B68" s="117" t="s">
        <v>322</v>
      </c>
      <c r="C68" s="182" t="s">
        <v>111</v>
      </c>
      <c r="D68" s="70" t="s">
        <v>134</v>
      </c>
      <c r="E68" s="183" t="s">
        <v>138</v>
      </c>
      <c r="F68" s="189"/>
      <c r="G68" s="189"/>
      <c r="H68" s="189"/>
      <c r="I68" s="189"/>
      <c r="J68" s="189"/>
      <c r="K68" s="189"/>
      <c r="L68" s="189"/>
      <c r="M68" s="117" t="s">
        <v>96</v>
      </c>
    </row>
    <row r="69" spans="1:13">
      <c r="A69" s="129">
        <v>63</v>
      </c>
      <c r="B69" s="117" t="s">
        <v>323</v>
      </c>
      <c r="C69" s="182" t="s">
        <v>94</v>
      </c>
      <c r="D69" s="70" t="s">
        <v>134</v>
      </c>
      <c r="E69" s="183" t="s">
        <v>138</v>
      </c>
      <c r="F69" s="189"/>
      <c r="G69" s="189"/>
      <c r="H69" s="189"/>
      <c r="I69" s="189"/>
      <c r="J69" s="189"/>
      <c r="K69" s="189"/>
      <c r="L69" s="189"/>
      <c r="M69" s="117" t="s">
        <v>96</v>
      </c>
    </row>
    <row r="70" spans="1:13">
      <c r="A70" s="129">
        <v>64</v>
      </c>
      <c r="B70" s="117" t="s">
        <v>309</v>
      </c>
      <c r="C70" s="182" t="s">
        <v>97</v>
      </c>
      <c r="D70" s="70" t="s">
        <v>134</v>
      </c>
      <c r="E70" s="183" t="s">
        <v>87</v>
      </c>
      <c r="F70" s="189" t="s">
        <v>87</v>
      </c>
      <c r="G70" s="189"/>
      <c r="H70" s="189"/>
      <c r="I70" s="189"/>
      <c r="J70" s="189"/>
      <c r="K70" s="189"/>
      <c r="L70" s="189"/>
      <c r="M70" s="117" t="s">
        <v>96</v>
      </c>
    </row>
    <row r="71" spans="1:13">
      <c r="A71" s="129">
        <v>65</v>
      </c>
      <c r="B71" s="117" t="s">
        <v>309</v>
      </c>
      <c r="C71" s="182" t="s">
        <v>109</v>
      </c>
      <c r="D71" s="70" t="s">
        <v>134</v>
      </c>
      <c r="E71" s="183" t="s">
        <v>138</v>
      </c>
      <c r="F71" s="189"/>
      <c r="G71" s="189"/>
      <c r="H71" s="189"/>
      <c r="I71" s="189"/>
      <c r="J71" s="189"/>
      <c r="K71" s="189"/>
      <c r="L71" s="189"/>
      <c r="M71" s="117" t="s">
        <v>96</v>
      </c>
    </row>
    <row r="72" spans="1:13">
      <c r="A72" s="129">
        <v>66</v>
      </c>
      <c r="B72" s="117" t="s">
        <v>324</v>
      </c>
      <c r="C72" s="182" t="s">
        <v>119</v>
      </c>
      <c r="D72" s="70" t="s">
        <v>133</v>
      </c>
      <c r="E72" s="183" t="s">
        <v>131</v>
      </c>
      <c r="F72" s="189"/>
      <c r="G72" s="189"/>
      <c r="H72" s="189"/>
      <c r="I72" s="189"/>
      <c r="J72" s="189" t="s">
        <v>87</v>
      </c>
      <c r="K72" s="189"/>
      <c r="L72" s="189"/>
      <c r="M72" s="117" t="s">
        <v>96</v>
      </c>
    </row>
    <row r="73" spans="1:13">
      <c r="A73" s="129">
        <v>67</v>
      </c>
      <c r="B73" s="117" t="s">
        <v>325</v>
      </c>
      <c r="C73" s="182" t="s">
        <v>115</v>
      </c>
      <c r="D73" s="70" t="s">
        <v>134</v>
      </c>
      <c r="E73" s="183" t="s">
        <v>138</v>
      </c>
      <c r="F73" s="189"/>
      <c r="G73" s="189"/>
      <c r="H73" s="189"/>
      <c r="I73" s="189"/>
      <c r="J73" s="189"/>
      <c r="K73" s="189"/>
      <c r="L73" s="189"/>
      <c r="M73" s="117" t="s">
        <v>96</v>
      </c>
    </row>
    <row r="74" spans="1:13">
      <c r="A74" s="129">
        <v>68</v>
      </c>
      <c r="B74" s="117" t="s">
        <v>326</v>
      </c>
      <c r="C74" s="182" t="s">
        <v>113</v>
      </c>
      <c r="D74" s="70" t="s">
        <v>134</v>
      </c>
      <c r="E74" s="183" t="s">
        <v>138</v>
      </c>
      <c r="F74" s="189"/>
      <c r="G74" s="189"/>
      <c r="H74" s="189"/>
      <c r="I74" s="189"/>
      <c r="J74" s="189"/>
      <c r="K74" s="189"/>
      <c r="L74" s="189"/>
      <c r="M74" s="117" t="s">
        <v>96</v>
      </c>
    </row>
    <row r="75" spans="1:13">
      <c r="A75" s="129">
        <v>69</v>
      </c>
      <c r="B75" s="117" t="s">
        <v>327</v>
      </c>
      <c r="C75" s="182" t="s">
        <v>115</v>
      </c>
      <c r="D75" s="70" t="s">
        <v>133</v>
      </c>
      <c r="E75" s="183" t="s">
        <v>138</v>
      </c>
      <c r="F75" s="189"/>
      <c r="G75" s="189"/>
      <c r="H75" s="189"/>
      <c r="I75" s="189"/>
      <c r="J75" s="189"/>
      <c r="K75" s="189"/>
      <c r="L75" s="189"/>
      <c r="M75" s="117" t="s">
        <v>96</v>
      </c>
    </row>
    <row r="76" spans="1:13">
      <c r="A76" s="129">
        <v>70</v>
      </c>
      <c r="B76" s="117" t="s">
        <v>328</v>
      </c>
      <c r="C76" s="182" t="s">
        <v>109</v>
      </c>
      <c r="D76" s="70" t="s">
        <v>134</v>
      </c>
      <c r="E76" s="183" t="s">
        <v>138</v>
      </c>
      <c r="F76" s="189"/>
      <c r="G76" s="189"/>
      <c r="H76" s="189"/>
      <c r="I76" s="189"/>
      <c r="J76" s="189"/>
      <c r="K76" s="189"/>
      <c r="L76" s="189"/>
      <c r="M76" s="117" t="s">
        <v>96</v>
      </c>
    </row>
    <row r="77" spans="1:13">
      <c r="A77" s="129">
        <v>71</v>
      </c>
      <c r="B77" s="117" t="s">
        <v>329</v>
      </c>
      <c r="C77" s="182" t="s">
        <v>115</v>
      </c>
      <c r="D77" s="70" t="s">
        <v>134</v>
      </c>
      <c r="E77" s="183" t="s">
        <v>138</v>
      </c>
      <c r="F77" s="189"/>
      <c r="G77" s="189"/>
      <c r="H77" s="189"/>
      <c r="I77" s="189"/>
      <c r="J77" s="189"/>
      <c r="K77" s="189"/>
      <c r="L77" s="189"/>
      <c r="M77" s="117" t="s">
        <v>96</v>
      </c>
    </row>
    <row r="78" spans="1:13">
      <c r="A78" s="129">
        <v>72</v>
      </c>
      <c r="B78" s="117" t="s">
        <v>330</v>
      </c>
      <c r="C78" s="182" t="s">
        <v>107</v>
      </c>
      <c r="D78" s="70" t="s">
        <v>133</v>
      </c>
      <c r="E78" s="183" t="s">
        <v>87</v>
      </c>
      <c r="F78" s="189" t="s">
        <v>87</v>
      </c>
      <c r="G78" s="189"/>
      <c r="H78" s="189"/>
      <c r="I78" s="189"/>
      <c r="J78" s="189"/>
      <c r="K78" s="189"/>
      <c r="L78" s="189"/>
      <c r="M78" s="117" t="s">
        <v>96</v>
      </c>
    </row>
    <row r="79" spans="1:13">
      <c r="A79" s="129">
        <v>73</v>
      </c>
      <c r="B79" s="117" t="s">
        <v>309</v>
      </c>
      <c r="C79" s="182" t="s">
        <v>111</v>
      </c>
      <c r="D79" s="70" t="s">
        <v>133</v>
      </c>
      <c r="E79" s="183" t="s">
        <v>87</v>
      </c>
      <c r="F79" s="189" t="s">
        <v>87</v>
      </c>
      <c r="G79" s="189"/>
      <c r="H79" s="189"/>
      <c r="I79" s="189"/>
      <c r="J79" s="189"/>
      <c r="K79" s="189"/>
      <c r="L79" s="189"/>
      <c r="M79" s="117" t="s">
        <v>96</v>
      </c>
    </row>
    <row r="80" spans="1:13">
      <c r="A80" s="129">
        <v>74</v>
      </c>
      <c r="B80" s="117" t="s">
        <v>314</v>
      </c>
      <c r="C80" s="182" t="s">
        <v>101</v>
      </c>
      <c r="D80" s="70" t="s">
        <v>133</v>
      </c>
      <c r="E80" s="183" t="s">
        <v>87</v>
      </c>
      <c r="F80" s="189" t="s">
        <v>87</v>
      </c>
      <c r="G80" s="189"/>
      <c r="H80" s="189"/>
      <c r="I80" s="189"/>
      <c r="J80" s="189" t="s">
        <v>87</v>
      </c>
      <c r="K80" s="189"/>
      <c r="L80" s="189"/>
      <c r="M80" s="117" t="s">
        <v>96</v>
      </c>
    </row>
    <row r="81" spans="1:13">
      <c r="A81" s="129">
        <v>75</v>
      </c>
      <c r="B81" s="117" t="s">
        <v>314</v>
      </c>
      <c r="C81" s="182" t="s">
        <v>121</v>
      </c>
      <c r="D81" s="70" t="s">
        <v>133</v>
      </c>
      <c r="E81" s="183" t="s">
        <v>138</v>
      </c>
      <c r="F81" s="189"/>
      <c r="G81" s="189"/>
      <c r="H81" s="189"/>
      <c r="I81" s="189"/>
      <c r="J81" s="189"/>
      <c r="K81" s="189"/>
      <c r="L81" s="189"/>
      <c r="M81" s="117" t="s">
        <v>96</v>
      </c>
    </row>
    <row r="82" spans="1:13">
      <c r="A82" s="129">
        <v>76</v>
      </c>
      <c r="B82" s="117" t="s">
        <v>331</v>
      </c>
      <c r="C82" s="182" t="s">
        <v>109</v>
      </c>
      <c r="D82" s="70" t="s">
        <v>133</v>
      </c>
      <c r="E82" s="183" t="s">
        <v>138</v>
      </c>
      <c r="F82" s="189"/>
      <c r="G82" s="189"/>
      <c r="H82" s="189"/>
      <c r="I82" s="189"/>
      <c r="J82" s="189"/>
      <c r="K82" s="189"/>
      <c r="L82" s="189"/>
      <c r="M82" s="117" t="s">
        <v>96</v>
      </c>
    </row>
    <row r="83" spans="1:13">
      <c r="A83" s="129">
        <v>77</v>
      </c>
      <c r="B83" s="117"/>
      <c r="C83" s="182" t="s">
        <v>109</v>
      </c>
      <c r="D83" s="70" t="s">
        <v>134</v>
      </c>
      <c r="E83" s="183" t="s">
        <v>131</v>
      </c>
      <c r="F83" s="189"/>
      <c r="G83" s="189"/>
      <c r="H83" s="189"/>
      <c r="I83" s="189"/>
      <c r="J83" s="189"/>
      <c r="K83" s="189"/>
      <c r="L83" s="189"/>
      <c r="M83" s="117" t="s">
        <v>96</v>
      </c>
    </row>
    <row r="84" spans="1:13">
      <c r="A84" s="129">
        <v>78</v>
      </c>
      <c r="B84" s="117" t="s">
        <v>332</v>
      </c>
      <c r="C84" s="182" t="s">
        <v>113</v>
      </c>
      <c r="D84" s="70" t="s">
        <v>134</v>
      </c>
      <c r="E84" s="183" t="s">
        <v>87</v>
      </c>
      <c r="F84" s="189" t="s">
        <v>87</v>
      </c>
      <c r="G84" s="189"/>
      <c r="H84" s="189"/>
      <c r="I84" s="189"/>
      <c r="J84" s="189"/>
      <c r="K84" s="189"/>
      <c r="L84" s="189"/>
      <c r="M84" s="117" t="s">
        <v>96</v>
      </c>
    </row>
    <row r="85" spans="1:13">
      <c r="A85" s="129">
        <v>79</v>
      </c>
      <c r="B85" s="117" t="s">
        <v>333</v>
      </c>
      <c r="C85" s="182" t="s">
        <v>117</v>
      </c>
      <c r="D85" s="70" t="s">
        <v>133</v>
      </c>
      <c r="E85" s="183" t="s">
        <v>87</v>
      </c>
      <c r="F85" s="189"/>
      <c r="G85" s="189"/>
      <c r="H85" s="189"/>
      <c r="I85" s="189"/>
      <c r="J85" s="189"/>
      <c r="K85" s="189"/>
      <c r="L85" s="189"/>
      <c r="M85" s="117" t="s">
        <v>96</v>
      </c>
    </row>
    <row r="86" spans="1:13">
      <c r="A86" s="129">
        <v>80</v>
      </c>
      <c r="B86" s="117" t="s">
        <v>334</v>
      </c>
      <c r="C86" s="182" t="s">
        <v>123</v>
      </c>
      <c r="D86" s="70" t="s">
        <v>133</v>
      </c>
      <c r="E86" s="183" t="s">
        <v>138</v>
      </c>
      <c r="F86" s="189"/>
      <c r="G86" s="189"/>
      <c r="H86" s="189"/>
      <c r="I86" s="189"/>
      <c r="J86" s="189"/>
      <c r="K86" s="189"/>
      <c r="L86" s="189"/>
      <c r="M86" s="117" t="s">
        <v>96</v>
      </c>
    </row>
    <row r="87" spans="1:13">
      <c r="A87" s="129">
        <v>81</v>
      </c>
      <c r="B87" s="117"/>
      <c r="C87" s="182" t="s">
        <v>117</v>
      </c>
      <c r="D87" s="70" t="s">
        <v>133</v>
      </c>
      <c r="E87" s="183" t="s">
        <v>87</v>
      </c>
      <c r="F87" s="189" t="s">
        <v>87</v>
      </c>
      <c r="G87" s="189"/>
      <c r="H87" s="189"/>
      <c r="I87" s="189"/>
      <c r="J87" s="189"/>
      <c r="K87" s="189"/>
      <c r="L87" s="189"/>
      <c r="M87" s="117" t="s">
        <v>96</v>
      </c>
    </row>
    <row r="88" spans="1:13">
      <c r="A88" s="129">
        <v>82</v>
      </c>
      <c r="B88" s="117"/>
      <c r="C88" s="182" t="s">
        <v>115</v>
      </c>
      <c r="D88" s="70" t="s">
        <v>134</v>
      </c>
      <c r="E88" s="183" t="s">
        <v>138</v>
      </c>
      <c r="F88" s="189"/>
      <c r="G88" s="189"/>
      <c r="H88" s="189"/>
      <c r="I88" s="189"/>
      <c r="J88" s="189"/>
      <c r="K88" s="189"/>
      <c r="L88" s="189" t="s">
        <v>87</v>
      </c>
      <c r="M88" s="117" t="s">
        <v>96</v>
      </c>
    </row>
    <row r="89" spans="1:13">
      <c r="A89" s="129">
        <v>83</v>
      </c>
      <c r="B89" s="117" t="s">
        <v>335</v>
      </c>
      <c r="C89" s="182" t="s">
        <v>115</v>
      </c>
      <c r="D89" s="70" t="s">
        <v>134</v>
      </c>
      <c r="E89" s="183" t="s">
        <v>138</v>
      </c>
      <c r="F89" s="189"/>
      <c r="G89" s="189"/>
      <c r="H89" s="189"/>
      <c r="I89" s="189"/>
      <c r="J89" s="189"/>
      <c r="K89" s="189"/>
      <c r="L89" s="189"/>
      <c r="M89" s="117" t="s">
        <v>96</v>
      </c>
    </row>
    <row r="90" spans="1:13">
      <c r="A90" s="129">
        <v>84</v>
      </c>
      <c r="B90" s="117" t="s">
        <v>335</v>
      </c>
      <c r="C90" s="182" t="s">
        <v>94</v>
      </c>
      <c r="D90" s="70" t="s">
        <v>134</v>
      </c>
      <c r="E90" s="183" t="s">
        <v>138</v>
      </c>
      <c r="F90" s="189"/>
      <c r="G90" s="189"/>
      <c r="H90" s="189"/>
      <c r="I90" s="189"/>
      <c r="J90" s="189"/>
      <c r="K90" s="189"/>
      <c r="L90" s="189"/>
      <c r="M90" s="117" t="s">
        <v>96</v>
      </c>
    </row>
    <row r="91" spans="1:13">
      <c r="A91" s="129">
        <v>85</v>
      </c>
      <c r="B91" s="117"/>
      <c r="C91" s="182" t="s">
        <v>103</v>
      </c>
      <c r="D91" s="70" t="s">
        <v>134</v>
      </c>
      <c r="E91" s="183" t="s">
        <v>131</v>
      </c>
      <c r="F91" s="189"/>
      <c r="G91" s="189"/>
      <c r="H91" s="189"/>
      <c r="I91" s="189"/>
      <c r="J91" s="189"/>
      <c r="K91" s="189"/>
      <c r="L91" s="189"/>
      <c r="M91" s="117" t="s">
        <v>96</v>
      </c>
    </row>
    <row r="92" spans="1:13">
      <c r="A92" s="129">
        <v>86</v>
      </c>
      <c r="B92" s="117"/>
      <c r="C92" s="182" t="s">
        <v>105</v>
      </c>
      <c r="D92" s="70" t="s">
        <v>133</v>
      </c>
      <c r="E92" s="183" t="s">
        <v>131</v>
      </c>
      <c r="F92" s="189"/>
      <c r="G92" s="189"/>
      <c r="H92" s="189"/>
      <c r="I92" s="189"/>
      <c r="J92" s="189"/>
      <c r="K92" s="189"/>
      <c r="L92" s="189"/>
      <c r="M92" s="117" t="s">
        <v>96</v>
      </c>
    </row>
    <row r="93" spans="1:13">
      <c r="A93" s="129">
        <v>87</v>
      </c>
      <c r="B93" s="117" t="s">
        <v>336</v>
      </c>
      <c r="C93" s="182" t="s">
        <v>115</v>
      </c>
      <c r="D93" s="70" t="s">
        <v>133</v>
      </c>
      <c r="E93" s="183" t="s">
        <v>87</v>
      </c>
      <c r="F93" s="189" t="s">
        <v>87</v>
      </c>
      <c r="G93" s="189"/>
      <c r="H93" s="189"/>
      <c r="I93" s="189"/>
      <c r="J93" s="189"/>
      <c r="K93" s="189"/>
      <c r="L93" s="189"/>
      <c r="M93" s="117" t="s">
        <v>96</v>
      </c>
    </row>
    <row r="94" spans="1:13">
      <c r="A94" s="129">
        <v>88</v>
      </c>
      <c r="B94" s="117"/>
      <c r="C94" s="182" t="s">
        <v>113</v>
      </c>
      <c r="D94" s="70" t="s">
        <v>134</v>
      </c>
      <c r="E94" s="183" t="s">
        <v>87</v>
      </c>
      <c r="F94" s="189" t="s">
        <v>87</v>
      </c>
      <c r="G94" s="189"/>
      <c r="H94" s="189"/>
      <c r="I94" s="189"/>
      <c r="J94" s="189"/>
      <c r="K94" s="189"/>
      <c r="L94" s="189"/>
      <c r="M94" s="117" t="s">
        <v>96</v>
      </c>
    </row>
    <row r="95" spans="1:13">
      <c r="A95" s="129">
        <v>89</v>
      </c>
      <c r="B95" s="117" t="s">
        <v>337</v>
      </c>
      <c r="C95" s="182" t="s">
        <v>109</v>
      </c>
      <c r="D95" s="70" t="s">
        <v>133</v>
      </c>
      <c r="E95" s="183" t="s">
        <v>138</v>
      </c>
      <c r="F95" s="189"/>
      <c r="G95" s="189"/>
      <c r="H95" s="189"/>
      <c r="I95" s="189"/>
      <c r="J95" s="189"/>
      <c r="K95" s="189"/>
      <c r="L95" s="189"/>
      <c r="M95" s="117" t="s">
        <v>96</v>
      </c>
    </row>
    <row r="96" spans="1:13">
      <c r="A96" s="129">
        <v>90</v>
      </c>
      <c r="B96" s="117" t="s">
        <v>337</v>
      </c>
      <c r="C96" s="182" t="s">
        <v>109</v>
      </c>
      <c r="D96" s="70" t="s">
        <v>134</v>
      </c>
      <c r="E96" s="183" t="s">
        <v>138</v>
      </c>
      <c r="F96" s="189"/>
      <c r="G96" s="189"/>
      <c r="H96" s="189"/>
      <c r="I96" s="189"/>
      <c r="J96" s="189"/>
      <c r="K96" s="189"/>
      <c r="L96" s="189"/>
      <c r="M96" s="117" t="s">
        <v>96</v>
      </c>
    </row>
    <row r="97" spans="1:13">
      <c r="A97" s="129">
        <v>91</v>
      </c>
      <c r="B97" s="117" t="s">
        <v>337</v>
      </c>
      <c r="C97" s="182" t="s">
        <v>97</v>
      </c>
      <c r="D97" s="70" t="s">
        <v>133</v>
      </c>
      <c r="E97" s="183" t="s">
        <v>138</v>
      </c>
      <c r="F97" s="189"/>
      <c r="G97" s="189"/>
      <c r="H97" s="189"/>
      <c r="I97" s="189"/>
      <c r="J97" s="189"/>
      <c r="K97" s="189"/>
      <c r="L97" s="189"/>
      <c r="M97" s="117" t="s">
        <v>96</v>
      </c>
    </row>
    <row r="98" spans="1:13">
      <c r="A98" s="199">
        <v>92</v>
      </c>
      <c r="B98" s="200"/>
      <c r="C98" s="201" t="s">
        <v>111</v>
      </c>
      <c r="D98" s="202" t="s">
        <v>133</v>
      </c>
      <c r="E98" s="202" t="s">
        <v>131</v>
      </c>
      <c r="F98" s="203"/>
      <c r="G98" s="203"/>
      <c r="H98" s="203"/>
      <c r="I98" s="203"/>
      <c r="J98" s="203"/>
      <c r="K98" s="203"/>
      <c r="L98" s="203"/>
      <c r="M98" s="204" t="s">
        <v>96</v>
      </c>
    </row>
    <row r="99" spans="1:13">
      <c r="A99" s="199">
        <v>93</v>
      </c>
      <c r="B99" s="200"/>
      <c r="C99" s="201" t="s">
        <v>113</v>
      </c>
      <c r="D99" s="202" t="s">
        <v>133</v>
      </c>
      <c r="E99" s="202" t="s">
        <v>87</v>
      </c>
      <c r="F99" s="203" t="s">
        <v>87</v>
      </c>
      <c r="G99" s="203"/>
      <c r="H99" s="203"/>
      <c r="I99" s="203"/>
      <c r="J99" s="203"/>
      <c r="K99" s="203"/>
      <c r="L99" s="203"/>
      <c r="M99" s="204" t="s">
        <v>96</v>
      </c>
    </row>
    <row r="100" spans="1:13">
      <c r="A100" s="199">
        <v>94</v>
      </c>
      <c r="B100" s="200"/>
      <c r="C100" s="201" t="s">
        <v>121</v>
      </c>
      <c r="D100" s="202" t="s">
        <v>133</v>
      </c>
      <c r="E100" s="202" t="s">
        <v>87</v>
      </c>
      <c r="F100" s="203" t="s">
        <v>87</v>
      </c>
      <c r="G100" s="203"/>
      <c r="H100" s="203"/>
      <c r="I100" s="203"/>
      <c r="J100" s="203" t="s">
        <v>338</v>
      </c>
      <c r="K100" s="203"/>
      <c r="L100" s="203"/>
      <c r="M100" s="204" t="s">
        <v>96</v>
      </c>
    </row>
    <row r="101" spans="1:13">
      <c r="A101" s="199">
        <v>95</v>
      </c>
      <c r="B101" s="200" t="s">
        <v>339</v>
      </c>
      <c r="C101" s="201" t="s">
        <v>107</v>
      </c>
      <c r="D101" s="202" t="s">
        <v>133</v>
      </c>
      <c r="E101" s="202" t="s">
        <v>138</v>
      </c>
      <c r="F101" s="203"/>
      <c r="G101" s="203"/>
      <c r="H101" s="203"/>
      <c r="I101" s="203"/>
      <c r="J101" s="203"/>
      <c r="K101" s="203"/>
      <c r="L101" s="203"/>
      <c r="M101" s="204" t="s">
        <v>96</v>
      </c>
    </row>
    <row r="102" spans="1:13">
      <c r="A102" s="199">
        <v>96</v>
      </c>
      <c r="B102" s="200"/>
      <c r="C102" s="201" t="s">
        <v>115</v>
      </c>
      <c r="D102" s="202" t="s">
        <v>133</v>
      </c>
      <c r="E102" s="202" t="s">
        <v>87</v>
      </c>
      <c r="F102" s="203"/>
      <c r="G102" s="203"/>
      <c r="H102" s="203"/>
      <c r="I102" s="203"/>
      <c r="J102" s="203"/>
      <c r="K102" s="203"/>
      <c r="L102" s="203" t="s">
        <v>338</v>
      </c>
      <c r="M102" s="204" t="s">
        <v>96</v>
      </c>
    </row>
    <row r="103" spans="1:13">
      <c r="A103" s="199">
        <v>97</v>
      </c>
      <c r="B103" s="200" t="s">
        <v>340</v>
      </c>
      <c r="C103" s="201" t="s">
        <v>115</v>
      </c>
      <c r="D103" s="202" t="s">
        <v>134</v>
      </c>
      <c r="E103" s="202" t="s">
        <v>138</v>
      </c>
      <c r="F103" s="203"/>
      <c r="G103" s="203"/>
      <c r="H103" s="203"/>
      <c r="I103" s="203"/>
      <c r="J103" s="203"/>
      <c r="K103" s="203"/>
      <c r="L103" s="203"/>
      <c r="M103" s="204" t="s">
        <v>96</v>
      </c>
    </row>
    <row r="104" spans="1:13">
      <c r="A104" s="199">
        <v>98</v>
      </c>
      <c r="B104" s="200"/>
      <c r="C104" s="201" t="s">
        <v>129</v>
      </c>
      <c r="D104" s="202" t="s">
        <v>134</v>
      </c>
      <c r="E104" s="202" t="s">
        <v>87</v>
      </c>
      <c r="F104" s="203"/>
      <c r="G104" s="203" t="s">
        <v>338</v>
      </c>
      <c r="H104" s="203" t="s">
        <v>338</v>
      </c>
      <c r="I104" s="203"/>
      <c r="J104" s="203" t="s">
        <v>338</v>
      </c>
      <c r="K104" s="203"/>
      <c r="L104" s="203"/>
      <c r="M104" s="204" t="s">
        <v>96</v>
      </c>
    </row>
    <row r="105" spans="1:13">
      <c r="A105" s="199">
        <v>99</v>
      </c>
      <c r="B105" s="200"/>
      <c r="C105" s="201" t="s">
        <v>113</v>
      </c>
      <c r="D105" s="202" t="s">
        <v>134</v>
      </c>
      <c r="E105" s="202" t="s">
        <v>138</v>
      </c>
      <c r="F105" s="203"/>
      <c r="G105" s="203"/>
      <c r="H105" s="203"/>
      <c r="I105" s="203"/>
      <c r="J105" s="203"/>
      <c r="K105" s="203"/>
      <c r="L105" s="203"/>
      <c r="M105" s="204" t="s">
        <v>96</v>
      </c>
    </row>
    <row r="106" spans="1:13">
      <c r="A106" s="199">
        <v>100</v>
      </c>
      <c r="B106" s="200" t="s">
        <v>341</v>
      </c>
      <c r="C106" s="201" t="s">
        <v>111</v>
      </c>
      <c r="D106" s="202" t="s">
        <v>133</v>
      </c>
      <c r="E106" s="202" t="s">
        <v>138</v>
      </c>
      <c r="F106" s="203"/>
      <c r="G106" s="203"/>
      <c r="H106" s="203"/>
      <c r="I106" s="203"/>
      <c r="J106" s="203"/>
      <c r="K106" s="203"/>
      <c r="L106" s="203"/>
      <c r="M106" s="204" t="s">
        <v>96</v>
      </c>
    </row>
    <row r="107" spans="1:13">
      <c r="A107" s="199">
        <v>101</v>
      </c>
      <c r="B107" s="200" t="s">
        <v>342</v>
      </c>
      <c r="C107" s="201" t="s">
        <v>127</v>
      </c>
      <c r="D107" s="202" t="s">
        <v>133</v>
      </c>
      <c r="E107" s="202" t="s">
        <v>138</v>
      </c>
      <c r="F107" s="203"/>
      <c r="G107" s="203"/>
      <c r="H107" s="203"/>
      <c r="I107" s="203"/>
      <c r="J107" s="203"/>
      <c r="K107" s="203"/>
      <c r="L107" s="203"/>
      <c r="M107" s="204" t="s">
        <v>96</v>
      </c>
    </row>
    <row r="108" spans="1:13">
      <c r="A108" s="199">
        <v>102</v>
      </c>
      <c r="B108" s="200" t="s">
        <v>343</v>
      </c>
      <c r="C108" s="201" t="s">
        <v>109</v>
      </c>
      <c r="D108" s="202" t="s">
        <v>133</v>
      </c>
      <c r="E108" s="202" t="s">
        <v>138</v>
      </c>
      <c r="F108" s="203"/>
      <c r="G108" s="203"/>
      <c r="H108" s="203"/>
      <c r="I108" s="203"/>
      <c r="J108" s="203"/>
      <c r="K108" s="203"/>
      <c r="L108" s="203"/>
      <c r="M108" s="204" t="s">
        <v>96</v>
      </c>
    </row>
    <row r="109" spans="1:13">
      <c r="A109" s="199">
        <v>103</v>
      </c>
      <c r="B109" s="200" t="s">
        <v>344</v>
      </c>
      <c r="C109" s="201" t="s">
        <v>111</v>
      </c>
      <c r="D109" s="202" t="s">
        <v>133</v>
      </c>
      <c r="E109" s="202" t="s">
        <v>87</v>
      </c>
      <c r="F109" s="203" t="s">
        <v>87</v>
      </c>
      <c r="G109" s="203"/>
      <c r="H109" s="203"/>
      <c r="I109" s="203"/>
      <c r="J109" s="203" t="s">
        <v>338</v>
      </c>
      <c r="K109" s="203"/>
      <c r="L109" s="203"/>
      <c r="M109" s="204" t="s">
        <v>96</v>
      </c>
    </row>
    <row r="110" spans="1:13">
      <c r="A110" s="199">
        <v>104</v>
      </c>
      <c r="B110" s="200" t="s">
        <v>344</v>
      </c>
      <c r="C110" s="201" t="s">
        <v>119</v>
      </c>
      <c r="D110" s="202" t="s">
        <v>134</v>
      </c>
      <c r="E110" s="202" t="s">
        <v>138</v>
      </c>
      <c r="F110" s="203"/>
      <c r="G110" s="203"/>
      <c r="H110" s="203"/>
      <c r="I110" s="203"/>
      <c r="J110" s="203"/>
      <c r="K110" s="203"/>
      <c r="L110" s="203"/>
      <c r="M110" s="204" t="s">
        <v>96</v>
      </c>
    </row>
    <row r="111" spans="1:13">
      <c r="A111" s="199">
        <v>105</v>
      </c>
      <c r="B111" s="200" t="s">
        <v>344</v>
      </c>
      <c r="C111" s="201" t="s">
        <v>123</v>
      </c>
      <c r="D111" s="202" t="s">
        <v>134</v>
      </c>
      <c r="E111" s="202" t="s">
        <v>138</v>
      </c>
      <c r="F111" s="203"/>
      <c r="G111" s="203"/>
      <c r="H111" s="203"/>
      <c r="I111" s="203"/>
      <c r="J111" s="203"/>
      <c r="K111" s="203"/>
      <c r="L111" s="203"/>
      <c r="M111" s="204" t="s">
        <v>96</v>
      </c>
    </row>
    <row r="112" spans="1:13">
      <c r="A112" s="199">
        <v>106</v>
      </c>
      <c r="B112" s="200"/>
      <c r="C112" s="201" t="s">
        <v>131</v>
      </c>
      <c r="D112" s="202" t="s">
        <v>134</v>
      </c>
      <c r="E112" s="202" t="s">
        <v>138</v>
      </c>
      <c r="F112" s="203"/>
      <c r="G112" s="203"/>
      <c r="H112" s="203"/>
      <c r="I112" s="203"/>
      <c r="J112" s="203"/>
      <c r="K112" s="203"/>
      <c r="L112" s="203"/>
      <c r="M112" s="204" t="s">
        <v>120</v>
      </c>
    </row>
    <row r="113" spans="1:13">
      <c r="A113" s="199"/>
      <c r="B113" s="200"/>
      <c r="C113" s="201"/>
      <c r="D113" s="202"/>
      <c r="E113" s="202"/>
      <c r="F113" s="203"/>
      <c r="G113" s="203"/>
      <c r="H113" s="203"/>
      <c r="I113" s="203"/>
      <c r="J113" s="203"/>
      <c r="K113" s="203"/>
      <c r="L113" s="203"/>
      <c r="M113" s="204"/>
    </row>
    <row r="114" spans="1:13">
      <c r="A114" s="199"/>
      <c r="B114" s="200"/>
      <c r="C114" s="201"/>
      <c r="D114" s="202"/>
      <c r="E114" s="202"/>
      <c r="F114" s="203"/>
      <c r="G114" s="203"/>
      <c r="H114" s="203"/>
      <c r="I114" s="203"/>
      <c r="J114" s="203"/>
      <c r="K114" s="203"/>
      <c r="L114" s="203"/>
      <c r="M114" s="204"/>
    </row>
    <row r="115" spans="1:13" ht="14">
      <c r="A115" s="71" t="s">
        <v>281</v>
      </c>
      <c r="B115" s="27"/>
      <c r="C115" s="27"/>
      <c r="D115" s="21"/>
      <c r="E115" s="21"/>
      <c r="F115" s="21"/>
      <c r="G115" s="21"/>
      <c r="H115" s="21"/>
      <c r="I115" s="21"/>
      <c r="J115" s="21"/>
      <c r="K115" s="21"/>
      <c r="L115" s="21"/>
      <c r="M115" s="22"/>
    </row>
    <row r="116" spans="1:13">
      <c r="C116" s="3"/>
      <c r="D116" s="3"/>
    </row>
    <row r="117" spans="1:13">
      <c r="C117" s="3"/>
      <c r="D117" s="3"/>
    </row>
    <row r="118" spans="1:13">
      <c r="C118" s="3"/>
      <c r="D118" s="3"/>
    </row>
    <row r="119" spans="1:13">
      <c r="C119" s="3"/>
      <c r="D119" s="3"/>
    </row>
    <row r="120" spans="1:13">
      <c r="C120" s="3"/>
      <c r="D120" s="3"/>
    </row>
    <row r="121" spans="1:13">
      <c r="C121" s="3"/>
      <c r="D121" s="3"/>
    </row>
    <row r="122" spans="1:13">
      <c r="C122" s="3"/>
      <c r="D122" s="3"/>
    </row>
    <row r="123" spans="1:13">
      <c r="C123" s="3"/>
      <c r="D123" s="3"/>
    </row>
    <row r="124" spans="1:13">
      <c r="C124" s="3"/>
      <c r="D124" s="3"/>
    </row>
    <row r="125" spans="1:13">
      <c r="C125" s="3"/>
      <c r="D125" s="3"/>
    </row>
    <row r="126" spans="1:13">
      <c r="C126" s="3"/>
      <c r="D126" s="3"/>
    </row>
    <row r="127" spans="1:13">
      <c r="C127" s="3"/>
      <c r="D127" s="3"/>
    </row>
    <row r="128" spans="1:13">
      <c r="C128" s="3"/>
      <c r="D128" s="3"/>
    </row>
    <row r="129" spans="3:4">
      <c r="C129" s="3"/>
      <c r="D129" s="3"/>
    </row>
    <row r="130" spans="3:4">
      <c r="C130" s="3"/>
      <c r="D130" s="3"/>
    </row>
    <row r="131" spans="3:4">
      <c r="C131" s="3"/>
      <c r="D131" s="3"/>
    </row>
    <row r="132" spans="3:4">
      <c r="C132" s="3"/>
      <c r="D132" s="3"/>
    </row>
    <row r="133" spans="3:4">
      <c r="C133" s="3"/>
      <c r="D133" s="3"/>
    </row>
    <row r="134" spans="3:4">
      <c r="C134" s="3"/>
      <c r="D134" s="3"/>
    </row>
    <row r="135" spans="3:4">
      <c r="C135" s="3"/>
      <c r="D135" s="3"/>
    </row>
    <row r="136" spans="3:4">
      <c r="C136" s="3"/>
      <c r="D136" s="3"/>
    </row>
    <row r="137" spans="3:4">
      <c r="C137" s="3"/>
      <c r="D137" s="3"/>
    </row>
    <row r="138" spans="3:4">
      <c r="C138" s="3"/>
      <c r="D138" s="3"/>
    </row>
    <row r="139" spans="3:4">
      <c r="C139" s="3"/>
      <c r="D139" s="3"/>
    </row>
    <row r="140" spans="3:4">
      <c r="C140" s="3"/>
      <c r="D140" s="3"/>
    </row>
    <row r="141" spans="3:4">
      <c r="C141" s="3"/>
      <c r="D141" s="3"/>
    </row>
    <row r="142" spans="3:4">
      <c r="C142" s="3"/>
      <c r="D142" s="3"/>
    </row>
    <row r="143" spans="3:4">
      <c r="C143" s="3"/>
      <c r="D143" s="3"/>
    </row>
    <row r="144" spans="3:4">
      <c r="C144" s="3"/>
      <c r="D144" s="3"/>
    </row>
    <row r="145" spans="3:4">
      <c r="C145" s="3"/>
      <c r="D145" s="3"/>
    </row>
    <row r="146" spans="3:4">
      <c r="C146" s="3"/>
      <c r="D146" s="3"/>
    </row>
    <row r="147" spans="3:4">
      <c r="C147" s="3"/>
      <c r="D147" s="3"/>
    </row>
    <row r="148" spans="3:4">
      <c r="C148" s="3"/>
      <c r="D148" s="3"/>
    </row>
    <row r="149" spans="3:4">
      <c r="C149" s="3"/>
      <c r="D149" s="3"/>
    </row>
    <row r="150" spans="3:4">
      <c r="C150" s="3"/>
      <c r="D150" s="3"/>
    </row>
    <row r="151" spans="3:4">
      <c r="C151" s="3"/>
      <c r="D151" s="3"/>
    </row>
    <row r="152" spans="3:4">
      <c r="C152" s="3"/>
      <c r="D152" s="3"/>
    </row>
    <row r="153" spans="3:4">
      <c r="C153" s="3"/>
      <c r="D153" s="3"/>
    </row>
    <row r="154" spans="3:4">
      <c r="C154" s="3"/>
      <c r="D154" s="3"/>
    </row>
    <row r="155" spans="3:4">
      <c r="C155" s="3"/>
      <c r="D155" s="3"/>
    </row>
    <row r="156" spans="3:4">
      <c r="C156" s="3"/>
      <c r="D156" s="3"/>
    </row>
    <row r="157" spans="3:4">
      <c r="C157" s="3"/>
      <c r="D157" s="3"/>
    </row>
    <row r="158" spans="3:4">
      <c r="C158" s="3"/>
      <c r="D158" s="3"/>
    </row>
    <row r="159" spans="3:4">
      <c r="C159" s="3"/>
      <c r="D159" s="3"/>
    </row>
    <row r="160" spans="3:4">
      <c r="C160" s="3"/>
      <c r="D160" s="3"/>
    </row>
    <row r="161" spans="3:4">
      <c r="C161" s="3"/>
      <c r="D161" s="3"/>
    </row>
    <row r="162" spans="3:4">
      <c r="C162" s="3"/>
      <c r="D162" s="3"/>
    </row>
    <row r="163" spans="3:4">
      <c r="C163" s="3"/>
      <c r="D163" s="3"/>
    </row>
    <row r="164" spans="3:4">
      <c r="C164" s="3"/>
      <c r="D164" s="3"/>
    </row>
    <row r="165" spans="3:4">
      <c r="C165" s="3"/>
      <c r="D165" s="3"/>
    </row>
    <row r="166" spans="3:4">
      <c r="C166" s="3"/>
      <c r="D166" s="3"/>
    </row>
    <row r="167" spans="3:4">
      <c r="C167" s="3"/>
      <c r="D167" s="3"/>
    </row>
    <row r="168" spans="3:4">
      <c r="C168" s="3"/>
      <c r="D168" s="3"/>
    </row>
    <row r="169" spans="3:4">
      <c r="C169" s="3"/>
      <c r="D169" s="3"/>
    </row>
    <row r="170" spans="3:4">
      <c r="C170" s="3"/>
      <c r="D170" s="3"/>
    </row>
    <row r="171" spans="3:4">
      <c r="C171" s="3"/>
      <c r="D171" s="3"/>
    </row>
    <row r="172" spans="3:4">
      <c r="C172" s="3"/>
      <c r="D172" s="3"/>
    </row>
    <row r="173" spans="3:4">
      <c r="C173" s="3"/>
      <c r="D173" s="3"/>
    </row>
    <row r="174" spans="3:4">
      <c r="C174" s="3"/>
      <c r="D174" s="3"/>
    </row>
    <row r="175" spans="3:4">
      <c r="C175" s="3"/>
      <c r="D175" s="3"/>
    </row>
    <row r="176" spans="3:4">
      <c r="C176" s="3"/>
      <c r="D176" s="3"/>
    </row>
    <row r="177" spans="3:4">
      <c r="C177" s="3"/>
      <c r="D177" s="3"/>
    </row>
    <row r="178" spans="3:4">
      <c r="C178" s="3"/>
      <c r="D178" s="3"/>
    </row>
    <row r="179" spans="3:4">
      <c r="C179" s="3"/>
      <c r="D179" s="3"/>
    </row>
    <row r="180" spans="3:4">
      <c r="C180" s="3"/>
      <c r="D180" s="3"/>
    </row>
    <row r="181" spans="3:4">
      <c r="C181" s="3"/>
      <c r="D181" s="3"/>
    </row>
    <row r="182" spans="3:4">
      <c r="C182" s="3"/>
      <c r="D182" s="3"/>
    </row>
    <row r="183" spans="3:4">
      <c r="C183" s="3"/>
      <c r="D183" s="3"/>
    </row>
    <row r="184" spans="3:4">
      <c r="C184" s="3"/>
      <c r="D184" s="3"/>
    </row>
    <row r="185" spans="3:4">
      <c r="C185" s="3"/>
      <c r="D185" s="3"/>
    </row>
    <row r="186" spans="3:4">
      <c r="C186" s="3"/>
      <c r="D186" s="3"/>
    </row>
    <row r="187" spans="3:4">
      <c r="C187" s="3"/>
      <c r="D187" s="3"/>
    </row>
    <row r="188" spans="3:4">
      <c r="C188" s="3"/>
      <c r="D188" s="3"/>
    </row>
    <row r="189" spans="3:4">
      <c r="C189" s="3"/>
      <c r="D189" s="3"/>
    </row>
    <row r="190" spans="3:4">
      <c r="C190" s="3"/>
      <c r="D190" s="3"/>
    </row>
    <row r="191" spans="3:4">
      <c r="C191" s="3"/>
      <c r="D191" s="3"/>
    </row>
    <row r="192" spans="3:4">
      <c r="C192" s="3"/>
      <c r="D192" s="3"/>
    </row>
    <row r="193" spans="3:4">
      <c r="C193" s="3"/>
      <c r="D193" s="3"/>
    </row>
    <row r="194" spans="3:4">
      <c r="C194" s="3"/>
      <c r="D194" s="3"/>
    </row>
    <row r="195" spans="3:4">
      <c r="C195" s="3"/>
      <c r="D195" s="3"/>
    </row>
    <row r="196" spans="3:4">
      <c r="C196" s="3"/>
      <c r="D196" s="3"/>
    </row>
    <row r="197" spans="3:4">
      <c r="C197" s="3"/>
      <c r="D197" s="3"/>
    </row>
    <row r="198" spans="3:4">
      <c r="C198" s="3"/>
      <c r="D198" s="3"/>
    </row>
    <row r="199" spans="3:4">
      <c r="C199" s="3"/>
      <c r="D199" s="3"/>
    </row>
    <row r="200" spans="3:4">
      <c r="C200" s="3"/>
      <c r="D200" s="3"/>
    </row>
    <row r="201" spans="3:4">
      <c r="C201" s="3"/>
      <c r="D201" s="3"/>
    </row>
    <row r="202" spans="3:4">
      <c r="C202" s="3"/>
      <c r="D202" s="3"/>
    </row>
    <row r="203" spans="3:4">
      <c r="C203" s="3"/>
      <c r="D203" s="3"/>
    </row>
    <row r="204" spans="3:4">
      <c r="C204" s="3"/>
      <c r="D204" s="3"/>
    </row>
    <row r="205" spans="3:4">
      <c r="C205" s="3"/>
      <c r="D205" s="3"/>
    </row>
    <row r="206" spans="3:4">
      <c r="C206" s="3"/>
      <c r="D206" s="3"/>
    </row>
    <row r="207" spans="3:4">
      <c r="C207" s="3"/>
      <c r="D207" s="3"/>
    </row>
    <row r="208" spans="3:4">
      <c r="C208" s="3"/>
      <c r="D208" s="3"/>
    </row>
    <row r="209" spans="3:4">
      <c r="C209" s="3"/>
      <c r="D209" s="3"/>
    </row>
    <row r="210" spans="3:4">
      <c r="C210" s="3"/>
      <c r="D210" s="3"/>
    </row>
    <row r="211" spans="3:4">
      <c r="C211" s="3"/>
      <c r="D211" s="3"/>
    </row>
    <row r="212" spans="3:4">
      <c r="C212" s="3"/>
      <c r="D212" s="3"/>
    </row>
    <row r="213" spans="3:4">
      <c r="C213" s="3"/>
      <c r="D213" s="3"/>
    </row>
    <row r="214" spans="3:4">
      <c r="C214" s="3"/>
      <c r="D214" s="3"/>
    </row>
    <row r="215" spans="3:4">
      <c r="C215" s="3"/>
      <c r="D215" s="3"/>
    </row>
    <row r="216" spans="3:4">
      <c r="C216" s="3"/>
      <c r="D216" s="3"/>
    </row>
    <row r="217" spans="3:4">
      <c r="C217" s="3"/>
      <c r="D217" s="3"/>
    </row>
    <row r="218" spans="3:4">
      <c r="C218" s="3"/>
      <c r="D218" s="3"/>
    </row>
    <row r="219" spans="3:4">
      <c r="C219" s="3"/>
      <c r="D219" s="3"/>
    </row>
    <row r="220" spans="3:4">
      <c r="C220" s="3"/>
      <c r="D220" s="3"/>
    </row>
    <row r="221" spans="3:4">
      <c r="C221" s="3"/>
      <c r="D221" s="3"/>
    </row>
    <row r="222" spans="3:4">
      <c r="C222" s="3"/>
      <c r="D222" s="3"/>
    </row>
    <row r="223" spans="3:4">
      <c r="C223" s="3"/>
      <c r="D223" s="3"/>
    </row>
    <row r="224" spans="3:4">
      <c r="C224" s="3"/>
      <c r="D224" s="3"/>
    </row>
    <row r="225" spans="3:4">
      <c r="C225" s="3"/>
      <c r="D225" s="3"/>
    </row>
    <row r="226" spans="3:4">
      <c r="C226" s="3"/>
      <c r="D226" s="3"/>
    </row>
    <row r="227" spans="3:4">
      <c r="C227" s="3"/>
      <c r="D227" s="3"/>
    </row>
    <row r="228" spans="3:4">
      <c r="C228" s="3"/>
      <c r="D228" s="3"/>
    </row>
    <row r="229" spans="3:4">
      <c r="C229" s="3"/>
      <c r="D229" s="3"/>
    </row>
    <row r="230" spans="3:4">
      <c r="C230" s="3"/>
      <c r="D230" s="3"/>
    </row>
    <row r="231" spans="3:4">
      <c r="C231" s="3"/>
      <c r="D231" s="3"/>
    </row>
    <row r="232" spans="3:4">
      <c r="C232" s="3"/>
      <c r="D232" s="3"/>
    </row>
    <row r="233" spans="3:4">
      <c r="C233" s="3"/>
      <c r="D233" s="3"/>
    </row>
    <row r="234" spans="3:4">
      <c r="C234" s="3"/>
      <c r="D234" s="3"/>
    </row>
    <row r="235" spans="3:4">
      <c r="C235" s="3"/>
      <c r="D235" s="3"/>
    </row>
    <row r="236" spans="3:4">
      <c r="C236" s="3"/>
      <c r="D236" s="3"/>
    </row>
    <row r="237" spans="3:4">
      <c r="C237" s="3"/>
      <c r="D237" s="3"/>
    </row>
    <row r="238" spans="3:4">
      <c r="C238" s="3"/>
      <c r="D238" s="3"/>
    </row>
    <row r="239" spans="3:4">
      <c r="C239" s="3"/>
      <c r="D239" s="3"/>
    </row>
    <row r="240" spans="3:4">
      <c r="C240" s="3"/>
      <c r="D240" s="3"/>
    </row>
    <row r="241" spans="3:4">
      <c r="C241" s="3"/>
      <c r="D241" s="3"/>
    </row>
    <row r="242" spans="3:4">
      <c r="C242" s="3"/>
      <c r="D242" s="3"/>
    </row>
    <row r="243" spans="3:4">
      <c r="C243" s="3"/>
      <c r="D243" s="3"/>
    </row>
    <row r="244" spans="3:4">
      <c r="C244" s="3"/>
      <c r="D244" s="3"/>
    </row>
    <row r="245" spans="3:4">
      <c r="C245" s="3"/>
      <c r="D245" s="3"/>
    </row>
    <row r="246" spans="3:4">
      <c r="C246" s="3"/>
      <c r="D246" s="3"/>
    </row>
    <row r="247" spans="3:4">
      <c r="C247" s="3"/>
      <c r="D247" s="3"/>
    </row>
    <row r="248" spans="3:4">
      <c r="C248" s="3"/>
      <c r="D248" s="3"/>
    </row>
    <row r="249" spans="3:4">
      <c r="C249" s="3"/>
      <c r="D249" s="3"/>
    </row>
    <row r="250" spans="3:4">
      <c r="C250" s="3"/>
      <c r="D250" s="3"/>
    </row>
    <row r="251" spans="3:4">
      <c r="C251" s="3"/>
      <c r="D251" s="3"/>
    </row>
    <row r="252" spans="3:4">
      <c r="C252" s="3"/>
      <c r="D252" s="3"/>
    </row>
    <row r="253" spans="3:4">
      <c r="C253" s="3"/>
      <c r="D253" s="3"/>
    </row>
    <row r="254" spans="3:4">
      <c r="C254" s="3"/>
      <c r="D254" s="3"/>
    </row>
    <row r="255" spans="3:4">
      <c r="C255" s="3"/>
      <c r="D255" s="3"/>
    </row>
    <row r="256" spans="3:4">
      <c r="C256" s="3"/>
      <c r="D256" s="3"/>
    </row>
    <row r="257" spans="3:4">
      <c r="C257" s="3"/>
      <c r="D257" s="3"/>
    </row>
    <row r="258" spans="3:4">
      <c r="C258" s="3"/>
      <c r="D258" s="3"/>
    </row>
    <row r="259" spans="3:4">
      <c r="C259" s="3"/>
      <c r="D259" s="3"/>
    </row>
    <row r="260" spans="3:4">
      <c r="C260" s="3"/>
      <c r="D260" s="3"/>
    </row>
    <row r="261" spans="3:4">
      <c r="C261" s="3"/>
      <c r="D261" s="3"/>
    </row>
    <row r="262" spans="3:4">
      <c r="C262" s="3"/>
      <c r="D262" s="3"/>
    </row>
    <row r="263" spans="3:4">
      <c r="C263" s="3"/>
      <c r="D263" s="3"/>
    </row>
    <row r="264" spans="3:4">
      <c r="C264" s="3"/>
      <c r="D264" s="3"/>
    </row>
    <row r="265" spans="3:4">
      <c r="C265" s="3"/>
      <c r="D265" s="3"/>
    </row>
    <row r="266" spans="3:4">
      <c r="C266" s="3"/>
      <c r="D266" s="3"/>
    </row>
    <row r="267" spans="3:4">
      <c r="C267" s="3"/>
      <c r="D267" s="3"/>
    </row>
    <row r="268" spans="3:4">
      <c r="C268" s="3"/>
      <c r="D268" s="3"/>
    </row>
    <row r="269" spans="3:4">
      <c r="C269" s="3"/>
      <c r="D269" s="3"/>
    </row>
    <row r="270" spans="3:4">
      <c r="C270" s="3"/>
      <c r="D270" s="3"/>
    </row>
    <row r="271" spans="3:4">
      <c r="C271" s="3"/>
      <c r="D271" s="3"/>
    </row>
    <row r="272" spans="3:4">
      <c r="C272" s="3"/>
      <c r="D272" s="3"/>
    </row>
    <row r="273" spans="3:4">
      <c r="C273" s="3"/>
      <c r="D273" s="3"/>
    </row>
    <row r="274" spans="3:4">
      <c r="C274" s="3"/>
      <c r="D274" s="3"/>
    </row>
    <row r="275" spans="3:4">
      <c r="C275" s="3"/>
      <c r="D275" s="3"/>
    </row>
    <row r="276" spans="3:4">
      <c r="C276" s="3"/>
      <c r="D276" s="3"/>
    </row>
    <row r="277" spans="3:4">
      <c r="C277" s="3"/>
      <c r="D277" s="3"/>
    </row>
    <row r="278" spans="3:4">
      <c r="C278" s="3"/>
      <c r="D278" s="3"/>
    </row>
    <row r="279" spans="3:4">
      <c r="C279" s="3"/>
      <c r="D279" s="3"/>
    </row>
    <row r="280" spans="3:4">
      <c r="C280" s="3"/>
      <c r="D280" s="3"/>
    </row>
    <row r="281" spans="3:4">
      <c r="C281" s="3"/>
      <c r="D281" s="3"/>
    </row>
    <row r="282" spans="3:4">
      <c r="C282" s="3"/>
      <c r="D282" s="3"/>
    </row>
    <row r="283" spans="3:4">
      <c r="C283" s="3"/>
      <c r="D283" s="3"/>
    </row>
    <row r="284" spans="3:4">
      <c r="C284" s="3"/>
      <c r="D284" s="3"/>
    </row>
    <row r="285" spans="3:4">
      <c r="C285" s="3"/>
      <c r="D285" s="3"/>
    </row>
    <row r="286" spans="3:4">
      <c r="C286" s="3"/>
      <c r="D286" s="3"/>
    </row>
    <row r="287" spans="3:4">
      <c r="C287" s="3"/>
      <c r="D287" s="3"/>
    </row>
    <row r="288" spans="3:4">
      <c r="C288" s="3"/>
      <c r="D288" s="3"/>
    </row>
    <row r="289" spans="3:4">
      <c r="C289" s="3"/>
      <c r="D289" s="3"/>
    </row>
    <row r="290" spans="3:4">
      <c r="C290" s="3"/>
      <c r="D290" s="3"/>
    </row>
    <row r="291" spans="3:4">
      <c r="C291" s="3"/>
      <c r="D291" s="3"/>
    </row>
    <row r="292" spans="3:4">
      <c r="C292" s="3"/>
      <c r="D292" s="3"/>
    </row>
    <row r="293" spans="3:4">
      <c r="C293" s="3"/>
      <c r="D293" s="3"/>
    </row>
    <row r="294" spans="3:4">
      <c r="C294" s="3"/>
      <c r="D294" s="3"/>
    </row>
    <row r="295" spans="3:4">
      <c r="C295" s="3"/>
      <c r="D295" s="3"/>
    </row>
    <row r="296" spans="3:4">
      <c r="C296" s="3"/>
      <c r="D296" s="3"/>
    </row>
    <row r="297" spans="3:4">
      <c r="C297" s="3"/>
      <c r="D297" s="3"/>
    </row>
    <row r="298" spans="3:4">
      <c r="C298" s="3"/>
      <c r="D298" s="3"/>
    </row>
    <row r="299" spans="3:4">
      <c r="C299" s="3"/>
      <c r="D299" s="3"/>
    </row>
    <row r="300" spans="3:4">
      <c r="C300" s="3"/>
      <c r="D300" s="3"/>
    </row>
    <row r="301" spans="3:4">
      <c r="C301" s="3"/>
      <c r="D301" s="3"/>
    </row>
    <row r="302" spans="3:4">
      <c r="C302" s="3"/>
      <c r="D302" s="3"/>
    </row>
    <row r="303" spans="3:4">
      <c r="C303" s="3"/>
      <c r="D303" s="3"/>
    </row>
    <row r="304" spans="3:4">
      <c r="C304" s="3"/>
      <c r="D304" s="3"/>
    </row>
    <row r="305" spans="3:4">
      <c r="C305" s="3"/>
      <c r="D305" s="3"/>
    </row>
    <row r="306" spans="3:4">
      <c r="C306" s="3"/>
      <c r="D306" s="3"/>
    </row>
    <row r="307" spans="3:4">
      <c r="C307" s="3"/>
      <c r="D307" s="3"/>
    </row>
    <row r="308" spans="3:4">
      <c r="C308" s="3"/>
      <c r="D308" s="3"/>
    </row>
    <row r="309" spans="3:4">
      <c r="C309" s="3"/>
      <c r="D309" s="3"/>
    </row>
    <row r="310" spans="3:4">
      <c r="C310" s="3"/>
      <c r="D310" s="3"/>
    </row>
    <row r="311" spans="3:4">
      <c r="C311" s="3"/>
      <c r="D311" s="3"/>
    </row>
    <row r="312" spans="3:4">
      <c r="C312" s="3"/>
      <c r="D312" s="3"/>
    </row>
    <row r="313" spans="3:4">
      <c r="C313" s="3"/>
      <c r="D313" s="3"/>
    </row>
    <row r="314" spans="3:4">
      <c r="C314" s="3"/>
      <c r="D314" s="3"/>
    </row>
    <row r="315" spans="3:4">
      <c r="C315" s="3"/>
      <c r="D315" s="3"/>
    </row>
    <row r="316" spans="3:4">
      <c r="C316" s="3"/>
      <c r="D316" s="3"/>
    </row>
    <row r="317" spans="3:4">
      <c r="C317" s="3"/>
      <c r="D317" s="3"/>
    </row>
    <row r="318" spans="3:4">
      <c r="C318" s="3"/>
      <c r="D318" s="3"/>
    </row>
    <row r="319" spans="3:4">
      <c r="C319" s="3"/>
      <c r="D319" s="3"/>
    </row>
    <row r="320" spans="3:4">
      <c r="C320" s="3"/>
      <c r="D320" s="3"/>
    </row>
    <row r="321" spans="3:4">
      <c r="C321" s="3"/>
      <c r="D321" s="3"/>
    </row>
    <row r="322" spans="3:4">
      <c r="C322" s="3"/>
      <c r="D322" s="3"/>
    </row>
    <row r="323" spans="3:4">
      <c r="C323" s="3"/>
      <c r="D323" s="3"/>
    </row>
    <row r="324" spans="3:4">
      <c r="C324" s="3"/>
      <c r="D324" s="3"/>
    </row>
    <row r="325" spans="3:4">
      <c r="C325" s="3"/>
      <c r="D325" s="3"/>
    </row>
    <row r="326" spans="3:4">
      <c r="C326" s="3"/>
      <c r="D326" s="3"/>
    </row>
    <row r="327" spans="3:4">
      <c r="C327" s="3"/>
      <c r="D327" s="3"/>
    </row>
    <row r="328" spans="3:4">
      <c r="C328" s="3"/>
      <c r="D328" s="3"/>
    </row>
    <row r="329" spans="3:4">
      <c r="C329" s="3"/>
      <c r="D329" s="3"/>
    </row>
    <row r="330" spans="3:4">
      <c r="C330" s="3"/>
      <c r="D330" s="3"/>
    </row>
    <row r="331" spans="3:4">
      <c r="C331" s="3"/>
      <c r="D331" s="3"/>
    </row>
    <row r="332" spans="3:4">
      <c r="C332" s="3"/>
      <c r="D332" s="3"/>
    </row>
    <row r="333" spans="3:4">
      <c r="C333" s="3"/>
      <c r="D333" s="3"/>
    </row>
    <row r="334" spans="3:4">
      <c r="C334" s="3"/>
      <c r="D334" s="3"/>
    </row>
    <row r="335" spans="3:4">
      <c r="C335" s="3"/>
      <c r="D335" s="3"/>
    </row>
    <row r="336" spans="3:4">
      <c r="C336" s="3"/>
      <c r="D336" s="3"/>
    </row>
    <row r="337" spans="3:4">
      <c r="C337" s="3"/>
      <c r="D337" s="3"/>
    </row>
    <row r="338" spans="3:4">
      <c r="C338" s="3"/>
      <c r="D338" s="3"/>
    </row>
    <row r="339" spans="3:4">
      <c r="C339" s="3"/>
      <c r="D339" s="3"/>
    </row>
    <row r="340" spans="3:4">
      <c r="C340" s="3"/>
      <c r="D340" s="3"/>
    </row>
    <row r="341" spans="3:4">
      <c r="C341" s="3"/>
      <c r="D341" s="3"/>
    </row>
    <row r="342" spans="3:4">
      <c r="C342" s="3"/>
      <c r="D342" s="3"/>
    </row>
    <row r="343" spans="3:4">
      <c r="C343" s="3"/>
      <c r="D343" s="3"/>
    </row>
    <row r="344" spans="3:4">
      <c r="C344" s="3"/>
      <c r="D344" s="3"/>
    </row>
    <row r="345" spans="3:4">
      <c r="C345" s="3"/>
      <c r="D345" s="3"/>
    </row>
    <row r="346" spans="3:4">
      <c r="C346" s="3"/>
      <c r="D346" s="3"/>
    </row>
    <row r="347" spans="3:4">
      <c r="C347" s="3"/>
      <c r="D347" s="3"/>
    </row>
    <row r="348" spans="3:4">
      <c r="C348" s="3"/>
      <c r="D348" s="3"/>
    </row>
    <row r="349" spans="3:4">
      <c r="C349" s="3"/>
      <c r="D349" s="3"/>
    </row>
    <row r="350" spans="3:4">
      <c r="C350" s="3"/>
      <c r="D350" s="3"/>
    </row>
    <row r="351" spans="3:4">
      <c r="C351" s="3"/>
      <c r="D351" s="3"/>
    </row>
    <row r="352" spans="3:4">
      <c r="C352" s="3"/>
      <c r="D352" s="3"/>
    </row>
    <row r="353" spans="3:4">
      <c r="C353" s="3"/>
      <c r="D353" s="3"/>
    </row>
    <row r="354" spans="3:4">
      <c r="C354" s="3"/>
      <c r="D354" s="3"/>
    </row>
    <row r="355" spans="3:4">
      <c r="C355" s="3"/>
      <c r="D355" s="3"/>
    </row>
    <row r="356" spans="3:4">
      <c r="C356" s="3"/>
      <c r="D356" s="3"/>
    </row>
    <row r="357" spans="3:4">
      <c r="C357" s="3"/>
      <c r="D357" s="3"/>
    </row>
    <row r="358" spans="3:4">
      <c r="C358" s="3"/>
      <c r="D358" s="3"/>
    </row>
    <row r="359" spans="3:4">
      <c r="C359" s="3"/>
      <c r="D359" s="3"/>
    </row>
    <row r="360" spans="3:4">
      <c r="C360" s="3"/>
      <c r="D360" s="3"/>
    </row>
    <row r="361" spans="3:4">
      <c r="C361" s="3"/>
      <c r="D361" s="3"/>
    </row>
    <row r="362" spans="3:4">
      <c r="C362" s="3"/>
      <c r="D362" s="3"/>
    </row>
    <row r="363" spans="3:4">
      <c r="C363" s="3"/>
      <c r="D363" s="3"/>
    </row>
    <row r="364" spans="3:4">
      <c r="C364" s="3"/>
      <c r="D364" s="3"/>
    </row>
    <row r="365" spans="3:4">
      <c r="C365" s="3"/>
      <c r="D365" s="3"/>
    </row>
    <row r="366" spans="3:4">
      <c r="C366" s="3"/>
      <c r="D366" s="3"/>
    </row>
    <row r="367" spans="3:4">
      <c r="C367" s="3"/>
      <c r="D367" s="3"/>
    </row>
    <row r="368" spans="3:4">
      <c r="C368" s="3"/>
      <c r="D368" s="3"/>
    </row>
    <row r="369" spans="3:4">
      <c r="C369" s="3"/>
      <c r="D369" s="3"/>
    </row>
    <row r="370" spans="3:4">
      <c r="C370" s="3"/>
      <c r="D370" s="3"/>
    </row>
    <row r="371" spans="3:4">
      <c r="C371" s="3"/>
      <c r="D371" s="3"/>
    </row>
    <row r="372" spans="3:4">
      <c r="C372" s="3"/>
      <c r="D372" s="3"/>
    </row>
    <row r="373" spans="3:4">
      <c r="C373" s="3"/>
      <c r="D373" s="3"/>
    </row>
    <row r="374" spans="3:4">
      <c r="C374" s="3"/>
      <c r="D374" s="3"/>
    </row>
    <row r="375" spans="3:4">
      <c r="C375" s="3"/>
      <c r="D375" s="3"/>
    </row>
    <row r="376" spans="3:4">
      <c r="C376" s="3"/>
      <c r="D376" s="3"/>
    </row>
    <row r="377" spans="3:4">
      <c r="C377" s="3"/>
      <c r="D377" s="3"/>
    </row>
    <row r="378" spans="3:4">
      <c r="C378" s="3"/>
      <c r="D378" s="3"/>
    </row>
    <row r="379" spans="3:4">
      <c r="C379" s="3"/>
      <c r="D379" s="3"/>
    </row>
    <row r="380" spans="3:4">
      <c r="C380" s="3"/>
      <c r="D380" s="3"/>
    </row>
    <row r="381" spans="3:4">
      <c r="C381" s="3"/>
      <c r="D381" s="3"/>
    </row>
    <row r="382" spans="3:4">
      <c r="C382" s="3"/>
      <c r="D382" s="3"/>
    </row>
    <row r="383" spans="3:4">
      <c r="C383" s="3"/>
      <c r="D383" s="3"/>
    </row>
    <row r="384" spans="3:4">
      <c r="C384" s="3"/>
      <c r="D384" s="3"/>
    </row>
    <row r="385" spans="3:4">
      <c r="C385" s="3"/>
      <c r="D385" s="3"/>
    </row>
    <row r="386" spans="3:4">
      <c r="C386" s="3"/>
      <c r="D386" s="3"/>
    </row>
    <row r="387" spans="3:4">
      <c r="C387" s="3"/>
      <c r="D387" s="3"/>
    </row>
    <row r="388" spans="3:4">
      <c r="C388" s="3"/>
      <c r="D388" s="3"/>
    </row>
    <row r="389" spans="3:4">
      <c r="C389" s="3"/>
      <c r="D389" s="3"/>
    </row>
    <row r="390" spans="3:4">
      <c r="C390" s="3"/>
      <c r="D390" s="3"/>
    </row>
    <row r="391" spans="3:4">
      <c r="C391" s="3"/>
      <c r="D391" s="3"/>
    </row>
    <row r="392" spans="3:4">
      <c r="C392" s="3"/>
      <c r="D392" s="3"/>
    </row>
    <row r="393" spans="3:4">
      <c r="C393" s="3"/>
      <c r="D393" s="3"/>
    </row>
    <row r="394" spans="3:4">
      <c r="C394" s="3"/>
      <c r="D394" s="3"/>
    </row>
    <row r="395" spans="3:4">
      <c r="C395" s="3"/>
      <c r="D395" s="3"/>
    </row>
    <row r="396" spans="3:4">
      <c r="C396" s="3"/>
      <c r="D396" s="3"/>
    </row>
    <row r="397" spans="3:4">
      <c r="C397" s="3"/>
      <c r="D397" s="3"/>
    </row>
    <row r="398" spans="3:4">
      <c r="C398" s="3"/>
      <c r="D398" s="3"/>
    </row>
    <row r="399" spans="3:4">
      <c r="C399" s="3"/>
      <c r="D399" s="3"/>
    </row>
    <row r="400" spans="3:4">
      <c r="C400" s="3"/>
      <c r="D400" s="3"/>
    </row>
    <row r="401" spans="3:4">
      <c r="C401" s="3"/>
      <c r="D401" s="3"/>
    </row>
    <row r="402" spans="3:4">
      <c r="C402" s="3"/>
      <c r="D402" s="3"/>
    </row>
    <row r="403" spans="3:4">
      <c r="C403" s="3"/>
      <c r="D403" s="3"/>
    </row>
    <row r="404" spans="3:4">
      <c r="C404" s="3"/>
      <c r="D404" s="3"/>
    </row>
    <row r="405" spans="3:4">
      <c r="C405" s="3"/>
      <c r="D405" s="3"/>
    </row>
    <row r="406" spans="3:4">
      <c r="C406" s="3"/>
      <c r="D406" s="3"/>
    </row>
    <row r="407" spans="3:4">
      <c r="C407" s="3"/>
      <c r="D407" s="3"/>
    </row>
    <row r="408" spans="3:4">
      <c r="C408" s="3"/>
      <c r="D408" s="3"/>
    </row>
    <row r="409" spans="3:4">
      <c r="C409" s="3"/>
      <c r="D409" s="3"/>
    </row>
    <row r="410" spans="3:4">
      <c r="C410" s="3"/>
      <c r="D410" s="3"/>
    </row>
    <row r="411" spans="3:4">
      <c r="C411" s="3"/>
      <c r="D411" s="3"/>
    </row>
    <row r="412" spans="3:4">
      <c r="C412" s="3"/>
      <c r="D412" s="3"/>
    </row>
    <row r="413" spans="3:4">
      <c r="C413" s="3"/>
      <c r="D413" s="3"/>
    </row>
    <row r="414" spans="3:4">
      <c r="C414" s="3"/>
      <c r="D414" s="3"/>
    </row>
    <row r="415" spans="3:4">
      <c r="C415" s="3"/>
      <c r="D415" s="3"/>
    </row>
    <row r="416" spans="3:4">
      <c r="C416" s="3"/>
      <c r="D416" s="3"/>
    </row>
    <row r="417" spans="3:4">
      <c r="C417" s="3"/>
      <c r="D417" s="3"/>
    </row>
    <row r="418" spans="3:4">
      <c r="C418" s="3"/>
      <c r="D418" s="3"/>
    </row>
    <row r="419" spans="3:4">
      <c r="C419" s="3"/>
      <c r="D419" s="3"/>
    </row>
    <row r="420" spans="3:4">
      <c r="C420" s="3"/>
      <c r="D420" s="3"/>
    </row>
    <row r="421" spans="3:4">
      <c r="C421" s="3"/>
      <c r="D421" s="3"/>
    </row>
    <row r="422" spans="3:4">
      <c r="C422" s="3"/>
      <c r="D422" s="3"/>
    </row>
    <row r="423" spans="3:4">
      <c r="C423" s="3"/>
      <c r="D423" s="3"/>
    </row>
    <row r="424" spans="3:4">
      <c r="C424" s="3"/>
      <c r="D424" s="3"/>
    </row>
    <row r="425" spans="3:4">
      <c r="C425" s="3"/>
      <c r="D425" s="3"/>
    </row>
    <row r="426" spans="3:4">
      <c r="C426" s="3"/>
      <c r="D426" s="3"/>
    </row>
    <row r="427" spans="3:4">
      <c r="C427" s="3"/>
      <c r="D427" s="3"/>
    </row>
    <row r="428" spans="3:4">
      <c r="C428" s="3"/>
      <c r="D428" s="3"/>
    </row>
    <row r="429" spans="3:4">
      <c r="C429" s="3"/>
      <c r="D429" s="3"/>
    </row>
    <row r="430" spans="3:4">
      <c r="C430" s="3"/>
      <c r="D430" s="3"/>
    </row>
    <row r="431" spans="3:4">
      <c r="C431" s="3"/>
      <c r="D431" s="3"/>
    </row>
    <row r="432" spans="3:4">
      <c r="C432" s="3"/>
      <c r="D432" s="3"/>
    </row>
    <row r="433" spans="3:4">
      <c r="C433" s="3"/>
      <c r="D433" s="3"/>
    </row>
    <row r="434" spans="3:4">
      <c r="C434" s="3"/>
      <c r="D434" s="3"/>
    </row>
    <row r="435" spans="3:4">
      <c r="C435" s="3"/>
      <c r="D435" s="3"/>
    </row>
    <row r="436" spans="3:4">
      <c r="C436" s="3"/>
      <c r="D436" s="3"/>
    </row>
    <row r="437" spans="3:4">
      <c r="C437" s="3"/>
      <c r="D437" s="3"/>
    </row>
    <row r="438" spans="3:4">
      <c r="C438" s="3"/>
      <c r="D438" s="3"/>
    </row>
    <row r="439" spans="3:4">
      <c r="C439" s="3"/>
      <c r="D439" s="3"/>
    </row>
    <row r="440" spans="3:4">
      <c r="C440" s="3"/>
      <c r="D440" s="3"/>
    </row>
    <row r="441" spans="3:4">
      <c r="C441" s="3"/>
      <c r="D441" s="3"/>
    </row>
    <row r="442" spans="3:4">
      <c r="C442" s="3"/>
      <c r="D442" s="3"/>
    </row>
    <row r="443" spans="3:4">
      <c r="C443" s="3"/>
      <c r="D443" s="3"/>
    </row>
    <row r="444" spans="3:4">
      <c r="C444" s="3"/>
      <c r="D444" s="3"/>
    </row>
    <row r="445" spans="3:4">
      <c r="C445" s="3"/>
      <c r="D445" s="3"/>
    </row>
    <row r="446" spans="3:4">
      <c r="C446" s="3"/>
      <c r="D446" s="3"/>
    </row>
    <row r="447" spans="3:4">
      <c r="C447" s="3"/>
      <c r="D447" s="3"/>
    </row>
    <row r="448" spans="3:4">
      <c r="C448" s="3"/>
      <c r="D448" s="3"/>
    </row>
    <row r="449" spans="3:4">
      <c r="C449" s="3"/>
      <c r="D449" s="3"/>
    </row>
    <row r="450" spans="3:4">
      <c r="C450" s="3"/>
      <c r="D450" s="3"/>
    </row>
    <row r="451" spans="3:4">
      <c r="C451" s="3"/>
      <c r="D451" s="3"/>
    </row>
    <row r="452" spans="3:4">
      <c r="C452" s="3"/>
      <c r="D452" s="3"/>
    </row>
    <row r="453" spans="3:4">
      <c r="C453" s="3"/>
      <c r="D453" s="3"/>
    </row>
    <row r="454" spans="3:4">
      <c r="C454" s="3"/>
      <c r="D454" s="3"/>
    </row>
    <row r="455" spans="3:4">
      <c r="C455" s="3"/>
      <c r="D455" s="3"/>
    </row>
    <row r="456" spans="3:4">
      <c r="C456" s="3"/>
      <c r="D456" s="3"/>
    </row>
    <row r="457" spans="3:4">
      <c r="C457" s="3"/>
      <c r="D457" s="3"/>
    </row>
    <row r="458" spans="3:4">
      <c r="C458" s="3"/>
      <c r="D458" s="3"/>
    </row>
    <row r="459" spans="3:4">
      <c r="C459" s="3"/>
      <c r="D459" s="3"/>
    </row>
    <row r="460" spans="3:4">
      <c r="C460" s="3"/>
      <c r="D460" s="3"/>
    </row>
    <row r="461" spans="3:4">
      <c r="C461" s="3"/>
      <c r="D461" s="3"/>
    </row>
    <row r="462" spans="3:4">
      <c r="C462" s="3"/>
      <c r="D462" s="3"/>
    </row>
    <row r="463" spans="3:4">
      <c r="C463" s="3"/>
      <c r="D463" s="3"/>
    </row>
    <row r="464" spans="3:4">
      <c r="C464" s="3"/>
      <c r="D464" s="3"/>
    </row>
    <row r="465" spans="3:4">
      <c r="C465" s="3"/>
      <c r="D465" s="3"/>
    </row>
    <row r="466" spans="3:4">
      <c r="C466" s="3"/>
      <c r="D466" s="3"/>
    </row>
    <row r="467" spans="3:4">
      <c r="C467" s="3"/>
      <c r="D467" s="3"/>
    </row>
    <row r="468" spans="3:4">
      <c r="C468" s="3"/>
      <c r="D468" s="3"/>
    </row>
    <row r="469" spans="3:4">
      <c r="C469" s="3"/>
      <c r="D469" s="3"/>
    </row>
    <row r="470" spans="3:4">
      <c r="C470" s="3"/>
      <c r="D470" s="3"/>
    </row>
    <row r="471" spans="3:4">
      <c r="C471" s="3"/>
      <c r="D471" s="3"/>
    </row>
    <row r="472" spans="3:4">
      <c r="C472" s="3"/>
      <c r="D472" s="3"/>
    </row>
    <row r="473" spans="3:4">
      <c r="C473" s="3"/>
      <c r="D473" s="3"/>
    </row>
    <row r="474" spans="3:4">
      <c r="C474" s="3"/>
      <c r="D474" s="3"/>
    </row>
    <row r="475" spans="3:4">
      <c r="C475" s="3"/>
      <c r="D475" s="3"/>
    </row>
    <row r="476" spans="3:4">
      <c r="C476" s="3"/>
      <c r="D476" s="3"/>
    </row>
    <row r="477" spans="3:4">
      <c r="C477" s="3"/>
      <c r="D477" s="3"/>
    </row>
    <row r="478" spans="3:4">
      <c r="C478" s="3"/>
      <c r="D478" s="3"/>
    </row>
    <row r="479" spans="3:4">
      <c r="C479" s="3"/>
      <c r="D479" s="3"/>
    </row>
    <row r="480" spans="3:4">
      <c r="C480" s="3"/>
      <c r="D480" s="3"/>
    </row>
    <row r="481" spans="3:4">
      <c r="C481" s="3"/>
      <c r="D481" s="3"/>
    </row>
    <row r="482" spans="3:4">
      <c r="C482" s="3"/>
      <c r="D482" s="3"/>
    </row>
    <row r="483" spans="3:4">
      <c r="C483" s="3"/>
      <c r="D483" s="3"/>
    </row>
    <row r="484" spans="3:4">
      <c r="C484" s="3"/>
      <c r="D484" s="3"/>
    </row>
    <row r="485" spans="3:4">
      <c r="C485" s="3"/>
      <c r="D485" s="3"/>
    </row>
    <row r="486" spans="3:4">
      <c r="C486" s="3"/>
      <c r="D486" s="3"/>
    </row>
    <row r="487" spans="3:4">
      <c r="C487" s="3"/>
      <c r="D487" s="3"/>
    </row>
    <row r="488" spans="3:4">
      <c r="C488" s="3"/>
      <c r="D488" s="3"/>
    </row>
    <row r="489" spans="3:4">
      <c r="C489" s="3"/>
      <c r="D489" s="3"/>
    </row>
    <row r="490" spans="3:4">
      <c r="C490" s="3"/>
      <c r="D490" s="3"/>
    </row>
    <row r="491" spans="3:4">
      <c r="C491" s="3"/>
      <c r="D491" s="3"/>
    </row>
    <row r="492" spans="3:4">
      <c r="C492" s="3"/>
      <c r="D492" s="3"/>
    </row>
    <row r="493" spans="3:4">
      <c r="C493" s="3"/>
      <c r="D493" s="3"/>
    </row>
    <row r="494" spans="3:4">
      <c r="C494" s="3"/>
      <c r="D494" s="3"/>
    </row>
    <row r="495" spans="3:4">
      <c r="C495" s="3"/>
      <c r="D495" s="3"/>
    </row>
    <row r="496" spans="3:4">
      <c r="C496" s="3"/>
      <c r="D496" s="3"/>
    </row>
    <row r="497" spans="3:4">
      <c r="C497" s="3"/>
      <c r="D497" s="3"/>
    </row>
    <row r="498" spans="3:4">
      <c r="C498" s="3"/>
      <c r="D498" s="3"/>
    </row>
    <row r="499" spans="3:4">
      <c r="C499" s="3"/>
      <c r="D499" s="3"/>
    </row>
    <row r="500" spans="3:4">
      <c r="C500" s="3"/>
      <c r="D500" s="3"/>
    </row>
    <row r="501" spans="3:4">
      <c r="C501" s="3"/>
      <c r="D501" s="3"/>
    </row>
    <row r="502" spans="3:4">
      <c r="C502" s="3"/>
      <c r="D502" s="3"/>
    </row>
    <row r="503" spans="3:4">
      <c r="C503" s="3"/>
      <c r="D503" s="3"/>
    </row>
    <row r="504" spans="3:4">
      <c r="C504" s="3"/>
      <c r="D504" s="3"/>
    </row>
    <row r="505" spans="3:4">
      <c r="C505" s="3"/>
      <c r="D505" s="3"/>
    </row>
    <row r="506" spans="3:4">
      <c r="C506" s="3"/>
      <c r="D506" s="3"/>
    </row>
    <row r="507" spans="3:4">
      <c r="C507" s="3"/>
      <c r="D507" s="3"/>
    </row>
    <row r="508" spans="3:4">
      <c r="C508" s="3"/>
      <c r="D508" s="3"/>
    </row>
    <row r="509" spans="3:4">
      <c r="C509" s="3"/>
      <c r="D509" s="3"/>
    </row>
    <row r="510" spans="3:4">
      <c r="C510" s="3"/>
      <c r="D510" s="3"/>
    </row>
    <row r="511" spans="3:4">
      <c r="C511" s="3"/>
      <c r="D511" s="3"/>
    </row>
    <row r="512" spans="3:4">
      <c r="C512" s="3"/>
      <c r="D512" s="3"/>
    </row>
    <row r="513" spans="3:4">
      <c r="C513" s="3"/>
      <c r="D513" s="3"/>
    </row>
    <row r="514" spans="3:4">
      <c r="C514" s="3"/>
      <c r="D514" s="3"/>
    </row>
    <row r="515" spans="3:4">
      <c r="C515" s="3"/>
      <c r="D515" s="3"/>
    </row>
    <row r="516" spans="3:4">
      <c r="C516" s="3"/>
      <c r="D516" s="3"/>
    </row>
    <row r="517" spans="3:4">
      <c r="C517" s="3"/>
      <c r="D517" s="3"/>
    </row>
    <row r="518" spans="3:4">
      <c r="C518" s="3"/>
      <c r="D518" s="3"/>
    </row>
    <row r="519" spans="3:4">
      <c r="C519" s="3"/>
      <c r="D519" s="3"/>
    </row>
    <row r="520" spans="3:4">
      <c r="C520" s="3"/>
      <c r="D520" s="3"/>
    </row>
    <row r="521" spans="3:4">
      <c r="C521" s="3"/>
      <c r="D521" s="3"/>
    </row>
    <row r="522" spans="3:4">
      <c r="C522" s="3"/>
      <c r="D522" s="3"/>
    </row>
    <row r="523" spans="3:4">
      <c r="C523" s="3"/>
      <c r="D523" s="3"/>
    </row>
    <row r="524" spans="3:4">
      <c r="C524" s="3"/>
      <c r="D524" s="3"/>
    </row>
    <row r="525" spans="3:4">
      <c r="C525" s="3"/>
      <c r="D525" s="3"/>
    </row>
    <row r="526" spans="3:4">
      <c r="C526" s="3"/>
      <c r="D526" s="3"/>
    </row>
    <row r="527" spans="3:4">
      <c r="C527" s="3"/>
      <c r="D527" s="3"/>
    </row>
    <row r="528" spans="3:4">
      <c r="C528" s="3"/>
      <c r="D528" s="3"/>
    </row>
    <row r="529" spans="3:4">
      <c r="C529" s="3"/>
      <c r="D529" s="3"/>
    </row>
    <row r="530" spans="3:4">
      <c r="C530" s="3"/>
      <c r="D530" s="3"/>
    </row>
    <row r="531" spans="3:4">
      <c r="C531" s="3"/>
      <c r="D531" s="3"/>
    </row>
    <row r="532" spans="3:4">
      <c r="C532" s="3"/>
      <c r="D532" s="3"/>
    </row>
    <row r="533" spans="3:4">
      <c r="C533" s="3"/>
      <c r="D533" s="3"/>
    </row>
    <row r="534" spans="3:4">
      <c r="C534" s="3"/>
      <c r="D534" s="3"/>
    </row>
    <row r="535" spans="3:4">
      <c r="C535" s="3"/>
      <c r="D535" s="3"/>
    </row>
    <row r="536" spans="3:4">
      <c r="C536" s="3"/>
      <c r="D536" s="3"/>
    </row>
    <row r="537" spans="3:4">
      <c r="C537" s="3"/>
      <c r="D537" s="3"/>
    </row>
    <row r="538" spans="3:4">
      <c r="C538" s="3"/>
      <c r="D538" s="3"/>
    </row>
    <row r="539" spans="3:4">
      <c r="C539" s="3"/>
      <c r="D539" s="3"/>
    </row>
    <row r="540" spans="3:4">
      <c r="C540" s="3"/>
      <c r="D540" s="3"/>
    </row>
    <row r="541" spans="3:4">
      <c r="C541" s="3"/>
      <c r="D541" s="3"/>
    </row>
    <row r="542" spans="3:4">
      <c r="C542" s="3"/>
      <c r="D542" s="3"/>
    </row>
    <row r="543" spans="3:4">
      <c r="C543" s="3"/>
      <c r="D543" s="3"/>
    </row>
    <row r="544" spans="3:4">
      <c r="C544" s="3"/>
      <c r="D544" s="3"/>
    </row>
    <row r="545" spans="3:4">
      <c r="C545" s="3"/>
      <c r="D545" s="3"/>
    </row>
    <row r="546" spans="3:4">
      <c r="C546" s="3"/>
      <c r="D546" s="3"/>
    </row>
    <row r="547" spans="3:4">
      <c r="C547" s="3"/>
      <c r="D547" s="3"/>
    </row>
    <row r="548" spans="3:4">
      <c r="C548" s="3"/>
      <c r="D548" s="3"/>
    </row>
    <row r="549" spans="3:4">
      <c r="C549" s="3"/>
      <c r="D549" s="3"/>
    </row>
    <row r="550" spans="3:4">
      <c r="C550" s="3"/>
      <c r="D550" s="3"/>
    </row>
    <row r="551" spans="3:4">
      <c r="C551" s="3"/>
      <c r="D551" s="3"/>
    </row>
    <row r="552" spans="3:4">
      <c r="C552" s="3"/>
      <c r="D552" s="3"/>
    </row>
    <row r="553" spans="3:4">
      <c r="C553" s="3"/>
      <c r="D553" s="3"/>
    </row>
    <row r="554" spans="3:4">
      <c r="C554" s="3"/>
      <c r="D554" s="3"/>
    </row>
    <row r="555" spans="3:4">
      <c r="C555" s="3"/>
      <c r="D555" s="3"/>
    </row>
    <row r="556" spans="3:4">
      <c r="C556" s="3"/>
      <c r="D556" s="3"/>
    </row>
    <row r="557" spans="3:4">
      <c r="C557" s="3"/>
      <c r="D557" s="3"/>
    </row>
    <row r="558" spans="3:4">
      <c r="C558" s="3"/>
      <c r="D558" s="3"/>
    </row>
    <row r="559" spans="3:4">
      <c r="C559" s="3"/>
      <c r="D559" s="3"/>
    </row>
    <row r="560" spans="3:4">
      <c r="C560" s="3"/>
      <c r="D560" s="3"/>
    </row>
    <row r="561" spans="3:4">
      <c r="C561" s="3"/>
      <c r="D561" s="3"/>
    </row>
    <row r="562" spans="3:4">
      <c r="C562" s="3"/>
      <c r="D562" s="3"/>
    </row>
    <row r="563" spans="3:4">
      <c r="C563" s="3"/>
      <c r="D563" s="3"/>
    </row>
    <row r="564" spans="3:4">
      <c r="C564" s="3"/>
      <c r="D564" s="3"/>
    </row>
    <row r="565" spans="3:4">
      <c r="C565" s="3"/>
      <c r="D565" s="3"/>
    </row>
    <row r="566" spans="3:4">
      <c r="C566" s="3"/>
      <c r="D566" s="3"/>
    </row>
    <row r="567" spans="3:4">
      <c r="C567" s="3"/>
      <c r="D567" s="3"/>
    </row>
    <row r="568" spans="3:4">
      <c r="C568" s="3"/>
      <c r="D568" s="3"/>
    </row>
    <row r="569" spans="3:4">
      <c r="C569" s="3"/>
      <c r="D569" s="3"/>
    </row>
    <row r="570" spans="3:4">
      <c r="C570" s="3"/>
      <c r="D570" s="3"/>
    </row>
    <row r="571" spans="3:4">
      <c r="C571" s="3"/>
      <c r="D571" s="3"/>
    </row>
    <row r="572" spans="3:4">
      <c r="C572" s="3"/>
      <c r="D572" s="3"/>
    </row>
    <row r="573" spans="3:4">
      <c r="C573" s="3"/>
      <c r="D573" s="3"/>
    </row>
    <row r="574" spans="3:4">
      <c r="C574" s="3"/>
      <c r="D574" s="3"/>
    </row>
    <row r="575" spans="3:4">
      <c r="C575" s="3"/>
      <c r="D575" s="3"/>
    </row>
    <row r="576" spans="3:4">
      <c r="C576" s="3"/>
      <c r="D576" s="3"/>
    </row>
    <row r="577" spans="3:4">
      <c r="C577" s="3"/>
      <c r="D577" s="3"/>
    </row>
    <row r="578" spans="3:4">
      <c r="C578" s="3"/>
      <c r="D578" s="3"/>
    </row>
    <row r="579" spans="3:4">
      <c r="C579" s="3"/>
      <c r="D579" s="3"/>
    </row>
    <row r="580" spans="3:4">
      <c r="C580" s="3"/>
      <c r="D580" s="3"/>
    </row>
    <row r="581" spans="3:4">
      <c r="C581" s="3"/>
      <c r="D581" s="3"/>
    </row>
    <row r="582" spans="3:4">
      <c r="C582" s="3"/>
      <c r="D582" s="3"/>
    </row>
    <row r="583" spans="3:4">
      <c r="C583" s="3"/>
      <c r="D583" s="3"/>
    </row>
    <row r="584" spans="3:4">
      <c r="C584" s="3"/>
      <c r="D584" s="3"/>
    </row>
    <row r="585" spans="3:4">
      <c r="C585" s="3"/>
      <c r="D585" s="3"/>
    </row>
    <row r="586" spans="3:4">
      <c r="C586" s="3"/>
      <c r="D586" s="3"/>
    </row>
    <row r="587" spans="3:4">
      <c r="C587" s="3"/>
      <c r="D587" s="3"/>
    </row>
    <row r="588" spans="3:4">
      <c r="C588" s="3"/>
      <c r="D588" s="3"/>
    </row>
    <row r="589" spans="3:4">
      <c r="C589" s="3"/>
      <c r="D589" s="3"/>
    </row>
    <row r="590" spans="3:4">
      <c r="C590" s="3"/>
      <c r="D590" s="3"/>
    </row>
    <row r="591" spans="3:4">
      <c r="C591" s="3"/>
      <c r="D591" s="3"/>
    </row>
    <row r="592" spans="3:4">
      <c r="C592" s="3"/>
      <c r="D592" s="3"/>
    </row>
    <row r="593" spans="3:4">
      <c r="C593" s="3"/>
      <c r="D593" s="3"/>
    </row>
    <row r="594" spans="3:4">
      <c r="C594" s="3"/>
      <c r="D594" s="3"/>
    </row>
    <row r="595" spans="3:4">
      <c r="C595" s="3"/>
      <c r="D595" s="3"/>
    </row>
    <row r="596" spans="3:4">
      <c r="C596" s="3"/>
      <c r="D596" s="3"/>
    </row>
    <row r="597" spans="3:4">
      <c r="C597" s="3"/>
      <c r="D597" s="3"/>
    </row>
    <row r="598" spans="3:4">
      <c r="C598" s="3"/>
      <c r="D598" s="3"/>
    </row>
    <row r="599" spans="3:4">
      <c r="C599" s="3"/>
      <c r="D599" s="3"/>
    </row>
    <row r="600" spans="3:4">
      <c r="C600" s="3"/>
      <c r="D600" s="3"/>
    </row>
    <row r="601" spans="3:4">
      <c r="C601" s="3"/>
      <c r="D601" s="3"/>
    </row>
    <row r="602" spans="3:4">
      <c r="C602" s="3"/>
      <c r="D602" s="3"/>
    </row>
    <row r="603" spans="3:4">
      <c r="C603" s="3"/>
      <c r="D603" s="3"/>
    </row>
    <row r="604" spans="3:4">
      <c r="C604" s="3"/>
      <c r="D604" s="3"/>
    </row>
    <row r="605" spans="3:4">
      <c r="C605" s="3"/>
      <c r="D605" s="3"/>
    </row>
    <row r="606" spans="3:4">
      <c r="C606" s="3"/>
      <c r="D606" s="3"/>
    </row>
    <row r="607" spans="3:4">
      <c r="C607" s="3"/>
      <c r="D607" s="3"/>
    </row>
    <row r="608" spans="3:4">
      <c r="C608" s="3"/>
      <c r="D608" s="3"/>
    </row>
    <row r="609" spans="3:4">
      <c r="C609" s="3"/>
      <c r="D609" s="3"/>
    </row>
    <row r="610" spans="3:4">
      <c r="C610" s="3"/>
      <c r="D610" s="3"/>
    </row>
    <row r="611" spans="3:4">
      <c r="C611" s="3"/>
      <c r="D611" s="3"/>
    </row>
    <row r="612" spans="3:4">
      <c r="C612" s="3"/>
      <c r="D612" s="3"/>
    </row>
    <row r="613" spans="3:4">
      <c r="C613" s="3"/>
      <c r="D613" s="3"/>
    </row>
    <row r="614" spans="3:4">
      <c r="C614" s="3"/>
      <c r="D614" s="3"/>
    </row>
    <row r="615" spans="3:4">
      <c r="C615" s="3"/>
      <c r="D615" s="3"/>
    </row>
    <row r="616" spans="3:4">
      <c r="C616" s="3"/>
      <c r="D616" s="3"/>
    </row>
    <row r="617" spans="3:4">
      <c r="C617" s="3"/>
      <c r="D617" s="3"/>
    </row>
    <row r="618" spans="3:4">
      <c r="C618" s="3"/>
      <c r="D618" s="3"/>
    </row>
    <row r="619" spans="3:4">
      <c r="C619" s="3"/>
      <c r="D619" s="3"/>
    </row>
    <row r="620" spans="3:4">
      <c r="C620" s="3"/>
      <c r="D620" s="3"/>
    </row>
    <row r="621" spans="3:4">
      <c r="C621" s="3"/>
      <c r="D621" s="3"/>
    </row>
    <row r="622" spans="3:4">
      <c r="C622" s="3"/>
      <c r="D622" s="3"/>
    </row>
    <row r="623" spans="3:4">
      <c r="C623" s="3"/>
      <c r="D623" s="3"/>
    </row>
    <row r="624" spans="3:4">
      <c r="C624" s="3"/>
      <c r="D624" s="3"/>
    </row>
    <row r="625" spans="3:4">
      <c r="C625" s="3"/>
      <c r="D625" s="3"/>
    </row>
    <row r="626" spans="3:4">
      <c r="C626" s="3"/>
      <c r="D626" s="3"/>
    </row>
    <row r="627" spans="3:4">
      <c r="C627" s="3"/>
      <c r="D627" s="3"/>
    </row>
    <row r="628" spans="3:4">
      <c r="C628" s="3"/>
      <c r="D628" s="3"/>
    </row>
    <row r="629" spans="3:4">
      <c r="C629" s="3"/>
      <c r="D629" s="3"/>
    </row>
    <row r="630" spans="3:4">
      <c r="C630" s="3"/>
      <c r="D630" s="3"/>
    </row>
    <row r="631" spans="3:4">
      <c r="C631" s="3"/>
      <c r="D631" s="3"/>
    </row>
    <row r="632" spans="3:4">
      <c r="C632" s="3"/>
      <c r="D632" s="3"/>
    </row>
    <row r="633" spans="3:4">
      <c r="C633" s="3"/>
      <c r="D633" s="3"/>
    </row>
    <row r="634" spans="3:4">
      <c r="C634" s="3"/>
      <c r="D634" s="3"/>
    </row>
    <row r="635" spans="3:4">
      <c r="C635" s="3"/>
      <c r="D635" s="3"/>
    </row>
    <row r="636" spans="3:4">
      <c r="C636" s="3"/>
      <c r="D636" s="3"/>
    </row>
    <row r="637" spans="3:4">
      <c r="C637" s="3"/>
      <c r="D637" s="3"/>
    </row>
    <row r="638" spans="3:4">
      <c r="C638" s="3"/>
      <c r="D638" s="3"/>
    </row>
    <row r="639" spans="3:4">
      <c r="C639" s="3"/>
      <c r="D639" s="3"/>
    </row>
    <row r="640" spans="3:4">
      <c r="C640" s="3"/>
      <c r="D640" s="3"/>
    </row>
    <row r="641" spans="3:4">
      <c r="C641" s="3"/>
      <c r="D641" s="3"/>
    </row>
    <row r="642" spans="3:4">
      <c r="C642" s="3"/>
      <c r="D642" s="3"/>
    </row>
    <row r="643" spans="3:4">
      <c r="C643" s="3"/>
      <c r="D643" s="3"/>
    </row>
    <row r="644" spans="3:4">
      <c r="C644" s="3"/>
      <c r="D644" s="3"/>
    </row>
    <row r="645" spans="3:4">
      <c r="C645" s="3"/>
      <c r="D645" s="3"/>
    </row>
    <row r="646" spans="3:4">
      <c r="C646" s="3"/>
      <c r="D646" s="3"/>
    </row>
    <row r="647" spans="3:4">
      <c r="C647" s="3"/>
      <c r="D647" s="3"/>
    </row>
    <row r="648" spans="3:4">
      <c r="C648" s="3"/>
      <c r="D648" s="3"/>
    </row>
    <row r="649" spans="3:4">
      <c r="C649" s="3"/>
      <c r="D649" s="3"/>
    </row>
    <row r="650" spans="3:4">
      <c r="C650" s="3"/>
      <c r="D650" s="3"/>
    </row>
    <row r="651" spans="3:4">
      <c r="C651" s="3"/>
      <c r="D651" s="3"/>
    </row>
    <row r="652" spans="3:4">
      <c r="C652" s="3"/>
      <c r="D652" s="3"/>
    </row>
    <row r="653" spans="3:4">
      <c r="C653" s="3"/>
      <c r="D653" s="3"/>
    </row>
    <row r="654" spans="3:4">
      <c r="C654" s="3"/>
      <c r="D654" s="3"/>
    </row>
    <row r="655" spans="3:4">
      <c r="C655" s="3"/>
      <c r="D655" s="3"/>
    </row>
    <row r="656" spans="3:4">
      <c r="C656" s="3"/>
      <c r="D656" s="3"/>
    </row>
    <row r="657" spans="3:4">
      <c r="C657" s="3"/>
      <c r="D657" s="3"/>
    </row>
    <row r="658" spans="3:4">
      <c r="C658" s="3"/>
      <c r="D658" s="3"/>
    </row>
    <row r="659" spans="3:4">
      <c r="C659" s="3"/>
      <c r="D659" s="3"/>
    </row>
    <row r="660" spans="3:4">
      <c r="C660" s="3"/>
      <c r="D660" s="3"/>
    </row>
    <row r="661" spans="3:4">
      <c r="C661" s="3"/>
      <c r="D661" s="3"/>
    </row>
    <row r="662" spans="3:4">
      <c r="C662" s="3"/>
      <c r="D662" s="3"/>
    </row>
    <row r="663" spans="3:4">
      <c r="C663" s="3"/>
      <c r="D663" s="3"/>
    </row>
    <row r="664" spans="3:4">
      <c r="C664" s="3"/>
      <c r="D664" s="3"/>
    </row>
    <row r="665" spans="3:4">
      <c r="C665" s="3"/>
      <c r="D665" s="3"/>
    </row>
    <row r="666" spans="3:4">
      <c r="C666" s="3"/>
      <c r="D666" s="3"/>
    </row>
    <row r="667" spans="3:4">
      <c r="C667" s="3"/>
      <c r="D667" s="3"/>
    </row>
    <row r="668" spans="3:4">
      <c r="C668" s="3"/>
      <c r="D668" s="3"/>
    </row>
    <row r="669" spans="3:4">
      <c r="C669" s="3"/>
      <c r="D669" s="3"/>
    </row>
    <row r="670" spans="3:4">
      <c r="C670" s="3"/>
      <c r="D670" s="3"/>
    </row>
    <row r="671" spans="3:4">
      <c r="C671" s="3"/>
      <c r="D671" s="3"/>
    </row>
    <row r="672" spans="3:4">
      <c r="C672" s="3"/>
      <c r="D672" s="3"/>
    </row>
    <row r="673" spans="3:4">
      <c r="C673" s="3"/>
      <c r="D673" s="3"/>
    </row>
    <row r="674" spans="3:4">
      <c r="C674" s="3"/>
      <c r="D674" s="3"/>
    </row>
    <row r="675" spans="3:4">
      <c r="C675" s="3"/>
      <c r="D675" s="3"/>
    </row>
    <row r="676" spans="3:4">
      <c r="C676" s="3"/>
      <c r="D676" s="3"/>
    </row>
    <row r="677" spans="3:4">
      <c r="C677" s="3"/>
      <c r="D677" s="3"/>
    </row>
  </sheetData>
  <sheetProtection algorithmName="SHA-512" hashValue="600gSlReA2JjpGoSDsjbinM4Hnwn/kuDYluQM/0BufgjFVEVznOT1VHEhp93xFhF+Zj9C0VPRAZeVsfiIg64Eg==" saltValue="LIxB9oCeI4T1Zhz8aM9e2A==" spinCount="100000" sheet="1" objects="1" scenarios="1" insertRows="0"/>
  <mergeCells count="2">
    <mergeCell ref="A1:E1"/>
    <mergeCell ref="A4:M4"/>
  </mergeCells>
  <phoneticPr fontId="20" type="noConversion"/>
  <dataValidations count="5">
    <dataValidation type="list" allowBlank="1" showInputMessage="1" showErrorMessage="1" sqref="C7:C114">
      <formula1>AudienceAge</formula1>
    </dataValidation>
    <dataValidation type="list" allowBlank="1" showInputMessage="1" showErrorMessage="1" sqref="D7:D114">
      <formula1>Gender</formula1>
    </dataValidation>
    <dataValidation type="list" allowBlank="1" showInputMessage="1" showErrorMessage="1" sqref="E7:E114">
      <formula1>Disability</formula1>
    </dataValidation>
    <dataValidation type="list" allowBlank="1" showInputMessage="1" showErrorMessage="1" sqref="M7:M114">
      <formula1>Ethnicity</formula1>
    </dataValidation>
    <dataValidation type="list" allowBlank="1" showInputMessage="1" showErrorMessage="1" sqref="F7:L114">
      <formula1>Yes</formula1>
    </dataValidation>
  </dataValidation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enableFormatConditionsCalculation="0"/>
  <dimension ref="A1:O27"/>
  <sheetViews>
    <sheetView topLeftCell="A3" zoomScale="115" zoomScaleNormal="115" zoomScalePageLayoutView="115" workbookViewId="0">
      <selection activeCell="D4" sqref="D4"/>
    </sheetView>
  </sheetViews>
  <sheetFormatPr baseColWidth="10" defaultColWidth="8.83203125" defaultRowHeight="14" x14ac:dyDescent="0"/>
  <cols>
    <col min="1" max="1" width="39.5" customWidth="1"/>
    <col min="2" max="2" width="29.83203125" customWidth="1"/>
    <col min="3" max="4" width="23.33203125" customWidth="1"/>
    <col min="5" max="5" width="19" customWidth="1"/>
    <col min="6" max="7" width="16.6640625" customWidth="1"/>
    <col min="8" max="8" width="4.83203125" customWidth="1"/>
    <col min="9" max="9" width="14.1640625" customWidth="1"/>
    <col min="10" max="10" width="69.1640625" customWidth="1"/>
  </cols>
  <sheetData>
    <row r="1" spans="1:15" s="2" customFormat="1" ht="25" customHeight="1">
      <c r="A1" s="81" t="s">
        <v>205</v>
      </c>
      <c r="B1" s="82"/>
      <c r="C1" s="82"/>
      <c r="D1" s="82"/>
      <c r="E1" s="82"/>
      <c r="F1" s="82"/>
      <c r="G1" s="82"/>
    </row>
    <row r="2" spans="1:15" s="2" customFormat="1" ht="15" customHeight="1">
      <c r="A2" s="110"/>
      <c r="B2" s="111"/>
      <c r="C2" s="111"/>
      <c r="D2" s="111"/>
      <c r="E2" s="111"/>
      <c r="F2" s="111"/>
      <c r="G2" s="111"/>
    </row>
    <row r="3" spans="1:15" s="2" customFormat="1" ht="25" customHeight="1">
      <c r="A3" s="112" t="s">
        <v>206</v>
      </c>
      <c r="B3" s="107" t="s">
        <v>207</v>
      </c>
      <c r="C3" s="107" t="s">
        <v>208</v>
      </c>
      <c r="D3" s="108"/>
      <c r="E3" s="108"/>
      <c r="F3" s="108"/>
      <c r="G3" s="108"/>
      <c r="H3" s="45"/>
    </row>
    <row r="4" spans="1:15" s="2" customFormat="1" ht="18.75" customHeight="1">
      <c r="A4" s="190" t="s">
        <v>351</v>
      </c>
      <c r="B4" s="206">
        <v>13556</v>
      </c>
      <c r="C4" s="206">
        <v>3308</v>
      </c>
      <c r="D4" s="109"/>
      <c r="E4" s="109"/>
      <c r="F4" s="109"/>
      <c r="G4" s="109"/>
      <c r="H4" s="45"/>
    </row>
    <row r="6" spans="1:15" ht="26">
      <c r="A6" s="112" t="s">
        <v>209</v>
      </c>
      <c r="B6" s="66" t="s">
        <v>210</v>
      </c>
      <c r="C6" s="66" t="s">
        <v>211</v>
      </c>
      <c r="D6" s="66" t="s">
        <v>212</v>
      </c>
      <c r="E6" s="66" t="s">
        <v>213</v>
      </c>
      <c r="F6" s="66" t="s">
        <v>214</v>
      </c>
      <c r="G6" s="66" t="s">
        <v>215</v>
      </c>
      <c r="I6" s="102"/>
      <c r="J6" s="137"/>
    </row>
    <row r="7" spans="1:15" s="99" customFormat="1">
      <c r="A7" s="238" t="s">
        <v>216</v>
      </c>
      <c r="B7" s="236"/>
      <c r="C7" s="236"/>
      <c r="D7" s="236"/>
      <c r="E7" s="236"/>
      <c r="F7" s="236"/>
      <c r="G7" s="236"/>
      <c r="I7" s="101"/>
      <c r="J7" s="132"/>
      <c r="K7" s="133"/>
      <c r="L7" s="133"/>
      <c r="M7" s="133"/>
      <c r="N7" s="133"/>
      <c r="O7" s="133"/>
    </row>
    <row r="8" spans="1:15" s="99" customFormat="1">
      <c r="A8" s="145" t="s">
        <v>178</v>
      </c>
      <c r="B8" s="146"/>
      <c r="C8" s="146"/>
      <c r="D8" s="146"/>
      <c r="E8" s="146"/>
      <c r="F8" s="146"/>
      <c r="G8" s="147"/>
      <c r="I8" s="132"/>
      <c r="J8" s="138"/>
      <c r="K8" s="133"/>
      <c r="L8" s="133"/>
      <c r="M8" s="133"/>
      <c r="N8" s="133"/>
      <c r="O8" s="133"/>
    </row>
    <row r="9" spans="1:15" s="99" customFormat="1">
      <c r="A9" s="148" t="s">
        <v>217</v>
      </c>
      <c r="B9" s="149" t="s">
        <v>218</v>
      </c>
      <c r="C9" s="149">
        <v>17</v>
      </c>
      <c r="D9" s="149">
        <v>178</v>
      </c>
      <c r="E9" s="150">
        <v>9.4700000000000006</v>
      </c>
      <c r="F9" s="149">
        <v>387</v>
      </c>
      <c r="G9" s="149">
        <v>67</v>
      </c>
      <c r="I9" s="45"/>
      <c r="J9" s="89"/>
      <c r="K9" s="133"/>
      <c r="L9" s="133"/>
      <c r="M9" s="133"/>
      <c r="N9" s="133"/>
      <c r="O9" s="133"/>
    </row>
    <row r="10" spans="1:15">
      <c r="A10" s="129" t="s">
        <v>349</v>
      </c>
      <c r="B10" s="67" t="s">
        <v>378</v>
      </c>
      <c r="C10" s="68">
        <v>812</v>
      </c>
      <c r="D10" s="68">
        <v>1224</v>
      </c>
      <c r="E10" s="69">
        <f t="shared" ref="E10:E19" si="0">(D10-C10)/C10</f>
        <v>0.5073891625615764</v>
      </c>
      <c r="F10" s="70"/>
      <c r="G10" s="70"/>
      <c r="I10" s="139"/>
      <c r="J10" s="89"/>
      <c r="K10" s="191"/>
      <c r="L10" s="191"/>
      <c r="M10" s="191"/>
      <c r="N10" s="191"/>
      <c r="O10" s="191"/>
    </row>
    <row r="11" spans="1:15">
      <c r="A11" s="129" t="s">
        <v>350</v>
      </c>
      <c r="B11" s="67" t="s">
        <v>378</v>
      </c>
      <c r="C11" s="68">
        <v>1</v>
      </c>
      <c r="D11" s="68">
        <v>4000</v>
      </c>
      <c r="E11" s="69">
        <f t="shared" si="0"/>
        <v>3999</v>
      </c>
      <c r="F11" s="70"/>
      <c r="G11" s="70"/>
    </row>
    <row r="12" spans="1:15">
      <c r="A12" s="129"/>
      <c r="B12" s="67"/>
      <c r="C12" s="68"/>
      <c r="D12" s="68"/>
      <c r="E12" s="69" t="e">
        <f t="shared" si="0"/>
        <v>#DIV/0!</v>
      </c>
      <c r="F12" s="70"/>
      <c r="G12" s="70"/>
    </row>
    <row r="13" spans="1:15">
      <c r="A13" s="129"/>
      <c r="B13" s="67"/>
      <c r="C13" s="68"/>
      <c r="D13" s="68"/>
      <c r="E13" s="69" t="e">
        <f t="shared" si="0"/>
        <v>#DIV/0!</v>
      </c>
      <c r="F13" s="70"/>
      <c r="G13" s="70"/>
    </row>
    <row r="14" spans="1:15">
      <c r="A14" s="129"/>
      <c r="B14" s="67"/>
      <c r="C14" s="68"/>
      <c r="D14" s="68"/>
      <c r="E14" s="69" t="e">
        <f t="shared" si="0"/>
        <v>#DIV/0!</v>
      </c>
      <c r="F14" s="70"/>
      <c r="G14" s="70"/>
    </row>
    <row r="15" spans="1:15">
      <c r="A15" s="129"/>
      <c r="B15" s="67"/>
      <c r="C15" s="68"/>
      <c r="D15" s="68"/>
      <c r="E15" s="69" t="e">
        <f t="shared" si="0"/>
        <v>#DIV/0!</v>
      </c>
      <c r="F15" s="70"/>
      <c r="G15" s="70"/>
    </row>
    <row r="16" spans="1:15">
      <c r="A16" s="129"/>
      <c r="B16" s="67"/>
      <c r="C16" s="68"/>
      <c r="D16" s="68"/>
      <c r="E16" s="69" t="e">
        <f t="shared" si="0"/>
        <v>#DIV/0!</v>
      </c>
      <c r="F16" s="70"/>
      <c r="G16" s="70"/>
    </row>
    <row r="17" spans="1:7">
      <c r="A17" s="129"/>
      <c r="B17" s="67"/>
      <c r="C17" s="68"/>
      <c r="D17" s="68"/>
      <c r="E17" s="69" t="e">
        <f t="shared" si="0"/>
        <v>#DIV/0!</v>
      </c>
      <c r="F17" s="70"/>
      <c r="G17" s="70"/>
    </row>
    <row r="18" spans="1:7">
      <c r="A18" s="129"/>
      <c r="B18" s="67"/>
      <c r="C18" s="68"/>
      <c r="D18" s="68"/>
      <c r="E18" s="69" t="e">
        <f t="shared" si="0"/>
        <v>#DIV/0!</v>
      </c>
      <c r="F18" s="70"/>
      <c r="G18" s="70"/>
    </row>
    <row r="19" spans="1:7">
      <c r="A19" s="129"/>
      <c r="B19" s="67"/>
      <c r="C19" s="68"/>
      <c r="D19" s="68"/>
      <c r="E19" s="69" t="e">
        <f t="shared" si="0"/>
        <v>#DIV/0!</v>
      </c>
      <c r="F19" s="70"/>
      <c r="G19" s="70"/>
    </row>
    <row r="20" spans="1:7">
      <c r="A20" s="71" t="s">
        <v>182</v>
      </c>
      <c r="B20" s="72"/>
      <c r="C20" s="73"/>
      <c r="D20" s="73"/>
      <c r="E20" s="74"/>
      <c r="F20" s="75"/>
      <c r="G20" s="76"/>
    </row>
    <row r="21" spans="1:7">
      <c r="A21" s="77"/>
      <c r="B21" s="77"/>
      <c r="C21" s="77"/>
      <c r="D21" s="77"/>
      <c r="E21" s="77"/>
      <c r="F21" s="77"/>
      <c r="G21" s="78"/>
    </row>
    <row r="22" spans="1:7">
      <c r="A22" s="244" t="s">
        <v>219</v>
      </c>
      <c r="B22" s="245"/>
      <c r="C22" s="245"/>
      <c r="D22" s="246"/>
    </row>
    <row r="23" spans="1:7">
      <c r="A23" s="134" t="s">
        <v>220</v>
      </c>
      <c r="B23" s="239" t="s">
        <v>221</v>
      </c>
      <c r="C23" s="240"/>
      <c r="D23" s="240"/>
    </row>
    <row r="24" spans="1:7">
      <c r="A24" s="134" t="s">
        <v>222</v>
      </c>
      <c r="B24" s="241" t="s">
        <v>223</v>
      </c>
      <c r="C24" s="242"/>
      <c r="D24" s="242"/>
      <c r="E24" s="100"/>
      <c r="F24" s="100"/>
      <c r="G24" s="100"/>
    </row>
    <row r="25" spans="1:7">
      <c r="A25" s="135" t="s">
        <v>224</v>
      </c>
      <c r="B25" s="243" t="s">
        <v>225</v>
      </c>
      <c r="C25" s="240"/>
      <c r="D25" s="240"/>
      <c r="E25" s="100"/>
      <c r="F25" s="100"/>
      <c r="G25" s="100"/>
    </row>
    <row r="26" spans="1:7">
      <c r="A26" s="135" t="s">
        <v>226</v>
      </c>
      <c r="B26" s="243" t="s">
        <v>227</v>
      </c>
      <c r="C26" s="240"/>
      <c r="D26" s="240"/>
      <c r="E26" s="2"/>
    </row>
    <row r="27" spans="1:7">
      <c r="C27" s="2"/>
      <c r="D27" s="2"/>
      <c r="E27" s="2"/>
    </row>
  </sheetData>
  <sheetProtection algorithmName="SHA-512" hashValue="we5LDhD/2u9qJGbJuL8gLc9bESU29lEjv6VpuqU1javRwufrcd4L9Ya13J2Z6HkZjnpp8wwpBaxEa+8sqWwRjg==" saltValue="TUh1dqObu0wDLKV00IIqcg==" spinCount="100000" sheet="1" objects="1" scenarios="1" insertRows="0"/>
  <mergeCells count="6">
    <mergeCell ref="A7:G7"/>
    <mergeCell ref="B23:D23"/>
    <mergeCell ref="B24:D24"/>
    <mergeCell ref="B25:D25"/>
    <mergeCell ref="B26:D26"/>
    <mergeCell ref="A22:D22"/>
  </mergeCells>
  <phoneticPr fontId="20" type="noConversion"/>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enableFormatConditionsCalculation="0">
    <pageSetUpPr fitToPage="1"/>
  </sheetPr>
  <dimension ref="A1:J36"/>
  <sheetViews>
    <sheetView tabSelected="1" topLeftCell="A13" workbookViewId="0">
      <selection activeCell="A35" sqref="A35:XFD35"/>
    </sheetView>
  </sheetViews>
  <sheetFormatPr baseColWidth="10" defaultColWidth="8.83203125" defaultRowHeight="14" x14ac:dyDescent="0"/>
  <cols>
    <col min="1" max="1" width="27.83203125" customWidth="1"/>
    <col min="2" max="3" width="20.6640625" customWidth="1"/>
    <col min="4" max="4" width="35.1640625" customWidth="1"/>
    <col min="5" max="5" width="20.6640625" customWidth="1"/>
  </cols>
  <sheetData>
    <row r="1" spans="1:5" s="56" customFormat="1" ht="25" customHeight="1">
      <c r="A1" s="230" t="s">
        <v>228</v>
      </c>
      <c r="B1" s="231"/>
      <c r="C1" s="231"/>
      <c r="D1" s="231"/>
      <c r="E1" s="231"/>
    </row>
    <row r="2" spans="1:5">
      <c r="A2" s="14"/>
      <c r="B2" s="14"/>
      <c r="C2" s="14"/>
      <c r="D2" s="14"/>
      <c r="E2" s="14"/>
    </row>
    <row r="3" spans="1:5" ht="26">
      <c r="A3" s="18" t="s">
        <v>229</v>
      </c>
      <c r="B3" s="18" t="s">
        <v>230</v>
      </c>
      <c r="C3" s="18" t="s">
        <v>231</v>
      </c>
      <c r="D3" s="18" t="s">
        <v>232</v>
      </c>
      <c r="E3" s="18" t="s">
        <v>233</v>
      </c>
    </row>
    <row r="4" spans="1:5">
      <c r="A4" s="141" t="s">
        <v>178</v>
      </c>
      <c r="B4" s="142"/>
      <c r="C4" s="142"/>
      <c r="D4" s="142"/>
      <c r="E4" s="143"/>
    </row>
    <row r="5" spans="1:5">
      <c r="A5" s="144" t="s">
        <v>234</v>
      </c>
      <c r="B5" s="144" t="s">
        <v>235</v>
      </c>
      <c r="C5" s="144" t="s">
        <v>156</v>
      </c>
      <c r="D5" s="144" t="s">
        <v>236</v>
      </c>
      <c r="E5" s="144" t="s">
        <v>237</v>
      </c>
    </row>
    <row r="6" spans="1:5">
      <c r="A6" s="13" t="s">
        <v>357</v>
      </c>
      <c r="B6" s="197" t="s">
        <v>346</v>
      </c>
      <c r="C6" s="20" t="s">
        <v>156</v>
      </c>
      <c r="D6" s="15" t="s">
        <v>166</v>
      </c>
      <c r="E6" s="15" t="s">
        <v>277</v>
      </c>
    </row>
    <row r="7" spans="1:5">
      <c r="A7" s="13" t="s">
        <v>358</v>
      </c>
      <c r="B7" s="197" t="s">
        <v>367</v>
      </c>
      <c r="C7" s="20" t="s">
        <v>156</v>
      </c>
      <c r="D7" s="15" t="s">
        <v>165</v>
      </c>
      <c r="E7" s="15" t="s">
        <v>237</v>
      </c>
    </row>
    <row r="8" spans="1:5">
      <c r="A8" s="13" t="s">
        <v>359</v>
      </c>
      <c r="B8" s="197" t="s">
        <v>368</v>
      </c>
      <c r="C8" s="20" t="s">
        <v>156</v>
      </c>
      <c r="D8" s="15" t="s">
        <v>166</v>
      </c>
      <c r="E8" s="15" t="s">
        <v>278</v>
      </c>
    </row>
    <row r="9" spans="1:5">
      <c r="A9" s="13" t="s">
        <v>360</v>
      </c>
      <c r="B9" s="197" t="s">
        <v>369</v>
      </c>
      <c r="C9" s="20" t="s">
        <v>159</v>
      </c>
      <c r="D9" s="15" t="s">
        <v>164</v>
      </c>
      <c r="E9" s="15" t="s">
        <v>278</v>
      </c>
    </row>
    <row r="10" spans="1:5">
      <c r="A10" s="13" t="s">
        <v>361</v>
      </c>
      <c r="B10" s="197" t="s">
        <v>367</v>
      </c>
      <c r="C10" s="20" t="s">
        <v>156</v>
      </c>
      <c r="D10" s="15" t="s">
        <v>136</v>
      </c>
      <c r="E10" s="15" t="s">
        <v>277</v>
      </c>
    </row>
    <row r="11" spans="1:5">
      <c r="A11" s="13" t="s">
        <v>362</v>
      </c>
      <c r="B11" s="197" t="s">
        <v>370</v>
      </c>
      <c r="C11" s="20" t="s">
        <v>156</v>
      </c>
      <c r="D11" s="15" t="s">
        <v>164</v>
      </c>
      <c r="E11" s="15" t="s">
        <v>277</v>
      </c>
    </row>
    <row r="12" spans="1:5">
      <c r="A12" s="13" t="s">
        <v>363</v>
      </c>
      <c r="B12" s="117" t="s">
        <v>352</v>
      </c>
      <c r="C12" s="20" t="s">
        <v>156</v>
      </c>
      <c r="D12" s="15" t="s">
        <v>162</v>
      </c>
      <c r="E12" s="15" t="s">
        <v>278</v>
      </c>
    </row>
    <row r="13" spans="1:5">
      <c r="A13" s="13" t="s">
        <v>364</v>
      </c>
      <c r="B13" s="197" t="s">
        <v>371</v>
      </c>
      <c r="C13" s="20" t="s">
        <v>157</v>
      </c>
      <c r="D13" s="15" t="s">
        <v>164</v>
      </c>
      <c r="E13" s="15" t="s">
        <v>278</v>
      </c>
    </row>
    <row r="14" spans="1:5">
      <c r="A14" s="13" t="s">
        <v>365</v>
      </c>
      <c r="B14" s="198" t="s">
        <v>372</v>
      </c>
      <c r="C14" s="20" t="s">
        <v>157</v>
      </c>
      <c r="D14" s="15" t="s">
        <v>164</v>
      </c>
      <c r="E14" s="15" t="s">
        <v>278</v>
      </c>
    </row>
    <row r="15" spans="1:5">
      <c r="A15" s="13" t="s">
        <v>366</v>
      </c>
      <c r="B15" s="198" t="s">
        <v>373</v>
      </c>
      <c r="C15" s="20" t="s">
        <v>156</v>
      </c>
      <c r="D15" s="15" t="s">
        <v>164</v>
      </c>
      <c r="E15" s="15" t="s">
        <v>278</v>
      </c>
    </row>
    <row r="16" spans="1:5" ht="27">
      <c r="A16" s="13" t="s">
        <v>376</v>
      </c>
      <c r="B16" s="198" t="s">
        <v>377</v>
      </c>
      <c r="C16" s="20" t="s">
        <v>156</v>
      </c>
      <c r="D16" s="15" t="s">
        <v>162</v>
      </c>
      <c r="E16" s="15" t="s">
        <v>277</v>
      </c>
    </row>
    <row r="17" spans="1:5">
      <c r="A17" s="13" t="s">
        <v>374</v>
      </c>
      <c r="B17" s="198" t="s">
        <v>379</v>
      </c>
      <c r="C17" s="20" t="s">
        <v>156</v>
      </c>
      <c r="D17" s="15" t="s">
        <v>162</v>
      </c>
      <c r="E17" s="15" t="s">
        <v>278</v>
      </c>
    </row>
    <row r="18" spans="1:5">
      <c r="A18" s="13" t="s">
        <v>375</v>
      </c>
      <c r="B18" s="198" t="s">
        <v>379</v>
      </c>
      <c r="C18" s="20" t="s">
        <v>156</v>
      </c>
      <c r="D18" s="15" t="s">
        <v>162</v>
      </c>
      <c r="E18" s="15" t="s">
        <v>278</v>
      </c>
    </row>
    <row r="19" spans="1:5">
      <c r="A19" s="13" t="s">
        <v>380</v>
      </c>
      <c r="B19" s="205" t="s">
        <v>381</v>
      </c>
      <c r="C19" s="20" t="s">
        <v>156</v>
      </c>
      <c r="D19" s="15" t="s">
        <v>136</v>
      </c>
      <c r="E19" s="15" t="s">
        <v>278</v>
      </c>
    </row>
    <row r="20" spans="1:5">
      <c r="A20" s="13" t="s">
        <v>382</v>
      </c>
      <c r="B20" s="205" t="s">
        <v>383</v>
      </c>
      <c r="C20" s="20" t="s">
        <v>156</v>
      </c>
      <c r="D20" s="15" t="s">
        <v>136</v>
      </c>
      <c r="E20" s="15" t="s">
        <v>278</v>
      </c>
    </row>
    <row r="21" spans="1:5">
      <c r="A21" s="13" t="s">
        <v>384</v>
      </c>
      <c r="B21" s="205" t="s">
        <v>385</v>
      </c>
      <c r="C21" s="20" t="s">
        <v>159</v>
      </c>
      <c r="D21" s="15" t="s">
        <v>166</v>
      </c>
      <c r="E21" s="15" t="s">
        <v>277</v>
      </c>
    </row>
    <row r="22" spans="1:5">
      <c r="A22" s="13" t="s">
        <v>386</v>
      </c>
      <c r="B22" s="205" t="s">
        <v>387</v>
      </c>
      <c r="C22" s="20" t="s">
        <v>156</v>
      </c>
      <c r="D22" s="15" t="s">
        <v>136</v>
      </c>
      <c r="E22" s="15" t="s">
        <v>237</v>
      </c>
    </row>
    <row r="23" spans="1:5" ht="27">
      <c r="A23" s="13" t="s">
        <v>388</v>
      </c>
      <c r="B23" s="205"/>
      <c r="C23" s="20" t="s">
        <v>159</v>
      </c>
      <c r="D23" s="15" t="s">
        <v>136</v>
      </c>
      <c r="E23" s="15" t="s">
        <v>237</v>
      </c>
    </row>
    <row r="24" spans="1:5" ht="15" customHeight="1">
      <c r="A24" s="13" t="s">
        <v>389</v>
      </c>
      <c r="B24" s="198"/>
      <c r="C24" s="20" t="s">
        <v>159</v>
      </c>
      <c r="D24" s="15" t="s">
        <v>166</v>
      </c>
      <c r="E24" s="15" t="s">
        <v>277</v>
      </c>
    </row>
    <row r="25" spans="1:5" ht="14" customHeight="1">
      <c r="A25" s="13" t="s">
        <v>390</v>
      </c>
      <c r="B25" s="198" t="s">
        <v>391</v>
      </c>
      <c r="C25" s="20" t="s">
        <v>156</v>
      </c>
      <c r="D25" s="15" t="s">
        <v>166</v>
      </c>
      <c r="E25" s="15" t="s">
        <v>237</v>
      </c>
    </row>
    <row r="26" spans="1:5" ht="14" customHeight="1">
      <c r="A26" s="13" t="s">
        <v>392</v>
      </c>
      <c r="B26" s="198"/>
      <c r="C26" s="20" t="s">
        <v>156</v>
      </c>
      <c r="D26" s="15" t="s">
        <v>162</v>
      </c>
      <c r="E26" s="15" t="s">
        <v>237</v>
      </c>
    </row>
    <row r="27" spans="1:5" ht="14" customHeight="1">
      <c r="A27" s="13" t="s">
        <v>393</v>
      </c>
      <c r="B27" s="198"/>
      <c r="C27" s="20" t="s">
        <v>156</v>
      </c>
      <c r="D27" s="15" t="s">
        <v>162</v>
      </c>
      <c r="E27" s="15" t="s">
        <v>278</v>
      </c>
    </row>
    <row r="28" spans="1:5" ht="14" customHeight="1">
      <c r="A28" s="13" t="s">
        <v>394</v>
      </c>
      <c r="B28" s="205"/>
      <c r="C28" s="20" t="s">
        <v>156</v>
      </c>
      <c r="D28" s="15" t="s">
        <v>162</v>
      </c>
      <c r="E28" s="15" t="s">
        <v>278</v>
      </c>
    </row>
    <row r="29" spans="1:5" ht="14" customHeight="1">
      <c r="A29" s="13" t="s">
        <v>395</v>
      </c>
      <c r="B29" s="205"/>
      <c r="C29" s="20" t="s">
        <v>156</v>
      </c>
      <c r="D29" s="15" t="s">
        <v>162</v>
      </c>
      <c r="E29" s="15" t="s">
        <v>237</v>
      </c>
    </row>
    <row r="30" spans="1:5" ht="14" customHeight="1">
      <c r="A30" s="13" t="s">
        <v>396</v>
      </c>
      <c r="B30" s="205"/>
      <c r="C30" s="20" t="s">
        <v>156</v>
      </c>
      <c r="D30" s="15" t="s">
        <v>162</v>
      </c>
      <c r="E30" s="15" t="s">
        <v>237</v>
      </c>
    </row>
    <row r="31" spans="1:5">
      <c r="A31" s="13" t="s">
        <v>397</v>
      </c>
      <c r="B31" s="198"/>
      <c r="C31" s="20" t="s">
        <v>156</v>
      </c>
      <c r="D31" s="15" t="s">
        <v>162</v>
      </c>
      <c r="E31" s="15" t="s">
        <v>237</v>
      </c>
    </row>
    <row r="32" spans="1:5">
      <c r="A32" s="13" t="s">
        <v>398</v>
      </c>
      <c r="B32" s="197"/>
      <c r="C32" s="20" t="s">
        <v>156</v>
      </c>
      <c r="D32" s="15" t="s">
        <v>162</v>
      </c>
      <c r="E32" s="15" t="s">
        <v>237</v>
      </c>
    </row>
    <row r="33" spans="1:10">
      <c r="A33" s="42" t="s">
        <v>400</v>
      </c>
      <c r="B33" s="65"/>
      <c r="C33" s="20" t="s">
        <v>156</v>
      </c>
      <c r="D33" s="43" t="s">
        <v>162</v>
      </c>
      <c r="E33" s="15" t="s">
        <v>237</v>
      </c>
    </row>
    <row r="34" spans="1:10">
      <c r="A34" s="42" t="s">
        <v>401</v>
      </c>
      <c r="B34" s="65"/>
      <c r="C34" s="20" t="s">
        <v>156</v>
      </c>
      <c r="D34" s="43" t="s">
        <v>162</v>
      </c>
      <c r="E34" s="15" t="s">
        <v>237</v>
      </c>
    </row>
    <row r="35" spans="1:10">
      <c r="A35" s="42" t="s">
        <v>399</v>
      </c>
      <c r="B35" s="65"/>
      <c r="C35" s="20"/>
      <c r="D35" s="43" t="s">
        <v>162</v>
      </c>
      <c r="E35" s="15"/>
    </row>
    <row r="36" spans="1:10">
      <c r="A36" s="71" t="s">
        <v>182</v>
      </c>
      <c r="B36" s="21"/>
      <c r="C36" s="21"/>
      <c r="D36" s="21"/>
      <c r="E36" s="22"/>
      <c r="F36" s="140"/>
      <c r="G36" s="140"/>
      <c r="H36" s="140"/>
      <c r="I36" s="140"/>
      <c r="J36" s="140"/>
    </row>
  </sheetData>
  <mergeCells count="1">
    <mergeCell ref="A1:E1"/>
  </mergeCells>
  <phoneticPr fontId="20" type="noConversion"/>
  <dataValidations count="3">
    <dataValidation type="list" allowBlank="1" showInputMessage="1" showErrorMessage="1" sqref="C6:C35">
      <formula1>Location</formula1>
    </dataValidation>
    <dataValidation type="list" allowBlank="1" showInputMessage="1" showErrorMessage="1" sqref="D6:D35">
      <formula1>PartnerType</formula1>
    </dataValidation>
    <dataValidation type="list" allowBlank="1" showInputMessage="1" showErrorMessage="1" sqref="E6:E35">
      <formula1>Stage</formula1>
    </dataValidation>
  </dataValidations>
  <pageMargins left="0.70000000000000007" right="0.70000000000000007" top="0.75000000000000011" bottom="0.75000000000000011" header="0.30000000000000004" footer="0.30000000000000004"/>
  <pageSetup paperSize="9" scale="88" orientation="landscape" horizontalDpi="4294967292" verticalDpi="4294967292"/>
  <extLst>
    <ext xmlns:mx="http://schemas.microsoft.com/office/mac/excel/2008/main" uri="{64002731-A6B0-56B0-2670-7721B7C09600}">
      <mx:PLV Mode="0" OnePage="0" WScale="10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enableFormatConditionsCalculation="0"/>
  <dimension ref="A1:AX200"/>
  <sheetViews>
    <sheetView topLeftCell="A16" workbookViewId="0">
      <selection activeCell="E27" sqref="E27"/>
    </sheetView>
  </sheetViews>
  <sheetFormatPr baseColWidth="10" defaultColWidth="8.83203125" defaultRowHeight="13" x14ac:dyDescent="0"/>
  <cols>
    <col min="1" max="1" width="26.6640625" style="2" customWidth="1"/>
    <col min="2" max="2" width="5.6640625" style="2" customWidth="1"/>
    <col min="3" max="3" width="28.5" style="2" customWidth="1"/>
    <col min="4" max="4" width="5.6640625" style="2" customWidth="1"/>
    <col min="5" max="5" width="36.6640625" style="2" bestFit="1" customWidth="1"/>
    <col min="6" max="6" width="5.6640625" style="2" customWidth="1"/>
    <col min="7" max="7" width="35.5" style="2" customWidth="1"/>
    <col min="8" max="8" width="5.6640625" style="2" customWidth="1"/>
    <col min="9" max="9" width="43.1640625" style="2" bestFit="1" customWidth="1"/>
    <col min="10" max="10" width="5.6640625" style="2" customWidth="1"/>
    <col min="11" max="11" width="43.1640625" style="2" bestFit="1" customWidth="1"/>
    <col min="12" max="12" width="4.83203125" style="2" customWidth="1"/>
    <col min="13" max="13" width="26.6640625" style="2" customWidth="1"/>
    <col min="14" max="14" width="5.6640625" style="2" customWidth="1"/>
    <col min="15" max="15" width="51.33203125" style="2" bestFit="1" customWidth="1"/>
    <col min="16" max="16" width="5.6640625" style="2" customWidth="1"/>
    <col min="17" max="17" width="26.6640625" style="2" customWidth="1"/>
    <col min="18" max="18" width="5.6640625" style="2" customWidth="1"/>
    <col min="19" max="19" width="18" style="2" customWidth="1"/>
    <col min="20" max="20" width="18.5" style="2" bestFit="1" customWidth="1"/>
    <col min="21" max="21" width="27.6640625" style="2" bestFit="1" customWidth="1"/>
    <col min="22" max="22" width="30.5" style="2" bestFit="1" customWidth="1"/>
    <col min="23" max="23" width="24.5" style="2" bestFit="1" customWidth="1"/>
    <col min="24" max="24" width="29" style="2" bestFit="1" customWidth="1"/>
    <col min="25" max="25" width="25" style="2" bestFit="1" customWidth="1"/>
    <col min="26" max="26" width="29.5" style="2" bestFit="1" customWidth="1"/>
    <col min="27" max="27" width="23.33203125" style="2" bestFit="1" customWidth="1"/>
    <col min="28" max="28" width="20.5" style="2" bestFit="1" customWidth="1"/>
    <col min="29" max="29" width="29.5" style="2" bestFit="1" customWidth="1"/>
    <col min="30" max="30" width="20.6640625" style="2" bestFit="1" customWidth="1"/>
    <col min="31" max="31" width="27" style="2" bestFit="1" customWidth="1"/>
    <col min="32" max="32" width="27.83203125" style="2" bestFit="1" customWidth="1"/>
    <col min="33" max="33" width="25.1640625" style="2" bestFit="1" customWidth="1"/>
    <col min="34" max="34" width="34.1640625" style="2" bestFit="1" customWidth="1"/>
    <col min="35" max="35" width="25.33203125" style="2" bestFit="1" customWidth="1"/>
    <col min="36" max="36" width="31.5" style="2" bestFit="1" customWidth="1"/>
    <col min="37" max="37" width="27.1640625" style="2" bestFit="1" customWidth="1"/>
    <col min="38" max="38" width="28.33203125" style="2" bestFit="1" customWidth="1"/>
    <col min="39" max="39" width="26.5" style="2" bestFit="1" customWidth="1"/>
    <col min="40" max="40" width="28" style="2" bestFit="1" customWidth="1"/>
    <col min="41" max="41" width="22.1640625" style="2" bestFit="1" customWidth="1"/>
    <col min="42" max="42" width="22.33203125" style="2" bestFit="1" customWidth="1"/>
    <col min="43" max="43" width="25" style="2" bestFit="1" customWidth="1"/>
    <col min="44" max="44" width="31.6640625" style="2" bestFit="1" customWidth="1"/>
    <col min="45" max="45" width="32.83203125" style="2" bestFit="1" customWidth="1"/>
    <col min="46" max="46" width="31" style="2" bestFit="1" customWidth="1"/>
    <col min="47" max="47" width="32.5" style="2" bestFit="1" customWidth="1"/>
    <col min="48" max="48" width="26.6640625" style="2" bestFit="1" customWidth="1"/>
    <col min="49" max="49" width="26.83203125" style="2" bestFit="1" customWidth="1"/>
    <col min="50" max="50" width="29.5" style="2" bestFit="1" customWidth="1"/>
    <col min="51" max="16384" width="8.83203125" style="2"/>
  </cols>
  <sheetData>
    <row r="1" spans="1:50" s="17" customFormat="1">
      <c r="A1" s="17" t="s">
        <v>238</v>
      </c>
      <c r="C1" s="17" t="s">
        <v>239</v>
      </c>
      <c r="E1" s="17" t="s">
        <v>240</v>
      </c>
      <c r="G1" s="17" t="s">
        <v>241</v>
      </c>
      <c r="I1" s="17" t="s">
        <v>242</v>
      </c>
      <c r="K1" s="17" t="s">
        <v>243</v>
      </c>
      <c r="S1" s="17" t="s">
        <v>244</v>
      </c>
      <c r="T1" s="17" t="s">
        <v>51</v>
      </c>
      <c r="U1" s="17" t="s">
        <v>16</v>
      </c>
      <c r="V1" s="17" t="s">
        <v>27</v>
      </c>
      <c r="W1" s="17" t="s">
        <v>245</v>
      </c>
      <c r="X1" s="17" t="s">
        <v>246</v>
      </c>
      <c r="Y1" s="17" t="s">
        <v>247</v>
      </c>
      <c r="Z1" s="17" t="s">
        <v>248</v>
      </c>
      <c r="AA1" s="17" t="s">
        <v>249</v>
      </c>
      <c r="AB1" s="17" t="s">
        <v>250</v>
      </c>
      <c r="AC1" s="17" t="s">
        <v>251</v>
      </c>
      <c r="AD1" s="17" t="s">
        <v>252</v>
      </c>
      <c r="AE1" s="17" t="s">
        <v>253</v>
      </c>
      <c r="AF1" s="17" t="s">
        <v>254</v>
      </c>
      <c r="AG1" s="17" t="s">
        <v>255</v>
      </c>
      <c r="AH1" s="17" t="s">
        <v>256</v>
      </c>
      <c r="AI1" s="17" t="s">
        <v>257</v>
      </c>
      <c r="AJ1" s="17" t="s">
        <v>258</v>
      </c>
      <c r="AK1" s="17" t="s">
        <v>259</v>
      </c>
      <c r="AL1" s="17" t="s">
        <v>260</v>
      </c>
      <c r="AM1" s="17" t="s">
        <v>261</v>
      </c>
      <c r="AN1" s="17" t="s">
        <v>262</v>
      </c>
      <c r="AO1" s="17" t="s">
        <v>263</v>
      </c>
      <c r="AP1" s="17" t="s">
        <v>264</v>
      </c>
      <c r="AQ1" s="17" t="s">
        <v>247</v>
      </c>
      <c r="AR1" s="17" t="s">
        <v>265</v>
      </c>
      <c r="AS1" s="17" t="s">
        <v>266</v>
      </c>
      <c r="AT1" s="17" t="s">
        <v>267</v>
      </c>
      <c r="AU1" s="17" t="s">
        <v>268</v>
      </c>
      <c r="AV1" s="17" t="s">
        <v>269</v>
      </c>
      <c r="AW1" s="17" t="s">
        <v>270</v>
      </c>
      <c r="AX1" s="17" t="s">
        <v>248</v>
      </c>
    </row>
    <row r="2" spans="1:50">
      <c r="A2" s="16" t="s">
        <v>103</v>
      </c>
      <c r="C2" s="2" t="s">
        <v>77</v>
      </c>
      <c r="E2" s="2" t="s">
        <v>133</v>
      </c>
      <c r="G2" s="2" t="s">
        <v>87</v>
      </c>
      <c r="I2" s="2" t="s">
        <v>87</v>
      </c>
      <c r="K2" s="16" t="s">
        <v>96</v>
      </c>
      <c r="T2" s="2" t="b">
        <f>AND(LEFT('EVENT DELIVERY'!B7,2)="HU",OR(LEN('EVENT DELIVERY'!B7)=6,AND(LEN('EVENT DELIVERY'!B7)=7,MID('EVENT DELIVERY'!B7,4,1)=" ")))</f>
        <v>1</v>
      </c>
      <c r="U2" s="2" t="b">
        <f>AND(LEFT('PROJECT DELIVERY TEAM'!B7,2)="HU",OR(LEN('PROJECT DELIVERY TEAM'!B7)=6,AND(LEN('PROJECT DELIVERY TEAM'!B7)=7,MID('PROJECT DELIVERY TEAM'!B7,4,1)=" ")))</f>
        <v>0</v>
      </c>
      <c r="V2" s="2" t="b">
        <f>AND(LEFT('AUDIENCES &amp; PART... - BY TYPE'!B7,2)="HU",OR(LEN('AUDIENCES &amp; PART... - BY TYPE'!B7)=6,AND(LEN('AUDIENCES &amp; PART... - BY TYPE'!B7)=7,MID('AUDIENCES &amp; PART... - BY TYPE'!B7,4,1)=" ")))</f>
        <v>0</v>
      </c>
      <c r="W2" s="2" t="b">
        <f>AND(LEFT(PARTNERS!B6,2)="HU",OR(LEN(PARTNERS!B6)=6,AND(LEN(PARTNERS!B6)=7,MID(PARTNERS!B6,4,1)=" ")),PARTNERS!E6="New partner")</f>
        <v>1</v>
      </c>
      <c r="X2" s="2" t="b">
        <f>AND(LEFT(PARTNERS!B6,2)="HU",OR(LEN(PARTNERS!B6)=6,AND(LEN(PARTNERS!B6)=7,MID(PARTNERS!B6,4,1)=" ")),PARTNERS!E6="Existing partner")</f>
        <v>0</v>
      </c>
      <c r="Y2" s="2" t="b">
        <f>AND(NOT(AND(LEFT(PARTNERS!B6,2)="HU",OR(LEN(PARTNERS!B6)=6,AND(LEN(PARTNERS!B6)=7,MID(PARTNERS!B6,4,1)=" ")))),PARTNERS!E6="New partner")</f>
        <v>0</v>
      </c>
      <c r="Z2" s="2" t="b">
        <f>AND(NOT(AND(LEFT(PARTNERS!B6,2)="HU",OR(LEN(PARTNERS!B6)=6,AND(LEN(PARTNERS!B6)=7,MID(PARTNERS!B6,4,1)=" ")))),PARTNERS!E6="Existing partner")</f>
        <v>0</v>
      </c>
      <c r="AA2" s="2" t="b">
        <f>AND(PARTNERS!$C6="Hull",PARTNERS!$E6="New partner")</f>
        <v>1</v>
      </c>
      <c r="AB2" s="2" t="b">
        <f>AND(PARTNERS!$C6="East Riding of Yorkshire",PARTNERS!$E6="New partner")</f>
        <v>0</v>
      </c>
      <c r="AC2" s="2" t="b">
        <f>AND(PARTNERS!$C6="Elsewhere in Yorkshire &amp; Humber",PARTNERS!$E6="New partner")</f>
        <v>0</v>
      </c>
      <c r="AD2" s="2" t="b">
        <f>AND(PARTNERS!$C6="Elsewhere in the UK",PARTNERS!$E6="New partner")</f>
        <v>0</v>
      </c>
      <c r="AE2" s="2" t="b">
        <f>AND(PARTNERS!$C6="Outside UK",PARTNERS!$E6="New partner")</f>
        <v>0</v>
      </c>
      <c r="AF2" s="2" t="b">
        <f>AND(PARTNERS!$C6="Hull",PARTNERS!$E6="Existing partner")</f>
        <v>0</v>
      </c>
      <c r="AG2" s="2" t="b">
        <f>AND(PARTNERS!$C6="East Riding of Yorkshire",PARTNERS!$E6="Existing partner")</f>
        <v>0</v>
      </c>
      <c r="AH2" s="2" t="b">
        <f>AND(PARTNERS!$C6="Elsewhere in Yorkshire &amp; Humber",PARTNERS!$E6="Existing partner")</f>
        <v>0</v>
      </c>
      <c r="AI2" s="2" t="b">
        <f>AND(PARTNERS!$C6="Elsewhere in the UK",PARTNERS!$E6="Existing partner")</f>
        <v>0</v>
      </c>
      <c r="AJ2" s="2" t="b">
        <f>AND(PARTNERS!$C6="Outside UK",PARTNERS!$E6="Existing partner")</f>
        <v>0</v>
      </c>
      <c r="AK2" s="2" t="b">
        <f>AND(PARTNERS!$D6="Artistic partner",PARTNERS!$E6="New partner")</f>
        <v>0</v>
      </c>
      <c r="AL2" s="2" t="b">
        <f>AND(PARTNERS!$D6="Heritage partner",PARTNERS!$E6="New partner")</f>
        <v>0</v>
      </c>
      <c r="AM2" s="2" t="b">
        <f>AND(PARTNERS!$D6="Funder",PARTNERS!$E6="New partner")</f>
        <v>0</v>
      </c>
      <c r="AN2" s="2" t="b">
        <f>AND(PARTNERS!$D6="Public Service partner",PARTNERS!$E6="New partner")</f>
        <v>0</v>
      </c>
      <c r="AO2" s="2" t="b">
        <f>AND(PARTNERS!$D6="Voluntary Sector / Charity partner",PARTNERS!$E6="New partner")</f>
        <v>1</v>
      </c>
      <c r="AP2" s="2" t="b">
        <f>AND(PARTNERS!$D6="Education partner",PARTNERS!$E6="New partner")</f>
        <v>0</v>
      </c>
      <c r="AQ2" s="2" t="b">
        <f>AND(PARTNERS!$D6="Other",PARTNERS!$E6="New partner")</f>
        <v>0</v>
      </c>
      <c r="AR2" s="2" t="b">
        <f>AND(PARTNERS!$D6="Artistic partner",PARTNERS!$E6="Existing partner")</f>
        <v>0</v>
      </c>
      <c r="AS2" s="2" t="b">
        <f>AND(PARTNERS!$D6="Heritage partner",PARTNERS!$E6="Existing partner")</f>
        <v>0</v>
      </c>
      <c r="AT2" s="2" t="b">
        <f>AND(PARTNERS!$D6="Funder",PARTNERS!$E6="Existing partner")</f>
        <v>0</v>
      </c>
      <c r="AU2" s="2" t="b">
        <f>AND(PARTNERS!$D6="Public Service partner",PARTNERS!$E6="Existing partner")</f>
        <v>0</v>
      </c>
      <c r="AV2" s="2" t="b">
        <f>AND(PARTNERS!$D6="Voluntary Sector / Charity partner",PARTNERS!$E6="Existing partner")</f>
        <v>0</v>
      </c>
      <c r="AW2" s="2" t="b">
        <f>AND(PARTNERS!$D6="Education partner",PARTNERS!$E6="Existing partner")</f>
        <v>0</v>
      </c>
      <c r="AX2" s="2" t="b">
        <f>AND(PARTNERS!$D6="Other",PARTNERS!$E6="Existing partner")</f>
        <v>0</v>
      </c>
    </row>
    <row r="3" spans="1:50">
      <c r="A3" s="16" t="s">
        <v>105</v>
      </c>
      <c r="C3" s="2" t="s">
        <v>79</v>
      </c>
      <c r="E3" s="2" t="s">
        <v>134</v>
      </c>
      <c r="G3" s="2" t="s">
        <v>138</v>
      </c>
      <c r="K3" s="16" t="s">
        <v>98</v>
      </c>
      <c r="T3" s="2" t="b">
        <f>AND(LEFT('EVENT DELIVERY'!B8,2)="HU",OR(LEN('EVENT DELIVERY'!B8)=6,AND(LEN('EVENT DELIVERY'!B8)=7,MID('EVENT DELIVERY'!B8,4,1)=" ")))</f>
        <v>0</v>
      </c>
      <c r="U3" s="2" t="b">
        <f>AND(LEFT('PROJECT DELIVERY TEAM'!B8,2)="HU",OR(LEN('PROJECT DELIVERY TEAM'!B8)=6,AND(LEN('PROJECT DELIVERY TEAM'!B8)=7,MID('PROJECT DELIVERY TEAM'!B8,4,1)=" ")))</f>
        <v>0</v>
      </c>
      <c r="V3" s="2" t="b">
        <f>AND(LEFT('AUDIENCES &amp; PART... - BY TYPE'!B8,2)="HU",OR(LEN('AUDIENCES &amp; PART... - BY TYPE'!B8)=6,AND(LEN('AUDIENCES &amp; PART... - BY TYPE'!B8)=7,MID('AUDIENCES &amp; PART... - BY TYPE'!B8,4,1)=" ")))</f>
        <v>1</v>
      </c>
      <c r="W3" s="2" t="b">
        <f>AND(LEFT(PARTNERS!B7,2)="HU",OR(LEN(PARTNERS!B7)=6,AND(LEN(PARTNERS!B7)=7,MID(PARTNERS!B7,4,1)=" ")),PARTNERS!E7="New partner")</f>
        <v>1</v>
      </c>
      <c r="X3" s="2" t="b">
        <f>AND(LEFT(PARTNERS!B7,2)="HU",OR(LEN(PARTNERS!B7)=6,AND(LEN(PARTNERS!B7)=7,MID(PARTNERS!B7,4,1)=" ")),PARTNERS!E7="Existing partner")</f>
        <v>0</v>
      </c>
      <c r="Y3" s="2" t="b">
        <f>AND(NOT(AND(LEFT(PARTNERS!B7,2)="HU",OR(LEN(PARTNERS!B7)=6,AND(LEN(PARTNERS!B7)=7,MID(PARTNERS!B7,4,1)=" ")))),PARTNERS!E7="New partner")</f>
        <v>0</v>
      </c>
      <c r="Z3" s="2" t="b">
        <f>AND(NOT(AND(LEFT(PARTNERS!B7,2)="HU",OR(LEN(PARTNERS!B7)=6,AND(LEN(PARTNERS!B7)=7,MID(PARTNERS!B7,4,1)=" ")))),PARTNERS!E7="Existing partner")</f>
        <v>0</v>
      </c>
      <c r="AA3" s="2" t="b">
        <f>AND(PARTNERS!$C7="Hull",PARTNERS!$E7="New partner")</f>
        <v>1</v>
      </c>
      <c r="AB3" s="2" t="b">
        <f>AND(PARTNERS!$C7="East Riding of Yorkshire",PARTNERS!$E7="New partner")</f>
        <v>0</v>
      </c>
      <c r="AC3" s="2" t="b">
        <f>AND(PARTNERS!$C7="Elsewhere in Yorkshire &amp; Humber",PARTNERS!$E7="New partner")</f>
        <v>0</v>
      </c>
      <c r="AD3" s="2" t="b">
        <f>AND(PARTNERS!$C7="Elsewhere in the UK",PARTNERS!$E7="New partner")</f>
        <v>0</v>
      </c>
      <c r="AE3" s="2" t="b">
        <f>AND(PARTNERS!$C7="Outside UK",PARTNERS!$E7="New partner")</f>
        <v>0</v>
      </c>
      <c r="AF3" s="2" t="b">
        <f>AND(PARTNERS!$C7="Hull",PARTNERS!$E7="Existing partner")</f>
        <v>0</v>
      </c>
      <c r="AG3" s="2" t="b">
        <f>AND(PARTNERS!$C7="East Riding of Yorkshire",PARTNERS!$E7="Existing partner")</f>
        <v>0</v>
      </c>
      <c r="AH3" s="2" t="b">
        <f>AND(PARTNERS!$C7="Elsewhere in Yorkshire &amp; Humber",PARTNERS!$E7="Existing partner")</f>
        <v>0</v>
      </c>
      <c r="AI3" s="2" t="b">
        <f>AND(PARTNERS!$C7="Elsewhere in the UK",PARTNERS!$E7="Existing partner")</f>
        <v>0</v>
      </c>
      <c r="AJ3" s="2" t="b">
        <f>AND(PARTNERS!$C7="Outside UK",PARTNERS!$E7="Existing partner")</f>
        <v>0</v>
      </c>
      <c r="AK3" s="2" t="b">
        <f>AND(PARTNERS!$D7="Artistic partner",PARTNERS!$E7="New partner")</f>
        <v>0</v>
      </c>
      <c r="AL3" s="2" t="b">
        <f>AND(PARTNERS!$D7="Heritage partner",PARTNERS!$E7="New partner")</f>
        <v>0</v>
      </c>
      <c r="AM3" s="2" t="b">
        <f>AND(PARTNERS!$D7="Funder",PARTNERS!$E7="New partner")</f>
        <v>0</v>
      </c>
      <c r="AN3" s="2" t="b">
        <f>AND(PARTNERS!$D7="Public Service partner",PARTNERS!$E7="New partner")</f>
        <v>1</v>
      </c>
      <c r="AO3" s="2" t="b">
        <f>AND(PARTNERS!$D7="Voluntary Sector / Charity partner",PARTNERS!$E7="New partner")</f>
        <v>0</v>
      </c>
      <c r="AP3" s="2" t="b">
        <f>AND(PARTNERS!$D7="Education partner",PARTNERS!$E7="New partner")</f>
        <v>0</v>
      </c>
      <c r="AQ3" s="2" t="b">
        <f>AND(PARTNERS!$D7="Other",PARTNERS!$E7="New partner")</f>
        <v>0</v>
      </c>
      <c r="AR3" s="2" t="b">
        <f>AND(PARTNERS!$D7="Artistic partner",PARTNERS!$E7="Existing partner")</f>
        <v>0</v>
      </c>
      <c r="AS3" s="2" t="b">
        <f>AND(PARTNERS!$D7="Heritage partner",PARTNERS!$E7="Existing partner")</f>
        <v>0</v>
      </c>
      <c r="AT3" s="2" t="b">
        <f>AND(PARTNERS!$D7="Funder",PARTNERS!$E7="Existing partner")</f>
        <v>0</v>
      </c>
      <c r="AU3" s="2" t="b">
        <f>AND(PARTNERS!$D7="Public Service partner",PARTNERS!$E7="Existing partner")</f>
        <v>0</v>
      </c>
      <c r="AV3" s="2" t="b">
        <f>AND(PARTNERS!$D7="Voluntary Sector / Charity partner",PARTNERS!$E7="Existing partner")</f>
        <v>0</v>
      </c>
      <c r="AW3" s="2" t="b">
        <f>AND(PARTNERS!$D7="Education partner",PARTNERS!$E7="Existing partner")</f>
        <v>0</v>
      </c>
      <c r="AX3" s="2" t="b">
        <f>AND(PARTNERS!$D7="Other",PARTNERS!$E7="Existing partner")</f>
        <v>0</v>
      </c>
    </row>
    <row r="4" spans="1:50">
      <c r="A4" s="16" t="s">
        <v>107</v>
      </c>
      <c r="C4" s="2" t="s">
        <v>81</v>
      </c>
      <c r="E4" s="2" t="s">
        <v>135</v>
      </c>
      <c r="G4" s="2" t="s">
        <v>131</v>
      </c>
      <c r="K4" s="16" t="s">
        <v>100</v>
      </c>
      <c r="T4" s="2" t="b">
        <f>AND(LEFT('EVENT DELIVERY'!B9,2)="HU",OR(LEN('EVENT DELIVERY'!B9)=6,AND(LEN('EVENT DELIVERY'!B9)=7,MID('EVENT DELIVERY'!B9,4,1)=" ")))</f>
        <v>0</v>
      </c>
      <c r="U4" s="2" t="b">
        <f>AND(LEFT('PROJECT DELIVERY TEAM'!B9,2)="HU",OR(LEN('PROJECT DELIVERY TEAM'!B9)=6,AND(LEN('PROJECT DELIVERY TEAM'!B9)=7,MID('PROJECT DELIVERY TEAM'!B9,4,1)=" ")))</f>
        <v>1</v>
      </c>
      <c r="V4" s="2" t="b">
        <f>AND(LEFT('AUDIENCES &amp; PART... - BY TYPE'!B9,2)="HU",OR(LEN('AUDIENCES &amp; PART... - BY TYPE'!B9)=6,AND(LEN('AUDIENCES &amp; PART... - BY TYPE'!B9)=7,MID('AUDIENCES &amp; PART... - BY TYPE'!B9,4,1)=" ")))</f>
        <v>1</v>
      </c>
      <c r="W4" s="2" t="b">
        <f>AND(LEFT(PARTNERS!B8,2)="HU",OR(LEN(PARTNERS!B8)=6,AND(LEN(PARTNERS!B8)=7,MID(PARTNERS!B8,4,1)=" ")),PARTNERS!E8="New partner")</f>
        <v>0</v>
      </c>
      <c r="X4" s="2" t="b">
        <f>AND(LEFT(PARTNERS!B8,2)="HU",OR(LEN(PARTNERS!B8)=6,AND(LEN(PARTNERS!B8)=7,MID(PARTNERS!B8,4,1)=" ")),PARTNERS!E8="Existing partner")</f>
        <v>1</v>
      </c>
      <c r="Y4" s="2" t="b">
        <f>AND(NOT(AND(LEFT(PARTNERS!B8,2)="HU",OR(LEN(PARTNERS!B8)=6,AND(LEN(PARTNERS!B8)=7,MID(PARTNERS!B8,4,1)=" ")))),PARTNERS!E8="New partner")</f>
        <v>0</v>
      </c>
      <c r="Z4" s="2" t="b">
        <f>AND(NOT(AND(LEFT(PARTNERS!B8,2)="HU",OR(LEN(PARTNERS!B8)=6,AND(LEN(PARTNERS!B8)=7,MID(PARTNERS!B8,4,1)=" ")))),PARTNERS!E8="Existing partner")</f>
        <v>0</v>
      </c>
      <c r="AA4" s="2" t="b">
        <f>AND(PARTNERS!$C8="Hull",PARTNERS!$E8="New partner")</f>
        <v>0</v>
      </c>
      <c r="AB4" s="2" t="b">
        <f>AND(PARTNERS!$C8="East Riding of Yorkshire",PARTNERS!$E8="New partner")</f>
        <v>0</v>
      </c>
      <c r="AC4" s="2" t="b">
        <f>AND(PARTNERS!$C8="Elsewhere in Yorkshire &amp; Humber",PARTNERS!$E8="New partner")</f>
        <v>0</v>
      </c>
      <c r="AD4" s="2" t="b">
        <f>AND(PARTNERS!$C8="Elsewhere in the UK",PARTNERS!$E8="New partner")</f>
        <v>0</v>
      </c>
      <c r="AE4" s="2" t="b">
        <f>AND(PARTNERS!$C8="Outside UK",PARTNERS!$E8="New partner")</f>
        <v>0</v>
      </c>
      <c r="AF4" s="2" t="b">
        <f>AND(PARTNERS!$C8="Hull",PARTNERS!$E8="Existing partner")</f>
        <v>1</v>
      </c>
      <c r="AG4" s="2" t="b">
        <f>AND(PARTNERS!$C8="East Riding of Yorkshire",PARTNERS!$E8="Existing partner")</f>
        <v>0</v>
      </c>
      <c r="AH4" s="2" t="b">
        <f>AND(PARTNERS!$C8="Elsewhere in Yorkshire &amp; Humber",PARTNERS!$E8="Existing partner")</f>
        <v>0</v>
      </c>
      <c r="AI4" s="2" t="b">
        <f>AND(PARTNERS!$C8="Elsewhere in the UK",PARTNERS!$E8="Existing partner")</f>
        <v>0</v>
      </c>
      <c r="AJ4" s="2" t="b">
        <f>AND(PARTNERS!$C8="Outside UK",PARTNERS!$E8="Existing partner")</f>
        <v>0</v>
      </c>
      <c r="AK4" s="2" t="b">
        <f>AND(PARTNERS!$D8="Artistic partner",PARTNERS!$E8="New partner")</f>
        <v>0</v>
      </c>
      <c r="AL4" s="2" t="b">
        <f>AND(PARTNERS!$D8="Heritage partner",PARTNERS!$E8="New partner")</f>
        <v>0</v>
      </c>
      <c r="AM4" s="2" t="b">
        <f>AND(PARTNERS!$D8="Funder",PARTNERS!$E8="New partner")</f>
        <v>0</v>
      </c>
      <c r="AN4" s="2" t="b">
        <f>AND(PARTNERS!$D8="Public Service partner",PARTNERS!$E8="New partner")</f>
        <v>0</v>
      </c>
      <c r="AO4" s="2" t="b">
        <f>AND(PARTNERS!$D8="Voluntary Sector / Charity partner",PARTNERS!$E8="New partner")</f>
        <v>0</v>
      </c>
      <c r="AP4" s="2" t="b">
        <f>AND(PARTNERS!$D8="Education partner",PARTNERS!$E8="New partner")</f>
        <v>0</v>
      </c>
      <c r="AQ4" s="2" t="b">
        <f>AND(PARTNERS!$D8="Other",PARTNERS!$E8="New partner")</f>
        <v>0</v>
      </c>
      <c r="AR4" s="2" t="b">
        <f>AND(PARTNERS!$D8="Artistic partner",PARTNERS!$E8="Existing partner")</f>
        <v>0</v>
      </c>
      <c r="AS4" s="2" t="b">
        <f>AND(PARTNERS!$D8="Heritage partner",PARTNERS!$E8="Existing partner")</f>
        <v>0</v>
      </c>
      <c r="AT4" s="2" t="b">
        <f>AND(PARTNERS!$D8="Funder",PARTNERS!$E8="Existing partner")</f>
        <v>0</v>
      </c>
      <c r="AU4" s="2" t="b">
        <f>AND(PARTNERS!$D8="Public Service partner",PARTNERS!$E8="Existing partner")</f>
        <v>0</v>
      </c>
      <c r="AV4" s="2" t="b">
        <f>AND(PARTNERS!$D8="Voluntary Sector / Charity partner",PARTNERS!$E8="Existing partner")</f>
        <v>1</v>
      </c>
      <c r="AW4" s="2" t="b">
        <f>AND(PARTNERS!$D8="Education partner",PARTNERS!$E8="Existing partner")</f>
        <v>0</v>
      </c>
      <c r="AX4" s="2" t="b">
        <f>AND(PARTNERS!$D8="Other",PARTNERS!$E8="Existing partner")</f>
        <v>0</v>
      </c>
    </row>
    <row r="5" spans="1:50">
      <c r="A5" s="16" t="s">
        <v>109</v>
      </c>
      <c r="C5" s="2" t="s">
        <v>83</v>
      </c>
      <c r="E5" s="2" t="s">
        <v>136</v>
      </c>
      <c r="K5" s="16" t="s">
        <v>102</v>
      </c>
      <c r="T5" s="2" t="b">
        <f>AND(LEFT('EVENT DELIVERY'!B10,2)="HU",OR(LEN('EVENT DELIVERY'!B10)=6,AND(LEN('EVENT DELIVERY'!B10)=7,MID('EVENT DELIVERY'!B10,4,1)=" ")))</f>
        <v>0</v>
      </c>
      <c r="U5" s="2" t="b">
        <f>AND(LEFT('PROJECT DELIVERY TEAM'!B10,2)="HU",OR(LEN('PROJECT DELIVERY TEAM'!B10)=6,AND(LEN('PROJECT DELIVERY TEAM'!B10)=7,MID('PROJECT DELIVERY TEAM'!B10,4,1)=" ")))</f>
        <v>1</v>
      </c>
      <c r="V5" s="2" t="b">
        <f>AND(LEFT('AUDIENCES &amp; PART... - BY TYPE'!B10,2)="HU",OR(LEN('AUDIENCES &amp; PART... - BY TYPE'!B10)=6,AND(LEN('AUDIENCES &amp; PART... - BY TYPE'!B10)=7,MID('AUDIENCES &amp; PART... - BY TYPE'!B10,4,1)=" ")))</f>
        <v>0</v>
      </c>
      <c r="W5" s="2" t="b">
        <f>AND(LEFT(PARTNERS!B9,2)="HU",OR(LEN(PARTNERS!B9)=6,AND(LEN(PARTNERS!B9)=7,MID(PARTNERS!B9,4,1)=" ")),PARTNERS!E9="New partner")</f>
        <v>0</v>
      </c>
      <c r="X5" s="2" t="b">
        <f>AND(LEFT(PARTNERS!B9,2)="HU",OR(LEN(PARTNERS!B9)=6,AND(LEN(PARTNERS!B9)=7,MID(PARTNERS!B9,4,1)=" ")),PARTNERS!E9="Existing partner")</f>
        <v>0</v>
      </c>
      <c r="Y5" s="2" t="b">
        <f>AND(NOT(AND(LEFT(PARTNERS!B9,2)="HU",OR(LEN(PARTNERS!B9)=6,AND(LEN(PARTNERS!B9)=7,MID(PARTNERS!B9,4,1)=" ")))),PARTNERS!E9="New partner")</f>
        <v>0</v>
      </c>
      <c r="Z5" s="2" t="b">
        <f>AND(NOT(AND(LEFT(PARTNERS!B9,2)="HU",OR(LEN(PARTNERS!B9)=6,AND(LEN(PARTNERS!B9)=7,MID(PARTNERS!B9,4,1)=" ")))),PARTNERS!E9="Existing partner")</f>
        <v>1</v>
      </c>
      <c r="AA5" s="2" t="b">
        <f>AND(PARTNERS!$C9="Hull",PARTNERS!$E9="New partner")</f>
        <v>0</v>
      </c>
      <c r="AB5" s="2" t="b">
        <f>AND(PARTNERS!$C9="East Riding of Yorkshire",PARTNERS!$E9="New partner")</f>
        <v>0</v>
      </c>
      <c r="AC5" s="2" t="b">
        <f>AND(PARTNERS!$C9="Elsewhere in Yorkshire &amp; Humber",PARTNERS!$E9="New partner")</f>
        <v>0</v>
      </c>
      <c r="AD5" s="2" t="b">
        <f>AND(PARTNERS!$C9="Elsewhere in the UK",PARTNERS!$E9="New partner")</f>
        <v>0</v>
      </c>
      <c r="AE5" s="2" t="b">
        <f>AND(PARTNERS!$C9="Outside UK",PARTNERS!$E9="New partner")</f>
        <v>0</v>
      </c>
      <c r="AF5" s="2" t="b">
        <f>AND(PARTNERS!$C9="Hull",PARTNERS!$E9="Existing partner")</f>
        <v>0</v>
      </c>
      <c r="AG5" s="2" t="b">
        <f>AND(PARTNERS!$C9="East Riding of Yorkshire",PARTNERS!$E9="Existing partner")</f>
        <v>0</v>
      </c>
      <c r="AH5" s="2" t="b">
        <f>AND(PARTNERS!$C9="Elsewhere in Yorkshire &amp; Humber",PARTNERS!$E9="Existing partner")</f>
        <v>0</v>
      </c>
      <c r="AI5" s="2" t="b">
        <f>AND(PARTNERS!$C9="Elsewhere in the UK",PARTNERS!$E9="Existing partner")</f>
        <v>1</v>
      </c>
      <c r="AJ5" s="2" t="b">
        <f>AND(PARTNERS!$C9="Outside UK",PARTNERS!$E9="Existing partner")</f>
        <v>0</v>
      </c>
      <c r="AK5" s="2" t="b">
        <f>AND(PARTNERS!$D9="Artistic partner",PARTNERS!$E9="New partner")</f>
        <v>0</v>
      </c>
      <c r="AL5" s="2" t="b">
        <f>AND(PARTNERS!$D9="Heritage partner",PARTNERS!$E9="New partner")</f>
        <v>0</v>
      </c>
      <c r="AM5" s="2" t="b">
        <f>AND(PARTNERS!$D9="Funder",PARTNERS!$E9="New partner")</f>
        <v>0</v>
      </c>
      <c r="AN5" s="2" t="b">
        <f>AND(PARTNERS!$D9="Public Service partner",PARTNERS!$E9="New partner")</f>
        <v>0</v>
      </c>
      <c r="AO5" s="2" t="b">
        <f>AND(PARTNERS!$D9="Voluntary Sector / Charity partner",PARTNERS!$E9="New partner")</f>
        <v>0</v>
      </c>
      <c r="AP5" s="2" t="b">
        <f>AND(PARTNERS!$D9="Education partner",PARTNERS!$E9="New partner")</f>
        <v>0</v>
      </c>
      <c r="AQ5" s="2" t="b">
        <f>AND(PARTNERS!$D9="Other",PARTNERS!$E9="New partner")</f>
        <v>0</v>
      </c>
      <c r="AR5" s="2" t="b">
        <f>AND(PARTNERS!$D9="Artistic partner",PARTNERS!$E9="Existing partner")</f>
        <v>0</v>
      </c>
      <c r="AS5" s="2" t="b">
        <f>AND(PARTNERS!$D9="Heritage partner",PARTNERS!$E9="Existing partner")</f>
        <v>0</v>
      </c>
      <c r="AT5" s="2" t="b">
        <f>AND(PARTNERS!$D9="Funder",PARTNERS!$E9="Existing partner")</f>
        <v>1</v>
      </c>
      <c r="AU5" s="2" t="b">
        <f>AND(PARTNERS!$D9="Public Service partner",PARTNERS!$E9="Existing partner")</f>
        <v>0</v>
      </c>
      <c r="AV5" s="2" t="b">
        <f>AND(PARTNERS!$D9="Voluntary Sector / Charity partner",PARTNERS!$E9="Existing partner")</f>
        <v>0</v>
      </c>
      <c r="AW5" s="2" t="b">
        <f>AND(PARTNERS!$D9="Education partner",PARTNERS!$E9="Existing partner")</f>
        <v>0</v>
      </c>
      <c r="AX5" s="2" t="b">
        <f>AND(PARTNERS!$D9="Other",PARTNERS!$E9="Existing partner")</f>
        <v>0</v>
      </c>
    </row>
    <row r="6" spans="1:50">
      <c r="A6" s="16" t="s">
        <v>111</v>
      </c>
      <c r="C6" s="2" t="s">
        <v>84</v>
      </c>
      <c r="E6" s="2" t="s">
        <v>131</v>
      </c>
      <c r="K6" s="16" t="s">
        <v>104</v>
      </c>
      <c r="T6" s="2" t="b">
        <f>AND(LEFT('EVENT DELIVERY'!B11,2)="HU",OR(LEN('EVENT DELIVERY'!B11)=6,AND(LEN('EVENT DELIVERY'!B11)=7,MID('EVENT DELIVERY'!B11,4,1)=" ")))</f>
        <v>0</v>
      </c>
      <c r="U6" s="2" t="b">
        <f>AND(LEFT('PROJECT DELIVERY TEAM'!B11,2)="HU",OR(LEN('PROJECT DELIVERY TEAM'!B11)=6,AND(LEN('PROJECT DELIVERY TEAM'!B11)=7,MID('PROJECT DELIVERY TEAM'!B11,4,1)=" ")))</f>
        <v>1</v>
      </c>
      <c r="V6" s="2" t="b">
        <f>AND(LEFT('AUDIENCES &amp; PART... - BY TYPE'!B11,2)="HU",OR(LEN('AUDIENCES &amp; PART... - BY TYPE'!B11)=6,AND(LEN('AUDIENCES &amp; PART... - BY TYPE'!B11)=7,MID('AUDIENCES &amp; PART... - BY TYPE'!B11,4,1)=" ")))</f>
        <v>1</v>
      </c>
      <c r="W6" s="2" t="b">
        <f>AND(LEFT(PARTNERS!B10,2)="HU",OR(LEN(PARTNERS!B10)=6,AND(LEN(PARTNERS!B10)=7,MID(PARTNERS!B10,4,1)=" ")),PARTNERS!E10="New partner")</f>
        <v>1</v>
      </c>
      <c r="X6" s="2" t="b">
        <f>AND(LEFT(PARTNERS!B10,2)="HU",OR(LEN(PARTNERS!B10)=6,AND(LEN(PARTNERS!B10)=7,MID(PARTNERS!B10,4,1)=" ")),PARTNERS!E10="Existing partner")</f>
        <v>0</v>
      </c>
      <c r="Y6" s="2" t="b">
        <f>AND(NOT(AND(LEFT(PARTNERS!B10,2)="HU",OR(LEN(PARTNERS!B10)=6,AND(LEN(PARTNERS!B10)=7,MID(PARTNERS!B10,4,1)=" ")))),PARTNERS!E10="New partner")</f>
        <v>0</v>
      </c>
      <c r="Z6" s="2" t="b">
        <f>AND(NOT(AND(LEFT(PARTNERS!B10,2)="HU",OR(LEN(PARTNERS!B10)=6,AND(LEN(PARTNERS!B10)=7,MID(PARTNERS!B10,4,1)=" ")))),PARTNERS!E10="Existing partner")</f>
        <v>0</v>
      </c>
      <c r="AA6" s="2" t="b">
        <f>AND(PARTNERS!$C10="Hull",PARTNERS!$E10="New partner")</f>
        <v>1</v>
      </c>
      <c r="AB6" s="2" t="b">
        <f>AND(PARTNERS!$C10="East Riding of Yorkshire",PARTNERS!$E10="New partner")</f>
        <v>0</v>
      </c>
      <c r="AC6" s="2" t="b">
        <f>AND(PARTNERS!$C10="Elsewhere in Yorkshire &amp; Humber",PARTNERS!$E10="New partner")</f>
        <v>0</v>
      </c>
      <c r="AD6" s="2" t="b">
        <f>AND(PARTNERS!$C10="Elsewhere in the UK",PARTNERS!$E10="New partner")</f>
        <v>0</v>
      </c>
      <c r="AE6" s="2" t="b">
        <f>AND(PARTNERS!$C10="Outside UK",PARTNERS!$E10="New partner")</f>
        <v>0</v>
      </c>
      <c r="AF6" s="2" t="b">
        <f>AND(PARTNERS!$C10="Hull",PARTNERS!$E10="Existing partner")</f>
        <v>0</v>
      </c>
      <c r="AG6" s="2" t="b">
        <f>AND(PARTNERS!$C10="East Riding of Yorkshire",PARTNERS!$E10="Existing partner")</f>
        <v>0</v>
      </c>
      <c r="AH6" s="2" t="b">
        <f>AND(PARTNERS!$C10="Elsewhere in Yorkshire &amp; Humber",PARTNERS!$E10="Existing partner")</f>
        <v>0</v>
      </c>
      <c r="AI6" s="2" t="b">
        <f>AND(PARTNERS!$C10="Elsewhere in the UK",PARTNERS!$E10="Existing partner")</f>
        <v>0</v>
      </c>
      <c r="AJ6" s="2" t="b">
        <f>AND(PARTNERS!$C10="Outside UK",PARTNERS!$E10="Existing partner")</f>
        <v>0</v>
      </c>
      <c r="AK6" s="2" t="b">
        <f>AND(PARTNERS!$D10="Artistic partner",PARTNERS!$E10="New partner")</f>
        <v>0</v>
      </c>
      <c r="AL6" s="2" t="b">
        <f>AND(PARTNERS!$D10="Heritage partner",PARTNERS!$E10="New partner")</f>
        <v>0</v>
      </c>
      <c r="AM6" s="2" t="b">
        <f>AND(PARTNERS!$D10="Funder",PARTNERS!$E10="New partner")</f>
        <v>0</v>
      </c>
      <c r="AN6" s="2" t="b">
        <f>AND(PARTNERS!$D10="Public Service partner",PARTNERS!$E10="New partner")</f>
        <v>0</v>
      </c>
      <c r="AO6" s="2" t="b">
        <f>AND(PARTNERS!$D10="Voluntary Sector / Charity partner",PARTNERS!$E10="New partner")</f>
        <v>0</v>
      </c>
      <c r="AP6" s="2" t="b">
        <f>AND(PARTNERS!$D10="Education partner",PARTNERS!$E10="New partner")</f>
        <v>0</v>
      </c>
      <c r="AQ6" s="2" t="b">
        <f>AND(PARTNERS!$D10="Other",PARTNERS!$E10="New partner")</f>
        <v>1</v>
      </c>
      <c r="AR6" s="2" t="b">
        <f>AND(PARTNERS!$D10="Artistic partner",PARTNERS!$E10="Existing partner")</f>
        <v>0</v>
      </c>
      <c r="AS6" s="2" t="b">
        <f>AND(PARTNERS!$D10="Heritage partner",PARTNERS!$E10="Existing partner")</f>
        <v>0</v>
      </c>
      <c r="AT6" s="2" t="b">
        <f>AND(PARTNERS!$D10="Funder",PARTNERS!$E10="Existing partner")</f>
        <v>0</v>
      </c>
      <c r="AU6" s="2" t="b">
        <f>AND(PARTNERS!$D10="Public Service partner",PARTNERS!$E10="Existing partner")</f>
        <v>0</v>
      </c>
      <c r="AV6" s="2" t="b">
        <f>AND(PARTNERS!$D10="Voluntary Sector / Charity partner",PARTNERS!$E10="Existing partner")</f>
        <v>0</v>
      </c>
      <c r="AW6" s="2" t="b">
        <f>AND(PARTNERS!$D10="Education partner",PARTNERS!$E10="Existing partner")</f>
        <v>0</v>
      </c>
      <c r="AX6" s="2" t="b">
        <f>AND(PARTNERS!$D10="Other",PARTNERS!$E10="Existing partner")</f>
        <v>0</v>
      </c>
    </row>
    <row r="7" spans="1:50">
      <c r="A7" s="16" t="s">
        <v>113</v>
      </c>
      <c r="K7" s="16" t="s">
        <v>106</v>
      </c>
      <c r="T7" s="2" t="b">
        <f>AND(LEFT('EVENT DELIVERY'!B12,2)="HU",OR(LEN('EVENT DELIVERY'!B12)=6,AND(LEN('EVENT DELIVERY'!B12)=7,MID('EVENT DELIVERY'!B12,4,1)=" ")))</f>
        <v>0</v>
      </c>
      <c r="U7" s="2" t="b">
        <f>AND(LEFT('PROJECT DELIVERY TEAM'!B12,2)="HU",OR(LEN('PROJECT DELIVERY TEAM'!B12)=6,AND(LEN('PROJECT DELIVERY TEAM'!B12)=7,MID('PROJECT DELIVERY TEAM'!B12,4,1)=" ")))</f>
        <v>0</v>
      </c>
      <c r="V7" s="2" t="b">
        <f>AND(LEFT('AUDIENCES &amp; PART... - BY TYPE'!B12,2)="HU",OR(LEN('AUDIENCES &amp; PART... - BY TYPE'!B12)=6,AND(LEN('AUDIENCES &amp; PART... - BY TYPE'!B12)=7,MID('AUDIENCES &amp; PART... - BY TYPE'!B12,4,1)=" ")))</f>
        <v>1</v>
      </c>
      <c r="W7" s="2" t="b">
        <f>AND(LEFT(PARTNERS!B11,2)="HU",OR(LEN(PARTNERS!B11)=6,AND(LEN(PARTNERS!B11)=7,MID(PARTNERS!B11,4,1)=" ")),PARTNERS!E11="New partner")</f>
        <v>1</v>
      </c>
      <c r="X7" s="2" t="b">
        <f>AND(LEFT(PARTNERS!B11,2)="HU",OR(LEN(PARTNERS!B11)=6,AND(LEN(PARTNERS!B11)=7,MID(PARTNERS!B11,4,1)=" ")),PARTNERS!E11="Existing partner")</f>
        <v>0</v>
      </c>
      <c r="Y7" s="2" t="b">
        <f>AND(NOT(AND(LEFT(PARTNERS!B11,2)="HU",OR(LEN(PARTNERS!B11)=6,AND(LEN(PARTNERS!B11)=7,MID(PARTNERS!B11,4,1)=" ")))),PARTNERS!E11="New partner")</f>
        <v>0</v>
      </c>
      <c r="Z7" s="2" t="b">
        <f>AND(NOT(AND(LEFT(PARTNERS!B11,2)="HU",OR(LEN(PARTNERS!B11)=6,AND(LEN(PARTNERS!B11)=7,MID(PARTNERS!B11,4,1)=" ")))),PARTNERS!E11="Existing partner")</f>
        <v>0</v>
      </c>
      <c r="AA7" s="2" t="b">
        <f>AND(PARTNERS!$C11="Hull",PARTNERS!$E11="New partner")</f>
        <v>1</v>
      </c>
      <c r="AB7" s="2" t="b">
        <f>AND(PARTNERS!$C11="East Riding of Yorkshire",PARTNERS!$E11="New partner")</f>
        <v>0</v>
      </c>
      <c r="AC7" s="2" t="b">
        <f>AND(PARTNERS!$C11="Elsewhere in Yorkshire &amp; Humber",PARTNERS!$E11="New partner")</f>
        <v>0</v>
      </c>
      <c r="AD7" s="2" t="b">
        <f>AND(PARTNERS!$C11="Elsewhere in the UK",PARTNERS!$E11="New partner")</f>
        <v>0</v>
      </c>
      <c r="AE7" s="2" t="b">
        <f>AND(PARTNERS!$C11="Outside UK",PARTNERS!$E11="New partner")</f>
        <v>0</v>
      </c>
      <c r="AF7" s="2" t="b">
        <f>AND(PARTNERS!$C11="Hull",PARTNERS!$E11="Existing partner")</f>
        <v>0</v>
      </c>
      <c r="AG7" s="2" t="b">
        <f>AND(PARTNERS!$C11="East Riding of Yorkshire",PARTNERS!$E11="Existing partner")</f>
        <v>0</v>
      </c>
      <c r="AH7" s="2" t="b">
        <f>AND(PARTNERS!$C11="Elsewhere in Yorkshire &amp; Humber",PARTNERS!$E11="Existing partner")</f>
        <v>0</v>
      </c>
      <c r="AI7" s="2" t="b">
        <f>AND(PARTNERS!$C11="Elsewhere in the UK",PARTNERS!$E11="Existing partner")</f>
        <v>0</v>
      </c>
      <c r="AJ7" s="2" t="b">
        <f>AND(PARTNERS!$C11="Outside UK",PARTNERS!$E11="Existing partner")</f>
        <v>0</v>
      </c>
      <c r="AK7" s="2" t="b">
        <f>AND(PARTNERS!$D11="Artistic partner",PARTNERS!$E11="New partner")</f>
        <v>0</v>
      </c>
      <c r="AL7" s="2" t="b">
        <f>AND(PARTNERS!$D11="Heritage partner",PARTNERS!$E11="New partner")</f>
        <v>0</v>
      </c>
      <c r="AM7" s="2" t="b">
        <f>AND(PARTNERS!$D11="Funder",PARTNERS!$E11="New partner")</f>
        <v>1</v>
      </c>
      <c r="AN7" s="2" t="b">
        <f>AND(PARTNERS!$D11="Public Service partner",PARTNERS!$E11="New partner")</f>
        <v>0</v>
      </c>
      <c r="AO7" s="2" t="b">
        <f>AND(PARTNERS!$D11="Voluntary Sector / Charity partner",PARTNERS!$E11="New partner")</f>
        <v>0</v>
      </c>
      <c r="AP7" s="2" t="b">
        <f>AND(PARTNERS!$D11="Education partner",PARTNERS!$E11="New partner")</f>
        <v>0</v>
      </c>
      <c r="AQ7" s="2" t="b">
        <f>AND(PARTNERS!$D11="Other",PARTNERS!$E11="New partner")</f>
        <v>0</v>
      </c>
      <c r="AR7" s="2" t="b">
        <f>AND(PARTNERS!$D11="Artistic partner",PARTNERS!$E11="Existing partner")</f>
        <v>0</v>
      </c>
      <c r="AS7" s="2" t="b">
        <f>AND(PARTNERS!$D11="Heritage partner",PARTNERS!$E11="Existing partner")</f>
        <v>0</v>
      </c>
      <c r="AT7" s="2" t="b">
        <f>AND(PARTNERS!$D11="Funder",PARTNERS!$E11="Existing partner")</f>
        <v>0</v>
      </c>
      <c r="AU7" s="2" t="b">
        <f>AND(PARTNERS!$D11="Public Service partner",PARTNERS!$E11="Existing partner")</f>
        <v>0</v>
      </c>
      <c r="AV7" s="2" t="b">
        <f>AND(PARTNERS!$D11="Voluntary Sector / Charity partner",PARTNERS!$E11="Existing partner")</f>
        <v>0</v>
      </c>
      <c r="AW7" s="2" t="b">
        <f>AND(PARTNERS!$D11="Education partner",PARTNERS!$E11="Existing partner")</f>
        <v>0</v>
      </c>
      <c r="AX7" s="2" t="b">
        <f>AND(PARTNERS!$D11="Other",PARTNERS!$E11="Existing partner")</f>
        <v>0</v>
      </c>
    </row>
    <row r="8" spans="1:50">
      <c r="A8" s="16" t="s">
        <v>115</v>
      </c>
      <c r="K8" s="16" t="s">
        <v>108</v>
      </c>
      <c r="T8" s="2" t="b">
        <f>AND(LEFT('EVENT DELIVERY'!B13,2)="HU",OR(LEN('EVENT DELIVERY'!B13)=6,AND(LEN('EVENT DELIVERY'!B13)=7,MID('EVENT DELIVERY'!B13,4,1)=" ")))</f>
        <v>0</v>
      </c>
      <c r="U8" s="2" t="b">
        <f>AND(LEFT('PROJECT DELIVERY TEAM'!B13,2)="HU",OR(LEN('PROJECT DELIVERY TEAM'!B13)=6,AND(LEN('PROJECT DELIVERY TEAM'!B13)=7,MID('PROJECT DELIVERY TEAM'!B13,4,1)=" ")))</f>
        <v>1</v>
      </c>
      <c r="V8" s="2" t="b">
        <f>AND(LEFT('AUDIENCES &amp; PART... - BY TYPE'!B13,2)="HU",OR(LEN('AUDIENCES &amp; PART... - BY TYPE'!B13)=6,AND(LEN('AUDIENCES &amp; PART... - BY TYPE'!B13)=7,MID('AUDIENCES &amp; PART... - BY TYPE'!B13,4,1)=" ")))</f>
        <v>1</v>
      </c>
      <c r="W8" s="2" t="b">
        <f>AND(LEFT(PARTNERS!B12,2)="HU",OR(LEN(PARTNERS!B12)=6,AND(LEN(PARTNERS!B12)=7,MID(PARTNERS!B12,4,1)=" ")),PARTNERS!E12="New partner")</f>
        <v>0</v>
      </c>
      <c r="X8" s="2" t="b">
        <f>AND(LEFT(PARTNERS!B12,2)="HU",OR(LEN(PARTNERS!B12)=6,AND(LEN(PARTNERS!B12)=7,MID(PARTNERS!B12,4,1)=" ")),PARTNERS!E12="Existing partner")</f>
        <v>1</v>
      </c>
      <c r="Y8" s="2" t="b">
        <f>AND(NOT(AND(LEFT(PARTNERS!B12,2)="HU",OR(LEN(PARTNERS!B12)=6,AND(LEN(PARTNERS!B12)=7,MID(PARTNERS!B12,4,1)=" ")))),PARTNERS!E12="New partner")</f>
        <v>0</v>
      </c>
      <c r="Z8" s="2" t="b">
        <f>AND(NOT(AND(LEFT(PARTNERS!B12,2)="HU",OR(LEN(PARTNERS!B12)=6,AND(LEN(PARTNERS!B12)=7,MID(PARTNERS!B12,4,1)=" ")))),PARTNERS!E12="Existing partner")</f>
        <v>0</v>
      </c>
      <c r="AA8" s="2" t="b">
        <f>AND(PARTNERS!$C12="Hull",PARTNERS!$E12="New partner")</f>
        <v>0</v>
      </c>
      <c r="AB8" s="2" t="b">
        <f>AND(PARTNERS!$C12="East Riding of Yorkshire",PARTNERS!$E12="New partner")</f>
        <v>0</v>
      </c>
      <c r="AC8" s="2" t="b">
        <f>AND(PARTNERS!$C12="Elsewhere in Yorkshire &amp; Humber",PARTNERS!$E12="New partner")</f>
        <v>0</v>
      </c>
      <c r="AD8" s="2" t="b">
        <f>AND(PARTNERS!$C12="Elsewhere in the UK",PARTNERS!$E12="New partner")</f>
        <v>0</v>
      </c>
      <c r="AE8" s="2" t="b">
        <f>AND(PARTNERS!$C12="Outside UK",PARTNERS!$E12="New partner")</f>
        <v>0</v>
      </c>
      <c r="AF8" s="2" t="b">
        <f>AND(PARTNERS!$C12="Hull",PARTNERS!$E12="Existing partner")</f>
        <v>1</v>
      </c>
      <c r="AG8" s="2" t="b">
        <f>AND(PARTNERS!$C12="East Riding of Yorkshire",PARTNERS!$E12="Existing partner")</f>
        <v>0</v>
      </c>
      <c r="AH8" s="2" t="b">
        <f>AND(PARTNERS!$C12="Elsewhere in Yorkshire &amp; Humber",PARTNERS!$E12="Existing partner")</f>
        <v>0</v>
      </c>
      <c r="AI8" s="2" t="b">
        <f>AND(PARTNERS!$C12="Elsewhere in the UK",PARTNERS!$E12="Existing partner")</f>
        <v>0</v>
      </c>
      <c r="AJ8" s="2" t="b">
        <f>AND(PARTNERS!$C12="Outside UK",PARTNERS!$E12="Existing partner")</f>
        <v>0</v>
      </c>
      <c r="AK8" s="2" t="b">
        <f>AND(PARTNERS!$D12="Artistic partner",PARTNERS!$E12="New partner")</f>
        <v>0</v>
      </c>
      <c r="AL8" s="2" t="b">
        <f>AND(PARTNERS!$D12="Heritage partner",PARTNERS!$E12="New partner")</f>
        <v>0</v>
      </c>
      <c r="AM8" s="2" t="b">
        <f>AND(PARTNERS!$D12="Funder",PARTNERS!$E12="New partner")</f>
        <v>0</v>
      </c>
      <c r="AN8" s="2" t="b">
        <f>AND(PARTNERS!$D12="Public Service partner",PARTNERS!$E12="New partner")</f>
        <v>0</v>
      </c>
      <c r="AO8" s="2" t="b">
        <f>AND(PARTNERS!$D12="Voluntary Sector / Charity partner",PARTNERS!$E12="New partner")</f>
        <v>0</v>
      </c>
      <c r="AP8" s="2" t="b">
        <f>AND(PARTNERS!$D12="Education partner",PARTNERS!$E12="New partner")</f>
        <v>0</v>
      </c>
      <c r="AQ8" s="2" t="b">
        <f>AND(PARTNERS!$D12="Other",PARTNERS!$E12="New partner")</f>
        <v>0</v>
      </c>
      <c r="AR8" s="2" t="b">
        <f>AND(PARTNERS!$D12="Artistic partner",PARTNERS!$E12="Existing partner")</f>
        <v>1</v>
      </c>
      <c r="AS8" s="2" t="b">
        <f>AND(PARTNERS!$D12="Heritage partner",PARTNERS!$E12="Existing partner")</f>
        <v>0</v>
      </c>
      <c r="AT8" s="2" t="b">
        <f>AND(PARTNERS!$D12="Funder",PARTNERS!$E12="Existing partner")</f>
        <v>0</v>
      </c>
      <c r="AU8" s="2" t="b">
        <f>AND(PARTNERS!$D12="Public Service partner",PARTNERS!$E12="Existing partner")</f>
        <v>0</v>
      </c>
      <c r="AV8" s="2" t="b">
        <f>AND(PARTNERS!$D12="Voluntary Sector / Charity partner",PARTNERS!$E12="Existing partner")</f>
        <v>0</v>
      </c>
      <c r="AW8" s="2" t="b">
        <f>AND(PARTNERS!$D12="Education partner",PARTNERS!$E12="Existing partner")</f>
        <v>0</v>
      </c>
      <c r="AX8" s="2" t="b">
        <f>AND(PARTNERS!$D12="Other",PARTNERS!$E12="Existing partner")</f>
        <v>0</v>
      </c>
    </row>
    <row r="9" spans="1:50">
      <c r="A9" s="16" t="s">
        <v>117</v>
      </c>
      <c r="K9" s="16" t="s">
        <v>110</v>
      </c>
      <c r="T9" s="2" t="b">
        <f>AND(LEFT('EVENT DELIVERY'!B14,2)="HU",OR(LEN('EVENT DELIVERY'!B14)=6,AND(LEN('EVENT DELIVERY'!B14)=7,MID('EVENT DELIVERY'!B14,4,1)=" ")))</f>
        <v>0</v>
      </c>
      <c r="U9" s="2" t="b">
        <f>AND(LEFT('PROJECT DELIVERY TEAM'!B14,2)="HU",OR(LEN('PROJECT DELIVERY TEAM'!B14)=6,AND(LEN('PROJECT DELIVERY TEAM'!B14)=7,MID('PROJECT DELIVERY TEAM'!B14,4,1)=" ")))</f>
        <v>0</v>
      </c>
      <c r="V9" s="2" t="b">
        <f>AND(LEFT('AUDIENCES &amp; PART... - BY TYPE'!B14,2)="HU",OR(LEN('AUDIENCES &amp; PART... - BY TYPE'!B14)=6,AND(LEN('AUDIENCES &amp; PART... - BY TYPE'!B14)=7,MID('AUDIENCES &amp; PART... - BY TYPE'!B14,4,1)=" ")))</f>
        <v>1</v>
      </c>
      <c r="W9" s="2" t="b">
        <f>AND(LEFT(PARTNERS!B13,2)="HU",OR(LEN(PARTNERS!B13)=6,AND(LEN(PARTNERS!B13)=7,MID(PARTNERS!B13,4,1)=" ")),PARTNERS!E13="New partner")</f>
        <v>0</v>
      </c>
      <c r="X9" s="2" t="b">
        <f>AND(LEFT(PARTNERS!B13,2)="HU",OR(LEN(PARTNERS!B13)=6,AND(LEN(PARTNERS!B13)=7,MID(PARTNERS!B13,4,1)=" ")),PARTNERS!E13="Existing partner")</f>
        <v>0</v>
      </c>
      <c r="Y9" s="2" t="b">
        <f>AND(NOT(AND(LEFT(PARTNERS!B13,2)="HU",OR(LEN(PARTNERS!B13)=6,AND(LEN(PARTNERS!B13)=7,MID(PARTNERS!B13,4,1)=" ")))),PARTNERS!E13="New partner")</f>
        <v>0</v>
      </c>
      <c r="Z9" s="2" t="b">
        <f>AND(NOT(AND(LEFT(PARTNERS!B13,2)="HU",OR(LEN(PARTNERS!B13)=6,AND(LEN(PARTNERS!B13)=7,MID(PARTNERS!B13,4,1)=" ")))),PARTNERS!E13="Existing partner")</f>
        <v>1</v>
      </c>
      <c r="AA9" s="2" t="b">
        <f>AND(PARTNERS!$C13="Hull",PARTNERS!$E13="New partner")</f>
        <v>0</v>
      </c>
      <c r="AB9" s="2" t="b">
        <f>AND(PARTNERS!$C13="East Riding of Yorkshire",PARTNERS!$E13="New partner")</f>
        <v>0</v>
      </c>
      <c r="AC9" s="2" t="b">
        <f>AND(PARTNERS!$C13="Elsewhere in Yorkshire &amp; Humber",PARTNERS!$E13="New partner")</f>
        <v>0</v>
      </c>
      <c r="AD9" s="2" t="b">
        <f>AND(PARTNERS!$C13="Elsewhere in the UK",PARTNERS!$E13="New partner")</f>
        <v>0</v>
      </c>
      <c r="AE9" s="2" t="b">
        <f>AND(PARTNERS!$C13="Outside UK",PARTNERS!$E13="New partner")</f>
        <v>0</v>
      </c>
      <c r="AF9" s="2" t="b">
        <f>AND(PARTNERS!$C13="Hull",PARTNERS!$E13="Existing partner")</f>
        <v>0</v>
      </c>
      <c r="AG9" s="2" t="b">
        <f>AND(PARTNERS!$C13="East Riding of Yorkshire",PARTNERS!$E13="Existing partner")</f>
        <v>1</v>
      </c>
      <c r="AH9" s="2" t="b">
        <f>AND(PARTNERS!$C13="Elsewhere in Yorkshire &amp; Humber",PARTNERS!$E13="Existing partner")</f>
        <v>0</v>
      </c>
      <c r="AI9" s="2" t="b">
        <f>AND(PARTNERS!$C13="Elsewhere in the UK",PARTNERS!$E13="Existing partner")</f>
        <v>0</v>
      </c>
      <c r="AJ9" s="2" t="b">
        <f>AND(PARTNERS!$C13="Outside UK",PARTNERS!$E13="Existing partner")</f>
        <v>0</v>
      </c>
      <c r="AK9" s="2" t="b">
        <f>AND(PARTNERS!$D13="Artistic partner",PARTNERS!$E13="New partner")</f>
        <v>0</v>
      </c>
      <c r="AL9" s="2" t="b">
        <f>AND(PARTNERS!$D13="Heritage partner",PARTNERS!$E13="New partner")</f>
        <v>0</v>
      </c>
      <c r="AM9" s="2" t="b">
        <f>AND(PARTNERS!$D13="Funder",PARTNERS!$E13="New partner")</f>
        <v>0</v>
      </c>
      <c r="AN9" s="2" t="b">
        <f>AND(PARTNERS!$D13="Public Service partner",PARTNERS!$E13="New partner")</f>
        <v>0</v>
      </c>
      <c r="AO9" s="2" t="b">
        <f>AND(PARTNERS!$D13="Voluntary Sector / Charity partner",PARTNERS!$E13="New partner")</f>
        <v>0</v>
      </c>
      <c r="AP9" s="2" t="b">
        <f>AND(PARTNERS!$D13="Education partner",PARTNERS!$E13="New partner")</f>
        <v>0</v>
      </c>
      <c r="AQ9" s="2" t="b">
        <f>AND(PARTNERS!$D13="Other",PARTNERS!$E13="New partner")</f>
        <v>0</v>
      </c>
      <c r="AR9" s="2" t="b">
        <f>AND(PARTNERS!$D13="Artistic partner",PARTNERS!$E13="Existing partner")</f>
        <v>0</v>
      </c>
      <c r="AS9" s="2" t="b">
        <f>AND(PARTNERS!$D13="Heritage partner",PARTNERS!$E13="Existing partner")</f>
        <v>0</v>
      </c>
      <c r="AT9" s="2" t="b">
        <f>AND(PARTNERS!$D13="Funder",PARTNERS!$E13="Existing partner")</f>
        <v>1</v>
      </c>
      <c r="AU9" s="2" t="b">
        <f>AND(PARTNERS!$D13="Public Service partner",PARTNERS!$E13="Existing partner")</f>
        <v>0</v>
      </c>
      <c r="AV9" s="2" t="b">
        <f>AND(PARTNERS!$D13="Voluntary Sector / Charity partner",PARTNERS!$E13="Existing partner")</f>
        <v>0</v>
      </c>
      <c r="AW9" s="2" t="b">
        <f>AND(PARTNERS!$D13="Education partner",PARTNERS!$E13="Existing partner")</f>
        <v>0</v>
      </c>
      <c r="AX9" s="2" t="b">
        <f>AND(PARTNERS!$D13="Other",PARTNERS!$E13="Existing partner")</f>
        <v>0</v>
      </c>
    </row>
    <row r="10" spans="1:50">
      <c r="A10" s="2" t="s">
        <v>119</v>
      </c>
      <c r="K10" s="16" t="s">
        <v>112</v>
      </c>
      <c r="T10" s="2" t="b">
        <f>AND(LEFT('EVENT DELIVERY'!B15,2)="HU",OR(LEN('EVENT DELIVERY'!B15)=6,AND(LEN('EVENT DELIVERY'!B15)=7,MID('EVENT DELIVERY'!B15,4,1)=" ")))</f>
        <v>0</v>
      </c>
      <c r="U10" s="2" t="b">
        <f>AND(LEFT('PROJECT DELIVERY TEAM'!B15,2)="HU",OR(LEN('PROJECT DELIVERY TEAM'!B15)=6,AND(LEN('PROJECT DELIVERY TEAM'!B15)=7,MID('PROJECT DELIVERY TEAM'!B15,4,1)=" ")))</f>
        <v>0</v>
      </c>
      <c r="V10" s="2" t="b">
        <f>AND(LEFT('AUDIENCES &amp; PART... - BY TYPE'!B15,2)="HU",OR(LEN('AUDIENCES &amp; PART... - BY TYPE'!B15)=6,AND(LEN('AUDIENCES &amp; PART... - BY TYPE'!B15)=7,MID('AUDIENCES &amp; PART... - BY TYPE'!B15,4,1)=" ")))</f>
        <v>1</v>
      </c>
      <c r="W10" s="2" t="b">
        <f>AND(LEFT(PARTNERS!B32,2)="HU",OR(LEN(PARTNERS!B32)=6,AND(LEN(PARTNERS!B32)=7,MID(PARTNERS!B32,4,1)=" ")),PARTNERS!E32="New partner")</f>
        <v>0</v>
      </c>
      <c r="X10" s="2" t="b">
        <f>AND(LEFT(PARTNERS!B32,2)="HU",OR(LEN(PARTNERS!B32)=6,AND(LEN(PARTNERS!B32)=7,MID(PARTNERS!B32,4,1)=" ")),PARTNERS!E32="Existing partner")</f>
        <v>0</v>
      </c>
      <c r="Y10" s="2" t="b">
        <f>AND(NOT(AND(LEFT(PARTNERS!B32,2)="HU",OR(LEN(PARTNERS!B32)=6,AND(LEN(PARTNERS!B32)=7,MID(PARTNERS!B32,4,1)=" ")))),PARTNERS!E32="New partner")</f>
        <v>1</v>
      </c>
      <c r="Z10" s="2" t="b">
        <f>AND(NOT(AND(LEFT(PARTNERS!B32,2)="HU",OR(LEN(PARTNERS!B32)=6,AND(LEN(PARTNERS!B32)=7,MID(PARTNERS!B32,4,1)=" ")))),PARTNERS!E32="Existing partner")</f>
        <v>0</v>
      </c>
      <c r="AA10" s="2" t="b">
        <f>AND(PARTNERS!$C32="Hull",PARTNERS!$E32="New partner")</f>
        <v>1</v>
      </c>
      <c r="AB10" s="2" t="b">
        <f>AND(PARTNERS!$C32="East Riding of Yorkshire",PARTNERS!$E32="New partner")</f>
        <v>0</v>
      </c>
      <c r="AC10" s="2" t="b">
        <f>AND(PARTNERS!$C32="Elsewhere in Yorkshire &amp; Humber",PARTNERS!$E32="New partner")</f>
        <v>0</v>
      </c>
      <c r="AD10" s="2" t="b">
        <f>AND(PARTNERS!$C32="Elsewhere in the UK",PARTNERS!$E32="New partner")</f>
        <v>0</v>
      </c>
      <c r="AE10" s="2" t="b">
        <f>AND(PARTNERS!$C32="Outside UK",PARTNERS!$E32="New partner")</f>
        <v>0</v>
      </c>
      <c r="AF10" s="2" t="b">
        <f>AND(PARTNERS!$C32="Hull",PARTNERS!$E32="Existing partner")</f>
        <v>0</v>
      </c>
      <c r="AG10" s="2" t="b">
        <f>AND(PARTNERS!$C32="East Riding of Yorkshire",PARTNERS!$E32="Existing partner")</f>
        <v>0</v>
      </c>
      <c r="AH10" s="2" t="b">
        <f>AND(PARTNERS!$C32="Elsewhere in Yorkshire &amp; Humber",PARTNERS!$E32="Existing partner")</f>
        <v>0</v>
      </c>
      <c r="AI10" s="2" t="b">
        <f>AND(PARTNERS!$C32="Elsewhere in the UK",PARTNERS!$E32="Existing partner")</f>
        <v>0</v>
      </c>
      <c r="AJ10" s="2" t="b">
        <f>AND(PARTNERS!$C32="Outside UK",PARTNERS!$E32="Existing partner")</f>
        <v>0</v>
      </c>
      <c r="AK10" s="2" t="b">
        <f>AND(PARTNERS!$D32="Artistic partner",PARTNERS!$E32="New partner")</f>
        <v>1</v>
      </c>
      <c r="AL10" s="2" t="b">
        <f>AND(PARTNERS!$D32="Heritage partner",PARTNERS!$E32="New partner")</f>
        <v>0</v>
      </c>
      <c r="AM10" s="2" t="b">
        <f>AND(PARTNERS!$D32="Funder",PARTNERS!$E32="New partner")</f>
        <v>0</v>
      </c>
      <c r="AN10" s="2" t="b">
        <f>AND(PARTNERS!$D32="Public Service partner",PARTNERS!$E32="New partner")</f>
        <v>0</v>
      </c>
      <c r="AO10" s="2" t="b">
        <f>AND(PARTNERS!$D32="Voluntary Sector / Charity partner",PARTNERS!$E32="New partner")</f>
        <v>0</v>
      </c>
      <c r="AP10" s="2" t="b">
        <f>AND(PARTNERS!$D32="Education partner",PARTNERS!$E32="New partner")</f>
        <v>0</v>
      </c>
      <c r="AQ10" s="2" t="b">
        <f>AND(PARTNERS!$D32="Other",PARTNERS!$E32="New partner")</f>
        <v>0</v>
      </c>
      <c r="AR10" s="2" t="b">
        <f>AND(PARTNERS!$D32="Artistic partner",PARTNERS!$E32="Existing partner")</f>
        <v>0</v>
      </c>
      <c r="AS10" s="2" t="b">
        <f>AND(PARTNERS!$D32="Heritage partner",PARTNERS!$E32="Existing partner")</f>
        <v>0</v>
      </c>
      <c r="AT10" s="2" t="b">
        <f>AND(PARTNERS!$D32="Funder",PARTNERS!$E32="Existing partner")</f>
        <v>0</v>
      </c>
      <c r="AU10" s="2" t="b">
        <f>AND(PARTNERS!$D32="Public Service partner",PARTNERS!$E32="Existing partner")</f>
        <v>0</v>
      </c>
      <c r="AV10" s="2" t="b">
        <f>AND(PARTNERS!$D32="Voluntary Sector / Charity partner",PARTNERS!$E32="Existing partner")</f>
        <v>0</v>
      </c>
      <c r="AW10" s="2" t="b">
        <f>AND(PARTNERS!$D32="Education partner",PARTNERS!$E32="Existing partner")</f>
        <v>0</v>
      </c>
      <c r="AX10" s="2" t="b">
        <f>AND(PARTNERS!$D32="Other",PARTNERS!$E32="Existing partner")</f>
        <v>0</v>
      </c>
    </row>
    <row r="11" spans="1:50">
      <c r="A11" s="2" t="s">
        <v>121</v>
      </c>
      <c r="K11" s="16" t="s">
        <v>114</v>
      </c>
      <c r="T11" s="2" t="b">
        <f>AND(LEFT('EVENT DELIVERY'!B16,2)="HU",OR(LEN('EVENT DELIVERY'!B16)=6,AND(LEN('EVENT DELIVERY'!B16)=7,MID('EVENT DELIVERY'!B16,4,1)=" ")))</f>
        <v>0</v>
      </c>
      <c r="U11" s="2" t="b">
        <f>AND(LEFT('PROJECT DELIVERY TEAM'!B16,2)="HU",OR(LEN('PROJECT DELIVERY TEAM'!B16)=6,AND(LEN('PROJECT DELIVERY TEAM'!B16)=7,MID('PROJECT DELIVERY TEAM'!B16,4,1)=" ")))</f>
        <v>0</v>
      </c>
      <c r="V11" s="2" t="b">
        <f>AND(LEFT('AUDIENCES &amp; PART... - BY TYPE'!B97,2)="HU",OR(LEN('AUDIENCES &amp; PART... - BY TYPE'!B97)=6,AND(LEN('AUDIENCES &amp; PART... - BY TYPE'!B97)=7,MID('AUDIENCES &amp; PART... - BY TYPE'!B97,4,1)=" ")))</f>
        <v>0</v>
      </c>
      <c r="W11" s="2" t="b">
        <f>AND(LEFT(PARTNERS!B35,2)="HU",OR(LEN(PARTNERS!B35)=6,AND(LEN(PARTNERS!B35)=7,MID(PARTNERS!B35,4,1)=" ")),PARTNERS!E35="New partner")</f>
        <v>0</v>
      </c>
      <c r="X11" s="2" t="b">
        <f>AND(LEFT(PARTNERS!B35,2)="HU",OR(LEN(PARTNERS!B35)=6,AND(LEN(PARTNERS!B35)=7,MID(PARTNERS!B35,4,1)=" ")),PARTNERS!E35="Existing partner")</f>
        <v>0</v>
      </c>
      <c r="Y11" s="2" t="b">
        <f>AND(NOT(AND(LEFT(PARTNERS!B35,2)="HU",OR(LEN(PARTNERS!B35)=6,AND(LEN(PARTNERS!B35)=7,MID(PARTNERS!B35,4,1)=" ")))),PARTNERS!E35="New partner")</f>
        <v>0</v>
      </c>
      <c r="Z11" s="2" t="b">
        <f>AND(NOT(AND(LEFT(PARTNERS!B35,2)="HU",OR(LEN(PARTNERS!B35)=6,AND(LEN(PARTNERS!B35)=7,MID(PARTNERS!B35,4,1)=" ")))),PARTNERS!E35="Existing partner")</f>
        <v>0</v>
      </c>
      <c r="AA11" s="2" t="b">
        <f>AND(PARTNERS!$C35="Hull",PARTNERS!$E35="New partner")</f>
        <v>0</v>
      </c>
      <c r="AB11" s="2" t="b">
        <f>AND(PARTNERS!$C35="East Riding of Yorkshire",PARTNERS!$E35="New partner")</f>
        <v>0</v>
      </c>
      <c r="AC11" s="2" t="b">
        <f>AND(PARTNERS!$C35="Elsewhere in Yorkshire &amp; Humber",PARTNERS!$E35="New partner")</f>
        <v>0</v>
      </c>
      <c r="AD11" s="2" t="b">
        <f>AND(PARTNERS!$C35="Elsewhere in the UK",PARTNERS!$E35="New partner")</f>
        <v>0</v>
      </c>
      <c r="AE11" s="2" t="b">
        <f>AND(PARTNERS!$C35="Outside UK",PARTNERS!$E35="New partner")</f>
        <v>0</v>
      </c>
      <c r="AF11" s="2" t="b">
        <f>AND(PARTNERS!$C35="Hull",PARTNERS!$E35="Existing partner")</f>
        <v>0</v>
      </c>
      <c r="AG11" s="2" t="b">
        <f>AND(PARTNERS!$C35="East Riding of Yorkshire",PARTNERS!$E35="Existing partner")</f>
        <v>0</v>
      </c>
      <c r="AH11" s="2" t="b">
        <f>AND(PARTNERS!$C35="Elsewhere in Yorkshire &amp; Humber",PARTNERS!$E35="Existing partner")</f>
        <v>0</v>
      </c>
      <c r="AI11" s="2" t="b">
        <f>AND(PARTNERS!$C35="Elsewhere in the UK",PARTNERS!$E35="Existing partner")</f>
        <v>0</v>
      </c>
      <c r="AJ11" s="2" t="b">
        <f>AND(PARTNERS!$C35="Outside UK",PARTNERS!$E35="Existing partner")</f>
        <v>0</v>
      </c>
      <c r="AK11" s="2" t="b">
        <f>AND(PARTNERS!$D35="Artistic partner",PARTNERS!$E35="New partner")</f>
        <v>0</v>
      </c>
      <c r="AL11" s="2" t="b">
        <f>AND(PARTNERS!$D35="Heritage partner",PARTNERS!$E35="New partner")</f>
        <v>0</v>
      </c>
      <c r="AM11" s="2" t="b">
        <f>AND(PARTNERS!$D35="Funder",PARTNERS!$E35="New partner")</f>
        <v>0</v>
      </c>
      <c r="AN11" s="2" t="b">
        <f>AND(PARTNERS!$D35="Public Service partner",PARTNERS!$E35="New partner")</f>
        <v>0</v>
      </c>
      <c r="AO11" s="2" t="b">
        <f>AND(PARTNERS!$D35="Voluntary Sector / Charity partner",PARTNERS!$E35="New partner")</f>
        <v>0</v>
      </c>
      <c r="AP11" s="2" t="b">
        <f>AND(PARTNERS!$D35="Education partner",PARTNERS!$E35="New partner")</f>
        <v>0</v>
      </c>
      <c r="AQ11" s="2" t="b">
        <f>AND(PARTNERS!$D35="Other",PARTNERS!$E35="New partner")</f>
        <v>0</v>
      </c>
      <c r="AR11" s="2" t="b">
        <f>AND(PARTNERS!$D35="Artistic partner",PARTNERS!$E35="Existing partner")</f>
        <v>0</v>
      </c>
      <c r="AS11" s="2" t="b">
        <f>AND(PARTNERS!$D35="Heritage partner",PARTNERS!$E35="Existing partner")</f>
        <v>0</v>
      </c>
      <c r="AT11" s="2" t="b">
        <f>AND(PARTNERS!$D35="Funder",PARTNERS!$E35="Existing partner")</f>
        <v>0</v>
      </c>
      <c r="AU11" s="2" t="b">
        <f>AND(PARTNERS!$D35="Public Service partner",PARTNERS!$E35="Existing partner")</f>
        <v>0</v>
      </c>
      <c r="AV11" s="2" t="b">
        <f>AND(PARTNERS!$D35="Voluntary Sector / Charity partner",PARTNERS!$E35="Existing partner")</f>
        <v>0</v>
      </c>
      <c r="AW11" s="2" t="b">
        <f>AND(PARTNERS!$D35="Education partner",PARTNERS!$E35="Existing partner")</f>
        <v>0</v>
      </c>
      <c r="AX11" s="2" t="b">
        <f>AND(PARTNERS!$D35="Other",PARTNERS!$E35="Existing partner")</f>
        <v>0</v>
      </c>
    </row>
    <row r="12" spans="1:50">
      <c r="A12" s="2" t="s">
        <v>123</v>
      </c>
      <c r="K12" s="16" t="s">
        <v>116</v>
      </c>
      <c r="T12" s="2" t="b">
        <f>AND(LEFT('EVENT DELIVERY'!B17,2)="HU",OR(LEN('EVENT DELIVERY'!B17)=6,AND(LEN('EVENT DELIVERY'!B17)=7,MID('EVENT DELIVERY'!B17,4,1)=" ")))</f>
        <v>0</v>
      </c>
      <c r="U12" s="2" t="b">
        <f>AND(LEFT('PROJECT DELIVERY TEAM'!B17,2)="HU",OR(LEN('PROJECT DELIVERY TEAM'!B17)=6,AND(LEN('PROJECT DELIVERY TEAM'!B17)=7,MID('PROJECT DELIVERY TEAM'!B17,4,1)=" ")))</f>
        <v>0</v>
      </c>
      <c r="V12" s="2" t="b">
        <f>AND(LEFT('AUDIENCES &amp; PART... - BY TYPE'!B115,2)="HU",OR(LEN('AUDIENCES &amp; PART... - BY TYPE'!B115)=6,AND(LEN('AUDIENCES &amp; PART... - BY TYPE'!B115)=7,MID('AUDIENCES &amp; PART... - BY TYPE'!B115,4,1)=" ")))</f>
        <v>0</v>
      </c>
      <c r="W12" s="2" t="b">
        <f>AND(LEFT(PARTNERS!B36,2)="HU",OR(LEN(PARTNERS!B36)=6,AND(LEN(PARTNERS!B36)=7,MID(PARTNERS!B36,4,1)=" ")),PARTNERS!E36="New partner")</f>
        <v>0</v>
      </c>
      <c r="X12" s="2" t="b">
        <f>AND(LEFT(PARTNERS!B36,2)="HU",OR(LEN(PARTNERS!B36)=6,AND(LEN(PARTNERS!B36)=7,MID(PARTNERS!B36,4,1)=" ")),PARTNERS!E36="Existing partner")</f>
        <v>0</v>
      </c>
      <c r="Y12" s="2" t="b">
        <f>AND(NOT(AND(LEFT(PARTNERS!B36,2)="HU",OR(LEN(PARTNERS!B36)=6,AND(LEN(PARTNERS!B36)=7,MID(PARTNERS!B36,4,1)=" ")))),PARTNERS!E36="New partner")</f>
        <v>0</v>
      </c>
      <c r="Z12" s="2" t="b">
        <f>AND(NOT(AND(LEFT(PARTNERS!B36,2)="HU",OR(LEN(PARTNERS!B36)=6,AND(LEN(PARTNERS!B36)=7,MID(PARTNERS!B36,4,1)=" ")))),PARTNERS!E36="Existing partner")</f>
        <v>0</v>
      </c>
      <c r="AA12" s="2" t="b">
        <f>AND(PARTNERS!$C36="Hull",PARTNERS!$E36="New partner")</f>
        <v>0</v>
      </c>
      <c r="AB12" s="2" t="b">
        <f>AND(PARTNERS!$C36="East Riding of Yorkshire",PARTNERS!$E36="New partner")</f>
        <v>0</v>
      </c>
      <c r="AC12" s="2" t="b">
        <f>AND(PARTNERS!$C36="Elsewhere in Yorkshire &amp; Humber",PARTNERS!$E36="New partner")</f>
        <v>0</v>
      </c>
      <c r="AD12" s="2" t="b">
        <f>AND(PARTNERS!$C36="Elsewhere in the UK",PARTNERS!$E36="New partner")</f>
        <v>0</v>
      </c>
      <c r="AE12" s="2" t="b">
        <f>AND(PARTNERS!$C36="Outside UK",PARTNERS!$E36="New partner")</f>
        <v>0</v>
      </c>
      <c r="AF12" s="2" t="b">
        <f>AND(PARTNERS!$C36="Hull",PARTNERS!$E36="Existing partner")</f>
        <v>0</v>
      </c>
      <c r="AG12" s="2" t="b">
        <f>AND(PARTNERS!$C36="East Riding of Yorkshire",PARTNERS!$E36="Existing partner")</f>
        <v>0</v>
      </c>
      <c r="AH12" s="2" t="b">
        <f>AND(PARTNERS!$C36="Elsewhere in Yorkshire &amp; Humber",PARTNERS!$E36="Existing partner")</f>
        <v>0</v>
      </c>
      <c r="AI12" s="2" t="b">
        <f>AND(PARTNERS!$C36="Elsewhere in the UK",PARTNERS!$E36="Existing partner")</f>
        <v>0</v>
      </c>
      <c r="AJ12" s="2" t="b">
        <f>AND(PARTNERS!$C36="Outside UK",PARTNERS!$E36="Existing partner")</f>
        <v>0</v>
      </c>
      <c r="AK12" s="2" t="b">
        <f>AND(PARTNERS!$D36="Artistic partner",PARTNERS!$E36="New partner")</f>
        <v>0</v>
      </c>
      <c r="AL12" s="2" t="b">
        <f>AND(PARTNERS!$D36="Heritage partner",PARTNERS!$E36="New partner")</f>
        <v>0</v>
      </c>
      <c r="AM12" s="2" t="b">
        <f>AND(PARTNERS!$D36="Funder",PARTNERS!$E36="New partner")</f>
        <v>0</v>
      </c>
      <c r="AN12" s="2" t="b">
        <f>AND(PARTNERS!$D36="Public Service partner",PARTNERS!$E36="New partner")</f>
        <v>0</v>
      </c>
      <c r="AO12" s="2" t="b">
        <f>AND(PARTNERS!$D36="Voluntary Sector / Charity partner",PARTNERS!$E36="New partner")</f>
        <v>0</v>
      </c>
      <c r="AP12" s="2" t="b">
        <f>AND(PARTNERS!$D36="Education partner",PARTNERS!$E36="New partner")</f>
        <v>0</v>
      </c>
      <c r="AQ12" s="2" t="b">
        <f>AND(PARTNERS!$D36="Other",PARTNERS!$E36="New partner")</f>
        <v>0</v>
      </c>
      <c r="AR12" s="2" t="b">
        <f>AND(PARTNERS!$D36="Artistic partner",PARTNERS!$E36="Existing partner")</f>
        <v>0</v>
      </c>
      <c r="AS12" s="2" t="b">
        <f>AND(PARTNERS!$D36="Heritage partner",PARTNERS!$E36="Existing partner")</f>
        <v>0</v>
      </c>
      <c r="AT12" s="2" t="b">
        <f>AND(PARTNERS!$D36="Funder",PARTNERS!$E36="Existing partner")</f>
        <v>0</v>
      </c>
      <c r="AU12" s="2" t="b">
        <f>AND(PARTNERS!$D36="Public Service partner",PARTNERS!$E36="Existing partner")</f>
        <v>0</v>
      </c>
      <c r="AV12" s="2" t="b">
        <f>AND(PARTNERS!$D36="Voluntary Sector / Charity partner",PARTNERS!$E36="Existing partner")</f>
        <v>0</v>
      </c>
      <c r="AW12" s="2" t="b">
        <f>AND(PARTNERS!$D36="Education partner",PARTNERS!$E36="Existing partner")</f>
        <v>0</v>
      </c>
      <c r="AX12" s="2" t="b">
        <f>AND(PARTNERS!$D36="Other",PARTNERS!$E36="Existing partner")</f>
        <v>0</v>
      </c>
    </row>
    <row r="13" spans="1:50">
      <c r="A13" s="2" t="s">
        <v>125</v>
      </c>
      <c r="K13" s="16" t="s">
        <v>118</v>
      </c>
      <c r="T13" s="2" t="b">
        <f>AND(LEFT('EVENT DELIVERY'!B18,2)="HU",OR(LEN('EVENT DELIVERY'!B18)=6,AND(LEN('EVENT DELIVERY'!B18)=7,MID('EVENT DELIVERY'!B18,4,1)=" ")))</f>
        <v>0</v>
      </c>
      <c r="U13" s="2" t="b">
        <f>AND(LEFT('PROJECT DELIVERY TEAM'!B18,2)="HU",OR(LEN('PROJECT DELIVERY TEAM'!B18)=6,AND(LEN('PROJECT DELIVERY TEAM'!B18)=7,MID('PROJECT DELIVERY TEAM'!B18,4,1)=" ")))</f>
        <v>0</v>
      </c>
      <c r="V13" s="2" t="b">
        <f>AND(LEFT('AUDIENCES &amp; PART... - BY TYPE'!B116,2)="HU",OR(LEN('AUDIENCES &amp; PART... - BY TYPE'!B116)=6,AND(LEN('AUDIENCES &amp; PART... - BY TYPE'!B116)=7,MID('AUDIENCES &amp; PART... - BY TYPE'!B116,4,1)=" ")))</f>
        <v>0</v>
      </c>
      <c r="W13" s="2" t="b">
        <f>AND(LEFT(PARTNERS!B37,2)="HU",OR(LEN(PARTNERS!B37)=6,AND(LEN(PARTNERS!B37)=7,MID(PARTNERS!B37,4,1)=" ")),PARTNERS!E37="New partner")</f>
        <v>0</v>
      </c>
      <c r="X13" s="2" t="b">
        <f>AND(LEFT(PARTNERS!B37,2)="HU",OR(LEN(PARTNERS!B37)=6,AND(LEN(PARTNERS!B37)=7,MID(PARTNERS!B37,4,1)=" ")),PARTNERS!E37="Existing partner")</f>
        <v>0</v>
      </c>
      <c r="Y13" s="2" t="b">
        <f>AND(NOT(AND(LEFT(PARTNERS!B37,2)="HU",OR(LEN(PARTNERS!B37)=6,AND(LEN(PARTNERS!B37)=7,MID(PARTNERS!B37,4,1)=" ")))),PARTNERS!E37="New partner")</f>
        <v>0</v>
      </c>
      <c r="Z13" s="2" t="b">
        <f>AND(NOT(AND(LEFT(PARTNERS!B37,2)="HU",OR(LEN(PARTNERS!B37)=6,AND(LEN(PARTNERS!B37)=7,MID(PARTNERS!B37,4,1)=" ")))),PARTNERS!E37="Existing partner")</f>
        <v>0</v>
      </c>
      <c r="AA13" s="2" t="b">
        <f>AND(PARTNERS!$C37="Hull",PARTNERS!$E37="New partner")</f>
        <v>0</v>
      </c>
      <c r="AB13" s="2" t="b">
        <f>AND(PARTNERS!$C37="East Riding of Yorkshire",PARTNERS!$E37="New partner")</f>
        <v>0</v>
      </c>
      <c r="AC13" s="2" t="b">
        <f>AND(PARTNERS!$C37="Elsewhere in Yorkshire &amp; Humber",PARTNERS!$E37="New partner")</f>
        <v>0</v>
      </c>
      <c r="AD13" s="2" t="b">
        <f>AND(PARTNERS!$C37="Elsewhere in the UK",PARTNERS!$E37="New partner")</f>
        <v>0</v>
      </c>
      <c r="AE13" s="2" t="b">
        <f>AND(PARTNERS!$C37="Outside UK",PARTNERS!$E37="New partner")</f>
        <v>0</v>
      </c>
      <c r="AF13" s="2" t="b">
        <f>AND(PARTNERS!$C37="Hull",PARTNERS!$E37="Existing partner")</f>
        <v>0</v>
      </c>
      <c r="AG13" s="2" t="b">
        <f>AND(PARTNERS!$C37="East Riding of Yorkshire",PARTNERS!$E37="Existing partner")</f>
        <v>0</v>
      </c>
      <c r="AH13" s="2" t="b">
        <f>AND(PARTNERS!$C37="Elsewhere in Yorkshire &amp; Humber",PARTNERS!$E37="Existing partner")</f>
        <v>0</v>
      </c>
      <c r="AI13" s="2" t="b">
        <f>AND(PARTNERS!$C37="Elsewhere in the UK",PARTNERS!$E37="Existing partner")</f>
        <v>0</v>
      </c>
      <c r="AJ13" s="2" t="b">
        <f>AND(PARTNERS!$C37="Outside UK",PARTNERS!$E37="Existing partner")</f>
        <v>0</v>
      </c>
      <c r="AK13" s="2" t="b">
        <f>AND(PARTNERS!$D37="Artistic partner",PARTNERS!$E37="New partner")</f>
        <v>0</v>
      </c>
      <c r="AL13" s="2" t="b">
        <f>AND(PARTNERS!$D37="Heritage partner",PARTNERS!$E37="New partner")</f>
        <v>0</v>
      </c>
      <c r="AM13" s="2" t="b">
        <f>AND(PARTNERS!$D37="Funder",PARTNERS!$E37="New partner")</f>
        <v>0</v>
      </c>
      <c r="AN13" s="2" t="b">
        <f>AND(PARTNERS!$D37="Public Service partner",PARTNERS!$E37="New partner")</f>
        <v>0</v>
      </c>
      <c r="AO13" s="2" t="b">
        <f>AND(PARTNERS!$D37="Voluntary Sector / Charity partner",PARTNERS!$E37="New partner")</f>
        <v>0</v>
      </c>
      <c r="AP13" s="2" t="b">
        <f>AND(PARTNERS!$D37="Education partner",PARTNERS!$E37="New partner")</f>
        <v>0</v>
      </c>
      <c r="AQ13" s="2" t="b">
        <f>AND(PARTNERS!$D37="Other",PARTNERS!$E37="New partner")</f>
        <v>0</v>
      </c>
      <c r="AR13" s="2" t="b">
        <f>AND(PARTNERS!$D37="Artistic partner",PARTNERS!$E37="Existing partner")</f>
        <v>0</v>
      </c>
      <c r="AS13" s="2" t="b">
        <f>AND(PARTNERS!$D37="Heritage partner",PARTNERS!$E37="Existing partner")</f>
        <v>0</v>
      </c>
      <c r="AT13" s="2" t="b">
        <f>AND(PARTNERS!$D37="Funder",PARTNERS!$E37="Existing partner")</f>
        <v>0</v>
      </c>
      <c r="AU13" s="2" t="b">
        <f>AND(PARTNERS!$D37="Public Service partner",PARTNERS!$E37="Existing partner")</f>
        <v>0</v>
      </c>
      <c r="AV13" s="2" t="b">
        <f>AND(PARTNERS!$D37="Voluntary Sector / Charity partner",PARTNERS!$E37="Existing partner")</f>
        <v>0</v>
      </c>
      <c r="AW13" s="2" t="b">
        <f>AND(PARTNERS!$D37="Education partner",PARTNERS!$E37="Existing partner")</f>
        <v>0</v>
      </c>
      <c r="AX13" s="2" t="b">
        <f>AND(PARTNERS!$D37="Other",PARTNERS!$E37="Existing partner")</f>
        <v>0</v>
      </c>
    </row>
    <row r="14" spans="1:50">
      <c r="A14" s="2" t="s">
        <v>127</v>
      </c>
      <c r="K14" s="16" t="s">
        <v>120</v>
      </c>
      <c r="T14" s="2" t="b">
        <f>AND(LEFT('EVENT DELIVERY'!B19,2)="HU",OR(LEN('EVENT DELIVERY'!B19)=6,AND(LEN('EVENT DELIVERY'!B19)=7,MID('EVENT DELIVERY'!B19,4,1)=" ")))</f>
        <v>0</v>
      </c>
      <c r="U14" s="2" t="b">
        <f>AND(LEFT('PROJECT DELIVERY TEAM'!B19,2)="HU",OR(LEN('PROJECT DELIVERY TEAM'!B19)=6,AND(LEN('PROJECT DELIVERY TEAM'!B19)=7,MID('PROJECT DELIVERY TEAM'!B19,4,1)=" ")))</f>
        <v>0</v>
      </c>
      <c r="V14" s="2" t="b">
        <f>AND(LEFT('AUDIENCES &amp; PART... - BY TYPE'!B117,2)="HU",OR(LEN('AUDIENCES &amp; PART... - BY TYPE'!B117)=6,AND(LEN('AUDIENCES &amp; PART... - BY TYPE'!B117)=7,MID('AUDIENCES &amp; PART... - BY TYPE'!B117,4,1)=" ")))</f>
        <v>0</v>
      </c>
      <c r="W14" s="2" t="b">
        <f>AND(LEFT(PARTNERS!B38,2)="HU",OR(LEN(PARTNERS!B38)=6,AND(LEN(PARTNERS!B38)=7,MID(PARTNERS!B38,4,1)=" ")),PARTNERS!E38="New partner")</f>
        <v>0</v>
      </c>
      <c r="X14" s="2" t="b">
        <f>AND(LEFT(PARTNERS!B38,2)="HU",OR(LEN(PARTNERS!B38)=6,AND(LEN(PARTNERS!B38)=7,MID(PARTNERS!B38,4,1)=" ")),PARTNERS!E38="Existing partner")</f>
        <v>0</v>
      </c>
      <c r="Y14" s="2" t="b">
        <f>AND(NOT(AND(LEFT(PARTNERS!B38,2)="HU",OR(LEN(PARTNERS!B38)=6,AND(LEN(PARTNERS!B38)=7,MID(PARTNERS!B38,4,1)=" ")))),PARTNERS!E38="New partner")</f>
        <v>0</v>
      </c>
      <c r="Z14" s="2" t="b">
        <f>AND(NOT(AND(LEFT(PARTNERS!B38,2)="HU",OR(LEN(PARTNERS!B38)=6,AND(LEN(PARTNERS!B38)=7,MID(PARTNERS!B38,4,1)=" ")))),PARTNERS!E38="Existing partner")</f>
        <v>0</v>
      </c>
      <c r="AA14" s="2" t="b">
        <f>AND(PARTNERS!$C38="Hull",PARTNERS!$E38="New partner")</f>
        <v>0</v>
      </c>
      <c r="AB14" s="2" t="b">
        <f>AND(PARTNERS!$C38="East Riding of Yorkshire",PARTNERS!$E38="New partner")</f>
        <v>0</v>
      </c>
      <c r="AC14" s="2" t="b">
        <f>AND(PARTNERS!$C38="Elsewhere in Yorkshire &amp; Humber",PARTNERS!$E38="New partner")</f>
        <v>0</v>
      </c>
      <c r="AD14" s="2" t="b">
        <f>AND(PARTNERS!$C38="Elsewhere in the UK",PARTNERS!$E38="New partner")</f>
        <v>0</v>
      </c>
      <c r="AE14" s="2" t="b">
        <f>AND(PARTNERS!$C38="Outside UK",PARTNERS!$E38="New partner")</f>
        <v>0</v>
      </c>
      <c r="AF14" s="2" t="b">
        <f>AND(PARTNERS!$C38="Hull",PARTNERS!$E38="Existing partner")</f>
        <v>0</v>
      </c>
      <c r="AG14" s="2" t="b">
        <f>AND(PARTNERS!$C38="East Riding of Yorkshire",PARTNERS!$E38="Existing partner")</f>
        <v>0</v>
      </c>
      <c r="AH14" s="2" t="b">
        <f>AND(PARTNERS!$C38="Elsewhere in Yorkshire &amp; Humber",PARTNERS!$E38="Existing partner")</f>
        <v>0</v>
      </c>
      <c r="AI14" s="2" t="b">
        <f>AND(PARTNERS!$C38="Elsewhere in the UK",PARTNERS!$E38="Existing partner")</f>
        <v>0</v>
      </c>
      <c r="AJ14" s="2" t="b">
        <f>AND(PARTNERS!$C38="Outside UK",PARTNERS!$E38="Existing partner")</f>
        <v>0</v>
      </c>
      <c r="AK14" s="2" t="b">
        <f>AND(PARTNERS!$D38="Artistic partner",PARTNERS!$E38="New partner")</f>
        <v>0</v>
      </c>
      <c r="AL14" s="2" t="b">
        <f>AND(PARTNERS!$D38="Heritage partner",PARTNERS!$E38="New partner")</f>
        <v>0</v>
      </c>
      <c r="AM14" s="2" t="b">
        <f>AND(PARTNERS!$D38="Funder",PARTNERS!$E38="New partner")</f>
        <v>0</v>
      </c>
      <c r="AN14" s="2" t="b">
        <f>AND(PARTNERS!$D38="Public Service partner",PARTNERS!$E38="New partner")</f>
        <v>0</v>
      </c>
      <c r="AO14" s="2" t="b">
        <f>AND(PARTNERS!$D38="Voluntary Sector / Charity partner",PARTNERS!$E38="New partner")</f>
        <v>0</v>
      </c>
      <c r="AP14" s="2" t="b">
        <f>AND(PARTNERS!$D38="Education partner",PARTNERS!$E38="New partner")</f>
        <v>0</v>
      </c>
      <c r="AQ14" s="2" t="b">
        <f>AND(PARTNERS!$D38="Other",PARTNERS!$E38="New partner")</f>
        <v>0</v>
      </c>
      <c r="AR14" s="2" t="b">
        <f>AND(PARTNERS!$D38="Artistic partner",PARTNERS!$E38="Existing partner")</f>
        <v>0</v>
      </c>
      <c r="AS14" s="2" t="b">
        <f>AND(PARTNERS!$D38="Heritage partner",PARTNERS!$E38="Existing partner")</f>
        <v>0</v>
      </c>
      <c r="AT14" s="2" t="b">
        <f>AND(PARTNERS!$D38="Funder",PARTNERS!$E38="Existing partner")</f>
        <v>0</v>
      </c>
      <c r="AU14" s="2" t="b">
        <f>AND(PARTNERS!$D38="Public Service partner",PARTNERS!$E38="Existing partner")</f>
        <v>0</v>
      </c>
      <c r="AV14" s="2" t="b">
        <f>AND(PARTNERS!$D38="Voluntary Sector / Charity partner",PARTNERS!$E38="Existing partner")</f>
        <v>0</v>
      </c>
      <c r="AW14" s="2" t="b">
        <f>AND(PARTNERS!$D38="Education partner",PARTNERS!$E38="Existing partner")</f>
        <v>0</v>
      </c>
      <c r="AX14" s="2" t="b">
        <f>AND(PARTNERS!$D38="Other",PARTNERS!$E38="Existing partner")</f>
        <v>0</v>
      </c>
    </row>
    <row r="15" spans="1:50">
      <c r="A15" s="2" t="s">
        <v>129</v>
      </c>
      <c r="K15" s="16" t="s">
        <v>122</v>
      </c>
      <c r="T15" s="2" t="b">
        <f>AND(LEFT('EVENT DELIVERY'!B20,2)="HU",OR(LEN('EVENT DELIVERY'!B20)=6,AND(LEN('EVENT DELIVERY'!B20)=7,MID('EVENT DELIVERY'!B20,4,1)=" ")))</f>
        <v>0</v>
      </c>
      <c r="U15" s="2" t="b">
        <f>AND(LEFT('PROJECT DELIVERY TEAM'!B20,2)="HU",OR(LEN('PROJECT DELIVERY TEAM'!B20)=6,AND(LEN('PROJECT DELIVERY TEAM'!B20)=7,MID('PROJECT DELIVERY TEAM'!B20,4,1)=" ")))</f>
        <v>0</v>
      </c>
      <c r="V15" s="2" t="b">
        <f>AND(LEFT('AUDIENCES &amp; PART... - BY TYPE'!B118,2)="HU",OR(LEN('AUDIENCES &amp; PART... - BY TYPE'!B118)=6,AND(LEN('AUDIENCES &amp; PART... - BY TYPE'!B118)=7,MID('AUDIENCES &amp; PART... - BY TYPE'!B118,4,1)=" ")))</f>
        <v>0</v>
      </c>
      <c r="W15" s="2" t="b">
        <f>AND(LEFT(PARTNERS!B39,2)="HU",OR(LEN(PARTNERS!B39)=6,AND(LEN(PARTNERS!B39)=7,MID(PARTNERS!B39,4,1)=" ")),PARTNERS!E39="New partner")</f>
        <v>0</v>
      </c>
      <c r="X15" s="2" t="b">
        <f>AND(LEFT(PARTNERS!B39,2)="HU",OR(LEN(PARTNERS!B39)=6,AND(LEN(PARTNERS!B39)=7,MID(PARTNERS!B39,4,1)=" ")),PARTNERS!E39="Existing partner")</f>
        <v>0</v>
      </c>
      <c r="Y15" s="2" t="b">
        <f>AND(NOT(AND(LEFT(PARTNERS!B39,2)="HU",OR(LEN(PARTNERS!B39)=6,AND(LEN(PARTNERS!B39)=7,MID(PARTNERS!B39,4,1)=" ")))),PARTNERS!E39="New partner")</f>
        <v>0</v>
      </c>
      <c r="Z15" s="2" t="b">
        <f>AND(NOT(AND(LEFT(PARTNERS!B39,2)="HU",OR(LEN(PARTNERS!B39)=6,AND(LEN(PARTNERS!B39)=7,MID(PARTNERS!B39,4,1)=" ")))),PARTNERS!E39="Existing partner")</f>
        <v>0</v>
      </c>
      <c r="AA15" s="2" t="b">
        <f>AND(PARTNERS!$C39="Hull",PARTNERS!$E39="New partner")</f>
        <v>0</v>
      </c>
      <c r="AB15" s="2" t="b">
        <f>AND(PARTNERS!$C39="East Riding of Yorkshire",PARTNERS!$E39="New partner")</f>
        <v>0</v>
      </c>
      <c r="AC15" s="2" t="b">
        <f>AND(PARTNERS!$C39="Elsewhere in Yorkshire &amp; Humber",PARTNERS!$E39="New partner")</f>
        <v>0</v>
      </c>
      <c r="AD15" s="2" t="b">
        <f>AND(PARTNERS!$C39="Elsewhere in the UK",PARTNERS!$E39="New partner")</f>
        <v>0</v>
      </c>
      <c r="AE15" s="2" t="b">
        <f>AND(PARTNERS!$C39="Outside UK",PARTNERS!$E39="New partner")</f>
        <v>0</v>
      </c>
      <c r="AF15" s="2" t="b">
        <f>AND(PARTNERS!$C39="Hull",PARTNERS!$E39="Existing partner")</f>
        <v>0</v>
      </c>
      <c r="AG15" s="2" t="b">
        <f>AND(PARTNERS!$C39="East Riding of Yorkshire",PARTNERS!$E39="Existing partner")</f>
        <v>0</v>
      </c>
      <c r="AH15" s="2" t="b">
        <f>AND(PARTNERS!$C39="Elsewhere in Yorkshire &amp; Humber",PARTNERS!$E39="Existing partner")</f>
        <v>0</v>
      </c>
      <c r="AI15" s="2" t="b">
        <f>AND(PARTNERS!$C39="Elsewhere in the UK",PARTNERS!$E39="Existing partner")</f>
        <v>0</v>
      </c>
      <c r="AJ15" s="2" t="b">
        <f>AND(PARTNERS!$C39="Outside UK",PARTNERS!$E39="Existing partner")</f>
        <v>0</v>
      </c>
      <c r="AK15" s="2" t="b">
        <f>AND(PARTNERS!$D39="Artistic partner",PARTNERS!$E39="New partner")</f>
        <v>0</v>
      </c>
      <c r="AL15" s="2" t="b">
        <f>AND(PARTNERS!$D39="Heritage partner",PARTNERS!$E39="New partner")</f>
        <v>0</v>
      </c>
      <c r="AM15" s="2" t="b">
        <f>AND(PARTNERS!$D39="Funder",PARTNERS!$E39="New partner")</f>
        <v>0</v>
      </c>
      <c r="AN15" s="2" t="b">
        <f>AND(PARTNERS!$D39="Public Service partner",PARTNERS!$E39="New partner")</f>
        <v>0</v>
      </c>
      <c r="AO15" s="2" t="b">
        <f>AND(PARTNERS!$D39="Voluntary Sector / Charity partner",PARTNERS!$E39="New partner")</f>
        <v>0</v>
      </c>
      <c r="AP15" s="2" t="b">
        <f>AND(PARTNERS!$D39="Education partner",PARTNERS!$E39="New partner")</f>
        <v>0</v>
      </c>
      <c r="AQ15" s="2" t="b">
        <f>AND(PARTNERS!$D39="Other",PARTNERS!$E39="New partner")</f>
        <v>0</v>
      </c>
      <c r="AR15" s="2" t="b">
        <f>AND(PARTNERS!$D39="Artistic partner",PARTNERS!$E39="Existing partner")</f>
        <v>0</v>
      </c>
      <c r="AS15" s="2" t="b">
        <f>AND(PARTNERS!$D39="Heritage partner",PARTNERS!$E39="Existing partner")</f>
        <v>0</v>
      </c>
      <c r="AT15" s="2" t="b">
        <f>AND(PARTNERS!$D39="Funder",PARTNERS!$E39="Existing partner")</f>
        <v>0</v>
      </c>
      <c r="AU15" s="2" t="b">
        <f>AND(PARTNERS!$D39="Public Service partner",PARTNERS!$E39="Existing partner")</f>
        <v>0</v>
      </c>
      <c r="AV15" s="2" t="b">
        <f>AND(PARTNERS!$D39="Voluntary Sector / Charity partner",PARTNERS!$E39="Existing partner")</f>
        <v>0</v>
      </c>
      <c r="AW15" s="2" t="b">
        <f>AND(PARTNERS!$D39="Education partner",PARTNERS!$E39="Existing partner")</f>
        <v>0</v>
      </c>
      <c r="AX15" s="2" t="b">
        <f>AND(PARTNERS!$D39="Other",PARTNERS!$E39="Existing partner")</f>
        <v>0</v>
      </c>
    </row>
    <row r="16" spans="1:50">
      <c r="A16" s="2" t="s">
        <v>131</v>
      </c>
      <c r="K16" s="16" t="s">
        <v>124</v>
      </c>
      <c r="T16" s="2" t="b">
        <f>AND(LEFT('EVENT DELIVERY'!B21,2)="HU",OR(LEN('EVENT DELIVERY'!B21)=6,AND(LEN('EVENT DELIVERY'!B21)=7,MID('EVENT DELIVERY'!B21,4,1)=" ")))</f>
        <v>0</v>
      </c>
      <c r="U16" s="2" t="b">
        <f>AND(LEFT('PROJECT DELIVERY TEAM'!B21,2)="HU",OR(LEN('PROJECT DELIVERY TEAM'!B21)=6,AND(LEN('PROJECT DELIVERY TEAM'!B21)=7,MID('PROJECT DELIVERY TEAM'!B21,4,1)=" ")))</f>
        <v>0</v>
      </c>
      <c r="V16" s="2" t="b">
        <f>AND(LEFT('AUDIENCES &amp; PART... - BY TYPE'!B119,2)="HU",OR(LEN('AUDIENCES &amp; PART... - BY TYPE'!B119)=6,AND(LEN('AUDIENCES &amp; PART... - BY TYPE'!B119)=7,MID('AUDIENCES &amp; PART... - BY TYPE'!B119,4,1)=" ")))</f>
        <v>0</v>
      </c>
      <c r="W16" s="2" t="b">
        <f>AND(LEFT(PARTNERS!B40,2)="HU",OR(LEN(PARTNERS!B40)=6,AND(LEN(PARTNERS!B40)=7,MID(PARTNERS!B40,4,1)=" ")),PARTNERS!E40="New partner")</f>
        <v>0</v>
      </c>
      <c r="X16" s="2" t="b">
        <f>AND(LEFT(PARTNERS!B40,2)="HU",OR(LEN(PARTNERS!B40)=6,AND(LEN(PARTNERS!B40)=7,MID(PARTNERS!B40,4,1)=" ")),PARTNERS!E40="Existing partner")</f>
        <v>0</v>
      </c>
      <c r="Y16" s="2" t="b">
        <f>AND(NOT(AND(LEFT(PARTNERS!B40,2)="HU",OR(LEN(PARTNERS!B40)=6,AND(LEN(PARTNERS!B40)=7,MID(PARTNERS!B40,4,1)=" ")))),PARTNERS!E40="New partner")</f>
        <v>0</v>
      </c>
      <c r="Z16" s="2" t="b">
        <f>AND(NOT(AND(LEFT(PARTNERS!B40,2)="HU",OR(LEN(PARTNERS!B40)=6,AND(LEN(PARTNERS!B40)=7,MID(PARTNERS!B40,4,1)=" ")))),PARTNERS!E40="Existing partner")</f>
        <v>0</v>
      </c>
      <c r="AA16" s="2" t="b">
        <f>AND(PARTNERS!$C40="Hull",PARTNERS!$E40="New partner")</f>
        <v>0</v>
      </c>
      <c r="AB16" s="2" t="b">
        <f>AND(PARTNERS!$C40="East Riding of Yorkshire",PARTNERS!$E40="New partner")</f>
        <v>0</v>
      </c>
      <c r="AC16" s="2" t="b">
        <f>AND(PARTNERS!$C40="Elsewhere in Yorkshire &amp; Humber",PARTNERS!$E40="New partner")</f>
        <v>0</v>
      </c>
      <c r="AD16" s="2" t="b">
        <f>AND(PARTNERS!$C40="Elsewhere in the UK",PARTNERS!$E40="New partner")</f>
        <v>0</v>
      </c>
      <c r="AE16" s="2" t="b">
        <f>AND(PARTNERS!$C40="Outside UK",PARTNERS!$E40="New partner")</f>
        <v>0</v>
      </c>
      <c r="AF16" s="2" t="b">
        <f>AND(PARTNERS!$C40="Hull",PARTNERS!$E40="Existing partner")</f>
        <v>0</v>
      </c>
      <c r="AG16" s="2" t="b">
        <f>AND(PARTNERS!$C40="East Riding of Yorkshire",PARTNERS!$E40="Existing partner")</f>
        <v>0</v>
      </c>
      <c r="AH16" s="2" t="b">
        <f>AND(PARTNERS!$C40="Elsewhere in Yorkshire &amp; Humber",PARTNERS!$E40="Existing partner")</f>
        <v>0</v>
      </c>
      <c r="AI16" s="2" t="b">
        <f>AND(PARTNERS!$C40="Elsewhere in the UK",PARTNERS!$E40="Existing partner")</f>
        <v>0</v>
      </c>
      <c r="AJ16" s="2" t="b">
        <f>AND(PARTNERS!$C40="Outside UK",PARTNERS!$E40="Existing partner")</f>
        <v>0</v>
      </c>
      <c r="AK16" s="2" t="b">
        <f>AND(PARTNERS!$D40="Artistic partner",PARTNERS!$E40="New partner")</f>
        <v>0</v>
      </c>
      <c r="AL16" s="2" t="b">
        <f>AND(PARTNERS!$D40="Heritage partner",PARTNERS!$E40="New partner")</f>
        <v>0</v>
      </c>
      <c r="AM16" s="2" t="b">
        <f>AND(PARTNERS!$D40="Funder",PARTNERS!$E40="New partner")</f>
        <v>0</v>
      </c>
      <c r="AN16" s="2" t="b">
        <f>AND(PARTNERS!$D40="Public Service partner",PARTNERS!$E40="New partner")</f>
        <v>0</v>
      </c>
      <c r="AO16" s="2" t="b">
        <f>AND(PARTNERS!$D40="Voluntary Sector / Charity partner",PARTNERS!$E40="New partner")</f>
        <v>0</v>
      </c>
      <c r="AP16" s="2" t="b">
        <f>AND(PARTNERS!$D40="Education partner",PARTNERS!$E40="New partner")</f>
        <v>0</v>
      </c>
      <c r="AQ16" s="2" t="b">
        <f>AND(PARTNERS!$D40="Other",PARTNERS!$E40="New partner")</f>
        <v>0</v>
      </c>
      <c r="AR16" s="2" t="b">
        <f>AND(PARTNERS!$D40="Artistic partner",PARTNERS!$E40="Existing partner")</f>
        <v>0</v>
      </c>
      <c r="AS16" s="2" t="b">
        <f>AND(PARTNERS!$D40="Heritage partner",PARTNERS!$E40="Existing partner")</f>
        <v>0</v>
      </c>
      <c r="AT16" s="2" t="b">
        <f>AND(PARTNERS!$D40="Funder",PARTNERS!$E40="Existing partner")</f>
        <v>0</v>
      </c>
      <c r="AU16" s="2" t="b">
        <f>AND(PARTNERS!$D40="Public Service partner",PARTNERS!$E40="Existing partner")</f>
        <v>0</v>
      </c>
      <c r="AV16" s="2" t="b">
        <f>AND(PARTNERS!$D40="Voluntary Sector / Charity partner",PARTNERS!$E40="Existing partner")</f>
        <v>0</v>
      </c>
      <c r="AW16" s="2" t="b">
        <f>AND(PARTNERS!$D40="Education partner",PARTNERS!$E40="Existing partner")</f>
        <v>0</v>
      </c>
      <c r="AX16" s="2" t="b">
        <f>AND(PARTNERS!$D40="Other",PARTNERS!$E40="Existing partner")</f>
        <v>0</v>
      </c>
    </row>
    <row r="17" spans="1:50">
      <c r="K17" s="16" t="s">
        <v>126</v>
      </c>
      <c r="T17" s="2" t="b">
        <f>AND(LEFT('EVENT DELIVERY'!B22,2)="HU",OR(LEN('EVENT DELIVERY'!B22)=6,AND(LEN('EVENT DELIVERY'!B22)=7,MID('EVENT DELIVERY'!B22,4,1)=" ")))</f>
        <v>0</v>
      </c>
      <c r="U17" s="2" t="b">
        <f>AND(LEFT('PROJECT DELIVERY TEAM'!B22,2)="HU",OR(LEN('PROJECT DELIVERY TEAM'!B22)=6,AND(LEN('PROJECT DELIVERY TEAM'!B22)=7,MID('PROJECT DELIVERY TEAM'!B22,4,1)=" ")))</f>
        <v>0</v>
      </c>
      <c r="V17" s="2" t="b">
        <f>AND(LEFT('AUDIENCES &amp; PART... - BY TYPE'!B120,2)="HU",OR(LEN('AUDIENCES &amp; PART... - BY TYPE'!B120)=6,AND(LEN('AUDIENCES &amp; PART... - BY TYPE'!B120)=7,MID('AUDIENCES &amp; PART... - BY TYPE'!B120,4,1)=" ")))</f>
        <v>0</v>
      </c>
      <c r="W17" s="2" t="b">
        <f>AND(LEFT(PARTNERS!B41,2)="HU",OR(LEN(PARTNERS!B41)=6,AND(LEN(PARTNERS!B41)=7,MID(PARTNERS!B41,4,1)=" ")),PARTNERS!E41="New partner")</f>
        <v>0</v>
      </c>
      <c r="X17" s="2" t="b">
        <f>AND(LEFT(PARTNERS!B41,2)="HU",OR(LEN(PARTNERS!B41)=6,AND(LEN(PARTNERS!B41)=7,MID(PARTNERS!B41,4,1)=" ")),PARTNERS!E41="Existing partner")</f>
        <v>0</v>
      </c>
      <c r="Y17" s="2" t="b">
        <f>AND(NOT(AND(LEFT(PARTNERS!B41,2)="HU",OR(LEN(PARTNERS!B41)=6,AND(LEN(PARTNERS!B41)=7,MID(PARTNERS!B41,4,1)=" ")))),PARTNERS!E41="New partner")</f>
        <v>0</v>
      </c>
      <c r="Z17" s="2" t="b">
        <f>AND(NOT(AND(LEFT(PARTNERS!B41,2)="HU",OR(LEN(PARTNERS!B41)=6,AND(LEN(PARTNERS!B41)=7,MID(PARTNERS!B41,4,1)=" ")))),PARTNERS!E41="Existing partner")</f>
        <v>0</v>
      </c>
      <c r="AA17" s="2" t="b">
        <f>AND(PARTNERS!$C41="Hull",PARTNERS!$E41="New partner")</f>
        <v>0</v>
      </c>
      <c r="AB17" s="2" t="b">
        <f>AND(PARTNERS!$C41="East Riding of Yorkshire",PARTNERS!$E41="New partner")</f>
        <v>0</v>
      </c>
      <c r="AC17" s="2" t="b">
        <f>AND(PARTNERS!$C41="Elsewhere in Yorkshire &amp; Humber",PARTNERS!$E41="New partner")</f>
        <v>0</v>
      </c>
      <c r="AD17" s="2" t="b">
        <f>AND(PARTNERS!$C41="Elsewhere in the UK",PARTNERS!$E41="New partner")</f>
        <v>0</v>
      </c>
      <c r="AE17" s="2" t="b">
        <f>AND(PARTNERS!$C41="Outside UK",PARTNERS!$E41="New partner")</f>
        <v>0</v>
      </c>
      <c r="AF17" s="2" t="b">
        <f>AND(PARTNERS!$C41="Hull",PARTNERS!$E41="Existing partner")</f>
        <v>0</v>
      </c>
      <c r="AG17" s="2" t="b">
        <f>AND(PARTNERS!$C41="East Riding of Yorkshire",PARTNERS!$E41="Existing partner")</f>
        <v>0</v>
      </c>
      <c r="AH17" s="2" t="b">
        <f>AND(PARTNERS!$C41="Elsewhere in Yorkshire &amp; Humber",PARTNERS!$E41="Existing partner")</f>
        <v>0</v>
      </c>
      <c r="AI17" s="2" t="b">
        <f>AND(PARTNERS!$C41="Elsewhere in the UK",PARTNERS!$E41="Existing partner")</f>
        <v>0</v>
      </c>
      <c r="AJ17" s="2" t="b">
        <f>AND(PARTNERS!$C41="Outside UK",PARTNERS!$E41="Existing partner")</f>
        <v>0</v>
      </c>
      <c r="AK17" s="2" t="b">
        <f>AND(PARTNERS!$D41="Artistic partner",PARTNERS!$E41="New partner")</f>
        <v>0</v>
      </c>
      <c r="AL17" s="2" t="b">
        <f>AND(PARTNERS!$D41="Heritage partner",PARTNERS!$E41="New partner")</f>
        <v>0</v>
      </c>
      <c r="AM17" s="2" t="b">
        <f>AND(PARTNERS!$D41="Funder",PARTNERS!$E41="New partner")</f>
        <v>0</v>
      </c>
      <c r="AN17" s="2" t="b">
        <f>AND(PARTNERS!$D41="Public Service partner",PARTNERS!$E41="New partner")</f>
        <v>0</v>
      </c>
      <c r="AO17" s="2" t="b">
        <f>AND(PARTNERS!$D41="Voluntary Sector / Charity partner",PARTNERS!$E41="New partner")</f>
        <v>0</v>
      </c>
      <c r="AP17" s="2" t="b">
        <f>AND(PARTNERS!$D41="Education partner",PARTNERS!$E41="New partner")</f>
        <v>0</v>
      </c>
      <c r="AQ17" s="2" t="b">
        <f>AND(PARTNERS!$D41="Other",PARTNERS!$E41="New partner")</f>
        <v>0</v>
      </c>
      <c r="AR17" s="2" t="b">
        <f>AND(PARTNERS!$D41="Artistic partner",PARTNERS!$E41="Existing partner")</f>
        <v>0</v>
      </c>
      <c r="AS17" s="2" t="b">
        <f>AND(PARTNERS!$D41="Heritage partner",PARTNERS!$E41="Existing partner")</f>
        <v>0</v>
      </c>
      <c r="AT17" s="2" t="b">
        <f>AND(PARTNERS!$D41="Funder",PARTNERS!$E41="Existing partner")</f>
        <v>0</v>
      </c>
      <c r="AU17" s="2" t="b">
        <f>AND(PARTNERS!$D41="Public Service partner",PARTNERS!$E41="Existing partner")</f>
        <v>0</v>
      </c>
      <c r="AV17" s="2" t="b">
        <f>AND(PARTNERS!$D41="Voluntary Sector / Charity partner",PARTNERS!$E41="Existing partner")</f>
        <v>0</v>
      </c>
      <c r="AW17" s="2" t="b">
        <f>AND(PARTNERS!$D41="Education partner",PARTNERS!$E41="Existing partner")</f>
        <v>0</v>
      </c>
      <c r="AX17" s="2" t="b">
        <f>AND(PARTNERS!$D41="Other",PARTNERS!$E41="Existing partner")</f>
        <v>0</v>
      </c>
    </row>
    <row r="18" spans="1:50">
      <c r="K18" s="16" t="s">
        <v>128</v>
      </c>
      <c r="T18" s="2" t="b">
        <f>AND(LEFT('EVENT DELIVERY'!B23,2)="HU",OR(LEN('EVENT DELIVERY'!B23)=6,AND(LEN('EVENT DELIVERY'!B23)=7,MID('EVENT DELIVERY'!B23,4,1)=" ")))</f>
        <v>0</v>
      </c>
      <c r="U18" s="2" t="b">
        <f>AND(LEFT('PROJECT DELIVERY TEAM'!B23,2)="HU",OR(LEN('PROJECT DELIVERY TEAM'!B23)=6,AND(LEN('PROJECT DELIVERY TEAM'!B23)=7,MID('PROJECT DELIVERY TEAM'!B23,4,1)=" ")))</f>
        <v>0</v>
      </c>
      <c r="V18" s="2" t="b">
        <f>AND(LEFT('AUDIENCES &amp; PART... - BY TYPE'!B121,2)="HU",OR(LEN('AUDIENCES &amp; PART... - BY TYPE'!B121)=6,AND(LEN('AUDIENCES &amp; PART... - BY TYPE'!B121)=7,MID('AUDIENCES &amp; PART... - BY TYPE'!B121,4,1)=" ")))</f>
        <v>0</v>
      </c>
      <c r="W18" s="2" t="b">
        <f>AND(LEFT(PARTNERS!B42,2)="HU",OR(LEN(PARTNERS!B42)=6,AND(LEN(PARTNERS!B42)=7,MID(PARTNERS!B42,4,1)=" ")),PARTNERS!E42="New partner")</f>
        <v>0</v>
      </c>
      <c r="X18" s="2" t="b">
        <f>AND(LEFT(PARTNERS!B42,2)="HU",OR(LEN(PARTNERS!B42)=6,AND(LEN(PARTNERS!B42)=7,MID(PARTNERS!B42,4,1)=" ")),PARTNERS!E42="Existing partner")</f>
        <v>0</v>
      </c>
      <c r="Y18" s="2" t="b">
        <f>AND(NOT(AND(LEFT(PARTNERS!B42,2)="HU",OR(LEN(PARTNERS!B42)=6,AND(LEN(PARTNERS!B42)=7,MID(PARTNERS!B42,4,1)=" ")))),PARTNERS!E42="New partner")</f>
        <v>0</v>
      </c>
      <c r="Z18" s="2" t="b">
        <f>AND(NOT(AND(LEFT(PARTNERS!B42,2)="HU",OR(LEN(PARTNERS!B42)=6,AND(LEN(PARTNERS!B42)=7,MID(PARTNERS!B42,4,1)=" ")))),PARTNERS!E42="Existing partner")</f>
        <v>0</v>
      </c>
      <c r="AA18" s="2" t="b">
        <f>AND(PARTNERS!$C42="Hull",PARTNERS!$E42="New partner")</f>
        <v>0</v>
      </c>
      <c r="AB18" s="2" t="b">
        <f>AND(PARTNERS!$C42="East Riding of Yorkshire",PARTNERS!$E42="New partner")</f>
        <v>0</v>
      </c>
      <c r="AC18" s="2" t="b">
        <f>AND(PARTNERS!$C42="Elsewhere in Yorkshire &amp; Humber",PARTNERS!$E42="New partner")</f>
        <v>0</v>
      </c>
      <c r="AD18" s="2" t="b">
        <f>AND(PARTNERS!$C42="Elsewhere in the UK",PARTNERS!$E42="New partner")</f>
        <v>0</v>
      </c>
      <c r="AE18" s="2" t="b">
        <f>AND(PARTNERS!$C42="Outside UK",PARTNERS!$E42="New partner")</f>
        <v>0</v>
      </c>
      <c r="AF18" s="2" t="b">
        <f>AND(PARTNERS!$C42="Hull",PARTNERS!$E42="Existing partner")</f>
        <v>0</v>
      </c>
      <c r="AG18" s="2" t="b">
        <f>AND(PARTNERS!$C42="East Riding of Yorkshire",PARTNERS!$E42="Existing partner")</f>
        <v>0</v>
      </c>
      <c r="AH18" s="2" t="b">
        <f>AND(PARTNERS!$C42="Elsewhere in Yorkshire &amp; Humber",PARTNERS!$E42="Existing partner")</f>
        <v>0</v>
      </c>
      <c r="AI18" s="2" t="b">
        <f>AND(PARTNERS!$C42="Elsewhere in the UK",PARTNERS!$E42="Existing partner")</f>
        <v>0</v>
      </c>
      <c r="AJ18" s="2" t="b">
        <f>AND(PARTNERS!$C42="Outside UK",PARTNERS!$E42="Existing partner")</f>
        <v>0</v>
      </c>
      <c r="AK18" s="2" t="b">
        <f>AND(PARTNERS!$D42="Artistic partner",PARTNERS!$E42="New partner")</f>
        <v>0</v>
      </c>
      <c r="AL18" s="2" t="b">
        <f>AND(PARTNERS!$D42="Heritage partner",PARTNERS!$E42="New partner")</f>
        <v>0</v>
      </c>
      <c r="AM18" s="2" t="b">
        <f>AND(PARTNERS!$D42="Funder",PARTNERS!$E42="New partner")</f>
        <v>0</v>
      </c>
      <c r="AN18" s="2" t="b">
        <f>AND(PARTNERS!$D42="Public Service partner",PARTNERS!$E42="New partner")</f>
        <v>0</v>
      </c>
      <c r="AO18" s="2" t="b">
        <f>AND(PARTNERS!$D42="Voluntary Sector / Charity partner",PARTNERS!$E42="New partner")</f>
        <v>0</v>
      </c>
      <c r="AP18" s="2" t="b">
        <f>AND(PARTNERS!$D42="Education partner",PARTNERS!$E42="New partner")</f>
        <v>0</v>
      </c>
      <c r="AQ18" s="2" t="b">
        <f>AND(PARTNERS!$D42="Other",PARTNERS!$E42="New partner")</f>
        <v>0</v>
      </c>
      <c r="AR18" s="2" t="b">
        <f>AND(PARTNERS!$D42="Artistic partner",PARTNERS!$E42="Existing partner")</f>
        <v>0</v>
      </c>
      <c r="AS18" s="2" t="b">
        <f>AND(PARTNERS!$D42="Heritage partner",PARTNERS!$E42="Existing partner")</f>
        <v>0</v>
      </c>
      <c r="AT18" s="2" t="b">
        <f>AND(PARTNERS!$D42="Funder",PARTNERS!$E42="Existing partner")</f>
        <v>0</v>
      </c>
      <c r="AU18" s="2" t="b">
        <f>AND(PARTNERS!$D42="Public Service partner",PARTNERS!$E42="Existing partner")</f>
        <v>0</v>
      </c>
      <c r="AV18" s="2" t="b">
        <f>AND(PARTNERS!$D42="Voluntary Sector / Charity partner",PARTNERS!$E42="Existing partner")</f>
        <v>0</v>
      </c>
      <c r="AW18" s="2" t="b">
        <f>AND(PARTNERS!$D42="Education partner",PARTNERS!$E42="Existing partner")</f>
        <v>0</v>
      </c>
      <c r="AX18" s="2" t="b">
        <f>AND(PARTNERS!$D42="Other",PARTNERS!$E42="Existing partner")</f>
        <v>0</v>
      </c>
    </row>
    <row r="19" spans="1:50">
      <c r="K19" s="16" t="s">
        <v>130</v>
      </c>
      <c r="T19" s="2" t="b">
        <f>AND(LEFT('EVENT DELIVERY'!B24,2)="HU",OR(LEN('EVENT DELIVERY'!B24)=6,AND(LEN('EVENT DELIVERY'!B24)=7,MID('EVENT DELIVERY'!B24,4,1)=" ")))</f>
        <v>0</v>
      </c>
      <c r="U19" s="2" t="b">
        <f>AND(LEFT('PROJECT DELIVERY TEAM'!B24,2)="HU",OR(LEN('PROJECT DELIVERY TEAM'!B24)=6,AND(LEN('PROJECT DELIVERY TEAM'!B24)=7,MID('PROJECT DELIVERY TEAM'!B24,4,1)=" ")))</f>
        <v>0</v>
      </c>
      <c r="V19" s="2" t="b">
        <f>AND(LEFT('AUDIENCES &amp; PART... - BY TYPE'!B122,2)="HU",OR(LEN('AUDIENCES &amp; PART... - BY TYPE'!B122)=6,AND(LEN('AUDIENCES &amp; PART... - BY TYPE'!B122)=7,MID('AUDIENCES &amp; PART... - BY TYPE'!B122,4,1)=" ")))</f>
        <v>0</v>
      </c>
      <c r="W19" s="2" t="b">
        <f>AND(LEFT(PARTNERS!B43,2)="HU",OR(LEN(PARTNERS!B43)=6,AND(LEN(PARTNERS!B43)=7,MID(PARTNERS!B43,4,1)=" ")),PARTNERS!E43="New partner")</f>
        <v>0</v>
      </c>
      <c r="X19" s="2" t="b">
        <f>AND(LEFT(PARTNERS!B43,2)="HU",OR(LEN(PARTNERS!B43)=6,AND(LEN(PARTNERS!B43)=7,MID(PARTNERS!B43,4,1)=" ")),PARTNERS!E43="Existing partner")</f>
        <v>0</v>
      </c>
      <c r="Y19" s="2" t="b">
        <f>AND(NOT(AND(LEFT(PARTNERS!B43,2)="HU",OR(LEN(PARTNERS!B43)=6,AND(LEN(PARTNERS!B43)=7,MID(PARTNERS!B43,4,1)=" ")))),PARTNERS!E43="New partner")</f>
        <v>0</v>
      </c>
      <c r="Z19" s="2" t="b">
        <f>AND(NOT(AND(LEFT(PARTNERS!B43,2)="HU",OR(LEN(PARTNERS!B43)=6,AND(LEN(PARTNERS!B43)=7,MID(PARTNERS!B43,4,1)=" ")))),PARTNERS!E43="Existing partner")</f>
        <v>0</v>
      </c>
      <c r="AA19" s="2" t="b">
        <f>AND(PARTNERS!$C43="Hull",PARTNERS!$E43="New partner")</f>
        <v>0</v>
      </c>
      <c r="AB19" s="2" t="b">
        <f>AND(PARTNERS!$C43="East Riding of Yorkshire",PARTNERS!$E43="New partner")</f>
        <v>0</v>
      </c>
      <c r="AC19" s="2" t="b">
        <f>AND(PARTNERS!$C43="Elsewhere in Yorkshire &amp; Humber",PARTNERS!$E43="New partner")</f>
        <v>0</v>
      </c>
      <c r="AD19" s="2" t="b">
        <f>AND(PARTNERS!$C43="Elsewhere in the UK",PARTNERS!$E43="New partner")</f>
        <v>0</v>
      </c>
      <c r="AE19" s="2" t="b">
        <f>AND(PARTNERS!$C43="Outside UK",PARTNERS!$E43="New partner")</f>
        <v>0</v>
      </c>
      <c r="AF19" s="2" t="b">
        <f>AND(PARTNERS!$C43="Hull",PARTNERS!$E43="Existing partner")</f>
        <v>0</v>
      </c>
      <c r="AG19" s="2" t="b">
        <f>AND(PARTNERS!$C43="East Riding of Yorkshire",PARTNERS!$E43="Existing partner")</f>
        <v>0</v>
      </c>
      <c r="AH19" s="2" t="b">
        <f>AND(PARTNERS!$C43="Elsewhere in Yorkshire &amp; Humber",PARTNERS!$E43="Existing partner")</f>
        <v>0</v>
      </c>
      <c r="AI19" s="2" t="b">
        <f>AND(PARTNERS!$C43="Elsewhere in the UK",PARTNERS!$E43="Existing partner")</f>
        <v>0</v>
      </c>
      <c r="AJ19" s="2" t="b">
        <f>AND(PARTNERS!$C43="Outside UK",PARTNERS!$E43="Existing partner")</f>
        <v>0</v>
      </c>
      <c r="AK19" s="2" t="b">
        <f>AND(PARTNERS!$D43="Artistic partner",PARTNERS!$E43="New partner")</f>
        <v>0</v>
      </c>
      <c r="AL19" s="2" t="b">
        <f>AND(PARTNERS!$D43="Heritage partner",PARTNERS!$E43="New partner")</f>
        <v>0</v>
      </c>
      <c r="AM19" s="2" t="b">
        <f>AND(PARTNERS!$D43="Funder",PARTNERS!$E43="New partner")</f>
        <v>0</v>
      </c>
      <c r="AN19" s="2" t="b">
        <f>AND(PARTNERS!$D43="Public Service partner",PARTNERS!$E43="New partner")</f>
        <v>0</v>
      </c>
      <c r="AO19" s="2" t="b">
        <f>AND(PARTNERS!$D43="Voluntary Sector / Charity partner",PARTNERS!$E43="New partner")</f>
        <v>0</v>
      </c>
      <c r="AP19" s="2" t="b">
        <f>AND(PARTNERS!$D43="Education partner",PARTNERS!$E43="New partner")</f>
        <v>0</v>
      </c>
      <c r="AQ19" s="2" t="b">
        <f>AND(PARTNERS!$D43="Other",PARTNERS!$E43="New partner")</f>
        <v>0</v>
      </c>
      <c r="AR19" s="2" t="b">
        <f>AND(PARTNERS!$D43="Artistic partner",PARTNERS!$E43="Existing partner")</f>
        <v>0</v>
      </c>
      <c r="AS19" s="2" t="b">
        <f>AND(PARTNERS!$D43="Heritage partner",PARTNERS!$E43="Existing partner")</f>
        <v>0</v>
      </c>
      <c r="AT19" s="2" t="b">
        <f>AND(PARTNERS!$D43="Funder",PARTNERS!$E43="Existing partner")</f>
        <v>0</v>
      </c>
      <c r="AU19" s="2" t="b">
        <f>AND(PARTNERS!$D43="Public Service partner",PARTNERS!$E43="Existing partner")</f>
        <v>0</v>
      </c>
      <c r="AV19" s="2" t="b">
        <f>AND(PARTNERS!$D43="Voluntary Sector / Charity partner",PARTNERS!$E43="Existing partner")</f>
        <v>0</v>
      </c>
      <c r="AW19" s="2" t="b">
        <f>AND(PARTNERS!$D43="Education partner",PARTNERS!$E43="Existing partner")</f>
        <v>0</v>
      </c>
      <c r="AX19" s="2" t="b">
        <f>AND(PARTNERS!$D43="Other",PARTNERS!$E43="Existing partner")</f>
        <v>0</v>
      </c>
    </row>
    <row r="20" spans="1:50">
      <c r="K20" s="2" t="s">
        <v>131</v>
      </c>
      <c r="T20" s="2" t="b">
        <f>AND(LEFT('EVENT DELIVERY'!B25,2)="HU",OR(LEN('EVENT DELIVERY'!B25)=6,AND(LEN('EVENT DELIVERY'!B25)=7,MID('EVENT DELIVERY'!B25,4,1)=" ")))</f>
        <v>0</v>
      </c>
      <c r="U20" s="2" t="b">
        <f>AND(LEFT('PROJECT DELIVERY TEAM'!B25,2)="HU",OR(LEN('PROJECT DELIVERY TEAM'!B25)=6,AND(LEN('PROJECT DELIVERY TEAM'!B25)=7,MID('PROJECT DELIVERY TEAM'!B25,4,1)=" ")))</f>
        <v>0</v>
      </c>
      <c r="V20" s="2" t="b">
        <f>AND(LEFT('AUDIENCES &amp; PART... - BY TYPE'!B123,2)="HU",OR(LEN('AUDIENCES &amp; PART... - BY TYPE'!B123)=6,AND(LEN('AUDIENCES &amp; PART... - BY TYPE'!B123)=7,MID('AUDIENCES &amp; PART... - BY TYPE'!B123,4,1)=" ")))</f>
        <v>0</v>
      </c>
      <c r="W20" s="2" t="b">
        <f>AND(LEFT(PARTNERS!B44,2)="HU",OR(LEN(PARTNERS!B44)=6,AND(LEN(PARTNERS!B44)=7,MID(PARTNERS!B44,4,1)=" ")),PARTNERS!E44="New partner")</f>
        <v>0</v>
      </c>
      <c r="X20" s="2" t="b">
        <f>AND(LEFT(PARTNERS!B44,2)="HU",OR(LEN(PARTNERS!B44)=6,AND(LEN(PARTNERS!B44)=7,MID(PARTNERS!B44,4,1)=" ")),PARTNERS!E44="Existing partner")</f>
        <v>0</v>
      </c>
      <c r="Y20" s="2" t="b">
        <f>AND(NOT(AND(LEFT(PARTNERS!B44,2)="HU",OR(LEN(PARTNERS!B44)=6,AND(LEN(PARTNERS!B44)=7,MID(PARTNERS!B44,4,1)=" ")))),PARTNERS!E44="New partner")</f>
        <v>0</v>
      </c>
      <c r="Z20" s="2" t="b">
        <f>AND(NOT(AND(LEFT(PARTNERS!B44,2)="HU",OR(LEN(PARTNERS!B44)=6,AND(LEN(PARTNERS!B44)=7,MID(PARTNERS!B44,4,1)=" ")))),PARTNERS!E44="Existing partner")</f>
        <v>0</v>
      </c>
      <c r="AA20" s="2" t="b">
        <f>AND(PARTNERS!$C44="Hull",PARTNERS!$E44="New partner")</f>
        <v>0</v>
      </c>
      <c r="AB20" s="2" t="b">
        <f>AND(PARTNERS!$C44="East Riding of Yorkshire",PARTNERS!$E44="New partner")</f>
        <v>0</v>
      </c>
      <c r="AC20" s="2" t="b">
        <f>AND(PARTNERS!$C44="Elsewhere in Yorkshire &amp; Humber",PARTNERS!$E44="New partner")</f>
        <v>0</v>
      </c>
      <c r="AD20" s="2" t="b">
        <f>AND(PARTNERS!$C44="Elsewhere in the UK",PARTNERS!$E44="New partner")</f>
        <v>0</v>
      </c>
      <c r="AE20" s="2" t="b">
        <f>AND(PARTNERS!$C44="Outside UK",PARTNERS!$E44="New partner")</f>
        <v>0</v>
      </c>
      <c r="AF20" s="2" t="b">
        <f>AND(PARTNERS!$C44="Hull",PARTNERS!$E44="Existing partner")</f>
        <v>0</v>
      </c>
      <c r="AG20" s="2" t="b">
        <f>AND(PARTNERS!$C44="East Riding of Yorkshire",PARTNERS!$E44="Existing partner")</f>
        <v>0</v>
      </c>
      <c r="AH20" s="2" t="b">
        <f>AND(PARTNERS!$C44="Elsewhere in Yorkshire &amp; Humber",PARTNERS!$E44="Existing partner")</f>
        <v>0</v>
      </c>
      <c r="AI20" s="2" t="b">
        <f>AND(PARTNERS!$C44="Elsewhere in the UK",PARTNERS!$E44="Existing partner")</f>
        <v>0</v>
      </c>
      <c r="AJ20" s="2" t="b">
        <f>AND(PARTNERS!$C44="Outside UK",PARTNERS!$E44="Existing partner")</f>
        <v>0</v>
      </c>
      <c r="AK20" s="2" t="b">
        <f>AND(PARTNERS!$D44="Artistic partner",PARTNERS!$E44="New partner")</f>
        <v>0</v>
      </c>
      <c r="AL20" s="2" t="b">
        <f>AND(PARTNERS!$D44="Heritage partner",PARTNERS!$E44="New partner")</f>
        <v>0</v>
      </c>
      <c r="AM20" s="2" t="b">
        <f>AND(PARTNERS!$D44="Funder",PARTNERS!$E44="New partner")</f>
        <v>0</v>
      </c>
      <c r="AN20" s="2" t="b">
        <f>AND(PARTNERS!$D44="Public Service partner",PARTNERS!$E44="New partner")</f>
        <v>0</v>
      </c>
      <c r="AO20" s="2" t="b">
        <f>AND(PARTNERS!$D44="Voluntary Sector / Charity partner",PARTNERS!$E44="New partner")</f>
        <v>0</v>
      </c>
      <c r="AP20" s="2" t="b">
        <f>AND(PARTNERS!$D44="Education partner",PARTNERS!$E44="New partner")</f>
        <v>0</v>
      </c>
      <c r="AQ20" s="2" t="b">
        <f>AND(PARTNERS!$D44="Other",PARTNERS!$E44="New partner")</f>
        <v>0</v>
      </c>
      <c r="AR20" s="2" t="b">
        <f>AND(PARTNERS!$D44="Artistic partner",PARTNERS!$E44="Existing partner")</f>
        <v>0</v>
      </c>
      <c r="AS20" s="2" t="b">
        <f>AND(PARTNERS!$D44="Heritage partner",PARTNERS!$E44="Existing partner")</f>
        <v>0</v>
      </c>
      <c r="AT20" s="2" t="b">
        <f>AND(PARTNERS!$D44="Funder",PARTNERS!$E44="Existing partner")</f>
        <v>0</v>
      </c>
      <c r="AU20" s="2" t="b">
        <f>AND(PARTNERS!$D44="Public Service partner",PARTNERS!$E44="Existing partner")</f>
        <v>0</v>
      </c>
      <c r="AV20" s="2" t="b">
        <f>AND(PARTNERS!$D44="Voluntary Sector / Charity partner",PARTNERS!$E44="Existing partner")</f>
        <v>0</v>
      </c>
      <c r="AW20" s="2" t="b">
        <f>AND(PARTNERS!$D44="Education partner",PARTNERS!$E44="Existing partner")</f>
        <v>0</v>
      </c>
      <c r="AX20" s="2" t="b">
        <f>AND(PARTNERS!$D44="Other",PARTNERS!$E44="Existing partner")</f>
        <v>0</v>
      </c>
    </row>
    <row r="21" spans="1:50">
      <c r="T21" s="2" t="b">
        <f>AND(LEFT('EVENT DELIVERY'!B26,2)="HU",OR(LEN('EVENT DELIVERY'!B26)=6,AND(LEN('EVENT DELIVERY'!B26)=7,MID('EVENT DELIVERY'!B26,4,1)=" ")))</f>
        <v>0</v>
      </c>
      <c r="U21" s="2" t="b">
        <f>AND(LEFT('PROJECT DELIVERY TEAM'!B26,2)="HU",OR(LEN('PROJECT DELIVERY TEAM'!B26)=6,AND(LEN('PROJECT DELIVERY TEAM'!B26)=7,MID('PROJECT DELIVERY TEAM'!B26,4,1)=" ")))</f>
        <v>0</v>
      </c>
      <c r="V21" s="2" t="b">
        <f>AND(LEFT('AUDIENCES &amp; PART... - BY TYPE'!B124,2)="HU",OR(LEN('AUDIENCES &amp; PART... - BY TYPE'!B124)=6,AND(LEN('AUDIENCES &amp; PART... - BY TYPE'!B124)=7,MID('AUDIENCES &amp; PART... - BY TYPE'!B124,4,1)=" ")))</f>
        <v>0</v>
      </c>
      <c r="W21" s="2" t="b">
        <f>AND(LEFT(PARTNERS!B45,2)="HU",OR(LEN(PARTNERS!B45)=6,AND(LEN(PARTNERS!B45)=7,MID(PARTNERS!B45,4,1)=" ")),PARTNERS!E45="New partner")</f>
        <v>0</v>
      </c>
      <c r="X21" s="2" t="b">
        <f>AND(LEFT(PARTNERS!B45,2)="HU",OR(LEN(PARTNERS!B45)=6,AND(LEN(PARTNERS!B45)=7,MID(PARTNERS!B45,4,1)=" ")),PARTNERS!E45="Existing partner")</f>
        <v>0</v>
      </c>
      <c r="Y21" s="2" t="b">
        <f>AND(NOT(AND(LEFT(PARTNERS!B45,2)="HU",OR(LEN(PARTNERS!B45)=6,AND(LEN(PARTNERS!B45)=7,MID(PARTNERS!B45,4,1)=" ")))),PARTNERS!E45="New partner")</f>
        <v>0</v>
      </c>
      <c r="Z21" s="2" t="b">
        <f>AND(NOT(AND(LEFT(PARTNERS!B45,2)="HU",OR(LEN(PARTNERS!B45)=6,AND(LEN(PARTNERS!B45)=7,MID(PARTNERS!B45,4,1)=" ")))),PARTNERS!E45="Existing partner")</f>
        <v>0</v>
      </c>
      <c r="AA21" s="2" t="b">
        <f>AND(PARTNERS!$C45="Hull",PARTNERS!$E45="New partner")</f>
        <v>0</v>
      </c>
      <c r="AB21" s="2" t="b">
        <f>AND(PARTNERS!$C45="East Riding of Yorkshire",PARTNERS!$E45="New partner")</f>
        <v>0</v>
      </c>
      <c r="AC21" s="2" t="b">
        <f>AND(PARTNERS!$C45="Elsewhere in Yorkshire &amp; Humber",PARTNERS!$E45="New partner")</f>
        <v>0</v>
      </c>
      <c r="AD21" s="2" t="b">
        <f>AND(PARTNERS!$C45="Elsewhere in the UK",PARTNERS!$E45="New partner")</f>
        <v>0</v>
      </c>
      <c r="AE21" s="2" t="b">
        <f>AND(PARTNERS!$C45="Outside UK",PARTNERS!$E45="New partner")</f>
        <v>0</v>
      </c>
      <c r="AF21" s="2" t="b">
        <f>AND(PARTNERS!$C45="Hull",PARTNERS!$E45="Existing partner")</f>
        <v>0</v>
      </c>
      <c r="AG21" s="2" t="b">
        <f>AND(PARTNERS!$C45="East Riding of Yorkshire",PARTNERS!$E45="Existing partner")</f>
        <v>0</v>
      </c>
      <c r="AH21" s="2" t="b">
        <f>AND(PARTNERS!$C45="Elsewhere in Yorkshire &amp; Humber",PARTNERS!$E45="Existing partner")</f>
        <v>0</v>
      </c>
      <c r="AI21" s="2" t="b">
        <f>AND(PARTNERS!$C45="Elsewhere in the UK",PARTNERS!$E45="Existing partner")</f>
        <v>0</v>
      </c>
      <c r="AJ21" s="2" t="b">
        <f>AND(PARTNERS!$C45="Outside UK",PARTNERS!$E45="Existing partner")</f>
        <v>0</v>
      </c>
      <c r="AK21" s="2" t="b">
        <f>AND(PARTNERS!$D45="Artistic partner",PARTNERS!$E45="New partner")</f>
        <v>0</v>
      </c>
      <c r="AL21" s="2" t="b">
        <f>AND(PARTNERS!$D45="Heritage partner",PARTNERS!$E45="New partner")</f>
        <v>0</v>
      </c>
      <c r="AM21" s="2" t="b">
        <f>AND(PARTNERS!$D45="Funder",PARTNERS!$E45="New partner")</f>
        <v>0</v>
      </c>
      <c r="AN21" s="2" t="b">
        <f>AND(PARTNERS!$D45="Public Service partner",PARTNERS!$E45="New partner")</f>
        <v>0</v>
      </c>
      <c r="AO21" s="2" t="b">
        <f>AND(PARTNERS!$D45="Voluntary Sector / Charity partner",PARTNERS!$E45="New partner")</f>
        <v>0</v>
      </c>
      <c r="AP21" s="2" t="b">
        <f>AND(PARTNERS!$D45="Education partner",PARTNERS!$E45="New partner")</f>
        <v>0</v>
      </c>
      <c r="AQ21" s="2" t="b">
        <f>AND(PARTNERS!$D45="Other",PARTNERS!$E45="New partner")</f>
        <v>0</v>
      </c>
      <c r="AR21" s="2" t="b">
        <f>AND(PARTNERS!$D45="Artistic partner",PARTNERS!$E45="Existing partner")</f>
        <v>0</v>
      </c>
      <c r="AS21" s="2" t="b">
        <f>AND(PARTNERS!$D45="Heritage partner",PARTNERS!$E45="Existing partner")</f>
        <v>0</v>
      </c>
      <c r="AT21" s="2" t="b">
        <f>AND(PARTNERS!$D45="Funder",PARTNERS!$E45="Existing partner")</f>
        <v>0</v>
      </c>
      <c r="AU21" s="2" t="b">
        <f>AND(PARTNERS!$D45="Public Service partner",PARTNERS!$E45="Existing partner")</f>
        <v>0</v>
      </c>
      <c r="AV21" s="2" t="b">
        <f>AND(PARTNERS!$D45="Voluntary Sector / Charity partner",PARTNERS!$E45="Existing partner")</f>
        <v>0</v>
      </c>
      <c r="AW21" s="2" t="b">
        <f>AND(PARTNERS!$D45="Education partner",PARTNERS!$E45="Existing partner")</f>
        <v>0</v>
      </c>
      <c r="AX21" s="2" t="b">
        <f>AND(PARTNERS!$D45="Other",PARTNERS!$E45="Existing partner")</f>
        <v>0</v>
      </c>
    </row>
    <row r="22" spans="1:50">
      <c r="T22" s="2" t="b">
        <f>AND(LEFT('EVENT DELIVERY'!B27,2)="HU",OR(LEN('EVENT DELIVERY'!B27)=6,AND(LEN('EVENT DELIVERY'!B27)=7,MID('EVENT DELIVERY'!B27,4,1)=" ")))</f>
        <v>0</v>
      </c>
      <c r="U22" s="2" t="b">
        <f>AND(LEFT('PROJECT DELIVERY TEAM'!B27,2)="HU",OR(LEN('PROJECT DELIVERY TEAM'!B27)=6,AND(LEN('PROJECT DELIVERY TEAM'!B27)=7,MID('PROJECT DELIVERY TEAM'!B27,4,1)=" ")))</f>
        <v>0</v>
      </c>
      <c r="V22" s="2" t="b">
        <f>AND(LEFT('AUDIENCES &amp; PART... - BY TYPE'!B125,2)="HU",OR(LEN('AUDIENCES &amp; PART... - BY TYPE'!B125)=6,AND(LEN('AUDIENCES &amp; PART... - BY TYPE'!B125)=7,MID('AUDIENCES &amp; PART... - BY TYPE'!B125,4,1)=" ")))</f>
        <v>0</v>
      </c>
      <c r="W22" s="2" t="b">
        <f>AND(LEFT(PARTNERS!B46,2)="HU",OR(LEN(PARTNERS!B46)=6,AND(LEN(PARTNERS!B46)=7,MID(PARTNERS!B46,4,1)=" ")),PARTNERS!E46="New partner")</f>
        <v>0</v>
      </c>
      <c r="X22" s="2" t="b">
        <f>AND(LEFT(PARTNERS!B46,2)="HU",OR(LEN(PARTNERS!B46)=6,AND(LEN(PARTNERS!B46)=7,MID(PARTNERS!B46,4,1)=" ")),PARTNERS!E46="Existing partner")</f>
        <v>0</v>
      </c>
      <c r="Y22" s="2" t="b">
        <f>AND(NOT(AND(LEFT(PARTNERS!B46,2)="HU",OR(LEN(PARTNERS!B46)=6,AND(LEN(PARTNERS!B46)=7,MID(PARTNERS!B46,4,1)=" ")))),PARTNERS!E46="New partner")</f>
        <v>0</v>
      </c>
      <c r="Z22" s="2" t="b">
        <f>AND(NOT(AND(LEFT(PARTNERS!B46,2)="HU",OR(LEN(PARTNERS!B46)=6,AND(LEN(PARTNERS!B46)=7,MID(PARTNERS!B46,4,1)=" ")))),PARTNERS!E46="Existing partner")</f>
        <v>0</v>
      </c>
      <c r="AA22" s="2" t="b">
        <f>AND(PARTNERS!$C46="Hull",PARTNERS!$E46="New partner")</f>
        <v>0</v>
      </c>
      <c r="AB22" s="2" t="b">
        <f>AND(PARTNERS!$C46="East Riding of Yorkshire",PARTNERS!$E46="New partner")</f>
        <v>0</v>
      </c>
      <c r="AC22" s="2" t="b">
        <f>AND(PARTNERS!$C46="Elsewhere in Yorkshire &amp; Humber",PARTNERS!$E46="New partner")</f>
        <v>0</v>
      </c>
      <c r="AD22" s="2" t="b">
        <f>AND(PARTNERS!$C46="Elsewhere in the UK",PARTNERS!$E46="New partner")</f>
        <v>0</v>
      </c>
      <c r="AE22" s="2" t="b">
        <f>AND(PARTNERS!$C46="Outside UK",PARTNERS!$E46="New partner")</f>
        <v>0</v>
      </c>
      <c r="AF22" s="2" t="b">
        <f>AND(PARTNERS!$C46="Hull",PARTNERS!$E46="Existing partner")</f>
        <v>0</v>
      </c>
      <c r="AG22" s="2" t="b">
        <f>AND(PARTNERS!$C46="East Riding of Yorkshire",PARTNERS!$E46="Existing partner")</f>
        <v>0</v>
      </c>
      <c r="AH22" s="2" t="b">
        <f>AND(PARTNERS!$C46="Elsewhere in Yorkshire &amp; Humber",PARTNERS!$E46="Existing partner")</f>
        <v>0</v>
      </c>
      <c r="AI22" s="2" t="b">
        <f>AND(PARTNERS!$C46="Elsewhere in the UK",PARTNERS!$E46="Existing partner")</f>
        <v>0</v>
      </c>
      <c r="AJ22" s="2" t="b">
        <f>AND(PARTNERS!$C46="Outside UK",PARTNERS!$E46="Existing partner")</f>
        <v>0</v>
      </c>
      <c r="AK22" s="2" t="b">
        <f>AND(PARTNERS!$D46="Artistic partner",PARTNERS!$E46="New partner")</f>
        <v>0</v>
      </c>
      <c r="AL22" s="2" t="b">
        <f>AND(PARTNERS!$D46="Heritage partner",PARTNERS!$E46="New partner")</f>
        <v>0</v>
      </c>
      <c r="AM22" s="2" t="b">
        <f>AND(PARTNERS!$D46="Funder",PARTNERS!$E46="New partner")</f>
        <v>0</v>
      </c>
      <c r="AN22" s="2" t="b">
        <f>AND(PARTNERS!$D46="Public Service partner",PARTNERS!$E46="New partner")</f>
        <v>0</v>
      </c>
      <c r="AO22" s="2" t="b">
        <f>AND(PARTNERS!$D46="Voluntary Sector / Charity partner",PARTNERS!$E46="New partner")</f>
        <v>0</v>
      </c>
      <c r="AP22" s="2" t="b">
        <f>AND(PARTNERS!$D46="Education partner",PARTNERS!$E46="New partner")</f>
        <v>0</v>
      </c>
      <c r="AQ22" s="2" t="b">
        <f>AND(PARTNERS!$D46="Other",PARTNERS!$E46="New partner")</f>
        <v>0</v>
      </c>
      <c r="AR22" s="2" t="b">
        <f>AND(PARTNERS!$D46="Artistic partner",PARTNERS!$E46="Existing partner")</f>
        <v>0</v>
      </c>
      <c r="AS22" s="2" t="b">
        <f>AND(PARTNERS!$D46="Heritage partner",PARTNERS!$E46="Existing partner")</f>
        <v>0</v>
      </c>
      <c r="AT22" s="2" t="b">
        <f>AND(PARTNERS!$D46="Funder",PARTNERS!$E46="Existing partner")</f>
        <v>0</v>
      </c>
      <c r="AU22" s="2" t="b">
        <f>AND(PARTNERS!$D46="Public Service partner",PARTNERS!$E46="Existing partner")</f>
        <v>0</v>
      </c>
      <c r="AV22" s="2" t="b">
        <f>AND(PARTNERS!$D46="Voluntary Sector / Charity partner",PARTNERS!$E46="Existing partner")</f>
        <v>0</v>
      </c>
      <c r="AW22" s="2" t="b">
        <f>AND(PARTNERS!$D46="Education partner",PARTNERS!$E46="Existing partner")</f>
        <v>0</v>
      </c>
      <c r="AX22" s="2" t="b">
        <f>AND(PARTNERS!$D46="Other",PARTNERS!$E46="Existing partner")</f>
        <v>0</v>
      </c>
    </row>
    <row r="23" spans="1:50">
      <c r="T23" s="2" t="b">
        <f>AND(LEFT('EVENT DELIVERY'!B28,2)="HU",OR(LEN('EVENT DELIVERY'!B28)=6,AND(LEN('EVENT DELIVERY'!B28)=7,MID('EVENT DELIVERY'!B28,4,1)=" ")))</f>
        <v>0</v>
      </c>
      <c r="U23" s="2" t="b">
        <f>AND(LEFT('PROJECT DELIVERY TEAM'!B28,2)="HU",OR(LEN('PROJECT DELIVERY TEAM'!B28)=6,AND(LEN('PROJECT DELIVERY TEAM'!B28)=7,MID('PROJECT DELIVERY TEAM'!B28,4,1)=" ")))</f>
        <v>0</v>
      </c>
      <c r="V23" s="2" t="b">
        <f>AND(LEFT('AUDIENCES &amp; PART... - BY TYPE'!B126,2)="HU",OR(LEN('AUDIENCES &amp; PART... - BY TYPE'!B126)=6,AND(LEN('AUDIENCES &amp; PART... - BY TYPE'!B126)=7,MID('AUDIENCES &amp; PART... - BY TYPE'!B126,4,1)=" ")))</f>
        <v>0</v>
      </c>
      <c r="W23" s="2" t="b">
        <f>AND(LEFT(PARTNERS!B47,2)="HU",OR(LEN(PARTNERS!B47)=6,AND(LEN(PARTNERS!B47)=7,MID(PARTNERS!B47,4,1)=" ")),PARTNERS!E47="New partner")</f>
        <v>0</v>
      </c>
      <c r="X23" s="2" t="b">
        <f>AND(LEFT(PARTNERS!B47,2)="HU",OR(LEN(PARTNERS!B47)=6,AND(LEN(PARTNERS!B47)=7,MID(PARTNERS!B47,4,1)=" ")),PARTNERS!E47="Existing partner")</f>
        <v>0</v>
      </c>
      <c r="Y23" s="2" t="b">
        <f>AND(NOT(AND(LEFT(PARTNERS!B47,2)="HU",OR(LEN(PARTNERS!B47)=6,AND(LEN(PARTNERS!B47)=7,MID(PARTNERS!B47,4,1)=" ")))),PARTNERS!E47="New partner")</f>
        <v>0</v>
      </c>
      <c r="Z23" s="2" t="b">
        <f>AND(NOT(AND(LEFT(PARTNERS!B47,2)="HU",OR(LEN(PARTNERS!B47)=6,AND(LEN(PARTNERS!B47)=7,MID(PARTNERS!B47,4,1)=" ")))),PARTNERS!E47="Existing partner")</f>
        <v>0</v>
      </c>
      <c r="AA23" s="2" t="b">
        <f>AND(PARTNERS!$C47="Hull",PARTNERS!$E47="New partner")</f>
        <v>0</v>
      </c>
      <c r="AB23" s="2" t="b">
        <f>AND(PARTNERS!$C47="East Riding of Yorkshire",PARTNERS!$E47="New partner")</f>
        <v>0</v>
      </c>
      <c r="AC23" s="2" t="b">
        <f>AND(PARTNERS!$C47="Elsewhere in Yorkshire &amp; Humber",PARTNERS!$E47="New partner")</f>
        <v>0</v>
      </c>
      <c r="AD23" s="2" t="b">
        <f>AND(PARTNERS!$C47="Elsewhere in the UK",PARTNERS!$E47="New partner")</f>
        <v>0</v>
      </c>
      <c r="AE23" s="2" t="b">
        <f>AND(PARTNERS!$C47="Outside UK",PARTNERS!$E47="New partner")</f>
        <v>0</v>
      </c>
      <c r="AF23" s="2" t="b">
        <f>AND(PARTNERS!$C47="Hull",PARTNERS!$E47="Existing partner")</f>
        <v>0</v>
      </c>
      <c r="AG23" s="2" t="b">
        <f>AND(PARTNERS!$C47="East Riding of Yorkshire",PARTNERS!$E47="Existing partner")</f>
        <v>0</v>
      </c>
      <c r="AH23" s="2" t="b">
        <f>AND(PARTNERS!$C47="Elsewhere in Yorkshire &amp; Humber",PARTNERS!$E47="Existing partner")</f>
        <v>0</v>
      </c>
      <c r="AI23" s="2" t="b">
        <f>AND(PARTNERS!$C47="Elsewhere in the UK",PARTNERS!$E47="Existing partner")</f>
        <v>0</v>
      </c>
      <c r="AJ23" s="2" t="b">
        <f>AND(PARTNERS!$C47="Outside UK",PARTNERS!$E47="Existing partner")</f>
        <v>0</v>
      </c>
      <c r="AK23" s="2" t="b">
        <f>AND(PARTNERS!$D47="Artistic partner",PARTNERS!$E47="New partner")</f>
        <v>0</v>
      </c>
      <c r="AL23" s="2" t="b">
        <f>AND(PARTNERS!$D47="Heritage partner",PARTNERS!$E47="New partner")</f>
        <v>0</v>
      </c>
      <c r="AM23" s="2" t="b">
        <f>AND(PARTNERS!$D47="Funder",PARTNERS!$E47="New partner")</f>
        <v>0</v>
      </c>
      <c r="AN23" s="2" t="b">
        <f>AND(PARTNERS!$D47="Public Service partner",PARTNERS!$E47="New partner")</f>
        <v>0</v>
      </c>
      <c r="AO23" s="2" t="b">
        <f>AND(PARTNERS!$D47="Voluntary Sector / Charity partner",PARTNERS!$E47="New partner")</f>
        <v>0</v>
      </c>
      <c r="AP23" s="2" t="b">
        <f>AND(PARTNERS!$D47="Education partner",PARTNERS!$E47="New partner")</f>
        <v>0</v>
      </c>
      <c r="AQ23" s="2" t="b">
        <f>AND(PARTNERS!$D47="Other",PARTNERS!$E47="New partner")</f>
        <v>0</v>
      </c>
      <c r="AR23" s="2" t="b">
        <f>AND(PARTNERS!$D47="Artistic partner",PARTNERS!$E47="Existing partner")</f>
        <v>0</v>
      </c>
      <c r="AS23" s="2" t="b">
        <f>AND(PARTNERS!$D47="Heritage partner",PARTNERS!$E47="Existing partner")</f>
        <v>0</v>
      </c>
      <c r="AT23" s="2" t="b">
        <f>AND(PARTNERS!$D47="Funder",PARTNERS!$E47="Existing partner")</f>
        <v>0</v>
      </c>
      <c r="AU23" s="2" t="b">
        <f>AND(PARTNERS!$D47="Public Service partner",PARTNERS!$E47="Existing partner")</f>
        <v>0</v>
      </c>
      <c r="AV23" s="2" t="b">
        <f>AND(PARTNERS!$D47="Voluntary Sector / Charity partner",PARTNERS!$E47="Existing partner")</f>
        <v>0</v>
      </c>
      <c r="AW23" s="2" t="b">
        <f>AND(PARTNERS!$D47="Education partner",PARTNERS!$E47="Existing partner")</f>
        <v>0</v>
      </c>
      <c r="AX23" s="2" t="b">
        <f>AND(PARTNERS!$D47="Other",PARTNERS!$E47="Existing partner")</f>
        <v>0</v>
      </c>
    </row>
    <row r="24" spans="1:50">
      <c r="A24" s="17" t="s">
        <v>271</v>
      </c>
      <c r="C24" s="17" t="s">
        <v>272</v>
      </c>
      <c r="E24" s="17" t="s">
        <v>273</v>
      </c>
      <c r="G24" s="17" t="s">
        <v>274</v>
      </c>
      <c r="I24" s="17" t="s">
        <v>275</v>
      </c>
      <c r="T24" s="2" t="b">
        <f>AND(LEFT('EVENT DELIVERY'!B29,2)="HU",OR(LEN('EVENT DELIVERY'!B29)=6,AND(LEN('EVENT DELIVERY'!B29)=7,MID('EVENT DELIVERY'!B29,4,1)=" ")))</f>
        <v>0</v>
      </c>
      <c r="U24" s="2" t="b">
        <f>AND(LEFT('PROJECT DELIVERY TEAM'!B29,2)="HU",OR(LEN('PROJECT DELIVERY TEAM'!B29)=6,AND(LEN('PROJECT DELIVERY TEAM'!B29)=7,MID('PROJECT DELIVERY TEAM'!B29,4,1)=" ")))</f>
        <v>0</v>
      </c>
      <c r="V24" s="2" t="b">
        <f>AND(LEFT('AUDIENCES &amp; PART... - BY TYPE'!B127,2)="HU",OR(LEN('AUDIENCES &amp; PART... - BY TYPE'!B127)=6,AND(LEN('AUDIENCES &amp; PART... - BY TYPE'!B127)=7,MID('AUDIENCES &amp; PART... - BY TYPE'!B127,4,1)=" ")))</f>
        <v>0</v>
      </c>
      <c r="W24" s="2" t="b">
        <f>AND(LEFT(PARTNERS!B48,2)="HU",OR(LEN(PARTNERS!B48)=6,AND(LEN(PARTNERS!B48)=7,MID(PARTNERS!B48,4,1)=" ")),PARTNERS!E48="New partner")</f>
        <v>0</v>
      </c>
      <c r="X24" s="2" t="b">
        <f>AND(LEFT(PARTNERS!B48,2)="HU",OR(LEN(PARTNERS!B48)=6,AND(LEN(PARTNERS!B48)=7,MID(PARTNERS!B48,4,1)=" ")),PARTNERS!E48="Existing partner")</f>
        <v>0</v>
      </c>
      <c r="Y24" s="2" t="b">
        <f>AND(NOT(AND(LEFT(PARTNERS!B48,2)="HU",OR(LEN(PARTNERS!B48)=6,AND(LEN(PARTNERS!B48)=7,MID(PARTNERS!B48,4,1)=" ")))),PARTNERS!E48="New partner")</f>
        <v>0</v>
      </c>
      <c r="Z24" s="2" t="b">
        <f>AND(NOT(AND(LEFT(PARTNERS!B48,2)="HU",OR(LEN(PARTNERS!B48)=6,AND(LEN(PARTNERS!B48)=7,MID(PARTNERS!B48,4,1)=" ")))),PARTNERS!E48="Existing partner")</f>
        <v>0</v>
      </c>
      <c r="AA24" s="2" t="b">
        <f>AND(PARTNERS!$C48="Hull",PARTNERS!$E48="New partner")</f>
        <v>0</v>
      </c>
      <c r="AB24" s="2" t="b">
        <f>AND(PARTNERS!$C48="East Riding of Yorkshire",PARTNERS!$E48="New partner")</f>
        <v>0</v>
      </c>
      <c r="AC24" s="2" t="b">
        <f>AND(PARTNERS!$C48="Elsewhere in Yorkshire &amp; Humber",PARTNERS!$E48="New partner")</f>
        <v>0</v>
      </c>
      <c r="AD24" s="2" t="b">
        <f>AND(PARTNERS!$C48="Elsewhere in the UK",PARTNERS!$E48="New partner")</f>
        <v>0</v>
      </c>
      <c r="AE24" s="2" t="b">
        <f>AND(PARTNERS!$C48="Outside UK",PARTNERS!$E48="New partner")</f>
        <v>0</v>
      </c>
      <c r="AF24" s="2" t="b">
        <f>AND(PARTNERS!$C48="Hull",PARTNERS!$E48="Existing partner")</f>
        <v>0</v>
      </c>
      <c r="AG24" s="2" t="b">
        <f>AND(PARTNERS!$C48="East Riding of Yorkshire",PARTNERS!$E48="Existing partner")</f>
        <v>0</v>
      </c>
      <c r="AH24" s="2" t="b">
        <f>AND(PARTNERS!$C48="Elsewhere in Yorkshire &amp; Humber",PARTNERS!$E48="Existing partner")</f>
        <v>0</v>
      </c>
      <c r="AI24" s="2" t="b">
        <f>AND(PARTNERS!$C48="Elsewhere in the UK",PARTNERS!$E48="Existing partner")</f>
        <v>0</v>
      </c>
      <c r="AJ24" s="2" t="b">
        <f>AND(PARTNERS!$C48="Outside UK",PARTNERS!$E48="Existing partner")</f>
        <v>0</v>
      </c>
      <c r="AK24" s="2" t="b">
        <f>AND(PARTNERS!$D48="Artistic partner",PARTNERS!$E48="New partner")</f>
        <v>0</v>
      </c>
      <c r="AL24" s="2" t="b">
        <f>AND(PARTNERS!$D48="Heritage partner",PARTNERS!$E48="New partner")</f>
        <v>0</v>
      </c>
      <c r="AM24" s="2" t="b">
        <f>AND(PARTNERS!$D48="Funder",PARTNERS!$E48="New partner")</f>
        <v>0</v>
      </c>
      <c r="AN24" s="2" t="b">
        <f>AND(PARTNERS!$D48="Public Service partner",PARTNERS!$E48="New partner")</f>
        <v>0</v>
      </c>
      <c r="AO24" s="2" t="b">
        <f>AND(PARTNERS!$D48="Voluntary Sector / Charity partner",PARTNERS!$E48="New partner")</f>
        <v>0</v>
      </c>
      <c r="AP24" s="2" t="b">
        <f>AND(PARTNERS!$D48="Education partner",PARTNERS!$E48="New partner")</f>
        <v>0</v>
      </c>
      <c r="AQ24" s="2" t="b">
        <f>AND(PARTNERS!$D48="Other",PARTNERS!$E48="New partner")</f>
        <v>0</v>
      </c>
      <c r="AR24" s="2" t="b">
        <f>AND(PARTNERS!$D48="Artistic partner",PARTNERS!$E48="Existing partner")</f>
        <v>0</v>
      </c>
      <c r="AS24" s="2" t="b">
        <f>AND(PARTNERS!$D48="Heritage partner",PARTNERS!$E48="Existing partner")</f>
        <v>0</v>
      </c>
      <c r="AT24" s="2" t="b">
        <f>AND(PARTNERS!$D48="Funder",PARTNERS!$E48="Existing partner")</f>
        <v>0</v>
      </c>
      <c r="AU24" s="2" t="b">
        <f>AND(PARTNERS!$D48="Public Service partner",PARTNERS!$E48="Existing partner")</f>
        <v>0</v>
      </c>
      <c r="AV24" s="2" t="b">
        <f>AND(PARTNERS!$D48="Voluntary Sector / Charity partner",PARTNERS!$E48="Existing partner")</f>
        <v>0</v>
      </c>
      <c r="AW24" s="2" t="b">
        <f>AND(PARTNERS!$D48="Education partner",PARTNERS!$E48="Existing partner")</f>
        <v>0</v>
      </c>
      <c r="AX24" s="2" t="b">
        <f>AND(PARTNERS!$D48="Other",PARTNERS!$E48="Existing partner")</f>
        <v>0</v>
      </c>
    </row>
    <row r="25" spans="1:50">
      <c r="A25" s="2" t="s">
        <v>94</v>
      </c>
      <c r="C25" s="2" t="s">
        <v>276</v>
      </c>
      <c r="E25" s="2" t="s">
        <v>156</v>
      </c>
      <c r="G25" s="2" t="s">
        <v>162</v>
      </c>
      <c r="I25" s="2" t="s">
        <v>277</v>
      </c>
      <c r="T25" s="2" t="b">
        <f>AND(LEFT('EVENT DELIVERY'!B30,2)="HU",OR(LEN('EVENT DELIVERY'!B30)=6,AND(LEN('EVENT DELIVERY'!B30)=7,MID('EVENT DELIVERY'!B30,4,1)=" ")))</f>
        <v>0</v>
      </c>
      <c r="U25" s="2" t="b">
        <f>AND(LEFT('PROJECT DELIVERY TEAM'!B30,2)="HU",OR(LEN('PROJECT DELIVERY TEAM'!B30)=6,AND(LEN('PROJECT DELIVERY TEAM'!B30)=7,MID('PROJECT DELIVERY TEAM'!B30,4,1)=" ")))</f>
        <v>0</v>
      </c>
      <c r="V25" s="2" t="b">
        <f>AND(LEFT('AUDIENCES &amp; PART... - BY TYPE'!B128,2)="HU",OR(LEN('AUDIENCES &amp; PART... - BY TYPE'!B128)=6,AND(LEN('AUDIENCES &amp; PART... - BY TYPE'!B128)=7,MID('AUDIENCES &amp; PART... - BY TYPE'!B128,4,1)=" ")))</f>
        <v>0</v>
      </c>
      <c r="W25" s="2" t="b">
        <f>AND(LEFT(PARTNERS!B49,2)="HU",OR(LEN(PARTNERS!B49)=6,AND(LEN(PARTNERS!B49)=7,MID(PARTNERS!B49,4,1)=" ")),PARTNERS!E49="New partner")</f>
        <v>0</v>
      </c>
      <c r="X25" s="2" t="b">
        <f>AND(LEFT(PARTNERS!B49,2)="HU",OR(LEN(PARTNERS!B49)=6,AND(LEN(PARTNERS!B49)=7,MID(PARTNERS!B49,4,1)=" ")),PARTNERS!E49="Existing partner")</f>
        <v>0</v>
      </c>
      <c r="Y25" s="2" t="b">
        <f>AND(NOT(AND(LEFT(PARTNERS!B49,2)="HU",OR(LEN(PARTNERS!B49)=6,AND(LEN(PARTNERS!B49)=7,MID(PARTNERS!B49,4,1)=" ")))),PARTNERS!E49="New partner")</f>
        <v>0</v>
      </c>
      <c r="Z25" s="2" t="b">
        <f>AND(NOT(AND(LEFT(PARTNERS!B49,2)="HU",OR(LEN(PARTNERS!B49)=6,AND(LEN(PARTNERS!B49)=7,MID(PARTNERS!B49,4,1)=" ")))),PARTNERS!E49="Existing partner")</f>
        <v>0</v>
      </c>
      <c r="AA25" s="2" t="b">
        <f>AND(PARTNERS!$C49="Hull",PARTNERS!$E49="New partner")</f>
        <v>0</v>
      </c>
      <c r="AB25" s="2" t="b">
        <f>AND(PARTNERS!$C49="East Riding of Yorkshire",PARTNERS!$E49="New partner")</f>
        <v>0</v>
      </c>
      <c r="AC25" s="2" t="b">
        <f>AND(PARTNERS!$C49="Elsewhere in Yorkshire &amp; Humber",PARTNERS!$E49="New partner")</f>
        <v>0</v>
      </c>
      <c r="AD25" s="2" t="b">
        <f>AND(PARTNERS!$C49="Elsewhere in the UK",PARTNERS!$E49="New partner")</f>
        <v>0</v>
      </c>
      <c r="AE25" s="2" t="b">
        <f>AND(PARTNERS!$C49="Outside UK",PARTNERS!$E49="New partner")</f>
        <v>0</v>
      </c>
      <c r="AF25" s="2" t="b">
        <f>AND(PARTNERS!$C49="Hull",PARTNERS!$E49="Existing partner")</f>
        <v>0</v>
      </c>
      <c r="AG25" s="2" t="b">
        <f>AND(PARTNERS!$C49="East Riding of Yorkshire",PARTNERS!$E49="Existing partner")</f>
        <v>0</v>
      </c>
      <c r="AH25" s="2" t="b">
        <f>AND(PARTNERS!$C49="Elsewhere in Yorkshire &amp; Humber",PARTNERS!$E49="Existing partner")</f>
        <v>0</v>
      </c>
      <c r="AI25" s="2" t="b">
        <f>AND(PARTNERS!$C49="Elsewhere in the UK",PARTNERS!$E49="Existing partner")</f>
        <v>0</v>
      </c>
      <c r="AJ25" s="2" t="b">
        <f>AND(PARTNERS!$C49="Outside UK",PARTNERS!$E49="Existing partner")</f>
        <v>0</v>
      </c>
      <c r="AK25" s="2" t="b">
        <f>AND(PARTNERS!$D49="Artistic partner",PARTNERS!$E49="New partner")</f>
        <v>0</v>
      </c>
      <c r="AL25" s="2" t="b">
        <f>AND(PARTNERS!$D49="Heritage partner",PARTNERS!$E49="New partner")</f>
        <v>0</v>
      </c>
      <c r="AM25" s="2" t="b">
        <f>AND(PARTNERS!$D49="Funder",PARTNERS!$E49="New partner")</f>
        <v>0</v>
      </c>
      <c r="AN25" s="2" t="b">
        <f>AND(PARTNERS!$D49="Public Service partner",PARTNERS!$E49="New partner")</f>
        <v>0</v>
      </c>
      <c r="AO25" s="2" t="b">
        <f>AND(PARTNERS!$D49="Voluntary Sector / Charity partner",PARTNERS!$E49="New partner")</f>
        <v>0</v>
      </c>
      <c r="AP25" s="2" t="b">
        <f>AND(PARTNERS!$D49="Education partner",PARTNERS!$E49="New partner")</f>
        <v>0</v>
      </c>
      <c r="AQ25" s="2" t="b">
        <f>AND(PARTNERS!$D49="Other",PARTNERS!$E49="New partner")</f>
        <v>0</v>
      </c>
      <c r="AR25" s="2" t="b">
        <f>AND(PARTNERS!$D49="Artistic partner",PARTNERS!$E49="Existing partner")</f>
        <v>0</v>
      </c>
      <c r="AS25" s="2" t="b">
        <f>AND(PARTNERS!$D49="Heritage partner",PARTNERS!$E49="Existing partner")</f>
        <v>0</v>
      </c>
      <c r="AT25" s="2" t="b">
        <f>AND(PARTNERS!$D49="Funder",PARTNERS!$E49="Existing partner")</f>
        <v>0</v>
      </c>
      <c r="AU25" s="2" t="b">
        <f>AND(PARTNERS!$D49="Public Service partner",PARTNERS!$E49="Existing partner")</f>
        <v>0</v>
      </c>
      <c r="AV25" s="2" t="b">
        <f>AND(PARTNERS!$D49="Voluntary Sector / Charity partner",PARTNERS!$E49="Existing partner")</f>
        <v>0</v>
      </c>
      <c r="AW25" s="2" t="b">
        <f>AND(PARTNERS!$D49="Education partner",PARTNERS!$E49="Existing partner")</f>
        <v>0</v>
      </c>
      <c r="AX25" s="2" t="b">
        <f>AND(PARTNERS!$D49="Other",PARTNERS!$E49="Existing partner")</f>
        <v>0</v>
      </c>
    </row>
    <row r="26" spans="1:50">
      <c r="A26" s="16" t="s">
        <v>97</v>
      </c>
      <c r="C26" s="2" t="s">
        <v>200</v>
      </c>
      <c r="E26" s="2" t="s">
        <v>157</v>
      </c>
      <c r="G26" s="2" t="s">
        <v>163</v>
      </c>
      <c r="I26" s="2" t="s">
        <v>278</v>
      </c>
      <c r="T26" s="2" t="b">
        <f>AND(LEFT('EVENT DELIVERY'!B31,2)="HU",OR(LEN('EVENT DELIVERY'!B31)=6,AND(LEN('EVENT DELIVERY'!B31)=7,MID('EVENT DELIVERY'!B31,4,1)=" ")))</f>
        <v>0</v>
      </c>
      <c r="U26" s="2" t="b">
        <f>AND(LEFT('PROJECT DELIVERY TEAM'!B31,2)="HU",OR(LEN('PROJECT DELIVERY TEAM'!B31)=6,AND(LEN('PROJECT DELIVERY TEAM'!B31)=7,MID('PROJECT DELIVERY TEAM'!B31,4,1)=" ")))</f>
        <v>0</v>
      </c>
      <c r="V26" s="2" t="b">
        <f>AND(LEFT('AUDIENCES &amp; PART... - BY TYPE'!B129,2)="HU",OR(LEN('AUDIENCES &amp; PART... - BY TYPE'!B129)=6,AND(LEN('AUDIENCES &amp; PART... - BY TYPE'!B129)=7,MID('AUDIENCES &amp; PART... - BY TYPE'!B129,4,1)=" ")))</f>
        <v>0</v>
      </c>
      <c r="W26" s="2" t="b">
        <f>AND(LEFT(PARTNERS!B50,2)="HU",OR(LEN(PARTNERS!B50)=6,AND(LEN(PARTNERS!B50)=7,MID(PARTNERS!B50,4,1)=" ")),PARTNERS!E50="New partner")</f>
        <v>0</v>
      </c>
      <c r="X26" s="2" t="b">
        <f>AND(LEFT(PARTNERS!B50,2)="HU",OR(LEN(PARTNERS!B50)=6,AND(LEN(PARTNERS!B50)=7,MID(PARTNERS!B50,4,1)=" ")),PARTNERS!E50="Existing partner")</f>
        <v>0</v>
      </c>
      <c r="Y26" s="2" t="b">
        <f>AND(NOT(AND(LEFT(PARTNERS!B50,2)="HU",OR(LEN(PARTNERS!B50)=6,AND(LEN(PARTNERS!B50)=7,MID(PARTNERS!B50,4,1)=" ")))),PARTNERS!E50="New partner")</f>
        <v>0</v>
      </c>
      <c r="Z26" s="2" t="b">
        <f>AND(NOT(AND(LEFT(PARTNERS!B50,2)="HU",OR(LEN(PARTNERS!B50)=6,AND(LEN(PARTNERS!B50)=7,MID(PARTNERS!B50,4,1)=" ")))),PARTNERS!E50="Existing partner")</f>
        <v>0</v>
      </c>
      <c r="AA26" s="2" t="b">
        <f>AND(PARTNERS!$C50="Hull",PARTNERS!$E50="New partner")</f>
        <v>0</v>
      </c>
      <c r="AB26" s="2" t="b">
        <f>AND(PARTNERS!$C50="East Riding of Yorkshire",PARTNERS!$E50="New partner")</f>
        <v>0</v>
      </c>
      <c r="AC26" s="2" t="b">
        <f>AND(PARTNERS!$C50="Elsewhere in Yorkshire &amp; Humber",PARTNERS!$E50="New partner")</f>
        <v>0</v>
      </c>
      <c r="AD26" s="2" t="b">
        <f>AND(PARTNERS!$C50="Elsewhere in the UK",PARTNERS!$E50="New partner")</f>
        <v>0</v>
      </c>
      <c r="AE26" s="2" t="b">
        <f>AND(PARTNERS!$C50="Outside UK",PARTNERS!$E50="New partner")</f>
        <v>0</v>
      </c>
      <c r="AF26" s="2" t="b">
        <f>AND(PARTNERS!$C50="Hull",PARTNERS!$E50="Existing partner")</f>
        <v>0</v>
      </c>
      <c r="AG26" s="2" t="b">
        <f>AND(PARTNERS!$C50="East Riding of Yorkshire",PARTNERS!$E50="Existing partner")</f>
        <v>0</v>
      </c>
      <c r="AH26" s="2" t="b">
        <f>AND(PARTNERS!$C50="Elsewhere in Yorkshire &amp; Humber",PARTNERS!$E50="Existing partner")</f>
        <v>0</v>
      </c>
      <c r="AI26" s="2" t="b">
        <f>AND(PARTNERS!$C50="Elsewhere in the UK",PARTNERS!$E50="Existing partner")</f>
        <v>0</v>
      </c>
      <c r="AJ26" s="2" t="b">
        <f>AND(PARTNERS!$C50="Outside UK",PARTNERS!$E50="Existing partner")</f>
        <v>0</v>
      </c>
      <c r="AK26" s="2" t="b">
        <f>AND(PARTNERS!$D50="Artistic partner",PARTNERS!$E50="New partner")</f>
        <v>0</v>
      </c>
      <c r="AL26" s="2" t="b">
        <f>AND(PARTNERS!$D50="Heritage partner",PARTNERS!$E50="New partner")</f>
        <v>0</v>
      </c>
      <c r="AM26" s="2" t="b">
        <f>AND(PARTNERS!$D50="Funder",PARTNERS!$E50="New partner")</f>
        <v>0</v>
      </c>
      <c r="AN26" s="2" t="b">
        <f>AND(PARTNERS!$D50="Public Service partner",PARTNERS!$E50="New partner")</f>
        <v>0</v>
      </c>
      <c r="AO26" s="2" t="b">
        <f>AND(PARTNERS!$D50="Voluntary Sector / Charity partner",PARTNERS!$E50="New partner")</f>
        <v>0</v>
      </c>
      <c r="AP26" s="2" t="b">
        <f>AND(PARTNERS!$D50="Education partner",PARTNERS!$E50="New partner")</f>
        <v>0</v>
      </c>
      <c r="AQ26" s="2" t="b">
        <f>AND(PARTNERS!$D50="Other",PARTNERS!$E50="New partner")</f>
        <v>0</v>
      </c>
      <c r="AR26" s="2" t="b">
        <f>AND(PARTNERS!$D50="Artistic partner",PARTNERS!$E50="Existing partner")</f>
        <v>0</v>
      </c>
      <c r="AS26" s="2" t="b">
        <f>AND(PARTNERS!$D50="Heritage partner",PARTNERS!$E50="Existing partner")</f>
        <v>0</v>
      </c>
      <c r="AT26" s="2" t="b">
        <f>AND(PARTNERS!$D50="Funder",PARTNERS!$E50="Existing partner")</f>
        <v>0</v>
      </c>
      <c r="AU26" s="2" t="b">
        <f>AND(PARTNERS!$D50="Public Service partner",PARTNERS!$E50="Existing partner")</f>
        <v>0</v>
      </c>
      <c r="AV26" s="2" t="b">
        <f>AND(PARTNERS!$D50="Voluntary Sector / Charity partner",PARTNERS!$E50="Existing partner")</f>
        <v>0</v>
      </c>
      <c r="AW26" s="2" t="b">
        <f>AND(PARTNERS!$D50="Education partner",PARTNERS!$E50="Existing partner")</f>
        <v>0</v>
      </c>
      <c r="AX26" s="2" t="b">
        <f>AND(PARTNERS!$D50="Other",PARTNERS!$E50="Existing partner")</f>
        <v>0</v>
      </c>
    </row>
    <row r="27" spans="1:50">
      <c r="A27" s="16" t="s">
        <v>99</v>
      </c>
      <c r="C27" s="2" t="s">
        <v>279</v>
      </c>
      <c r="E27" s="2" t="s">
        <v>158</v>
      </c>
      <c r="G27" s="2" t="s">
        <v>164</v>
      </c>
      <c r="T27" s="2" t="b">
        <f>AND(LEFT('EVENT DELIVERY'!B32,2)="HU",OR(LEN('EVENT DELIVERY'!B32)=6,AND(LEN('EVENT DELIVERY'!B32)=7,MID('EVENT DELIVERY'!B32,4,1)=" ")))</f>
        <v>0</v>
      </c>
      <c r="U27" s="2" t="b">
        <f>AND(LEFT('PROJECT DELIVERY TEAM'!B32,2)="HU",OR(LEN('PROJECT DELIVERY TEAM'!B32)=6,AND(LEN('PROJECT DELIVERY TEAM'!B32)=7,MID('PROJECT DELIVERY TEAM'!B32,4,1)=" ")))</f>
        <v>0</v>
      </c>
      <c r="V27" s="2" t="b">
        <f>AND(LEFT('AUDIENCES &amp; PART... - BY TYPE'!B130,2)="HU",OR(LEN('AUDIENCES &amp; PART... - BY TYPE'!B130)=6,AND(LEN('AUDIENCES &amp; PART... - BY TYPE'!B130)=7,MID('AUDIENCES &amp; PART... - BY TYPE'!B130,4,1)=" ")))</f>
        <v>0</v>
      </c>
      <c r="W27" s="2" t="b">
        <f>AND(LEFT(PARTNERS!B51,2)="HU",OR(LEN(PARTNERS!B51)=6,AND(LEN(PARTNERS!B51)=7,MID(PARTNERS!B51,4,1)=" ")),PARTNERS!E51="New partner")</f>
        <v>0</v>
      </c>
      <c r="X27" s="2" t="b">
        <f>AND(LEFT(PARTNERS!B51,2)="HU",OR(LEN(PARTNERS!B51)=6,AND(LEN(PARTNERS!B51)=7,MID(PARTNERS!B51,4,1)=" ")),PARTNERS!E51="Existing partner")</f>
        <v>0</v>
      </c>
      <c r="Y27" s="2" t="b">
        <f>AND(NOT(AND(LEFT(PARTNERS!B51,2)="HU",OR(LEN(PARTNERS!B51)=6,AND(LEN(PARTNERS!B51)=7,MID(PARTNERS!B51,4,1)=" ")))),PARTNERS!E51="New partner")</f>
        <v>0</v>
      </c>
      <c r="Z27" s="2" t="b">
        <f>AND(NOT(AND(LEFT(PARTNERS!B51,2)="HU",OR(LEN(PARTNERS!B51)=6,AND(LEN(PARTNERS!B51)=7,MID(PARTNERS!B51,4,1)=" ")))),PARTNERS!E51="Existing partner")</f>
        <v>0</v>
      </c>
      <c r="AA27" s="2" t="b">
        <f>AND(PARTNERS!$C51="Hull",PARTNERS!$E51="New partner")</f>
        <v>0</v>
      </c>
      <c r="AB27" s="2" t="b">
        <f>AND(PARTNERS!$C51="East Riding of Yorkshire",PARTNERS!$E51="New partner")</f>
        <v>0</v>
      </c>
      <c r="AC27" s="2" t="b">
        <f>AND(PARTNERS!$C51="Elsewhere in Yorkshire &amp; Humber",PARTNERS!$E51="New partner")</f>
        <v>0</v>
      </c>
      <c r="AD27" s="2" t="b">
        <f>AND(PARTNERS!$C51="Elsewhere in the UK",PARTNERS!$E51="New partner")</f>
        <v>0</v>
      </c>
      <c r="AE27" s="2" t="b">
        <f>AND(PARTNERS!$C51="Outside UK",PARTNERS!$E51="New partner")</f>
        <v>0</v>
      </c>
      <c r="AF27" s="2" t="b">
        <f>AND(PARTNERS!$C51="Hull",PARTNERS!$E51="Existing partner")</f>
        <v>0</v>
      </c>
      <c r="AG27" s="2" t="b">
        <f>AND(PARTNERS!$C51="East Riding of Yorkshire",PARTNERS!$E51="Existing partner")</f>
        <v>0</v>
      </c>
      <c r="AH27" s="2" t="b">
        <f>AND(PARTNERS!$C51="Elsewhere in Yorkshire &amp; Humber",PARTNERS!$E51="Existing partner")</f>
        <v>0</v>
      </c>
      <c r="AI27" s="2" t="b">
        <f>AND(PARTNERS!$C51="Elsewhere in the UK",PARTNERS!$E51="Existing partner")</f>
        <v>0</v>
      </c>
      <c r="AJ27" s="2" t="b">
        <f>AND(PARTNERS!$C51="Outside UK",PARTNERS!$E51="Existing partner")</f>
        <v>0</v>
      </c>
      <c r="AK27" s="2" t="b">
        <f>AND(PARTNERS!$D51="Artistic partner",PARTNERS!$E51="New partner")</f>
        <v>0</v>
      </c>
      <c r="AL27" s="2" t="b">
        <f>AND(PARTNERS!$D51="Heritage partner",PARTNERS!$E51="New partner")</f>
        <v>0</v>
      </c>
      <c r="AM27" s="2" t="b">
        <f>AND(PARTNERS!$D51="Funder",PARTNERS!$E51="New partner")</f>
        <v>0</v>
      </c>
      <c r="AN27" s="2" t="b">
        <f>AND(PARTNERS!$D51="Public Service partner",PARTNERS!$E51="New partner")</f>
        <v>0</v>
      </c>
      <c r="AO27" s="2" t="b">
        <f>AND(PARTNERS!$D51="Voluntary Sector / Charity partner",PARTNERS!$E51="New partner")</f>
        <v>0</v>
      </c>
      <c r="AP27" s="2" t="b">
        <f>AND(PARTNERS!$D51="Education partner",PARTNERS!$E51="New partner")</f>
        <v>0</v>
      </c>
      <c r="AQ27" s="2" t="b">
        <f>AND(PARTNERS!$D51="Other",PARTNERS!$E51="New partner")</f>
        <v>0</v>
      </c>
      <c r="AR27" s="2" t="b">
        <f>AND(PARTNERS!$D51="Artistic partner",PARTNERS!$E51="Existing partner")</f>
        <v>0</v>
      </c>
      <c r="AS27" s="2" t="b">
        <f>AND(PARTNERS!$D51="Heritage partner",PARTNERS!$E51="Existing partner")</f>
        <v>0</v>
      </c>
      <c r="AT27" s="2" t="b">
        <f>AND(PARTNERS!$D51="Funder",PARTNERS!$E51="Existing partner")</f>
        <v>0</v>
      </c>
      <c r="AU27" s="2" t="b">
        <f>AND(PARTNERS!$D51="Public Service partner",PARTNERS!$E51="Existing partner")</f>
        <v>0</v>
      </c>
      <c r="AV27" s="2" t="b">
        <f>AND(PARTNERS!$D51="Voluntary Sector / Charity partner",PARTNERS!$E51="Existing partner")</f>
        <v>0</v>
      </c>
      <c r="AW27" s="2" t="b">
        <f>AND(PARTNERS!$D51="Education partner",PARTNERS!$E51="Existing partner")</f>
        <v>0</v>
      </c>
      <c r="AX27" s="2" t="b">
        <f>AND(PARTNERS!$D51="Other",PARTNERS!$E51="Existing partner")</f>
        <v>0</v>
      </c>
    </row>
    <row r="28" spans="1:50">
      <c r="A28" s="16" t="s">
        <v>101</v>
      </c>
      <c r="C28" s="2" t="s">
        <v>280</v>
      </c>
      <c r="E28" s="2" t="s">
        <v>159</v>
      </c>
      <c r="G28" s="2" t="s">
        <v>165</v>
      </c>
      <c r="T28" s="2" t="b">
        <f>AND(LEFT('EVENT DELIVERY'!B33,2)="HU",OR(LEN('EVENT DELIVERY'!B33)=6,AND(LEN('EVENT DELIVERY'!B33)=7,MID('EVENT DELIVERY'!B33,4,1)=" ")))</f>
        <v>0</v>
      </c>
      <c r="U28" s="2" t="b">
        <f>AND(LEFT('PROJECT DELIVERY TEAM'!B33,2)="HU",OR(LEN('PROJECT DELIVERY TEAM'!B33)=6,AND(LEN('PROJECT DELIVERY TEAM'!B33)=7,MID('PROJECT DELIVERY TEAM'!B33,4,1)=" ")))</f>
        <v>0</v>
      </c>
      <c r="V28" s="2" t="b">
        <f>AND(LEFT('AUDIENCES &amp; PART... - BY TYPE'!B131,2)="HU",OR(LEN('AUDIENCES &amp; PART... - BY TYPE'!B131)=6,AND(LEN('AUDIENCES &amp; PART... - BY TYPE'!B131)=7,MID('AUDIENCES &amp; PART... - BY TYPE'!B131,4,1)=" ")))</f>
        <v>0</v>
      </c>
      <c r="W28" s="2" t="b">
        <f>AND(LEFT(PARTNERS!B52,2)="HU",OR(LEN(PARTNERS!B52)=6,AND(LEN(PARTNERS!B52)=7,MID(PARTNERS!B52,4,1)=" ")),PARTNERS!E52="New partner")</f>
        <v>0</v>
      </c>
      <c r="X28" s="2" t="b">
        <f>AND(LEFT(PARTNERS!B52,2)="HU",OR(LEN(PARTNERS!B52)=6,AND(LEN(PARTNERS!B52)=7,MID(PARTNERS!B52,4,1)=" ")),PARTNERS!E52="Existing partner")</f>
        <v>0</v>
      </c>
      <c r="Y28" s="2" t="b">
        <f>AND(NOT(AND(LEFT(PARTNERS!B52,2)="HU",OR(LEN(PARTNERS!B52)=6,AND(LEN(PARTNERS!B52)=7,MID(PARTNERS!B52,4,1)=" ")))),PARTNERS!E52="New partner")</f>
        <v>0</v>
      </c>
      <c r="Z28" s="2" t="b">
        <f>AND(NOT(AND(LEFT(PARTNERS!B52,2)="HU",OR(LEN(PARTNERS!B52)=6,AND(LEN(PARTNERS!B52)=7,MID(PARTNERS!B52,4,1)=" ")))),PARTNERS!E52="Existing partner")</f>
        <v>0</v>
      </c>
      <c r="AA28" s="2" t="b">
        <f>AND(PARTNERS!$C52="Hull",PARTNERS!$E52="New partner")</f>
        <v>0</v>
      </c>
      <c r="AB28" s="2" t="b">
        <f>AND(PARTNERS!$C52="East Riding of Yorkshire",PARTNERS!$E52="New partner")</f>
        <v>0</v>
      </c>
      <c r="AC28" s="2" t="b">
        <f>AND(PARTNERS!$C52="Elsewhere in Yorkshire &amp; Humber",PARTNERS!$E52="New partner")</f>
        <v>0</v>
      </c>
      <c r="AD28" s="2" t="b">
        <f>AND(PARTNERS!$C52="Elsewhere in the UK",PARTNERS!$E52="New partner")</f>
        <v>0</v>
      </c>
      <c r="AE28" s="2" t="b">
        <f>AND(PARTNERS!$C52="Outside UK",PARTNERS!$E52="New partner")</f>
        <v>0</v>
      </c>
      <c r="AF28" s="2" t="b">
        <f>AND(PARTNERS!$C52="Hull",PARTNERS!$E52="Existing partner")</f>
        <v>0</v>
      </c>
      <c r="AG28" s="2" t="b">
        <f>AND(PARTNERS!$C52="East Riding of Yorkshire",PARTNERS!$E52="Existing partner")</f>
        <v>0</v>
      </c>
      <c r="AH28" s="2" t="b">
        <f>AND(PARTNERS!$C52="Elsewhere in Yorkshire &amp; Humber",PARTNERS!$E52="Existing partner")</f>
        <v>0</v>
      </c>
      <c r="AI28" s="2" t="b">
        <f>AND(PARTNERS!$C52="Elsewhere in the UK",PARTNERS!$E52="Existing partner")</f>
        <v>0</v>
      </c>
      <c r="AJ28" s="2" t="b">
        <f>AND(PARTNERS!$C52="Outside UK",PARTNERS!$E52="Existing partner")</f>
        <v>0</v>
      </c>
      <c r="AK28" s="2" t="b">
        <f>AND(PARTNERS!$D52="Artistic partner",PARTNERS!$E52="New partner")</f>
        <v>0</v>
      </c>
      <c r="AL28" s="2" t="b">
        <f>AND(PARTNERS!$D52="Heritage partner",PARTNERS!$E52="New partner")</f>
        <v>0</v>
      </c>
      <c r="AM28" s="2" t="b">
        <f>AND(PARTNERS!$D52="Funder",PARTNERS!$E52="New partner")</f>
        <v>0</v>
      </c>
      <c r="AN28" s="2" t="b">
        <f>AND(PARTNERS!$D52="Public Service partner",PARTNERS!$E52="New partner")</f>
        <v>0</v>
      </c>
      <c r="AO28" s="2" t="b">
        <f>AND(PARTNERS!$D52="Voluntary Sector / Charity partner",PARTNERS!$E52="New partner")</f>
        <v>0</v>
      </c>
      <c r="AP28" s="2" t="b">
        <f>AND(PARTNERS!$D52="Education partner",PARTNERS!$E52="New partner")</f>
        <v>0</v>
      </c>
      <c r="AQ28" s="2" t="b">
        <f>AND(PARTNERS!$D52="Other",PARTNERS!$E52="New partner")</f>
        <v>0</v>
      </c>
      <c r="AR28" s="2" t="b">
        <f>AND(PARTNERS!$D52="Artistic partner",PARTNERS!$E52="Existing partner")</f>
        <v>0</v>
      </c>
      <c r="AS28" s="2" t="b">
        <f>AND(PARTNERS!$D52="Heritage partner",PARTNERS!$E52="Existing partner")</f>
        <v>0</v>
      </c>
      <c r="AT28" s="2" t="b">
        <f>AND(PARTNERS!$D52="Funder",PARTNERS!$E52="Existing partner")</f>
        <v>0</v>
      </c>
      <c r="AU28" s="2" t="b">
        <f>AND(PARTNERS!$D52="Public Service partner",PARTNERS!$E52="Existing partner")</f>
        <v>0</v>
      </c>
      <c r="AV28" s="2" t="b">
        <f>AND(PARTNERS!$D52="Voluntary Sector / Charity partner",PARTNERS!$E52="Existing partner")</f>
        <v>0</v>
      </c>
      <c r="AW28" s="2" t="b">
        <f>AND(PARTNERS!$D52="Education partner",PARTNERS!$E52="Existing partner")</f>
        <v>0</v>
      </c>
      <c r="AX28" s="2" t="b">
        <f>AND(PARTNERS!$D52="Other",PARTNERS!$E52="Existing partner")</f>
        <v>0</v>
      </c>
    </row>
    <row r="29" spans="1:50">
      <c r="A29" s="16" t="s">
        <v>103</v>
      </c>
      <c r="E29" s="2" t="s">
        <v>160</v>
      </c>
      <c r="G29" s="2" t="s">
        <v>166</v>
      </c>
      <c r="T29" s="2" t="b">
        <f>AND(LEFT('EVENT DELIVERY'!B34,2)="HU",OR(LEN('EVENT DELIVERY'!B34)=6,AND(LEN('EVENT DELIVERY'!B34)=7,MID('EVENT DELIVERY'!B34,4,1)=" ")))</f>
        <v>0</v>
      </c>
      <c r="U29" s="2" t="b">
        <f>AND(LEFT('PROJECT DELIVERY TEAM'!B34,2)="HU",OR(LEN('PROJECT DELIVERY TEAM'!B34)=6,AND(LEN('PROJECT DELIVERY TEAM'!B34)=7,MID('PROJECT DELIVERY TEAM'!B34,4,1)=" ")))</f>
        <v>0</v>
      </c>
      <c r="V29" s="2" t="b">
        <f>AND(LEFT('AUDIENCES &amp; PART... - BY TYPE'!B132,2)="HU",OR(LEN('AUDIENCES &amp; PART... - BY TYPE'!B132)=6,AND(LEN('AUDIENCES &amp; PART... - BY TYPE'!B132)=7,MID('AUDIENCES &amp; PART... - BY TYPE'!B132,4,1)=" ")))</f>
        <v>0</v>
      </c>
      <c r="W29" s="2" t="b">
        <f>AND(LEFT(PARTNERS!B53,2)="HU",OR(LEN(PARTNERS!B53)=6,AND(LEN(PARTNERS!B53)=7,MID(PARTNERS!B53,4,1)=" ")),PARTNERS!E53="New partner")</f>
        <v>0</v>
      </c>
      <c r="X29" s="2" t="b">
        <f>AND(LEFT(PARTNERS!B53,2)="HU",OR(LEN(PARTNERS!B53)=6,AND(LEN(PARTNERS!B53)=7,MID(PARTNERS!B53,4,1)=" ")),PARTNERS!E53="Existing partner")</f>
        <v>0</v>
      </c>
      <c r="Y29" s="2" t="b">
        <f>AND(NOT(AND(LEFT(PARTNERS!B53,2)="HU",OR(LEN(PARTNERS!B53)=6,AND(LEN(PARTNERS!B53)=7,MID(PARTNERS!B53,4,1)=" ")))),PARTNERS!E53="New partner")</f>
        <v>0</v>
      </c>
      <c r="Z29" s="2" t="b">
        <f>AND(NOT(AND(LEFT(PARTNERS!B53,2)="HU",OR(LEN(PARTNERS!B53)=6,AND(LEN(PARTNERS!B53)=7,MID(PARTNERS!B53,4,1)=" ")))),PARTNERS!E53="Existing partner")</f>
        <v>0</v>
      </c>
      <c r="AA29" s="2" t="b">
        <f>AND(PARTNERS!$C53="Hull",PARTNERS!$E53="New partner")</f>
        <v>0</v>
      </c>
      <c r="AB29" s="2" t="b">
        <f>AND(PARTNERS!$C53="East Riding of Yorkshire",PARTNERS!$E53="New partner")</f>
        <v>0</v>
      </c>
      <c r="AC29" s="2" t="b">
        <f>AND(PARTNERS!$C53="Elsewhere in Yorkshire &amp; Humber",PARTNERS!$E53="New partner")</f>
        <v>0</v>
      </c>
      <c r="AD29" s="2" t="b">
        <f>AND(PARTNERS!$C53="Elsewhere in the UK",PARTNERS!$E53="New partner")</f>
        <v>0</v>
      </c>
      <c r="AE29" s="2" t="b">
        <f>AND(PARTNERS!$C53="Outside UK",PARTNERS!$E53="New partner")</f>
        <v>0</v>
      </c>
      <c r="AF29" s="2" t="b">
        <f>AND(PARTNERS!$C53="Hull",PARTNERS!$E53="Existing partner")</f>
        <v>0</v>
      </c>
      <c r="AG29" s="2" t="b">
        <f>AND(PARTNERS!$C53="East Riding of Yorkshire",PARTNERS!$E53="Existing partner")</f>
        <v>0</v>
      </c>
      <c r="AH29" s="2" t="b">
        <f>AND(PARTNERS!$C53="Elsewhere in Yorkshire &amp; Humber",PARTNERS!$E53="Existing partner")</f>
        <v>0</v>
      </c>
      <c r="AI29" s="2" t="b">
        <f>AND(PARTNERS!$C53="Elsewhere in the UK",PARTNERS!$E53="Existing partner")</f>
        <v>0</v>
      </c>
      <c r="AJ29" s="2" t="b">
        <f>AND(PARTNERS!$C53="Outside UK",PARTNERS!$E53="Existing partner")</f>
        <v>0</v>
      </c>
      <c r="AK29" s="2" t="b">
        <f>AND(PARTNERS!$D53="Artistic partner",PARTNERS!$E53="New partner")</f>
        <v>0</v>
      </c>
      <c r="AL29" s="2" t="b">
        <f>AND(PARTNERS!$D53="Heritage partner",PARTNERS!$E53="New partner")</f>
        <v>0</v>
      </c>
      <c r="AM29" s="2" t="b">
        <f>AND(PARTNERS!$D53="Funder",PARTNERS!$E53="New partner")</f>
        <v>0</v>
      </c>
      <c r="AN29" s="2" t="b">
        <f>AND(PARTNERS!$D53="Public Service partner",PARTNERS!$E53="New partner")</f>
        <v>0</v>
      </c>
      <c r="AO29" s="2" t="b">
        <f>AND(PARTNERS!$D53="Voluntary Sector / Charity partner",PARTNERS!$E53="New partner")</f>
        <v>0</v>
      </c>
      <c r="AP29" s="2" t="b">
        <f>AND(PARTNERS!$D53="Education partner",PARTNERS!$E53="New partner")</f>
        <v>0</v>
      </c>
      <c r="AQ29" s="2" t="b">
        <f>AND(PARTNERS!$D53="Other",PARTNERS!$E53="New partner")</f>
        <v>0</v>
      </c>
      <c r="AR29" s="2" t="b">
        <f>AND(PARTNERS!$D53="Artistic partner",PARTNERS!$E53="Existing partner")</f>
        <v>0</v>
      </c>
      <c r="AS29" s="2" t="b">
        <f>AND(PARTNERS!$D53="Heritage partner",PARTNERS!$E53="Existing partner")</f>
        <v>0</v>
      </c>
      <c r="AT29" s="2" t="b">
        <f>AND(PARTNERS!$D53="Funder",PARTNERS!$E53="Existing partner")</f>
        <v>0</v>
      </c>
      <c r="AU29" s="2" t="b">
        <f>AND(PARTNERS!$D53="Public Service partner",PARTNERS!$E53="Existing partner")</f>
        <v>0</v>
      </c>
      <c r="AV29" s="2" t="b">
        <f>AND(PARTNERS!$D53="Voluntary Sector / Charity partner",PARTNERS!$E53="Existing partner")</f>
        <v>0</v>
      </c>
      <c r="AW29" s="2" t="b">
        <f>AND(PARTNERS!$D53="Education partner",PARTNERS!$E53="Existing partner")</f>
        <v>0</v>
      </c>
      <c r="AX29" s="2" t="b">
        <f>AND(PARTNERS!$D53="Other",PARTNERS!$E53="Existing partner")</f>
        <v>0</v>
      </c>
    </row>
    <row r="30" spans="1:50">
      <c r="A30" s="16" t="s">
        <v>105</v>
      </c>
      <c r="G30" s="2" t="s">
        <v>167</v>
      </c>
      <c r="T30" s="2" t="b">
        <f>AND(LEFT('EVENT DELIVERY'!B35,2)="HU",OR(LEN('EVENT DELIVERY'!B35)=6,AND(LEN('EVENT DELIVERY'!B35)=7,MID('EVENT DELIVERY'!B35,4,1)=" ")))</f>
        <v>0</v>
      </c>
      <c r="U30" s="2" t="b">
        <f>AND(LEFT('PROJECT DELIVERY TEAM'!B35,2)="HU",OR(LEN('PROJECT DELIVERY TEAM'!B35)=6,AND(LEN('PROJECT DELIVERY TEAM'!B35)=7,MID('PROJECT DELIVERY TEAM'!B35,4,1)=" ")))</f>
        <v>0</v>
      </c>
      <c r="V30" s="2" t="b">
        <f>AND(LEFT('AUDIENCES &amp; PART... - BY TYPE'!B133,2)="HU",OR(LEN('AUDIENCES &amp; PART... - BY TYPE'!B133)=6,AND(LEN('AUDIENCES &amp; PART... - BY TYPE'!B133)=7,MID('AUDIENCES &amp; PART... - BY TYPE'!B133,4,1)=" ")))</f>
        <v>0</v>
      </c>
      <c r="W30" s="2" t="b">
        <f>AND(LEFT(PARTNERS!B54,2)="HU",OR(LEN(PARTNERS!B54)=6,AND(LEN(PARTNERS!B54)=7,MID(PARTNERS!B54,4,1)=" ")),PARTNERS!E54="New partner")</f>
        <v>0</v>
      </c>
      <c r="X30" s="2" t="b">
        <f>AND(LEFT(PARTNERS!B54,2)="HU",OR(LEN(PARTNERS!B54)=6,AND(LEN(PARTNERS!B54)=7,MID(PARTNERS!B54,4,1)=" ")),PARTNERS!E54="Existing partner")</f>
        <v>0</v>
      </c>
      <c r="Y30" s="2" t="b">
        <f>AND(NOT(AND(LEFT(PARTNERS!B54,2)="HU",OR(LEN(PARTNERS!B54)=6,AND(LEN(PARTNERS!B54)=7,MID(PARTNERS!B54,4,1)=" ")))),PARTNERS!E54="New partner")</f>
        <v>0</v>
      </c>
      <c r="Z30" s="2" t="b">
        <f>AND(NOT(AND(LEFT(PARTNERS!B54,2)="HU",OR(LEN(PARTNERS!B54)=6,AND(LEN(PARTNERS!B54)=7,MID(PARTNERS!B54,4,1)=" ")))),PARTNERS!E54="Existing partner")</f>
        <v>0</v>
      </c>
      <c r="AA30" s="2" t="b">
        <f>AND(PARTNERS!$C54="Hull",PARTNERS!$E54="New partner")</f>
        <v>0</v>
      </c>
      <c r="AB30" s="2" t="b">
        <f>AND(PARTNERS!$C54="East Riding of Yorkshire",PARTNERS!$E54="New partner")</f>
        <v>0</v>
      </c>
      <c r="AC30" s="2" t="b">
        <f>AND(PARTNERS!$C54="Elsewhere in Yorkshire &amp; Humber",PARTNERS!$E54="New partner")</f>
        <v>0</v>
      </c>
      <c r="AD30" s="2" t="b">
        <f>AND(PARTNERS!$C54="Elsewhere in the UK",PARTNERS!$E54="New partner")</f>
        <v>0</v>
      </c>
      <c r="AE30" s="2" t="b">
        <f>AND(PARTNERS!$C54="Outside UK",PARTNERS!$E54="New partner")</f>
        <v>0</v>
      </c>
      <c r="AF30" s="2" t="b">
        <f>AND(PARTNERS!$C54="Hull",PARTNERS!$E54="Existing partner")</f>
        <v>0</v>
      </c>
      <c r="AG30" s="2" t="b">
        <f>AND(PARTNERS!$C54="East Riding of Yorkshire",PARTNERS!$E54="Existing partner")</f>
        <v>0</v>
      </c>
      <c r="AH30" s="2" t="b">
        <f>AND(PARTNERS!$C54="Elsewhere in Yorkshire &amp; Humber",PARTNERS!$E54="Existing partner")</f>
        <v>0</v>
      </c>
      <c r="AI30" s="2" t="b">
        <f>AND(PARTNERS!$C54="Elsewhere in the UK",PARTNERS!$E54="Existing partner")</f>
        <v>0</v>
      </c>
      <c r="AJ30" s="2" t="b">
        <f>AND(PARTNERS!$C54="Outside UK",PARTNERS!$E54="Existing partner")</f>
        <v>0</v>
      </c>
      <c r="AK30" s="2" t="b">
        <f>AND(PARTNERS!$D54="Artistic partner",PARTNERS!$E54="New partner")</f>
        <v>0</v>
      </c>
      <c r="AL30" s="2" t="b">
        <f>AND(PARTNERS!$D54="Heritage partner",PARTNERS!$E54="New partner")</f>
        <v>0</v>
      </c>
      <c r="AM30" s="2" t="b">
        <f>AND(PARTNERS!$D54="Funder",PARTNERS!$E54="New partner")</f>
        <v>0</v>
      </c>
      <c r="AN30" s="2" t="b">
        <f>AND(PARTNERS!$D54="Public Service partner",PARTNERS!$E54="New partner")</f>
        <v>0</v>
      </c>
      <c r="AO30" s="2" t="b">
        <f>AND(PARTNERS!$D54="Voluntary Sector / Charity partner",PARTNERS!$E54="New partner")</f>
        <v>0</v>
      </c>
      <c r="AP30" s="2" t="b">
        <f>AND(PARTNERS!$D54="Education partner",PARTNERS!$E54="New partner")</f>
        <v>0</v>
      </c>
      <c r="AQ30" s="2" t="b">
        <f>AND(PARTNERS!$D54="Other",PARTNERS!$E54="New partner")</f>
        <v>0</v>
      </c>
      <c r="AR30" s="2" t="b">
        <f>AND(PARTNERS!$D54="Artistic partner",PARTNERS!$E54="Existing partner")</f>
        <v>0</v>
      </c>
      <c r="AS30" s="2" t="b">
        <f>AND(PARTNERS!$D54="Heritage partner",PARTNERS!$E54="Existing partner")</f>
        <v>0</v>
      </c>
      <c r="AT30" s="2" t="b">
        <f>AND(PARTNERS!$D54="Funder",PARTNERS!$E54="Existing partner")</f>
        <v>0</v>
      </c>
      <c r="AU30" s="2" t="b">
        <f>AND(PARTNERS!$D54="Public Service partner",PARTNERS!$E54="Existing partner")</f>
        <v>0</v>
      </c>
      <c r="AV30" s="2" t="b">
        <f>AND(PARTNERS!$D54="Voluntary Sector / Charity partner",PARTNERS!$E54="Existing partner")</f>
        <v>0</v>
      </c>
      <c r="AW30" s="2" t="b">
        <f>AND(PARTNERS!$D54="Education partner",PARTNERS!$E54="Existing partner")</f>
        <v>0</v>
      </c>
      <c r="AX30" s="2" t="b">
        <f>AND(PARTNERS!$D54="Other",PARTNERS!$E54="Existing partner")</f>
        <v>0</v>
      </c>
    </row>
    <row r="31" spans="1:50">
      <c r="A31" s="16" t="s">
        <v>107</v>
      </c>
      <c r="G31" s="2" t="s">
        <v>136</v>
      </c>
      <c r="T31" s="2" t="b">
        <f>AND(LEFT('EVENT DELIVERY'!B36,2)="HU",OR(LEN('EVENT DELIVERY'!B36)=6,AND(LEN('EVENT DELIVERY'!B36)=7,MID('EVENT DELIVERY'!B36,4,1)=" ")))</f>
        <v>0</v>
      </c>
      <c r="U31" s="2" t="b">
        <f>AND(LEFT('PROJECT DELIVERY TEAM'!B36,2)="HU",OR(LEN('PROJECT DELIVERY TEAM'!B36)=6,AND(LEN('PROJECT DELIVERY TEAM'!B36)=7,MID('PROJECT DELIVERY TEAM'!B36,4,1)=" ")))</f>
        <v>0</v>
      </c>
      <c r="V31" s="2" t="b">
        <f>AND(LEFT('AUDIENCES &amp; PART... - BY TYPE'!B134,2)="HU",OR(LEN('AUDIENCES &amp; PART... - BY TYPE'!B134)=6,AND(LEN('AUDIENCES &amp; PART... - BY TYPE'!B134)=7,MID('AUDIENCES &amp; PART... - BY TYPE'!B134,4,1)=" ")))</f>
        <v>0</v>
      </c>
      <c r="W31" s="2" t="b">
        <f>AND(LEFT(PARTNERS!B55,2)="HU",OR(LEN(PARTNERS!B55)=6,AND(LEN(PARTNERS!B55)=7,MID(PARTNERS!B55,4,1)=" ")),PARTNERS!E55="New partner")</f>
        <v>0</v>
      </c>
      <c r="X31" s="2" t="b">
        <f>AND(LEFT(PARTNERS!B55,2)="HU",OR(LEN(PARTNERS!B55)=6,AND(LEN(PARTNERS!B55)=7,MID(PARTNERS!B55,4,1)=" ")),PARTNERS!E55="Existing partner")</f>
        <v>0</v>
      </c>
      <c r="Y31" s="2" t="b">
        <f>AND(NOT(AND(LEFT(PARTNERS!B55,2)="HU",OR(LEN(PARTNERS!B55)=6,AND(LEN(PARTNERS!B55)=7,MID(PARTNERS!B55,4,1)=" ")))),PARTNERS!E55="New partner")</f>
        <v>0</v>
      </c>
      <c r="Z31" s="2" t="b">
        <f>AND(NOT(AND(LEFT(PARTNERS!B55,2)="HU",OR(LEN(PARTNERS!B55)=6,AND(LEN(PARTNERS!B55)=7,MID(PARTNERS!B55,4,1)=" ")))),PARTNERS!E55="Existing partner")</f>
        <v>0</v>
      </c>
      <c r="AA31" s="2" t="b">
        <f>AND(PARTNERS!$C55="Hull",PARTNERS!$E55="New partner")</f>
        <v>0</v>
      </c>
      <c r="AB31" s="2" t="b">
        <f>AND(PARTNERS!$C55="East Riding of Yorkshire",PARTNERS!$E55="New partner")</f>
        <v>0</v>
      </c>
      <c r="AC31" s="2" t="b">
        <f>AND(PARTNERS!$C55="Elsewhere in Yorkshire &amp; Humber",PARTNERS!$E55="New partner")</f>
        <v>0</v>
      </c>
      <c r="AD31" s="2" t="b">
        <f>AND(PARTNERS!$C55="Elsewhere in the UK",PARTNERS!$E55="New partner")</f>
        <v>0</v>
      </c>
      <c r="AE31" s="2" t="b">
        <f>AND(PARTNERS!$C55="Outside UK",PARTNERS!$E55="New partner")</f>
        <v>0</v>
      </c>
      <c r="AF31" s="2" t="b">
        <f>AND(PARTNERS!$C55="Hull",PARTNERS!$E55="Existing partner")</f>
        <v>0</v>
      </c>
      <c r="AG31" s="2" t="b">
        <f>AND(PARTNERS!$C55="East Riding of Yorkshire",PARTNERS!$E55="Existing partner")</f>
        <v>0</v>
      </c>
      <c r="AH31" s="2" t="b">
        <f>AND(PARTNERS!$C55="Elsewhere in Yorkshire &amp; Humber",PARTNERS!$E55="Existing partner")</f>
        <v>0</v>
      </c>
      <c r="AI31" s="2" t="b">
        <f>AND(PARTNERS!$C55="Elsewhere in the UK",PARTNERS!$E55="Existing partner")</f>
        <v>0</v>
      </c>
      <c r="AJ31" s="2" t="b">
        <f>AND(PARTNERS!$C55="Outside UK",PARTNERS!$E55="Existing partner")</f>
        <v>0</v>
      </c>
      <c r="AK31" s="2" t="b">
        <f>AND(PARTNERS!$D55="Artistic partner",PARTNERS!$E55="New partner")</f>
        <v>0</v>
      </c>
      <c r="AL31" s="2" t="b">
        <f>AND(PARTNERS!$D55="Heritage partner",PARTNERS!$E55="New partner")</f>
        <v>0</v>
      </c>
      <c r="AM31" s="2" t="b">
        <f>AND(PARTNERS!$D55="Funder",PARTNERS!$E55="New partner")</f>
        <v>0</v>
      </c>
      <c r="AN31" s="2" t="b">
        <f>AND(PARTNERS!$D55="Public Service partner",PARTNERS!$E55="New partner")</f>
        <v>0</v>
      </c>
      <c r="AO31" s="2" t="b">
        <f>AND(PARTNERS!$D55="Voluntary Sector / Charity partner",PARTNERS!$E55="New partner")</f>
        <v>0</v>
      </c>
      <c r="AP31" s="2" t="b">
        <f>AND(PARTNERS!$D55="Education partner",PARTNERS!$E55="New partner")</f>
        <v>0</v>
      </c>
      <c r="AQ31" s="2" t="b">
        <f>AND(PARTNERS!$D55="Other",PARTNERS!$E55="New partner")</f>
        <v>0</v>
      </c>
      <c r="AR31" s="2" t="b">
        <f>AND(PARTNERS!$D55="Artistic partner",PARTNERS!$E55="Existing partner")</f>
        <v>0</v>
      </c>
      <c r="AS31" s="2" t="b">
        <f>AND(PARTNERS!$D55="Heritage partner",PARTNERS!$E55="Existing partner")</f>
        <v>0</v>
      </c>
      <c r="AT31" s="2" t="b">
        <f>AND(PARTNERS!$D55="Funder",PARTNERS!$E55="Existing partner")</f>
        <v>0</v>
      </c>
      <c r="AU31" s="2" t="b">
        <f>AND(PARTNERS!$D55="Public Service partner",PARTNERS!$E55="Existing partner")</f>
        <v>0</v>
      </c>
      <c r="AV31" s="2" t="b">
        <f>AND(PARTNERS!$D55="Voluntary Sector / Charity partner",PARTNERS!$E55="Existing partner")</f>
        <v>0</v>
      </c>
      <c r="AW31" s="2" t="b">
        <f>AND(PARTNERS!$D55="Education partner",PARTNERS!$E55="Existing partner")</f>
        <v>0</v>
      </c>
      <c r="AX31" s="2" t="b">
        <f>AND(PARTNERS!$D55="Other",PARTNERS!$E55="Existing partner")</f>
        <v>0</v>
      </c>
    </row>
    <row r="32" spans="1:50">
      <c r="A32" s="16" t="s">
        <v>109</v>
      </c>
      <c r="T32" s="2" t="b">
        <f>AND(LEFT('EVENT DELIVERY'!B37,2)="HU",OR(LEN('EVENT DELIVERY'!B37)=6,AND(LEN('EVENT DELIVERY'!B37)=7,MID('EVENT DELIVERY'!B37,4,1)=" ")))</f>
        <v>0</v>
      </c>
      <c r="U32" s="2" t="b">
        <f>AND(LEFT('PROJECT DELIVERY TEAM'!B37,2)="HU",OR(LEN('PROJECT DELIVERY TEAM'!B37)=6,AND(LEN('PROJECT DELIVERY TEAM'!B37)=7,MID('PROJECT DELIVERY TEAM'!B37,4,1)=" ")))</f>
        <v>0</v>
      </c>
      <c r="V32" s="2" t="b">
        <f>AND(LEFT('AUDIENCES &amp; PART... - BY TYPE'!B135,2)="HU",OR(LEN('AUDIENCES &amp; PART... - BY TYPE'!B135)=6,AND(LEN('AUDIENCES &amp; PART... - BY TYPE'!B135)=7,MID('AUDIENCES &amp; PART... - BY TYPE'!B135,4,1)=" ")))</f>
        <v>0</v>
      </c>
      <c r="W32" s="2" t="b">
        <f>AND(LEFT(PARTNERS!B56,2)="HU",OR(LEN(PARTNERS!B56)=6,AND(LEN(PARTNERS!B56)=7,MID(PARTNERS!B56,4,1)=" ")),PARTNERS!E56="New partner")</f>
        <v>0</v>
      </c>
      <c r="X32" s="2" t="b">
        <f>AND(LEFT(PARTNERS!B56,2)="HU",OR(LEN(PARTNERS!B56)=6,AND(LEN(PARTNERS!B56)=7,MID(PARTNERS!B56,4,1)=" ")),PARTNERS!E56="Existing partner")</f>
        <v>0</v>
      </c>
      <c r="Y32" s="2" t="b">
        <f>AND(NOT(AND(LEFT(PARTNERS!B56,2)="HU",OR(LEN(PARTNERS!B56)=6,AND(LEN(PARTNERS!B56)=7,MID(PARTNERS!B56,4,1)=" ")))),PARTNERS!E56="New partner")</f>
        <v>0</v>
      </c>
      <c r="Z32" s="2" t="b">
        <f>AND(NOT(AND(LEFT(PARTNERS!B56,2)="HU",OR(LEN(PARTNERS!B56)=6,AND(LEN(PARTNERS!B56)=7,MID(PARTNERS!B56,4,1)=" ")))),PARTNERS!E56="Existing partner")</f>
        <v>0</v>
      </c>
      <c r="AA32" s="2" t="b">
        <f>AND(PARTNERS!$C56="Hull",PARTNERS!$E56="New partner")</f>
        <v>0</v>
      </c>
      <c r="AB32" s="2" t="b">
        <f>AND(PARTNERS!$C56="East Riding of Yorkshire",PARTNERS!$E56="New partner")</f>
        <v>0</v>
      </c>
      <c r="AC32" s="2" t="b">
        <f>AND(PARTNERS!$C56="Elsewhere in Yorkshire &amp; Humber",PARTNERS!$E56="New partner")</f>
        <v>0</v>
      </c>
      <c r="AD32" s="2" t="b">
        <f>AND(PARTNERS!$C56="Elsewhere in the UK",PARTNERS!$E56="New partner")</f>
        <v>0</v>
      </c>
      <c r="AE32" s="2" t="b">
        <f>AND(PARTNERS!$C56="Outside UK",PARTNERS!$E56="New partner")</f>
        <v>0</v>
      </c>
      <c r="AF32" s="2" t="b">
        <f>AND(PARTNERS!$C56="Hull",PARTNERS!$E56="Existing partner")</f>
        <v>0</v>
      </c>
      <c r="AG32" s="2" t="b">
        <f>AND(PARTNERS!$C56="East Riding of Yorkshire",PARTNERS!$E56="Existing partner")</f>
        <v>0</v>
      </c>
      <c r="AH32" s="2" t="b">
        <f>AND(PARTNERS!$C56="Elsewhere in Yorkshire &amp; Humber",PARTNERS!$E56="Existing partner")</f>
        <v>0</v>
      </c>
      <c r="AI32" s="2" t="b">
        <f>AND(PARTNERS!$C56="Elsewhere in the UK",PARTNERS!$E56="Existing partner")</f>
        <v>0</v>
      </c>
      <c r="AJ32" s="2" t="b">
        <f>AND(PARTNERS!$C56="Outside UK",PARTNERS!$E56="Existing partner")</f>
        <v>0</v>
      </c>
      <c r="AK32" s="2" t="b">
        <f>AND(PARTNERS!$D56="Artistic partner",PARTNERS!$E56="New partner")</f>
        <v>0</v>
      </c>
      <c r="AL32" s="2" t="b">
        <f>AND(PARTNERS!$D56="Heritage partner",PARTNERS!$E56="New partner")</f>
        <v>0</v>
      </c>
      <c r="AM32" s="2" t="b">
        <f>AND(PARTNERS!$D56="Funder",PARTNERS!$E56="New partner")</f>
        <v>0</v>
      </c>
      <c r="AN32" s="2" t="b">
        <f>AND(PARTNERS!$D56="Public Service partner",PARTNERS!$E56="New partner")</f>
        <v>0</v>
      </c>
      <c r="AO32" s="2" t="b">
        <f>AND(PARTNERS!$D56="Voluntary Sector / Charity partner",PARTNERS!$E56="New partner")</f>
        <v>0</v>
      </c>
      <c r="AP32" s="2" t="b">
        <f>AND(PARTNERS!$D56="Education partner",PARTNERS!$E56="New partner")</f>
        <v>0</v>
      </c>
      <c r="AQ32" s="2" t="b">
        <f>AND(PARTNERS!$D56="Other",PARTNERS!$E56="New partner")</f>
        <v>0</v>
      </c>
      <c r="AR32" s="2" t="b">
        <f>AND(PARTNERS!$D56="Artistic partner",PARTNERS!$E56="Existing partner")</f>
        <v>0</v>
      </c>
      <c r="AS32" s="2" t="b">
        <f>AND(PARTNERS!$D56="Heritage partner",PARTNERS!$E56="Existing partner")</f>
        <v>0</v>
      </c>
      <c r="AT32" s="2" t="b">
        <f>AND(PARTNERS!$D56="Funder",PARTNERS!$E56="Existing partner")</f>
        <v>0</v>
      </c>
      <c r="AU32" s="2" t="b">
        <f>AND(PARTNERS!$D56="Public Service partner",PARTNERS!$E56="Existing partner")</f>
        <v>0</v>
      </c>
      <c r="AV32" s="2" t="b">
        <f>AND(PARTNERS!$D56="Voluntary Sector / Charity partner",PARTNERS!$E56="Existing partner")</f>
        <v>0</v>
      </c>
      <c r="AW32" s="2" t="b">
        <f>AND(PARTNERS!$D56="Education partner",PARTNERS!$E56="Existing partner")</f>
        <v>0</v>
      </c>
      <c r="AX32" s="2" t="b">
        <f>AND(PARTNERS!$D56="Other",PARTNERS!$E56="Existing partner")</f>
        <v>0</v>
      </c>
    </row>
    <row r="33" spans="1:50">
      <c r="A33" s="16" t="s">
        <v>111</v>
      </c>
      <c r="T33" s="2" t="b">
        <f>AND(LEFT('EVENT DELIVERY'!B38,2)="HU",OR(LEN('EVENT DELIVERY'!B38)=6,AND(LEN('EVENT DELIVERY'!B38)=7,MID('EVENT DELIVERY'!B38,4,1)=" ")))</f>
        <v>0</v>
      </c>
      <c r="U33" s="2" t="b">
        <f>AND(LEFT('PROJECT DELIVERY TEAM'!B38,2)="HU",OR(LEN('PROJECT DELIVERY TEAM'!B38)=6,AND(LEN('PROJECT DELIVERY TEAM'!B38)=7,MID('PROJECT DELIVERY TEAM'!B38,4,1)=" ")))</f>
        <v>0</v>
      </c>
      <c r="V33" s="2" t="b">
        <f>AND(LEFT('AUDIENCES &amp; PART... - BY TYPE'!B136,2)="HU",OR(LEN('AUDIENCES &amp; PART... - BY TYPE'!B136)=6,AND(LEN('AUDIENCES &amp; PART... - BY TYPE'!B136)=7,MID('AUDIENCES &amp; PART... - BY TYPE'!B136,4,1)=" ")))</f>
        <v>0</v>
      </c>
      <c r="W33" s="2" t="b">
        <f>AND(LEFT(PARTNERS!B57,2)="HU",OR(LEN(PARTNERS!B57)=6,AND(LEN(PARTNERS!B57)=7,MID(PARTNERS!B57,4,1)=" ")),PARTNERS!E57="New partner")</f>
        <v>0</v>
      </c>
      <c r="X33" s="2" t="b">
        <f>AND(LEFT(PARTNERS!B57,2)="HU",OR(LEN(PARTNERS!B57)=6,AND(LEN(PARTNERS!B57)=7,MID(PARTNERS!B57,4,1)=" ")),PARTNERS!E57="Existing partner")</f>
        <v>0</v>
      </c>
      <c r="Y33" s="2" t="b">
        <f>AND(NOT(AND(LEFT(PARTNERS!B57,2)="HU",OR(LEN(PARTNERS!B57)=6,AND(LEN(PARTNERS!B57)=7,MID(PARTNERS!B57,4,1)=" ")))),PARTNERS!E57="New partner")</f>
        <v>0</v>
      </c>
      <c r="Z33" s="2" t="b">
        <f>AND(NOT(AND(LEFT(PARTNERS!B57,2)="HU",OR(LEN(PARTNERS!B57)=6,AND(LEN(PARTNERS!B57)=7,MID(PARTNERS!B57,4,1)=" ")))),PARTNERS!E57="Existing partner")</f>
        <v>0</v>
      </c>
      <c r="AA33" s="2" t="b">
        <f>AND(PARTNERS!$C57="Hull",PARTNERS!$E57="New partner")</f>
        <v>0</v>
      </c>
      <c r="AB33" s="2" t="b">
        <f>AND(PARTNERS!$C57="East Riding of Yorkshire",PARTNERS!$E57="New partner")</f>
        <v>0</v>
      </c>
      <c r="AC33" s="2" t="b">
        <f>AND(PARTNERS!$C57="Elsewhere in Yorkshire &amp; Humber",PARTNERS!$E57="New partner")</f>
        <v>0</v>
      </c>
      <c r="AD33" s="2" t="b">
        <f>AND(PARTNERS!$C57="Elsewhere in the UK",PARTNERS!$E57="New partner")</f>
        <v>0</v>
      </c>
      <c r="AE33" s="2" t="b">
        <f>AND(PARTNERS!$C57="Outside UK",PARTNERS!$E57="New partner")</f>
        <v>0</v>
      </c>
      <c r="AF33" s="2" t="b">
        <f>AND(PARTNERS!$C57="Hull",PARTNERS!$E57="Existing partner")</f>
        <v>0</v>
      </c>
      <c r="AG33" s="2" t="b">
        <f>AND(PARTNERS!$C57="East Riding of Yorkshire",PARTNERS!$E57="Existing partner")</f>
        <v>0</v>
      </c>
      <c r="AH33" s="2" t="b">
        <f>AND(PARTNERS!$C57="Elsewhere in Yorkshire &amp; Humber",PARTNERS!$E57="Existing partner")</f>
        <v>0</v>
      </c>
      <c r="AI33" s="2" t="b">
        <f>AND(PARTNERS!$C57="Elsewhere in the UK",PARTNERS!$E57="Existing partner")</f>
        <v>0</v>
      </c>
      <c r="AJ33" s="2" t="b">
        <f>AND(PARTNERS!$C57="Outside UK",PARTNERS!$E57="Existing partner")</f>
        <v>0</v>
      </c>
      <c r="AK33" s="2" t="b">
        <f>AND(PARTNERS!$D57="Artistic partner",PARTNERS!$E57="New partner")</f>
        <v>0</v>
      </c>
      <c r="AL33" s="2" t="b">
        <f>AND(PARTNERS!$D57="Heritage partner",PARTNERS!$E57="New partner")</f>
        <v>0</v>
      </c>
      <c r="AM33" s="2" t="b">
        <f>AND(PARTNERS!$D57="Funder",PARTNERS!$E57="New partner")</f>
        <v>0</v>
      </c>
      <c r="AN33" s="2" t="b">
        <f>AND(PARTNERS!$D57="Public Service partner",PARTNERS!$E57="New partner")</f>
        <v>0</v>
      </c>
      <c r="AO33" s="2" t="b">
        <f>AND(PARTNERS!$D57="Voluntary Sector / Charity partner",PARTNERS!$E57="New partner")</f>
        <v>0</v>
      </c>
      <c r="AP33" s="2" t="b">
        <f>AND(PARTNERS!$D57="Education partner",PARTNERS!$E57="New partner")</f>
        <v>0</v>
      </c>
      <c r="AQ33" s="2" t="b">
        <f>AND(PARTNERS!$D57="Other",PARTNERS!$E57="New partner")</f>
        <v>0</v>
      </c>
      <c r="AR33" s="2" t="b">
        <f>AND(PARTNERS!$D57="Artistic partner",PARTNERS!$E57="Existing partner")</f>
        <v>0</v>
      </c>
      <c r="AS33" s="2" t="b">
        <f>AND(PARTNERS!$D57="Heritage partner",PARTNERS!$E57="Existing partner")</f>
        <v>0</v>
      </c>
      <c r="AT33" s="2" t="b">
        <f>AND(PARTNERS!$D57="Funder",PARTNERS!$E57="Existing partner")</f>
        <v>0</v>
      </c>
      <c r="AU33" s="2" t="b">
        <f>AND(PARTNERS!$D57="Public Service partner",PARTNERS!$E57="Existing partner")</f>
        <v>0</v>
      </c>
      <c r="AV33" s="2" t="b">
        <f>AND(PARTNERS!$D57="Voluntary Sector / Charity partner",PARTNERS!$E57="Existing partner")</f>
        <v>0</v>
      </c>
      <c r="AW33" s="2" t="b">
        <f>AND(PARTNERS!$D57="Education partner",PARTNERS!$E57="Existing partner")</f>
        <v>0</v>
      </c>
      <c r="AX33" s="2" t="b">
        <f>AND(PARTNERS!$D57="Other",PARTNERS!$E57="Existing partner")</f>
        <v>0</v>
      </c>
    </row>
    <row r="34" spans="1:50">
      <c r="A34" s="16" t="s">
        <v>113</v>
      </c>
      <c r="T34" s="2" t="b">
        <f>AND(LEFT('EVENT DELIVERY'!B39,2)="HU",OR(LEN('EVENT DELIVERY'!B39)=6,AND(LEN('EVENT DELIVERY'!B39)=7,MID('EVENT DELIVERY'!B39,4,1)=" ")))</f>
        <v>0</v>
      </c>
      <c r="U34" s="2" t="b">
        <f>AND(LEFT('PROJECT DELIVERY TEAM'!B39,2)="HU",OR(LEN('PROJECT DELIVERY TEAM'!B39)=6,AND(LEN('PROJECT DELIVERY TEAM'!B39)=7,MID('PROJECT DELIVERY TEAM'!B39,4,1)=" ")))</f>
        <v>0</v>
      </c>
      <c r="V34" s="2" t="b">
        <f>AND(LEFT('AUDIENCES &amp; PART... - BY TYPE'!B137,2)="HU",OR(LEN('AUDIENCES &amp; PART... - BY TYPE'!B137)=6,AND(LEN('AUDIENCES &amp; PART... - BY TYPE'!B137)=7,MID('AUDIENCES &amp; PART... - BY TYPE'!B137,4,1)=" ")))</f>
        <v>0</v>
      </c>
      <c r="W34" s="2" t="b">
        <f>AND(LEFT(PARTNERS!B58,2)="HU",OR(LEN(PARTNERS!B58)=6,AND(LEN(PARTNERS!B58)=7,MID(PARTNERS!B58,4,1)=" ")),PARTNERS!E58="New partner")</f>
        <v>0</v>
      </c>
      <c r="X34" s="2" t="b">
        <f>AND(LEFT(PARTNERS!B58,2)="HU",OR(LEN(PARTNERS!B58)=6,AND(LEN(PARTNERS!B58)=7,MID(PARTNERS!B58,4,1)=" ")),PARTNERS!E58="Existing partner")</f>
        <v>0</v>
      </c>
      <c r="Y34" s="2" t="b">
        <f>AND(NOT(AND(LEFT(PARTNERS!B58,2)="HU",OR(LEN(PARTNERS!B58)=6,AND(LEN(PARTNERS!B58)=7,MID(PARTNERS!B58,4,1)=" ")))),PARTNERS!E58="New partner")</f>
        <v>0</v>
      </c>
      <c r="Z34" s="2" t="b">
        <f>AND(NOT(AND(LEFT(PARTNERS!B58,2)="HU",OR(LEN(PARTNERS!B58)=6,AND(LEN(PARTNERS!B58)=7,MID(PARTNERS!B58,4,1)=" ")))),PARTNERS!E58="Existing partner")</f>
        <v>0</v>
      </c>
      <c r="AA34" s="2" t="b">
        <f>AND(PARTNERS!$C58="Hull",PARTNERS!$E58="New partner")</f>
        <v>0</v>
      </c>
      <c r="AB34" s="2" t="b">
        <f>AND(PARTNERS!$C58="East Riding of Yorkshire",PARTNERS!$E58="New partner")</f>
        <v>0</v>
      </c>
      <c r="AC34" s="2" t="b">
        <f>AND(PARTNERS!$C58="Elsewhere in Yorkshire &amp; Humber",PARTNERS!$E58="New partner")</f>
        <v>0</v>
      </c>
      <c r="AD34" s="2" t="b">
        <f>AND(PARTNERS!$C58="Elsewhere in the UK",PARTNERS!$E58="New partner")</f>
        <v>0</v>
      </c>
      <c r="AE34" s="2" t="b">
        <f>AND(PARTNERS!$C58="Outside UK",PARTNERS!$E58="New partner")</f>
        <v>0</v>
      </c>
      <c r="AF34" s="2" t="b">
        <f>AND(PARTNERS!$C58="Hull",PARTNERS!$E58="Existing partner")</f>
        <v>0</v>
      </c>
      <c r="AG34" s="2" t="b">
        <f>AND(PARTNERS!$C58="East Riding of Yorkshire",PARTNERS!$E58="Existing partner")</f>
        <v>0</v>
      </c>
      <c r="AH34" s="2" t="b">
        <f>AND(PARTNERS!$C58="Elsewhere in Yorkshire &amp; Humber",PARTNERS!$E58="Existing partner")</f>
        <v>0</v>
      </c>
      <c r="AI34" s="2" t="b">
        <f>AND(PARTNERS!$C58="Elsewhere in the UK",PARTNERS!$E58="Existing partner")</f>
        <v>0</v>
      </c>
      <c r="AJ34" s="2" t="b">
        <f>AND(PARTNERS!$C58="Outside UK",PARTNERS!$E58="Existing partner")</f>
        <v>0</v>
      </c>
      <c r="AK34" s="2" t="b">
        <f>AND(PARTNERS!$D58="Artistic partner",PARTNERS!$E58="New partner")</f>
        <v>0</v>
      </c>
      <c r="AL34" s="2" t="b">
        <f>AND(PARTNERS!$D58="Heritage partner",PARTNERS!$E58="New partner")</f>
        <v>0</v>
      </c>
      <c r="AM34" s="2" t="b">
        <f>AND(PARTNERS!$D58="Funder",PARTNERS!$E58="New partner")</f>
        <v>0</v>
      </c>
      <c r="AN34" s="2" t="b">
        <f>AND(PARTNERS!$D58="Public Service partner",PARTNERS!$E58="New partner")</f>
        <v>0</v>
      </c>
      <c r="AO34" s="2" t="b">
        <f>AND(PARTNERS!$D58="Voluntary Sector / Charity partner",PARTNERS!$E58="New partner")</f>
        <v>0</v>
      </c>
      <c r="AP34" s="2" t="b">
        <f>AND(PARTNERS!$D58="Education partner",PARTNERS!$E58="New partner")</f>
        <v>0</v>
      </c>
      <c r="AQ34" s="2" t="b">
        <f>AND(PARTNERS!$D58="Other",PARTNERS!$E58="New partner")</f>
        <v>0</v>
      </c>
      <c r="AR34" s="2" t="b">
        <f>AND(PARTNERS!$D58="Artistic partner",PARTNERS!$E58="Existing partner")</f>
        <v>0</v>
      </c>
      <c r="AS34" s="2" t="b">
        <f>AND(PARTNERS!$D58="Heritage partner",PARTNERS!$E58="Existing partner")</f>
        <v>0</v>
      </c>
      <c r="AT34" s="2" t="b">
        <f>AND(PARTNERS!$D58="Funder",PARTNERS!$E58="Existing partner")</f>
        <v>0</v>
      </c>
      <c r="AU34" s="2" t="b">
        <f>AND(PARTNERS!$D58="Public Service partner",PARTNERS!$E58="Existing partner")</f>
        <v>0</v>
      </c>
      <c r="AV34" s="2" t="b">
        <f>AND(PARTNERS!$D58="Voluntary Sector / Charity partner",PARTNERS!$E58="Existing partner")</f>
        <v>0</v>
      </c>
      <c r="AW34" s="2" t="b">
        <f>AND(PARTNERS!$D58="Education partner",PARTNERS!$E58="Existing partner")</f>
        <v>0</v>
      </c>
      <c r="AX34" s="2" t="b">
        <f>AND(PARTNERS!$D58="Other",PARTNERS!$E58="Existing partner")</f>
        <v>0</v>
      </c>
    </row>
    <row r="35" spans="1:50">
      <c r="A35" s="16" t="s">
        <v>115</v>
      </c>
      <c r="T35" s="2" t="b">
        <f>AND(LEFT('EVENT DELIVERY'!B40,2)="HU",OR(LEN('EVENT DELIVERY'!B40)=6,AND(LEN('EVENT DELIVERY'!B40)=7,MID('EVENT DELIVERY'!B40,4,1)=" ")))</f>
        <v>0</v>
      </c>
      <c r="U35" s="2" t="b">
        <f>AND(LEFT('PROJECT DELIVERY TEAM'!B40,2)="HU",OR(LEN('PROJECT DELIVERY TEAM'!B40)=6,AND(LEN('PROJECT DELIVERY TEAM'!B40)=7,MID('PROJECT DELIVERY TEAM'!B40,4,1)=" ")))</f>
        <v>0</v>
      </c>
      <c r="V35" s="2" t="b">
        <f>AND(LEFT('AUDIENCES &amp; PART... - BY TYPE'!B138,2)="HU",OR(LEN('AUDIENCES &amp; PART... - BY TYPE'!B138)=6,AND(LEN('AUDIENCES &amp; PART... - BY TYPE'!B138)=7,MID('AUDIENCES &amp; PART... - BY TYPE'!B138,4,1)=" ")))</f>
        <v>0</v>
      </c>
      <c r="W35" s="2" t="b">
        <f>AND(LEFT(PARTNERS!B59,2)="HU",OR(LEN(PARTNERS!B59)=6,AND(LEN(PARTNERS!B59)=7,MID(PARTNERS!B59,4,1)=" ")),PARTNERS!E59="New partner")</f>
        <v>0</v>
      </c>
      <c r="X35" s="2" t="b">
        <f>AND(LEFT(PARTNERS!B59,2)="HU",OR(LEN(PARTNERS!B59)=6,AND(LEN(PARTNERS!B59)=7,MID(PARTNERS!B59,4,1)=" ")),PARTNERS!E59="Existing partner")</f>
        <v>0</v>
      </c>
      <c r="Y35" s="2" t="b">
        <f>AND(NOT(AND(LEFT(PARTNERS!B59,2)="HU",OR(LEN(PARTNERS!B59)=6,AND(LEN(PARTNERS!B59)=7,MID(PARTNERS!B59,4,1)=" ")))),PARTNERS!E59="New partner")</f>
        <v>0</v>
      </c>
      <c r="Z35" s="2" t="b">
        <f>AND(NOT(AND(LEFT(PARTNERS!B59,2)="HU",OR(LEN(PARTNERS!B59)=6,AND(LEN(PARTNERS!B59)=7,MID(PARTNERS!B59,4,1)=" ")))),PARTNERS!E59="Existing partner")</f>
        <v>0</v>
      </c>
      <c r="AA35" s="2" t="b">
        <f>AND(PARTNERS!$C59="Hull",PARTNERS!$E59="New partner")</f>
        <v>0</v>
      </c>
      <c r="AB35" s="2" t="b">
        <f>AND(PARTNERS!$C59="East Riding of Yorkshire",PARTNERS!$E59="New partner")</f>
        <v>0</v>
      </c>
      <c r="AC35" s="2" t="b">
        <f>AND(PARTNERS!$C59="Elsewhere in Yorkshire &amp; Humber",PARTNERS!$E59="New partner")</f>
        <v>0</v>
      </c>
      <c r="AD35" s="2" t="b">
        <f>AND(PARTNERS!$C59="Elsewhere in the UK",PARTNERS!$E59="New partner")</f>
        <v>0</v>
      </c>
      <c r="AE35" s="2" t="b">
        <f>AND(PARTNERS!$C59="Outside UK",PARTNERS!$E59="New partner")</f>
        <v>0</v>
      </c>
      <c r="AF35" s="2" t="b">
        <f>AND(PARTNERS!$C59="Hull",PARTNERS!$E59="Existing partner")</f>
        <v>0</v>
      </c>
      <c r="AG35" s="2" t="b">
        <f>AND(PARTNERS!$C59="East Riding of Yorkshire",PARTNERS!$E59="Existing partner")</f>
        <v>0</v>
      </c>
      <c r="AH35" s="2" t="b">
        <f>AND(PARTNERS!$C59="Elsewhere in Yorkshire &amp; Humber",PARTNERS!$E59="Existing partner")</f>
        <v>0</v>
      </c>
      <c r="AI35" s="2" t="b">
        <f>AND(PARTNERS!$C59="Elsewhere in the UK",PARTNERS!$E59="Existing partner")</f>
        <v>0</v>
      </c>
      <c r="AJ35" s="2" t="b">
        <f>AND(PARTNERS!$C59="Outside UK",PARTNERS!$E59="Existing partner")</f>
        <v>0</v>
      </c>
      <c r="AK35" s="2" t="b">
        <f>AND(PARTNERS!$D59="Artistic partner",PARTNERS!$E59="New partner")</f>
        <v>0</v>
      </c>
      <c r="AL35" s="2" t="b">
        <f>AND(PARTNERS!$D59="Heritage partner",PARTNERS!$E59="New partner")</f>
        <v>0</v>
      </c>
      <c r="AM35" s="2" t="b">
        <f>AND(PARTNERS!$D59="Funder",PARTNERS!$E59="New partner")</f>
        <v>0</v>
      </c>
      <c r="AN35" s="2" t="b">
        <f>AND(PARTNERS!$D59="Public Service partner",PARTNERS!$E59="New partner")</f>
        <v>0</v>
      </c>
      <c r="AO35" s="2" t="b">
        <f>AND(PARTNERS!$D59="Voluntary Sector / Charity partner",PARTNERS!$E59="New partner")</f>
        <v>0</v>
      </c>
      <c r="AP35" s="2" t="b">
        <f>AND(PARTNERS!$D59="Education partner",PARTNERS!$E59="New partner")</f>
        <v>0</v>
      </c>
      <c r="AQ35" s="2" t="b">
        <f>AND(PARTNERS!$D59="Other",PARTNERS!$E59="New partner")</f>
        <v>0</v>
      </c>
      <c r="AR35" s="2" t="b">
        <f>AND(PARTNERS!$D59="Artistic partner",PARTNERS!$E59="Existing partner")</f>
        <v>0</v>
      </c>
      <c r="AS35" s="2" t="b">
        <f>AND(PARTNERS!$D59="Heritage partner",PARTNERS!$E59="Existing partner")</f>
        <v>0</v>
      </c>
      <c r="AT35" s="2" t="b">
        <f>AND(PARTNERS!$D59="Funder",PARTNERS!$E59="Existing partner")</f>
        <v>0</v>
      </c>
      <c r="AU35" s="2" t="b">
        <f>AND(PARTNERS!$D59="Public Service partner",PARTNERS!$E59="Existing partner")</f>
        <v>0</v>
      </c>
      <c r="AV35" s="2" t="b">
        <f>AND(PARTNERS!$D59="Voluntary Sector / Charity partner",PARTNERS!$E59="Existing partner")</f>
        <v>0</v>
      </c>
      <c r="AW35" s="2" t="b">
        <f>AND(PARTNERS!$D59="Education partner",PARTNERS!$E59="Existing partner")</f>
        <v>0</v>
      </c>
      <c r="AX35" s="2" t="b">
        <f>AND(PARTNERS!$D59="Other",PARTNERS!$E59="Existing partner")</f>
        <v>0</v>
      </c>
    </row>
    <row r="36" spans="1:50">
      <c r="A36" s="16" t="s">
        <v>117</v>
      </c>
      <c r="T36" s="2" t="b">
        <f>AND(LEFT('EVENT DELIVERY'!B41,2)="HU",OR(LEN('EVENT DELIVERY'!B41)=6,AND(LEN('EVENT DELIVERY'!B41)=7,MID('EVENT DELIVERY'!B41,4,1)=" ")))</f>
        <v>0</v>
      </c>
      <c r="U36" s="2" t="b">
        <f>AND(LEFT('PROJECT DELIVERY TEAM'!B41,2)="HU",OR(LEN('PROJECT DELIVERY TEAM'!B41)=6,AND(LEN('PROJECT DELIVERY TEAM'!B41)=7,MID('PROJECT DELIVERY TEAM'!B41,4,1)=" ")))</f>
        <v>0</v>
      </c>
      <c r="V36" s="2" t="b">
        <f>AND(LEFT('AUDIENCES &amp; PART... - BY TYPE'!B139,2)="HU",OR(LEN('AUDIENCES &amp; PART... - BY TYPE'!B139)=6,AND(LEN('AUDIENCES &amp; PART... - BY TYPE'!B139)=7,MID('AUDIENCES &amp; PART... - BY TYPE'!B139,4,1)=" ")))</f>
        <v>0</v>
      </c>
      <c r="W36" s="2" t="b">
        <f>AND(LEFT(PARTNERS!B60,2)="HU",OR(LEN(PARTNERS!B60)=6,AND(LEN(PARTNERS!B60)=7,MID(PARTNERS!B60,4,1)=" ")),PARTNERS!E60="New partner")</f>
        <v>0</v>
      </c>
      <c r="X36" s="2" t="b">
        <f>AND(LEFT(PARTNERS!B60,2)="HU",OR(LEN(PARTNERS!B60)=6,AND(LEN(PARTNERS!B60)=7,MID(PARTNERS!B60,4,1)=" ")),PARTNERS!E60="Existing partner")</f>
        <v>0</v>
      </c>
      <c r="Y36" s="2" t="b">
        <f>AND(NOT(AND(LEFT(PARTNERS!B60,2)="HU",OR(LEN(PARTNERS!B60)=6,AND(LEN(PARTNERS!B60)=7,MID(PARTNERS!B60,4,1)=" ")))),PARTNERS!E60="New partner")</f>
        <v>0</v>
      </c>
      <c r="Z36" s="2" t="b">
        <f>AND(NOT(AND(LEFT(PARTNERS!B60,2)="HU",OR(LEN(PARTNERS!B60)=6,AND(LEN(PARTNERS!B60)=7,MID(PARTNERS!B60,4,1)=" ")))),PARTNERS!E60="Existing partner")</f>
        <v>0</v>
      </c>
      <c r="AA36" s="2" t="b">
        <f>AND(PARTNERS!$C60="Hull",PARTNERS!$E60="New partner")</f>
        <v>0</v>
      </c>
      <c r="AB36" s="2" t="b">
        <f>AND(PARTNERS!$C60="East Riding of Yorkshire",PARTNERS!$E60="New partner")</f>
        <v>0</v>
      </c>
      <c r="AC36" s="2" t="b">
        <f>AND(PARTNERS!$C60="Elsewhere in Yorkshire &amp; Humber",PARTNERS!$E60="New partner")</f>
        <v>0</v>
      </c>
      <c r="AD36" s="2" t="b">
        <f>AND(PARTNERS!$C60="Elsewhere in the UK",PARTNERS!$E60="New partner")</f>
        <v>0</v>
      </c>
      <c r="AE36" s="2" t="b">
        <f>AND(PARTNERS!$C60="Outside UK",PARTNERS!$E60="New partner")</f>
        <v>0</v>
      </c>
      <c r="AF36" s="2" t="b">
        <f>AND(PARTNERS!$C60="Hull",PARTNERS!$E60="Existing partner")</f>
        <v>0</v>
      </c>
      <c r="AG36" s="2" t="b">
        <f>AND(PARTNERS!$C60="East Riding of Yorkshire",PARTNERS!$E60="Existing partner")</f>
        <v>0</v>
      </c>
      <c r="AH36" s="2" t="b">
        <f>AND(PARTNERS!$C60="Elsewhere in Yorkshire &amp; Humber",PARTNERS!$E60="Existing partner")</f>
        <v>0</v>
      </c>
      <c r="AI36" s="2" t="b">
        <f>AND(PARTNERS!$C60="Elsewhere in the UK",PARTNERS!$E60="Existing partner")</f>
        <v>0</v>
      </c>
      <c r="AJ36" s="2" t="b">
        <f>AND(PARTNERS!$C60="Outside UK",PARTNERS!$E60="Existing partner")</f>
        <v>0</v>
      </c>
      <c r="AK36" s="2" t="b">
        <f>AND(PARTNERS!$D60="Artistic partner",PARTNERS!$E60="New partner")</f>
        <v>0</v>
      </c>
      <c r="AL36" s="2" t="b">
        <f>AND(PARTNERS!$D60="Heritage partner",PARTNERS!$E60="New partner")</f>
        <v>0</v>
      </c>
      <c r="AM36" s="2" t="b">
        <f>AND(PARTNERS!$D60="Funder",PARTNERS!$E60="New partner")</f>
        <v>0</v>
      </c>
      <c r="AN36" s="2" t="b">
        <f>AND(PARTNERS!$D60="Public Service partner",PARTNERS!$E60="New partner")</f>
        <v>0</v>
      </c>
      <c r="AO36" s="2" t="b">
        <f>AND(PARTNERS!$D60="Voluntary Sector / Charity partner",PARTNERS!$E60="New partner")</f>
        <v>0</v>
      </c>
      <c r="AP36" s="2" t="b">
        <f>AND(PARTNERS!$D60="Education partner",PARTNERS!$E60="New partner")</f>
        <v>0</v>
      </c>
      <c r="AQ36" s="2" t="b">
        <f>AND(PARTNERS!$D60="Other",PARTNERS!$E60="New partner")</f>
        <v>0</v>
      </c>
      <c r="AR36" s="2" t="b">
        <f>AND(PARTNERS!$D60="Artistic partner",PARTNERS!$E60="Existing partner")</f>
        <v>0</v>
      </c>
      <c r="AS36" s="2" t="b">
        <f>AND(PARTNERS!$D60="Heritage partner",PARTNERS!$E60="Existing partner")</f>
        <v>0</v>
      </c>
      <c r="AT36" s="2" t="b">
        <f>AND(PARTNERS!$D60="Funder",PARTNERS!$E60="Existing partner")</f>
        <v>0</v>
      </c>
      <c r="AU36" s="2" t="b">
        <f>AND(PARTNERS!$D60="Public Service partner",PARTNERS!$E60="Existing partner")</f>
        <v>0</v>
      </c>
      <c r="AV36" s="2" t="b">
        <f>AND(PARTNERS!$D60="Voluntary Sector / Charity partner",PARTNERS!$E60="Existing partner")</f>
        <v>0</v>
      </c>
      <c r="AW36" s="2" t="b">
        <f>AND(PARTNERS!$D60="Education partner",PARTNERS!$E60="Existing partner")</f>
        <v>0</v>
      </c>
      <c r="AX36" s="2" t="b">
        <f>AND(PARTNERS!$D60="Other",PARTNERS!$E60="Existing partner")</f>
        <v>0</v>
      </c>
    </row>
    <row r="37" spans="1:50">
      <c r="A37" s="2" t="s">
        <v>119</v>
      </c>
      <c r="T37" s="2" t="b">
        <f>AND(LEFT('EVENT DELIVERY'!B42,2)="HU",OR(LEN('EVENT DELIVERY'!B42)=6,AND(LEN('EVENT DELIVERY'!B42)=7,MID('EVENT DELIVERY'!B42,4,1)=" ")))</f>
        <v>0</v>
      </c>
      <c r="U37" s="2" t="b">
        <f>AND(LEFT('PROJECT DELIVERY TEAM'!B42,2)="HU",OR(LEN('PROJECT DELIVERY TEAM'!B42)=6,AND(LEN('PROJECT DELIVERY TEAM'!B42)=7,MID('PROJECT DELIVERY TEAM'!B42,4,1)=" ")))</f>
        <v>0</v>
      </c>
      <c r="V37" s="2" t="b">
        <f>AND(LEFT('AUDIENCES &amp; PART... - BY TYPE'!B140,2)="HU",OR(LEN('AUDIENCES &amp; PART... - BY TYPE'!B140)=6,AND(LEN('AUDIENCES &amp; PART... - BY TYPE'!B140)=7,MID('AUDIENCES &amp; PART... - BY TYPE'!B140,4,1)=" ")))</f>
        <v>0</v>
      </c>
      <c r="W37" s="2" t="b">
        <f>AND(LEFT(PARTNERS!B61,2)="HU",OR(LEN(PARTNERS!B61)=6,AND(LEN(PARTNERS!B61)=7,MID(PARTNERS!B61,4,1)=" ")),PARTNERS!E61="New partner")</f>
        <v>0</v>
      </c>
      <c r="X37" s="2" t="b">
        <f>AND(LEFT(PARTNERS!B61,2)="HU",OR(LEN(PARTNERS!B61)=6,AND(LEN(PARTNERS!B61)=7,MID(PARTNERS!B61,4,1)=" ")),PARTNERS!E61="Existing partner")</f>
        <v>0</v>
      </c>
      <c r="Y37" s="2" t="b">
        <f>AND(NOT(AND(LEFT(PARTNERS!B61,2)="HU",OR(LEN(PARTNERS!B61)=6,AND(LEN(PARTNERS!B61)=7,MID(PARTNERS!B61,4,1)=" ")))),PARTNERS!E61="New partner")</f>
        <v>0</v>
      </c>
      <c r="Z37" s="2" t="b">
        <f>AND(NOT(AND(LEFT(PARTNERS!B61,2)="HU",OR(LEN(PARTNERS!B61)=6,AND(LEN(PARTNERS!B61)=7,MID(PARTNERS!B61,4,1)=" ")))),PARTNERS!E61="Existing partner")</f>
        <v>0</v>
      </c>
      <c r="AA37" s="2" t="b">
        <f>AND(PARTNERS!$C61="Hull",PARTNERS!$E61="New partner")</f>
        <v>0</v>
      </c>
      <c r="AB37" s="2" t="b">
        <f>AND(PARTNERS!$C61="East Riding of Yorkshire",PARTNERS!$E61="New partner")</f>
        <v>0</v>
      </c>
      <c r="AC37" s="2" t="b">
        <f>AND(PARTNERS!$C61="Elsewhere in Yorkshire &amp; Humber",PARTNERS!$E61="New partner")</f>
        <v>0</v>
      </c>
      <c r="AD37" s="2" t="b">
        <f>AND(PARTNERS!$C61="Elsewhere in the UK",PARTNERS!$E61="New partner")</f>
        <v>0</v>
      </c>
      <c r="AE37" s="2" t="b">
        <f>AND(PARTNERS!$C61="Outside UK",PARTNERS!$E61="New partner")</f>
        <v>0</v>
      </c>
      <c r="AF37" s="2" t="b">
        <f>AND(PARTNERS!$C61="Hull",PARTNERS!$E61="Existing partner")</f>
        <v>0</v>
      </c>
      <c r="AG37" s="2" t="b">
        <f>AND(PARTNERS!$C61="East Riding of Yorkshire",PARTNERS!$E61="Existing partner")</f>
        <v>0</v>
      </c>
      <c r="AH37" s="2" t="b">
        <f>AND(PARTNERS!$C61="Elsewhere in Yorkshire &amp; Humber",PARTNERS!$E61="Existing partner")</f>
        <v>0</v>
      </c>
      <c r="AI37" s="2" t="b">
        <f>AND(PARTNERS!$C61="Elsewhere in the UK",PARTNERS!$E61="Existing partner")</f>
        <v>0</v>
      </c>
      <c r="AJ37" s="2" t="b">
        <f>AND(PARTNERS!$C61="Outside UK",PARTNERS!$E61="Existing partner")</f>
        <v>0</v>
      </c>
      <c r="AK37" s="2" t="b">
        <f>AND(PARTNERS!$D61="Artistic partner",PARTNERS!$E61="New partner")</f>
        <v>0</v>
      </c>
      <c r="AL37" s="2" t="b">
        <f>AND(PARTNERS!$D61="Heritage partner",PARTNERS!$E61="New partner")</f>
        <v>0</v>
      </c>
      <c r="AM37" s="2" t="b">
        <f>AND(PARTNERS!$D61="Funder",PARTNERS!$E61="New partner")</f>
        <v>0</v>
      </c>
      <c r="AN37" s="2" t="b">
        <f>AND(PARTNERS!$D61="Public Service partner",PARTNERS!$E61="New partner")</f>
        <v>0</v>
      </c>
      <c r="AO37" s="2" t="b">
        <f>AND(PARTNERS!$D61="Voluntary Sector / Charity partner",PARTNERS!$E61="New partner")</f>
        <v>0</v>
      </c>
      <c r="AP37" s="2" t="b">
        <f>AND(PARTNERS!$D61="Education partner",PARTNERS!$E61="New partner")</f>
        <v>0</v>
      </c>
      <c r="AQ37" s="2" t="b">
        <f>AND(PARTNERS!$D61="Other",PARTNERS!$E61="New partner")</f>
        <v>0</v>
      </c>
      <c r="AR37" s="2" t="b">
        <f>AND(PARTNERS!$D61="Artistic partner",PARTNERS!$E61="Existing partner")</f>
        <v>0</v>
      </c>
      <c r="AS37" s="2" t="b">
        <f>AND(PARTNERS!$D61="Heritage partner",PARTNERS!$E61="Existing partner")</f>
        <v>0</v>
      </c>
      <c r="AT37" s="2" t="b">
        <f>AND(PARTNERS!$D61="Funder",PARTNERS!$E61="Existing partner")</f>
        <v>0</v>
      </c>
      <c r="AU37" s="2" t="b">
        <f>AND(PARTNERS!$D61="Public Service partner",PARTNERS!$E61="Existing partner")</f>
        <v>0</v>
      </c>
      <c r="AV37" s="2" t="b">
        <f>AND(PARTNERS!$D61="Voluntary Sector / Charity partner",PARTNERS!$E61="Existing partner")</f>
        <v>0</v>
      </c>
      <c r="AW37" s="2" t="b">
        <f>AND(PARTNERS!$D61="Education partner",PARTNERS!$E61="Existing partner")</f>
        <v>0</v>
      </c>
      <c r="AX37" s="2" t="b">
        <f>AND(PARTNERS!$D61="Other",PARTNERS!$E61="Existing partner")</f>
        <v>0</v>
      </c>
    </row>
    <row r="38" spans="1:50">
      <c r="A38" s="2" t="s">
        <v>121</v>
      </c>
      <c r="T38" s="2" t="b">
        <f>AND(LEFT('EVENT DELIVERY'!B43,2)="HU",OR(LEN('EVENT DELIVERY'!B43)=6,AND(LEN('EVENT DELIVERY'!B43)=7,MID('EVENT DELIVERY'!B43,4,1)=" ")))</f>
        <v>0</v>
      </c>
      <c r="U38" s="2" t="b">
        <f>AND(LEFT('PROJECT DELIVERY TEAM'!B43,2)="HU",OR(LEN('PROJECT DELIVERY TEAM'!B43)=6,AND(LEN('PROJECT DELIVERY TEAM'!B43)=7,MID('PROJECT DELIVERY TEAM'!B43,4,1)=" ")))</f>
        <v>0</v>
      </c>
      <c r="V38" s="2" t="b">
        <f>AND(LEFT('AUDIENCES &amp; PART... - BY TYPE'!B141,2)="HU",OR(LEN('AUDIENCES &amp; PART... - BY TYPE'!B141)=6,AND(LEN('AUDIENCES &amp; PART... - BY TYPE'!B141)=7,MID('AUDIENCES &amp; PART... - BY TYPE'!B141,4,1)=" ")))</f>
        <v>0</v>
      </c>
      <c r="W38" s="2" t="b">
        <f>AND(LEFT(PARTNERS!B62,2)="HU",OR(LEN(PARTNERS!B62)=6,AND(LEN(PARTNERS!B62)=7,MID(PARTNERS!B62,4,1)=" ")),PARTNERS!E62="New partner")</f>
        <v>0</v>
      </c>
      <c r="X38" s="2" t="b">
        <f>AND(LEFT(PARTNERS!B62,2)="HU",OR(LEN(PARTNERS!B62)=6,AND(LEN(PARTNERS!B62)=7,MID(PARTNERS!B62,4,1)=" ")),PARTNERS!E62="Existing partner")</f>
        <v>0</v>
      </c>
      <c r="Y38" s="2" t="b">
        <f>AND(NOT(AND(LEFT(PARTNERS!B62,2)="HU",OR(LEN(PARTNERS!B62)=6,AND(LEN(PARTNERS!B62)=7,MID(PARTNERS!B62,4,1)=" ")))),PARTNERS!E62="New partner")</f>
        <v>0</v>
      </c>
      <c r="Z38" s="2" t="b">
        <f>AND(NOT(AND(LEFT(PARTNERS!B62,2)="HU",OR(LEN(PARTNERS!B62)=6,AND(LEN(PARTNERS!B62)=7,MID(PARTNERS!B62,4,1)=" ")))),PARTNERS!E62="Existing partner")</f>
        <v>0</v>
      </c>
      <c r="AA38" s="2" t="b">
        <f>AND(PARTNERS!$C62="Hull",PARTNERS!$E62="New partner")</f>
        <v>0</v>
      </c>
      <c r="AB38" s="2" t="b">
        <f>AND(PARTNERS!$C62="East Riding of Yorkshire",PARTNERS!$E62="New partner")</f>
        <v>0</v>
      </c>
      <c r="AC38" s="2" t="b">
        <f>AND(PARTNERS!$C62="Elsewhere in Yorkshire &amp; Humber",PARTNERS!$E62="New partner")</f>
        <v>0</v>
      </c>
      <c r="AD38" s="2" t="b">
        <f>AND(PARTNERS!$C62="Elsewhere in the UK",PARTNERS!$E62="New partner")</f>
        <v>0</v>
      </c>
      <c r="AE38" s="2" t="b">
        <f>AND(PARTNERS!$C62="Outside UK",PARTNERS!$E62="New partner")</f>
        <v>0</v>
      </c>
      <c r="AF38" s="2" t="b">
        <f>AND(PARTNERS!$C62="Hull",PARTNERS!$E62="Existing partner")</f>
        <v>0</v>
      </c>
      <c r="AG38" s="2" t="b">
        <f>AND(PARTNERS!$C62="East Riding of Yorkshire",PARTNERS!$E62="Existing partner")</f>
        <v>0</v>
      </c>
      <c r="AH38" s="2" t="b">
        <f>AND(PARTNERS!$C62="Elsewhere in Yorkshire &amp; Humber",PARTNERS!$E62="Existing partner")</f>
        <v>0</v>
      </c>
      <c r="AI38" s="2" t="b">
        <f>AND(PARTNERS!$C62="Elsewhere in the UK",PARTNERS!$E62="Existing partner")</f>
        <v>0</v>
      </c>
      <c r="AJ38" s="2" t="b">
        <f>AND(PARTNERS!$C62="Outside UK",PARTNERS!$E62="Existing partner")</f>
        <v>0</v>
      </c>
      <c r="AK38" s="2" t="b">
        <f>AND(PARTNERS!$D62="Artistic partner",PARTNERS!$E62="New partner")</f>
        <v>0</v>
      </c>
      <c r="AL38" s="2" t="b">
        <f>AND(PARTNERS!$D62="Heritage partner",PARTNERS!$E62="New partner")</f>
        <v>0</v>
      </c>
      <c r="AM38" s="2" t="b">
        <f>AND(PARTNERS!$D62="Funder",PARTNERS!$E62="New partner")</f>
        <v>0</v>
      </c>
      <c r="AN38" s="2" t="b">
        <f>AND(PARTNERS!$D62="Public Service partner",PARTNERS!$E62="New partner")</f>
        <v>0</v>
      </c>
      <c r="AO38" s="2" t="b">
        <f>AND(PARTNERS!$D62="Voluntary Sector / Charity partner",PARTNERS!$E62="New partner")</f>
        <v>0</v>
      </c>
      <c r="AP38" s="2" t="b">
        <f>AND(PARTNERS!$D62="Education partner",PARTNERS!$E62="New partner")</f>
        <v>0</v>
      </c>
      <c r="AQ38" s="2" t="b">
        <f>AND(PARTNERS!$D62="Other",PARTNERS!$E62="New partner")</f>
        <v>0</v>
      </c>
      <c r="AR38" s="2" t="b">
        <f>AND(PARTNERS!$D62="Artistic partner",PARTNERS!$E62="Existing partner")</f>
        <v>0</v>
      </c>
      <c r="AS38" s="2" t="b">
        <f>AND(PARTNERS!$D62="Heritage partner",PARTNERS!$E62="Existing partner")</f>
        <v>0</v>
      </c>
      <c r="AT38" s="2" t="b">
        <f>AND(PARTNERS!$D62="Funder",PARTNERS!$E62="Existing partner")</f>
        <v>0</v>
      </c>
      <c r="AU38" s="2" t="b">
        <f>AND(PARTNERS!$D62="Public Service partner",PARTNERS!$E62="Existing partner")</f>
        <v>0</v>
      </c>
      <c r="AV38" s="2" t="b">
        <f>AND(PARTNERS!$D62="Voluntary Sector / Charity partner",PARTNERS!$E62="Existing partner")</f>
        <v>0</v>
      </c>
      <c r="AW38" s="2" t="b">
        <f>AND(PARTNERS!$D62="Education partner",PARTNERS!$E62="Existing partner")</f>
        <v>0</v>
      </c>
      <c r="AX38" s="2" t="b">
        <f>AND(PARTNERS!$D62="Other",PARTNERS!$E62="Existing partner")</f>
        <v>0</v>
      </c>
    </row>
    <row r="39" spans="1:50">
      <c r="A39" s="2" t="s">
        <v>123</v>
      </c>
      <c r="T39" s="2" t="b">
        <f>AND(LEFT('EVENT DELIVERY'!B44,2)="HU",OR(LEN('EVENT DELIVERY'!B44)=6,AND(LEN('EVENT DELIVERY'!B44)=7,MID('EVENT DELIVERY'!B44,4,1)=" ")))</f>
        <v>0</v>
      </c>
      <c r="U39" s="2" t="b">
        <f>AND(LEFT('PROJECT DELIVERY TEAM'!B44,2)="HU",OR(LEN('PROJECT DELIVERY TEAM'!B44)=6,AND(LEN('PROJECT DELIVERY TEAM'!B44)=7,MID('PROJECT DELIVERY TEAM'!B44,4,1)=" ")))</f>
        <v>0</v>
      </c>
      <c r="V39" s="2" t="b">
        <f>AND(LEFT('AUDIENCES &amp; PART... - BY TYPE'!B142,2)="HU",OR(LEN('AUDIENCES &amp; PART... - BY TYPE'!B142)=6,AND(LEN('AUDIENCES &amp; PART... - BY TYPE'!B142)=7,MID('AUDIENCES &amp; PART... - BY TYPE'!B142,4,1)=" ")))</f>
        <v>0</v>
      </c>
      <c r="W39" s="2" t="b">
        <f>AND(LEFT(PARTNERS!B63,2)="HU",OR(LEN(PARTNERS!B63)=6,AND(LEN(PARTNERS!B63)=7,MID(PARTNERS!B63,4,1)=" ")),PARTNERS!E63="New partner")</f>
        <v>0</v>
      </c>
      <c r="X39" s="2" t="b">
        <f>AND(LEFT(PARTNERS!B63,2)="HU",OR(LEN(PARTNERS!B63)=6,AND(LEN(PARTNERS!B63)=7,MID(PARTNERS!B63,4,1)=" ")),PARTNERS!E63="Existing partner")</f>
        <v>0</v>
      </c>
      <c r="Y39" s="2" t="b">
        <f>AND(NOT(AND(LEFT(PARTNERS!B63,2)="HU",OR(LEN(PARTNERS!B63)=6,AND(LEN(PARTNERS!B63)=7,MID(PARTNERS!B63,4,1)=" ")))),PARTNERS!E63="New partner")</f>
        <v>0</v>
      </c>
      <c r="Z39" s="2" t="b">
        <f>AND(NOT(AND(LEFT(PARTNERS!B63,2)="HU",OR(LEN(PARTNERS!B63)=6,AND(LEN(PARTNERS!B63)=7,MID(PARTNERS!B63,4,1)=" ")))),PARTNERS!E63="Existing partner")</f>
        <v>0</v>
      </c>
      <c r="AA39" s="2" t="b">
        <f>AND(PARTNERS!$C63="Hull",PARTNERS!$E63="New partner")</f>
        <v>0</v>
      </c>
      <c r="AB39" s="2" t="b">
        <f>AND(PARTNERS!$C63="East Riding of Yorkshire",PARTNERS!$E63="New partner")</f>
        <v>0</v>
      </c>
      <c r="AC39" s="2" t="b">
        <f>AND(PARTNERS!$C63="Elsewhere in Yorkshire &amp; Humber",PARTNERS!$E63="New partner")</f>
        <v>0</v>
      </c>
      <c r="AD39" s="2" t="b">
        <f>AND(PARTNERS!$C63="Elsewhere in the UK",PARTNERS!$E63="New partner")</f>
        <v>0</v>
      </c>
      <c r="AE39" s="2" t="b">
        <f>AND(PARTNERS!$C63="Outside UK",PARTNERS!$E63="New partner")</f>
        <v>0</v>
      </c>
      <c r="AF39" s="2" t="b">
        <f>AND(PARTNERS!$C63="Hull",PARTNERS!$E63="Existing partner")</f>
        <v>0</v>
      </c>
      <c r="AG39" s="2" t="b">
        <f>AND(PARTNERS!$C63="East Riding of Yorkshire",PARTNERS!$E63="Existing partner")</f>
        <v>0</v>
      </c>
      <c r="AH39" s="2" t="b">
        <f>AND(PARTNERS!$C63="Elsewhere in Yorkshire &amp; Humber",PARTNERS!$E63="Existing partner")</f>
        <v>0</v>
      </c>
      <c r="AI39" s="2" t="b">
        <f>AND(PARTNERS!$C63="Elsewhere in the UK",PARTNERS!$E63="Existing partner")</f>
        <v>0</v>
      </c>
      <c r="AJ39" s="2" t="b">
        <f>AND(PARTNERS!$C63="Outside UK",PARTNERS!$E63="Existing partner")</f>
        <v>0</v>
      </c>
      <c r="AK39" s="2" t="b">
        <f>AND(PARTNERS!$D63="Artistic partner",PARTNERS!$E63="New partner")</f>
        <v>0</v>
      </c>
      <c r="AL39" s="2" t="b">
        <f>AND(PARTNERS!$D63="Heritage partner",PARTNERS!$E63="New partner")</f>
        <v>0</v>
      </c>
      <c r="AM39" s="2" t="b">
        <f>AND(PARTNERS!$D63="Funder",PARTNERS!$E63="New partner")</f>
        <v>0</v>
      </c>
      <c r="AN39" s="2" t="b">
        <f>AND(PARTNERS!$D63="Public Service partner",PARTNERS!$E63="New partner")</f>
        <v>0</v>
      </c>
      <c r="AO39" s="2" t="b">
        <f>AND(PARTNERS!$D63="Voluntary Sector / Charity partner",PARTNERS!$E63="New partner")</f>
        <v>0</v>
      </c>
      <c r="AP39" s="2" t="b">
        <f>AND(PARTNERS!$D63="Education partner",PARTNERS!$E63="New partner")</f>
        <v>0</v>
      </c>
      <c r="AQ39" s="2" t="b">
        <f>AND(PARTNERS!$D63="Other",PARTNERS!$E63="New partner")</f>
        <v>0</v>
      </c>
      <c r="AR39" s="2" t="b">
        <f>AND(PARTNERS!$D63="Artistic partner",PARTNERS!$E63="Existing partner")</f>
        <v>0</v>
      </c>
      <c r="AS39" s="2" t="b">
        <f>AND(PARTNERS!$D63="Heritage partner",PARTNERS!$E63="Existing partner")</f>
        <v>0</v>
      </c>
      <c r="AT39" s="2" t="b">
        <f>AND(PARTNERS!$D63="Funder",PARTNERS!$E63="Existing partner")</f>
        <v>0</v>
      </c>
      <c r="AU39" s="2" t="b">
        <f>AND(PARTNERS!$D63="Public Service partner",PARTNERS!$E63="Existing partner")</f>
        <v>0</v>
      </c>
      <c r="AV39" s="2" t="b">
        <f>AND(PARTNERS!$D63="Voluntary Sector / Charity partner",PARTNERS!$E63="Existing partner")</f>
        <v>0</v>
      </c>
      <c r="AW39" s="2" t="b">
        <f>AND(PARTNERS!$D63="Education partner",PARTNERS!$E63="Existing partner")</f>
        <v>0</v>
      </c>
      <c r="AX39" s="2" t="b">
        <f>AND(PARTNERS!$D63="Other",PARTNERS!$E63="Existing partner")</f>
        <v>0</v>
      </c>
    </row>
    <row r="40" spans="1:50">
      <c r="A40" s="2" t="s">
        <v>125</v>
      </c>
      <c r="T40" s="2" t="b">
        <f>AND(LEFT('EVENT DELIVERY'!B45,2)="HU",OR(LEN('EVENT DELIVERY'!B45)=6,AND(LEN('EVENT DELIVERY'!B45)=7,MID('EVENT DELIVERY'!B45,4,1)=" ")))</f>
        <v>0</v>
      </c>
      <c r="U40" s="2" t="b">
        <f>AND(LEFT('PROJECT DELIVERY TEAM'!B45,2)="HU",OR(LEN('PROJECT DELIVERY TEAM'!B45)=6,AND(LEN('PROJECT DELIVERY TEAM'!B45)=7,MID('PROJECT DELIVERY TEAM'!B45,4,1)=" ")))</f>
        <v>0</v>
      </c>
      <c r="V40" s="2" t="b">
        <f>AND(LEFT('AUDIENCES &amp; PART... - BY TYPE'!B143,2)="HU",OR(LEN('AUDIENCES &amp; PART... - BY TYPE'!B143)=6,AND(LEN('AUDIENCES &amp; PART... - BY TYPE'!B143)=7,MID('AUDIENCES &amp; PART... - BY TYPE'!B143,4,1)=" ")))</f>
        <v>0</v>
      </c>
      <c r="W40" s="2" t="b">
        <f>AND(LEFT(PARTNERS!B64,2)="HU",OR(LEN(PARTNERS!B64)=6,AND(LEN(PARTNERS!B64)=7,MID(PARTNERS!B64,4,1)=" ")),PARTNERS!E64="New partner")</f>
        <v>0</v>
      </c>
      <c r="X40" s="2" t="b">
        <f>AND(LEFT(PARTNERS!B64,2)="HU",OR(LEN(PARTNERS!B64)=6,AND(LEN(PARTNERS!B64)=7,MID(PARTNERS!B64,4,1)=" ")),PARTNERS!E64="Existing partner")</f>
        <v>0</v>
      </c>
      <c r="Y40" s="2" t="b">
        <f>AND(NOT(AND(LEFT(PARTNERS!B64,2)="HU",OR(LEN(PARTNERS!B64)=6,AND(LEN(PARTNERS!B64)=7,MID(PARTNERS!B64,4,1)=" ")))),PARTNERS!E64="New partner")</f>
        <v>0</v>
      </c>
      <c r="Z40" s="2" t="b">
        <f>AND(NOT(AND(LEFT(PARTNERS!B64,2)="HU",OR(LEN(PARTNERS!B64)=6,AND(LEN(PARTNERS!B64)=7,MID(PARTNERS!B64,4,1)=" ")))),PARTNERS!E64="Existing partner")</f>
        <v>0</v>
      </c>
      <c r="AA40" s="2" t="b">
        <f>AND(PARTNERS!$C64="Hull",PARTNERS!$E64="New partner")</f>
        <v>0</v>
      </c>
      <c r="AB40" s="2" t="b">
        <f>AND(PARTNERS!$C64="East Riding of Yorkshire",PARTNERS!$E64="New partner")</f>
        <v>0</v>
      </c>
      <c r="AC40" s="2" t="b">
        <f>AND(PARTNERS!$C64="Elsewhere in Yorkshire &amp; Humber",PARTNERS!$E64="New partner")</f>
        <v>0</v>
      </c>
      <c r="AD40" s="2" t="b">
        <f>AND(PARTNERS!$C64="Elsewhere in the UK",PARTNERS!$E64="New partner")</f>
        <v>0</v>
      </c>
      <c r="AE40" s="2" t="b">
        <f>AND(PARTNERS!$C64="Outside UK",PARTNERS!$E64="New partner")</f>
        <v>0</v>
      </c>
      <c r="AF40" s="2" t="b">
        <f>AND(PARTNERS!$C64="Hull",PARTNERS!$E64="Existing partner")</f>
        <v>0</v>
      </c>
      <c r="AG40" s="2" t="b">
        <f>AND(PARTNERS!$C64="East Riding of Yorkshire",PARTNERS!$E64="Existing partner")</f>
        <v>0</v>
      </c>
      <c r="AH40" s="2" t="b">
        <f>AND(PARTNERS!$C64="Elsewhere in Yorkshire &amp; Humber",PARTNERS!$E64="Existing partner")</f>
        <v>0</v>
      </c>
      <c r="AI40" s="2" t="b">
        <f>AND(PARTNERS!$C64="Elsewhere in the UK",PARTNERS!$E64="Existing partner")</f>
        <v>0</v>
      </c>
      <c r="AJ40" s="2" t="b">
        <f>AND(PARTNERS!$C64="Outside UK",PARTNERS!$E64="Existing partner")</f>
        <v>0</v>
      </c>
      <c r="AK40" s="2" t="b">
        <f>AND(PARTNERS!$D64="Artistic partner",PARTNERS!$E64="New partner")</f>
        <v>0</v>
      </c>
      <c r="AL40" s="2" t="b">
        <f>AND(PARTNERS!$D64="Heritage partner",PARTNERS!$E64="New partner")</f>
        <v>0</v>
      </c>
      <c r="AM40" s="2" t="b">
        <f>AND(PARTNERS!$D64="Funder",PARTNERS!$E64="New partner")</f>
        <v>0</v>
      </c>
      <c r="AN40" s="2" t="b">
        <f>AND(PARTNERS!$D64="Public Service partner",PARTNERS!$E64="New partner")</f>
        <v>0</v>
      </c>
      <c r="AO40" s="2" t="b">
        <f>AND(PARTNERS!$D64="Voluntary Sector / Charity partner",PARTNERS!$E64="New partner")</f>
        <v>0</v>
      </c>
      <c r="AP40" s="2" t="b">
        <f>AND(PARTNERS!$D64="Education partner",PARTNERS!$E64="New partner")</f>
        <v>0</v>
      </c>
      <c r="AQ40" s="2" t="b">
        <f>AND(PARTNERS!$D64="Other",PARTNERS!$E64="New partner")</f>
        <v>0</v>
      </c>
      <c r="AR40" s="2" t="b">
        <f>AND(PARTNERS!$D64="Artistic partner",PARTNERS!$E64="Existing partner")</f>
        <v>0</v>
      </c>
      <c r="AS40" s="2" t="b">
        <f>AND(PARTNERS!$D64="Heritage partner",PARTNERS!$E64="Existing partner")</f>
        <v>0</v>
      </c>
      <c r="AT40" s="2" t="b">
        <f>AND(PARTNERS!$D64="Funder",PARTNERS!$E64="Existing partner")</f>
        <v>0</v>
      </c>
      <c r="AU40" s="2" t="b">
        <f>AND(PARTNERS!$D64="Public Service partner",PARTNERS!$E64="Existing partner")</f>
        <v>0</v>
      </c>
      <c r="AV40" s="2" t="b">
        <f>AND(PARTNERS!$D64="Voluntary Sector / Charity partner",PARTNERS!$E64="Existing partner")</f>
        <v>0</v>
      </c>
      <c r="AW40" s="2" t="b">
        <f>AND(PARTNERS!$D64="Education partner",PARTNERS!$E64="Existing partner")</f>
        <v>0</v>
      </c>
      <c r="AX40" s="2" t="b">
        <f>AND(PARTNERS!$D64="Other",PARTNERS!$E64="Existing partner")</f>
        <v>0</v>
      </c>
    </row>
    <row r="41" spans="1:50">
      <c r="A41" s="2" t="s">
        <v>127</v>
      </c>
      <c r="T41" s="2" t="b">
        <f>AND(LEFT('EVENT DELIVERY'!B46,2)="HU",OR(LEN('EVENT DELIVERY'!B46)=6,AND(LEN('EVENT DELIVERY'!B46)=7,MID('EVENT DELIVERY'!B46,4,1)=" ")))</f>
        <v>0</v>
      </c>
      <c r="U41" s="2" t="b">
        <f>AND(LEFT('PROJECT DELIVERY TEAM'!B46,2)="HU",OR(LEN('PROJECT DELIVERY TEAM'!B46)=6,AND(LEN('PROJECT DELIVERY TEAM'!B46)=7,MID('PROJECT DELIVERY TEAM'!B46,4,1)=" ")))</f>
        <v>0</v>
      </c>
      <c r="V41" s="2" t="b">
        <f>AND(LEFT('AUDIENCES &amp; PART... - BY TYPE'!B144,2)="HU",OR(LEN('AUDIENCES &amp; PART... - BY TYPE'!B144)=6,AND(LEN('AUDIENCES &amp; PART... - BY TYPE'!B144)=7,MID('AUDIENCES &amp; PART... - BY TYPE'!B144,4,1)=" ")))</f>
        <v>0</v>
      </c>
      <c r="W41" s="2" t="b">
        <f>AND(LEFT(PARTNERS!B65,2)="HU",OR(LEN(PARTNERS!B65)=6,AND(LEN(PARTNERS!B65)=7,MID(PARTNERS!B65,4,1)=" ")),PARTNERS!E65="New partner")</f>
        <v>0</v>
      </c>
      <c r="X41" s="2" t="b">
        <f>AND(LEFT(PARTNERS!B65,2)="HU",OR(LEN(PARTNERS!B65)=6,AND(LEN(PARTNERS!B65)=7,MID(PARTNERS!B65,4,1)=" ")),PARTNERS!E65="Existing partner")</f>
        <v>0</v>
      </c>
      <c r="Y41" s="2" t="b">
        <f>AND(NOT(AND(LEFT(PARTNERS!B65,2)="HU",OR(LEN(PARTNERS!B65)=6,AND(LEN(PARTNERS!B65)=7,MID(PARTNERS!B65,4,1)=" ")))),PARTNERS!E65="New partner")</f>
        <v>0</v>
      </c>
      <c r="Z41" s="2" t="b">
        <f>AND(NOT(AND(LEFT(PARTNERS!B65,2)="HU",OR(LEN(PARTNERS!B65)=6,AND(LEN(PARTNERS!B65)=7,MID(PARTNERS!B65,4,1)=" ")))),PARTNERS!E65="Existing partner")</f>
        <v>0</v>
      </c>
      <c r="AA41" s="2" t="b">
        <f>AND(PARTNERS!$C65="Hull",PARTNERS!$E65="New partner")</f>
        <v>0</v>
      </c>
      <c r="AB41" s="2" t="b">
        <f>AND(PARTNERS!$C65="East Riding of Yorkshire",PARTNERS!$E65="New partner")</f>
        <v>0</v>
      </c>
      <c r="AC41" s="2" t="b">
        <f>AND(PARTNERS!$C65="Elsewhere in Yorkshire &amp; Humber",PARTNERS!$E65="New partner")</f>
        <v>0</v>
      </c>
      <c r="AD41" s="2" t="b">
        <f>AND(PARTNERS!$C65="Elsewhere in the UK",PARTNERS!$E65="New partner")</f>
        <v>0</v>
      </c>
      <c r="AE41" s="2" t="b">
        <f>AND(PARTNERS!$C65="Outside UK",PARTNERS!$E65="New partner")</f>
        <v>0</v>
      </c>
      <c r="AF41" s="2" t="b">
        <f>AND(PARTNERS!$C65="Hull",PARTNERS!$E65="Existing partner")</f>
        <v>0</v>
      </c>
      <c r="AG41" s="2" t="b">
        <f>AND(PARTNERS!$C65="East Riding of Yorkshire",PARTNERS!$E65="Existing partner")</f>
        <v>0</v>
      </c>
      <c r="AH41" s="2" t="b">
        <f>AND(PARTNERS!$C65="Elsewhere in Yorkshire &amp; Humber",PARTNERS!$E65="Existing partner")</f>
        <v>0</v>
      </c>
      <c r="AI41" s="2" t="b">
        <f>AND(PARTNERS!$C65="Elsewhere in the UK",PARTNERS!$E65="Existing partner")</f>
        <v>0</v>
      </c>
      <c r="AJ41" s="2" t="b">
        <f>AND(PARTNERS!$C65="Outside UK",PARTNERS!$E65="Existing partner")</f>
        <v>0</v>
      </c>
      <c r="AK41" s="2" t="b">
        <f>AND(PARTNERS!$D65="Artistic partner",PARTNERS!$E65="New partner")</f>
        <v>0</v>
      </c>
      <c r="AL41" s="2" t="b">
        <f>AND(PARTNERS!$D65="Heritage partner",PARTNERS!$E65="New partner")</f>
        <v>0</v>
      </c>
      <c r="AM41" s="2" t="b">
        <f>AND(PARTNERS!$D65="Funder",PARTNERS!$E65="New partner")</f>
        <v>0</v>
      </c>
      <c r="AN41" s="2" t="b">
        <f>AND(PARTNERS!$D65="Public Service partner",PARTNERS!$E65="New partner")</f>
        <v>0</v>
      </c>
      <c r="AO41" s="2" t="b">
        <f>AND(PARTNERS!$D65="Voluntary Sector / Charity partner",PARTNERS!$E65="New partner")</f>
        <v>0</v>
      </c>
      <c r="AP41" s="2" t="b">
        <f>AND(PARTNERS!$D65="Education partner",PARTNERS!$E65="New partner")</f>
        <v>0</v>
      </c>
      <c r="AQ41" s="2" t="b">
        <f>AND(PARTNERS!$D65="Other",PARTNERS!$E65="New partner")</f>
        <v>0</v>
      </c>
      <c r="AR41" s="2" t="b">
        <f>AND(PARTNERS!$D65="Artistic partner",PARTNERS!$E65="Existing partner")</f>
        <v>0</v>
      </c>
      <c r="AS41" s="2" t="b">
        <f>AND(PARTNERS!$D65="Heritage partner",PARTNERS!$E65="Existing partner")</f>
        <v>0</v>
      </c>
      <c r="AT41" s="2" t="b">
        <f>AND(PARTNERS!$D65="Funder",PARTNERS!$E65="Existing partner")</f>
        <v>0</v>
      </c>
      <c r="AU41" s="2" t="b">
        <f>AND(PARTNERS!$D65="Public Service partner",PARTNERS!$E65="Existing partner")</f>
        <v>0</v>
      </c>
      <c r="AV41" s="2" t="b">
        <f>AND(PARTNERS!$D65="Voluntary Sector / Charity partner",PARTNERS!$E65="Existing partner")</f>
        <v>0</v>
      </c>
      <c r="AW41" s="2" t="b">
        <f>AND(PARTNERS!$D65="Education partner",PARTNERS!$E65="Existing partner")</f>
        <v>0</v>
      </c>
      <c r="AX41" s="2" t="b">
        <f>AND(PARTNERS!$D65="Other",PARTNERS!$E65="Existing partner")</f>
        <v>0</v>
      </c>
    </row>
    <row r="42" spans="1:50">
      <c r="A42" s="2" t="s">
        <v>129</v>
      </c>
      <c r="T42" s="2" t="b">
        <f>AND(LEFT('EVENT DELIVERY'!B47,2)="HU",OR(LEN('EVENT DELIVERY'!B47)=6,AND(LEN('EVENT DELIVERY'!B47)=7,MID('EVENT DELIVERY'!B47,4,1)=" ")))</f>
        <v>0</v>
      </c>
      <c r="U42" s="2" t="b">
        <f>AND(LEFT('PROJECT DELIVERY TEAM'!B47,2)="HU",OR(LEN('PROJECT DELIVERY TEAM'!B47)=6,AND(LEN('PROJECT DELIVERY TEAM'!B47)=7,MID('PROJECT DELIVERY TEAM'!B47,4,1)=" ")))</f>
        <v>0</v>
      </c>
      <c r="V42" s="2" t="b">
        <f>AND(LEFT('AUDIENCES &amp; PART... - BY TYPE'!B145,2)="HU",OR(LEN('AUDIENCES &amp; PART... - BY TYPE'!B145)=6,AND(LEN('AUDIENCES &amp; PART... - BY TYPE'!B145)=7,MID('AUDIENCES &amp; PART... - BY TYPE'!B145,4,1)=" ")))</f>
        <v>0</v>
      </c>
      <c r="W42" s="2" t="b">
        <f>AND(LEFT(PARTNERS!B66,2)="HU",OR(LEN(PARTNERS!B66)=6,AND(LEN(PARTNERS!B66)=7,MID(PARTNERS!B66,4,1)=" ")),PARTNERS!E66="New partner")</f>
        <v>0</v>
      </c>
      <c r="X42" s="2" t="b">
        <f>AND(LEFT(PARTNERS!B66,2)="HU",OR(LEN(PARTNERS!B66)=6,AND(LEN(PARTNERS!B66)=7,MID(PARTNERS!B66,4,1)=" ")),PARTNERS!E66="Existing partner")</f>
        <v>0</v>
      </c>
      <c r="Y42" s="2" t="b">
        <f>AND(NOT(AND(LEFT(PARTNERS!B66,2)="HU",OR(LEN(PARTNERS!B66)=6,AND(LEN(PARTNERS!B66)=7,MID(PARTNERS!B66,4,1)=" ")))),PARTNERS!E66="New partner")</f>
        <v>0</v>
      </c>
      <c r="Z42" s="2" t="b">
        <f>AND(NOT(AND(LEFT(PARTNERS!B66,2)="HU",OR(LEN(PARTNERS!B66)=6,AND(LEN(PARTNERS!B66)=7,MID(PARTNERS!B66,4,1)=" ")))),PARTNERS!E66="Existing partner")</f>
        <v>0</v>
      </c>
      <c r="AA42" s="2" t="b">
        <f>AND(PARTNERS!$C66="Hull",PARTNERS!$E66="New partner")</f>
        <v>0</v>
      </c>
      <c r="AB42" s="2" t="b">
        <f>AND(PARTNERS!$C66="East Riding of Yorkshire",PARTNERS!$E66="New partner")</f>
        <v>0</v>
      </c>
      <c r="AC42" s="2" t="b">
        <f>AND(PARTNERS!$C66="Elsewhere in Yorkshire &amp; Humber",PARTNERS!$E66="New partner")</f>
        <v>0</v>
      </c>
      <c r="AD42" s="2" t="b">
        <f>AND(PARTNERS!$C66="Elsewhere in the UK",PARTNERS!$E66="New partner")</f>
        <v>0</v>
      </c>
      <c r="AE42" s="2" t="b">
        <f>AND(PARTNERS!$C66="Outside UK",PARTNERS!$E66="New partner")</f>
        <v>0</v>
      </c>
      <c r="AF42" s="2" t="b">
        <f>AND(PARTNERS!$C66="Hull",PARTNERS!$E66="Existing partner")</f>
        <v>0</v>
      </c>
      <c r="AG42" s="2" t="b">
        <f>AND(PARTNERS!$C66="East Riding of Yorkshire",PARTNERS!$E66="Existing partner")</f>
        <v>0</v>
      </c>
      <c r="AH42" s="2" t="b">
        <f>AND(PARTNERS!$C66="Elsewhere in Yorkshire &amp; Humber",PARTNERS!$E66="Existing partner")</f>
        <v>0</v>
      </c>
      <c r="AI42" s="2" t="b">
        <f>AND(PARTNERS!$C66="Elsewhere in the UK",PARTNERS!$E66="Existing partner")</f>
        <v>0</v>
      </c>
      <c r="AJ42" s="2" t="b">
        <f>AND(PARTNERS!$C66="Outside UK",PARTNERS!$E66="Existing partner")</f>
        <v>0</v>
      </c>
      <c r="AK42" s="2" t="b">
        <f>AND(PARTNERS!$D66="Artistic partner",PARTNERS!$E66="New partner")</f>
        <v>0</v>
      </c>
      <c r="AL42" s="2" t="b">
        <f>AND(PARTNERS!$D66="Heritage partner",PARTNERS!$E66="New partner")</f>
        <v>0</v>
      </c>
      <c r="AM42" s="2" t="b">
        <f>AND(PARTNERS!$D66="Funder",PARTNERS!$E66="New partner")</f>
        <v>0</v>
      </c>
      <c r="AN42" s="2" t="b">
        <f>AND(PARTNERS!$D66="Public Service partner",PARTNERS!$E66="New partner")</f>
        <v>0</v>
      </c>
      <c r="AO42" s="2" t="b">
        <f>AND(PARTNERS!$D66="Voluntary Sector / Charity partner",PARTNERS!$E66="New partner")</f>
        <v>0</v>
      </c>
      <c r="AP42" s="2" t="b">
        <f>AND(PARTNERS!$D66="Education partner",PARTNERS!$E66="New partner")</f>
        <v>0</v>
      </c>
      <c r="AQ42" s="2" t="b">
        <f>AND(PARTNERS!$D66="Other",PARTNERS!$E66="New partner")</f>
        <v>0</v>
      </c>
      <c r="AR42" s="2" t="b">
        <f>AND(PARTNERS!$D66="Artistic partner",PARTNERS!$E66="Existing partner")</f>
        <v>0</v>
      </c>
      <c r="AS42" s="2" t="b">
        <f>AND(PARTNERS!$D66="Heritage partner",PARTNERS!$E66="Existing partner")</f>
        <v>0</v>
      </c>
      <c r="AT42" s="2" t="b">
        <f>AND(PARTNERS!$D66="Funder",PARTNERS!$E66="Existing partner")</f>
        <v>0</v>
      </c>
      <c r="AU42" s="2" t="b">
        <f>AND(PARTNERS!$D66="Public Service partner",PARTNERS!$E66="Existing partner")</f>
        <v>0</v>
      </c>
      <c r="AV42" s="2" t="b">
        <f>AND(PARTNERS!$D66="Voluntary Sector / Charity partner",PARTNERS!$E66="Existing partner")</f>
        <v>0</v>
      </c>
      <c r="AW42" s="2" t="b">
        <f>AND(PARTNERS!$D66="Education partner",PARTNERS!$E66="Existing partner")</f>
        <v>0</v>
      </c>
      <c r="AX42" s="2" t="b">
        <f>AND(PARTNERS!$D66="Other",PARTNERS!$E66="Existing partner")</f>
        <v>0</v>
      </c>
    </row>
    <row r="43" spans="1:50">
      <c r="A43" s="2" t="s">
        <v>131</v>
      </c>
      <c r="T43" s="2" t="b">
        <f>AND(LEFT('EVENT DELIVERY'!B48,2)="HU",OR(LEN('EVENT DELIVERY'!B48)=6,AND(LEN('EVENT DELIVERY'!B48)=7,MID('EVENT DELIVERY'!B48,4,1)=" ")))</f>
        <v>0</v>
      </c>
      <c r="U43" s="2" t="b">
        <f>AND(LEFT('PROJECT DELIVERY TEAM'!B48,2)="HU",OR(LEN('PROJECT DELIVERY TEAM'!B48)=6,AND(LEN('PROJECT DELIVERY TEAM'!B48)=7,MID('PROJECT DELIVERY TEAM'!B48,4,1)=" ")))</f>
        <v>0</v>
      </c>
      <c r="V43" s="2" t="b">
        <f>AND(LEFT('AUDIENCES &amp; PART... - BY TYPE'!B146,2)="HU",OR(LEN('AUDIENCES &amp; PART... - BY TYPE'!B146)=6,AND(LEN('AUDIENCES &amp; PART... - BY TYPE'!B146)=7,MID('AUDIENCES &amp; PART... - BY TYPE'!B146,4,1)=" ")))</f>
        <v>0</v>
      </c>
      <c r="W43" s="2" t="b">
        <f>AND(LEFT(PARTNERS!B67,2)="HU",OR(LEN(PARTNERS!B67)=6,AND(LEN(PARTNERS!B67)=7,MID(PARTNERS!B67,4,1)=" ")),PARTNERS!E67="New partner")</f>
        <v>0</v>
      </c>
      <c r="X43" s="2" t="b">
        <f>AND(LEFT(PARTNERS!B67,2)="HU",OR(LEN(PARTNERS!B67)=6,AND(LEN(PARTNERS!B67)=7,MID(PARTNERS!B67,4,1)=" ")),PARTNERS!E67="Existing partner")</f>
        <v>0</v>
      </c>
      <c r="Y43" s="2" t="b">
        <f>AND(NOT(AND(LEFT(PARTNERS!B67,2)="HU",OR(LEN(PARTNERS!B67)=6,AND(LEN(PARTNERS!B67)=7,MID(PARTNERS!B67,4,1)=" ")))),PARTNERS!E67="New partner")</f>
        <v>0</v>
      </c>
      <c r="Z43" s="2" t="b">
        <f>AND(NOT(AND(LEFT(PARTNERS!B67,2)="HU",OR(LEN(PARTNERS!B67)=6,AND(LEN(PARTNERS!B67)=7,MID(PARTNERS!B67,4,1)=" ")))),PARTNERS!E67="Existing partner")</f>
        <v>0</v>
      </c>
      <c r="AA43" s="2" t="b">
        <f>AND(PARTNERS!$C67="Hull",PARTNERS!$E67="New partner")</f>
        <v>0</v>
      </c>
      <c r="AB43" s="2" t="b">
        <f>AND(PARTNERS!$C67="East Riding of Yorkshire",PARTNERS!$E67="New partner")</f>
        <v>0</v>
      </c>
      <c r="AC43" s="2" t="b">
        <f>AND(PARTNERS!$C67="Elsewhere in Yorkshire &amp; Humber",PARTNERS!$E67="New partner")</f>
        <v>0</v>
      </c>
      <c r="AD43" s="2" t="b">
        <f>AND(PARTNERS!$C67="Elsewhere in the UK",PARTNERS!$E67="New partner")</f>
        <v>0</v>
      </c>
      <c r="AE43" s="2" t="b">
        <f>AND(PARTNERS!$C67="Outside UK",PARTNERS!$E67="New partner")</f>
        <v>0</v>
      </c>
      <c r="AF43" s="2" t="b">
        <f>AND(PARTNERS!$C67="Hull",PARTNERS!$E67="Existing partner")</f>
        <v>0</v>
      </c>
      <c r="AG43" s="2" t="b">
        <f>AND(PARTNERS!$C67="East Riding of Yorkshire",PARTNERS!$E67="Existing partner")</f>
        <v>0</v>
      </c>
      <c r="AH43" s="2" t="b">
        <f>AND(PARTNERS!$C67="Elsewhere in Yorkshire &amp; Humber",PARTNERS!$E67="Existing partner")</f>
        <v>0</v>
      </c>
      <c r="AI43" s="2" t="b">
        <f>AND(PARTNERS!$C67="Elsewhere in the UK",PARTNERS!$E67="Existing partner")</f>
        <v>0</v>
      </c>
      <c r="AJ43" s="2" t="b">
        <f>AND(PARTNERS!$C67="Outside UK",PARTNERS!$E67="Existing partner")</f>
        <v>0</v>
      </c>
      <c r="AK43" s="2" t="b">
        <f>AND(PARTNERS!$D67="Artistic partner",PARTNERS!$E67="New partner")</f>
        <v>0</v>
      </c>
      <c r="AL43" s="2" t="b">
        <f>AND(PARTNERS!$D67="Heritage partner",PARTNERS!$E67="New partner")</f>
        <v>0</v>
      </c>
      <c r="AM43" s="2" t="b">
        <f>AND(PARTNERS!$D67="Funder",PARTNERS!$E67="New partner")</f>
        <v>0</v>
      </c>
      <c r="AN43" s="2" t="b">
        <f>AND(PARTNERS!$D67="Public Service partner",PARTNERS!$E67="New partner")</f>
        <v>0</v>
      </c>
      <c r="AO43" s="2" t="b">
        <f>AND(PARTNERS!$D67="Voluntary Sector / Charity partner",PARTNERS!$E67="New partner")</f>
        <v>0</v>
      </c>
      <c r="AP43" s="2" t="b">
        <f>AND(PARTNERS!$D67="Education partner",PARTNERS!$E67="New partner")</f>
        <v>0</v>
      </c>
      <c r="AQ43" s="2" t="b">
        <f>AND(PARTNERS!$D67="Other",PARTNERS!$E67="New partner")</f>
        <v>0</v>
      </c>
      <c r="AR43" s="2" t="b">
        <f>AND(PARTNERS!$D67="Artistic partner",PARTNERS!$E67="Existing partner")</f>
        <v>0</v>
      </c>
      <c r="AS43" s="2" t="b">
        <f>AND(PARTNERS!$D67="Heritage partner",PARTNERS!$E67="Existing partner")</f>
        <v>0</v>
      </c>
      <c r="AT43" s="2" t="b">
        <f>AND(PARTNERS!$D67="Funder",PARTNERS!$E67="Existing partner")</f>
        <v>0</v>
      </c>
      <c r="AU43" s="2" t="b">
        <f>AND(PARTNERS!$D67="Public Service partner",PARTNERS!$E67="Existing partner")</f>
        <v>0</v>
      </c>
      <c r="AV43" s="2" t="b">
        <f>AND(PARTNERS!$D67="Voluntary Sector / Charity partner",PARTNERS!$E67="Existing partner")</f>
        <v>0</v>
      </c>
      <c r="AW43" s="2" t="b">
        <f>AND(PARTNERS!$D67="Education partner",PARTNERS!$E67="Existing partner")</f>
        <v>0</v>
      </c>
      <c r="AX43" s="2" t="b">
        <f>AND(PARTNERS!$D67="Other",PARTNERS!$E67="Existing partner")</f>
        <v>0</v>
      </c>
    </row>
    <row r="44" spans="1:50">
      <c r="T44" s="2" t="b">
        <f>AND(LEFT('EVENT DELIVERY'!B49,2)="HU",OR(LEN('EVENT DELIVERY'!B49)=6,AND(LEN('EVENT DELIVERY'!B49)=7,MID('EVENT DELIVERY'!B49,4,1)=" ")))</f>
        <v>0</v>
      </c>
      <c r="U44" s="2" t="b">
        <f>AND(LEFT('PROJECT DELIVERY TEAM'!B49,2)="HU",OR(LEN('PROJECT DELIVERY TEAM'!B49)=6,AND(LEN('PROJECT DELIVERY TEAM'!B49)=7,MID('PROJECT DELIVERY TEAM'!B49,4,1)=" ")))</f>
        <v>0</v>
      </c>
      <c r="V44" s="2" t="b">
        <f>AND(LEFT('AUDIENCES &amp; PART... - BY TYPE'!B147,2)="HU",OR(LEN('AUDIENCES &amp; PART... - BY TYPE'!B147)=6,AND(LEN('AUDIENCES &amp; PART... - BY TYPE'!B147)=7,MID('AUDIENCES &amp; PART... - BY TYPE'!B147,4,1)=" ")))</f>
        <v>0</v>
      </c>
      <c r="W44" s="2" t="b">
        <f>AND(LEFT(PARTNERS!B68,2)="HU",OR(LEN(PARTNERS!B68)=6,AND(LEN(PARTNERS!B68)=7,MID(PARTNERS!B68,4,1)=" ")),PARTNERS!E68="New partner")</f>
        <v>0</v>
      </c>
      <c r="X44" s="2" t="b">
        <f>AND(LEFT(PARTNERS!B68,2)="HU",OR(LEN(PARTNERS!B68)=6,AND(LEN(PARTNERS!B68)=7,MID(PARTNERS!B68,4,1)=" ")),PARTNERS!E68="Existing partner")</f>
        <v>0</v>
      </c>
      <c r="Y44" s="2" t="b">
        <f>AND(NOT(AND(LEFT(PARTNERS!B68,2)="HU",OR(LEN(PARTNERS!B68)=6,AND(LEN(PARTNERS!B68)=7,MID(PARTNERS!B68,4,1)=" ")))),PARTNERS!E68="New partner")</f>
        <v>0</v>
      </c>
      <c r="Z44" s="2" t="b">
        <f>AND(NOT(AND(LEFT(PARTNERS!B68,2)="HU",OR(LEN(PARTNERS!B68)=6,AND(LEN(PARTNERS!B68)=7,MID(PARTNERS!B68,4,1)=" ")))),PARTNERS!E68="Existing partner")</f>
        <v>0</v>
      </c>
      <c r="AA44" s="2" t="b">
        <f>AND(PARTNERS!$C68="Hull",PARTNERS!$E68="New partner")</f>
        <v>0</v>
      </c>
      <c r="AB44" s="2" t="b">
        <f>AND(PARTNERS!$C68="East Riding of Yorkshire",PARTNERS!$E68="New partner")</f>
        <v>0</v>
      </c>
      <c r="AC44" s="2" t="b">
        <f>AND(PARTNERS!$C68="Elsewhere in Yorkshire &amp; Humber",PARTNERS!$E68="New partner")</f>
        <v>0</v>
      </c>
      <c r="AD44" s="2" t="b">
        <f>AND(PARTNERS!$C68="Elsewhere in the UK",PARTNERS!$E68="New partner")</f>
        <v>0</v>
      </c>
      <c r="AE44" s="2" t="b">
        <f>AND(PARTNERS!$C68="Outside UK",PARTNERS!$E68="New partner")</f>
        <v>0</v>
      </c>
      <c r="AF44" s="2" t="b">
        <f>AND(PARTNERS!$C68="Hull",PARTNERS!$E68="Existing partner")</f>
        <v>0</v>
      </c>
      <c r="AG44" s="2" t="b">
        <f>AND(PARTNERS!$C68="East Riding of Yorkshire",PARTNERS!$E68="Existing partner")</f>
        <v>0</v>
      </c>
      <c r="AH44" s="2" t="b">
        <f>AND(PARTNERS!$C68="Elsewhere in Yorkshire &amp; Humber",PARTNERS!$E68="Existing partner")</f>
        <v>0</v>
      </c>
      <c r="AI44" s="2" t="b">
        <f>AND(PARTNERS!$C68="Elsewhere in the UK",PARTNERS!$E68="Existing partner")</f>
        <v>0</v>
      </c>
      <c r="AJ44" s="2" t="b">
        <f>AND(PARTNERS!$C68="Outside UK",PARTNERS!$E68="Existing partner")</f>
        <v>0</v>
      </c>
      <c r="AK44" s="2" t="b">
        <f>AND(PARTNERS!$D68="Artistic partner",PARTNERS!$E68="New partner")</f>
        <v>0</v>
      </c>
      <c r="AL44" s="2" t="b">
        <f>AND(PARTNERS!$D68="Heritage partner",PARTNERS!$E68="New partner")</f>
        <v>0</v>
      </c>
      <c r="AM44" s="2" t="b">
        <f>AND(PARTNERS!$D68="Funder",PARTNERS!$E68="New partner")</f>
        <v>0</v>
      </c>
      <c r="AN44" s="2" t="b">
        <f>AND(PARTNERS!$D68="Public Service partner",PARTNERS!$E68="New partner")</f>
        <v>0</v>
      </c>
      <c r="AO44" s="2" t="b">
        <f>AND(PARTNERS!$D68="Voluntary Sector / Charity partner",PARTNERS!$E68="New partner")</f>
        <v>0</v>
      </c>
      <c r="AP44" s="2" t="b">
        <f>AND(PARTNERS!$D68="Education partner",PARTNERS!$E68="New partner")</f>
        <v>0</v>
      </c>
      <c r="AQ44" s="2" t="b">
        <f>AND(PARTNERS!$D68="Other",PARTNERS!$E68="New partner")</f>
        <v>0</v>
      </c>
      <c r="AR44" s="2" t="b">
        <f>AND(PARTNERS!$D68="Artistic partner",PARTNERS!$E68="Existing partner")</f>
        <v>0</v>
      </c>
      <c r="AS44" s="2" t="b">
        <f>AND(PARTNERS!$D68="Heritage partner",PARTNERS!$E68="Existing partner")</f>
        <v>0</v>
      </c>
      <c r="AT44" s="2" t="b">
        <f>AND(PARTNERS!$D68="Funder",PARTNERS!$E68="Existing partner")</f>
        <v>0</v>
      </c>
      <c r="AU44" s="2" t="b">
        <f>AND(PARTNERS!$D68="Public Service partner",PARTNERS!$E68="Existing partner")</f>
        <v>0</v>
      </c>
      <c r="AV44" s="2" t="b">
        <f>AND(PARTNERS!$D68="Voluntary Sector / Charity partner",PARTNERS!$E68="Existing partner")</f>
        <v>0</v>
      </c>
      <c r="AW44" s="2" t="b">
        <f>AND(PARTNERS!$D68="Education partner",PARTNERS!$E68="Existing partner")</f>
        <v>0</v>
      </c>
      <c r="AX44" s="2" t="b">
        <f>AND(PARTNERS!$D68="Other",PARTNERS!$E68="Existing partner")</f>
        <v>0</v>
      </c>
    </row>
    <row r="45" spans="1:50">
      <c r="T45" s="2" t="b">
        <f>AND(LEFT('EVENT DELIVERY'!B50,2)="HU",OR(LEN('EVENT DELIVERY'!B50)=6,AND(LEN('EVENT DELIVERY'!B50)=7,MID('EVENT DELIVERY'!B50,4,1)=" ")))</f>
        <v>0</v>
      </c>
      <c r="U45" s="2" t="b">
        <f>AND(LEFT('PROJECT DELIVERY TEAM'!B50,2)="HU",OR(LEN('PROJECT DELIVERY TEAM'!B50)=6,AND(LEN('PROJECT DELIVERY TEAM'!B50)=7,MID('PROJECT DELIVERY TEAM'!B50,4,1)=" ")))</f>
        <v>0</v>
      </c>
      <c r="V45" s="2" t="b">
        <f>AND(LEFT('AUDIENCES &amp; PART... - BY TYPE'!B148,2)="HU",OR(LEN('AUDIENCES &amp; PART... - BY TYPE'!B148)=6,AND(LEN('AUDIENCES &amp; PART... - BY TYPE'!B148)=7,MID('AUDIENCES &amp; PART... - BY TYPE'!B148,4,1)=" ")))</f>
        <v>0</v>
      </c>
      <c r="W45" s="2" t="b">
        <f>AND(LEFT(PARTNERS!B69,2)="HU",OR(LEN(PARTNERS!B69)=6,AND(LEN(PARTNERS!B69)=7,MID(PARTNERS!B69,4,1)=" ")),PARTNERS!E69="New partner")</f>
        <v>0</v>
      </c>
      <c r="X45" s="2" t="b">
        <f>AND(LEFT(PARTNERS!B69,2)="HU",OR(LEN(PARTNERS!B69)=6,AND(LEN(PARTNERS!B69)=7,MID(PARTNERS!B69,4,1)=" ")),PARTNERS!E69="Existing partner")</f>
        <v>0</v>
      </c>
      <c r="Y45" s="2" t="b">
        <f>AND(NOT(AND(LEFT(PARTNERS!B69,2)="HU",OR(LEN(PARTNERS!B69)=6,AND(LEN(PARTNERS!B69)=7,MID(PARTNERS!B69,4,1)=" ")))),PARTNERS!E69="New partner")</f>
        <v>0</v>
      </c>
      <c r="Z45" s="2" t="b">
        <f>AND(NOT(AND(LEFT(PARTNERS!B69,2)="HU",OR(LEN(PARTNERS!B69)=6,AND(LEN(PARTNERS!B69)=7,MID(PARTNERS!B69,4,1)=" ")))),PARTNERS!E69="Existing partner")</f>
        <v>0</v>
      </c>
      <c r="AA45" s="2" t="b">
        <f>AND(PARTNERS!$C69="Hull",PARTNERS!$E69="New partner")</f>
        <v>0</v>
      </c>
      <c r="AB45" s="2" t="b">
        <f>AND(PARTNERS!$C69="East Riding of Yorkshire",PARTNERS!$E69="New partner")</f>
        <v>0</v>
      </c>
      <c r="AC45" s="2" t="b">
        <f>AND(PARTNERS!$C69="Elsewhere in Yorkshire &amp; Humber",PARTNERS!$E69="New partner")</f>
        <v>0</v>
      </c>
      <c r="AD45" s="2" t="b">
        <f>AND(PARTNERS!$C69="Elsewhere in the UK",PARTNERS!$E69="New partner")</f>
        <v>0</v>
      </c>
      <c r="AE45" s="2" t="b">
        <f>AND(PARTNERS!$C69="Outside UK",PARTNERS!$E69="New partner")</f>
        <v>0</v>
      </c>
      <c r="AF45" s="2" t="b">
        <f>AND(PARTNERS!$C69="Hull",PARTNERS!$E69="Existing partner")</f>
        <v>0</v>
      </c>
      <c r="AG45" s="2" t="b">
        <f>AND(PARTNERS!$C69="East Riding of Yorkshire",PARTNERS!$E69="Existing partner")</f>
        <v>0</v>
      </c>
      <c r="AH45" s="2" t="b">
        <f>AND(PARTNERS!$C69="Elsewhere in Yorkshire &amp; Humber",PARTNERS!$E69="Existing partner")</f>
        <v>0</v>
      </c>
      <c r="AI45" s="2" t="b">
        <f>AND(PARTNERS!$C69="Elsewhere in the UK",PARTNERS!$E69="Existing partner")</f>
        <v>0</v>
      </c>
      <c r="AJ45" s="2" t="b">
        <f>AND(PARTNERS!$C69="Outside UK",PARTNERS!$E69="Existing partner")</f>
        <v>0</v>
      </c>
      <c r="AK45" s="2" t="b">
        <f>AND(PARTNERS!$D69="Artistic partner",PARTNERS!$E69="New partner")</f>
        <v>0</v>
      </c>
      <c r="AL45" s="2" t="b">
        <f>AND(PARTNERS!$D69="Heritage partner",PARTNERS!$E69="New partner")</f>
        <v>0</v>
      </c>
      <c r="AM45" s="2" t="b">
        <f>AND(PARTNERS!$D69="Funder",PARTNERS!$E69="New partner")</f>
        <v>0</v>
      </c>
      <c r="AN45" s="2" t="b">
        <f>AND(PARTNERS!$D69="Public Service partner",PARTNERS!$E69="New partner")</f>
        <v>0</v>
      </c>
      <c r="AO45" s="2" t="b">
        <f>AND(PARTNERS!$D69="Voluntary Sector / Charity partner",PARTNERS!$E69="New partner")</f>
        <v>0</v>
      </c>
      <c r="AP45" s="2" t="b">
        <f>AND(PARTNERS!$D69="Education partner",PARTNERS!$E69="New partner")</f>
        <v>0</v>
      </c>
      <c r="AQ45" s="2" t="b">
        <f>AND(PARTNERS!$D69="Other",PARTNERS!$E69="New partner")</f>
        <v>0</v>
      </c>
      <c r="AR45" s="2" t="b">
        <f>AND(PARTNERS!$D69="Artistic partner",PARTNERS!$E69="Existing partner")</f>
        <v>0</v>
      </c>
      <c r="AS45" s="2" t="b">
        <f>AND(PARTNERS!$D69="Heritage partner",PARTNERS!$E69="Existing partner")</f>
        <v>0</v>
      </c>
      <c r="AT45" s="2" t="b">
        <f>AND(PARTNERS!$D69="Funder",PARTNERS!$E69="Existing partner")</f>
        <v>0</v>
      </c>
      <c r="AU45" s="2" t="b">
        <f>AND(PARTNERS!$D69="Public Service partner",PARTNERS!$E69="Existing partner")</f>
        <v>0</v>
      </c>
      <c r="AV45" s="2" t="b">
        <f>AND(PARTNERS!$D69="Voluntary Sector / Charity partner",PARTNERS!$E69="Existing partner")</f>
        <v>0</v>
      </c>
      <c r="AW45" s="2" t="b">
        <f>AND(PARTNERS!$D69="Education partner",PARTNERS!$E69="Existing partner")</f>
        <v>0</v>
      </c>
      <c r="AX45" s="2" t="b">
        <f>AND(PARTNERS!$D69="Other",PARTNERS!$E69="Existing partner")</f>
        <v>0</v>
      </c>
    </row>
    <row r="46" spans="1:50">
      <c r="T46" s="2" t="b">
        <f>AND(LEFT('EVENT DELIVERY'!B51,2)="HU",OR(LEN('EVENT DELIVERY'!B51)=6,AND(LEN('EVENT DELIVERY'!B51)=7,MID('EVENT DELIVERY'!B51,4,1)=" ")))</f>
        <v>0</v>
      </c>
      <c r="U46" s="2" t="b">
        <f>AND(LEFT('PROJECT DELIVERY TEAM'!B51,2)="HU",OR(LEN('PROJECT DELIVERY TEAM'!B51)=6,AND(LEN('PROJECT DELIVERY TEAM'!B51)=7,MID('PROJECT DELIVERY TEAM'!B51,4,1)=" ")))</f>
        <v>0</v>
      </c>
      <c r="V46" s="2" t="b">
        <f>AND(LEFT('AUDIENCES &amp; PART... - BY TYPE'!B149,2)="HU",OR(LEN('AUDIENCES &amp; PART... - BY TYPE'!B149)=6,AND(LEN('AUDIENCES &amp; PART... - BY TYPE'!B149)=7,MID('AUDIENCES &amp; PART... - BY TYPE'!B149,4,1)=" ")))</f>
        <v>0</v>
      </c>
      <c r="W46" s="2" t="b">
        <f>AND(LEFT(PARTNERS!B70,2)="HU",OR(LEN(PARTNERS!B70)=6,AND(LEN(PARTNERS!B70)=7,MID(PARTNERS!B70,4,1)=" ")),PARTNERS!E70="New partner")</f>
        <v>0</v>
      </c>
      <c r="X46" s="2" t="b">
        <f>AND(LEFT(PARTNERS!B70,2)="HU",OR(LEN(PARTNERS!B70)=6,AND(LEN(PARTNERS!B70)=7,MID(PARTNERS!B70,4,1)=" ")),PARTNERS!E70="Existing partner")</f>
        <v>0</v>
      </c>
      <c r="Y46" s="2" t="b">
        <f>AND(NOT(AND(LEFT(PARTNERS!B70,2)="HU",OR(LEN(PARTNERS!B70)=6,AND(LEN(PARTNERS!B70)=7,MID(PARTNERS!B70,4,1)=" ")))),PARTNERS!E70="New partner")</f>
        <v>0</v>
      </c>
      <c r="Z46" s="2" t="b">
        <f>AND(NOT(AND(LEFT(PARTNERS!B70,2)="HU",OR(LEN(PARTNERS!B70)=6,AND(LEN(PARTNERS!B70)=7,MID(PARTNERS!B70,4,1)=" ")))),PARTNERS!E70="Existing partner")</f>
        <v>0</v>
      </c>
      <c r="AA46" s="2" t="b">
        <f>AND(PARTNERS!$C70="Hull",PARTNERS!$E70="New partner")</f>
        <v>0</v>
      </c>
      <c r="AB46" s="2" t="b">
        <f>AND(PARTNERS!$C70="East Riding of Yorkshire",PARTNERS!$E70="New partner")</f>
        <v>0</v>
      </c>
      <c r="AC46" s="2" t="b">
        <f>AND(PARTNERS!$C70="Elsewhere in Yorkshire &amp; Humber",PARTNERS!$E70="New partner")</f>
        <v>0</v>
      </c>
      <c r="AD46" s="2" t="b">
        <f>AND(PARTNERS!$C70="Elsewhere in the UK",PARTNERS!$E70="New partner")</f>
        <v>0</v>
      </c>
      <c r="AE46" s="2" t="b">
        <f>AND(PARTNERS!$C70="Outside UK",PARTNERS!$E70="New partner")</f>
        <v>0</v>
      </c>
      <c r="AF46" s="2" t="b">
        <f>AND(PARTNERS!$C70="Hull",PARTNERS!$E70="Existing partner")</f>
        <v>0</v>
      </c>
      <c r="AG46" s="2" t="b">
        <f>AND(PARTNERS!$C70="East Riding of Yorkshire",PARTNERS!$E70="Existing partner")</f>
        <v>0</v>
      </c>
      <c r="AH46" s="2" t="b">
        <f>AND(PARTNERS!$C70="Elsewhere in Yorkshire &amp; Humber",PARTNERS!$E70="Existing partner")</f>
        <v>0</v>
      </c>
      <c r="AI46" s="2" t="b">
        <f>AND(PARTNERS!$C70="Elsewhere in the UK",PARTNERS!$E70="Existing partner")</f>
        <v>0</v>
      </c>
      <c r="AJ46" s="2" t="b">
        <f>AND(PARTNERS!$C70="Outside UK",PARTNERS!$E70="Existing partner")</f>
        <v>0</v>
      </c>
      <c r="AK46" s="2" t="b">
        <f>AND(PARTNERS!$D70="Artistic partner",PARTNERS!$E70="New partner")</f>
        <v>0</v>
      </c>
      <c r="AL46" s="2" t="b">
        <f>AND(PARTNERS!$D70="Heritage partner",PARTNERS!$E70="New partner")</f>
        <v>0</v>
      </c>
      <c r="AM46" s="2" t="b">
        <f>AND(PARTNERS!$D70="Funder",PARTNERS!$E70="New partner")</f>
        <v>0</v>
      </c>
      <c r="AN46" s="2" t="b">
        <f>AND(PARTNERS!$D70="Public Service partner",PARTNERS!$E70="New partner")</f>
        <v>0</v>
      </c>
      <c r="AO46" s="2" t="b">
        <f>AND(PARTNERS!$D70="Voluntary Sector / Charity partner",PARTNERS!$E70="New partner")</f>
        <v>0</v>
      </c>
      <c r="AP46" s="2" t="b">
        <f>AND(PARTNERS!$D70="Education partner",PARTNERS!$E70="New partner")</f>
        <v>0</v>
      </c>
      <c r="AQ46" s="2" t="b">
        <f>AND(PARTNERS!$D70="Other",PARTNERS!$E70="New partner")</f>
        <v>0</v>
      </c>
      <c r="AR46" s="2" t="b">
        <f>AND(PARTNERS!$D70="Artistic partner",PARTNERS!$E70="Existing partner")</f>
        <v>0</v>
      </c>
      <c r="AS46" s="2" t="b">
        <f>AND(PARTNERS!$D70="Heritage partner",PARTNERS!$E70="Existing partner")</f>
        <v>0</v>
      </c>
      <c r="AT46" s="2" t="b">
        <f>AND(PARTNERS!$D70="Funder",PARTNERS!$E70="Existing partner")</f>
        <v>0</v>
      </c>
      <c r="AU46" s="2" t="b">
        <f>AND(PARTNERS!$D70="Public Service partner",PARTNERS!$E70="Existing partner")</f>
        <v>0</v>
      </c>
      <c r="AV46" s="2" t="b">
        <f>AND(PARTNERS!$D70="Voluntary Sector / Charity partner",PARTNERS!$E70="Existing partner")</f>
        <v>0</v>
      </c>
      <c r="AW46" s="2" t="b">
        <f>AND(PARTNERS!$D70="Education partner",PARTNERS!$E70="Existing partner")</f>
        <v>0</v>
      </c>
      <c r="AX46" s="2" t="b">
        <f>AND(PARTNERS!$D70="Other",PARTNERS!$E70="Existing partner")</f>
        <v>0</v>
      </c>
    </row>
    <row r="47" spans="1:50">
      <c r="T47" s="2" t="b">
        <f>AND(LEFT('EVENT DELIVERY'!B52,2)="HU",OR(LEN('EVENT DELIVERY'!B52)=6,AND(LEN('EVENT DELIVERY'!B52)=7,MID('EVENT DELIVERY'!B52,4,1)=" ")))</f>
        <v>0</v>
      </c>
      <c r="U47" s="2" t="b">
        <f>AND(LEFT('PROJECT DELIVERY TEAM'!B52,2)="HU",OR(LEN('PROJECT DELIVERY TEAM'!B52)=6,AND(LEN('PROJECT DELIVERY TEAM'!B52)=7,MID('PROJECT DELIVERY TEAM'!B52,4,1)=" ")))</f>
        <v>0</v>
      </c>
      <c r="V47" s="2" t="b">
        <f>AND(LEFT('AUDIENCES &amp; PART... - BY TYPE'!B150,2)="HU",OR(LEN('AUDIENCES &amp; PART... - BY TYPE'!B150)=6,AND(LEN('AUDIENCES &amp; PART... - BY TYPE'!B150)=7,MID('AUDIENCES &amp; PART... - BY TYPE'!B150,4,1)=" ")))</f>
        <v>0</v>
      </c>
      <c r="W47" s="2" t="b">
        <f>AND(LEFT(PARTNERS!B71,2)="HU",OR(LEN(PARTNERS!B71)=6,AND(LEN(PARTNERS!B71)=7,MID(PARTNERS!B71,4,1)=" ")),PARTNERS!E71="New partner")</f>
        <v>0</v>
      </c>
      <c r="X47" s="2" t="b">
        <f>AND(LEFT(PARTNERS!B71,2)="HU",OR(LEN(PARTNERS!B71)=6,AND(LEN(PARTNERS!B71)=7,MID(PARTNERS!B71,4,1)=" ")),PARTNERS!E71="Existing partner")</f>
        <v>0</v>
      </c>
      <c r="Y47" s="2" t="b">
        <f>AND(NOT(AND(LEFT(PARTNERS!B71,2)="HU",OR(LEN(PARTNERS!B71)=6,AND(LEN(PARTNERS!B71)=7,MID(PARTNERS!B71,4,1)=" ")))),PARTNERS!E71="New partner")</f>
        <v>0</v>
      </c>
      <c r="Z47" s="2" t="b">
        <f>AND(NOT(AND(LEFT(PARTNERS!B71,2)="HU",OR(LEN(PARTNERS!B71)=6,AND(LEN(PARTNERS!B71)=7,MID(PARTNERS!B71,4,1)=" ")))),PARTNERS!E71="Existing partner")</f>
        <v>0</v>
      </c>
      <c r="AA47" s="2" t="b">
        <f>AND(PARTNERS!$C71="Hull",PARTNERS!$E71="New partner")</f>
        <v>0</v>
      </c>
      <c r="AB47" s="2" t="b">
        <f>AND(PARTNERS!$C71="East Riding of Yorkshire",PARTNERS!$E71="New partner")</f>
        <v>0</v>
      </c>
      <c r="AC47" s="2" t="b">
        <f>AND(PARTNERS!$C71="Elsewhere in Yorkshire &amp; Humber",PARTNERS!$E71="New partner")</f>
        <v>0</v>
      </c>
      <c r="AD47" s="2" t="b">
        <f>AND(PARTNERS!$C71="Elsewhere in the UK",PARTNERS!$E71="New partner")</f>
        <v>0</v>
      </c>
      <c r="AE47" s="2" t="b">
        <f>AND(PARTNERS!$C71="Outside UK",PARTNERS!$E71="New partner")</f>
        <v>0</v>
      </c>
      <c r="AF47" s="2" t="b">
        <f>AND(PARTNERS!$C71="Hull",PARTNERS!$E71="Existing partner")</f>
        <v>0</v>
      </c>
      <c r="AG47" s="2" t="b">
        <f>AND(PARTNERS!$C71="East Riding of Yorkshire",PARTNERS!$E71="Existing partner")</f>
        <v>0</v>
      </c>
      <c r="AH47" s="2" t="b">
        <f>AND(PARTNERS!$C71="Elsewhere in Yorkshire &amp; Humber",PARTNERS!$E71="Existing partner")</f>
        <v>0</v>
      </c>
      <c r="AI47" s="2" t="b">
        <f>AND(PARTNERS!$C71="Elsewhere in the UK",PARTNERS!$E71="Existing partner")</f>
        <v>0</v>
      </c>
      <c r="AJ47" s="2" t="b">
        <f>AND(PARTNERS!$C71="Outside UK",PARTNERS!$E71="Existing partner")</f>
        <v>0</v>
      </c>
      <c r="AK47" s="2" t="b">
        <f>AND(PARTNERS!$D71="Artistic partner",PARTNERS!$E71="New partner")</f>
        <v>0</v>
      </c>
      <c r="AL47" s="2" t="b">
        <f>AND(PARTNERS!$D71="Heritage partner",PARTNERS!$E71="New partner")</f>
        <v>0</v>
      </c>
      <c r="AM47" s="2" t="b">
        <f>AND(PARTNERS!$D71="Funder",PARTNERS!$E71="New partner")</f>
        <v>0</v>
      </c>
      <c r="AN47" s="2" t="b">
        <f>AND(PARTNERS!$D71="Public Service partner",PARTNERS!$E71="New partner")</f>
        <v>0</v>
      </c>
      <c r="AO47" s="2" t="b">
        <f>AND(PARTNERS!$D71="Voluntary Sector / Charity partner",PARTNERS!$E71="New partner")</f>
        <v>0</v>
      </c>
      <c r="AP47" s="2" t="b">
        <f>AND(PARTNERS!$D71="Education partner",PARTNERS!$E71="New partner")</f>
        <v>0</v>
      </c>
      <c r="AQ47" s="2" t="b">
        <f>AND(PARTNERS!$D71="Other",PARTNERS!$E71="New partner")</f>
        <v>0</v>
      </c>
      <c r="AR47" s="2" t="b">
        <f>AND(PARTNERS!$D71="Artistic partner",PARTNERS!$E71="Existing partner")</f>
        <v>0</v>
      </c>
      <c r="AS47" s="2" t="b">
        <f>AND(PARTNERS!$D71="Heritage partner",PARTNERS!$E71="Existing partner")</f>
        <v>0</v>
      </c>
      <c r="AT47" s="2" t="b">
        <f>AND(PARTNERS!$D71="Funder",PARTNERS!$E71="Existing partner")</f>
        <v>0</v>
      </c>
      <c r="AU47" s="2" t="b">
        <f>AND(PARTNERS!$D71="Public Service partner",PARTNERS!$E71="Existing partner")</f>
        <v>0</v>
      </c>
      <c r="AV47" s="2" t="b">
        <f>AND(PARTNERS!$D71="Voluntary Sector / Charity partner",PARTNERS!$E71="Existing partner")</f>
        <v>0</v>
      </c>
      <c r="AW47" s="2" t="b">
        <f>AND(PARTNERS!$D71="Education partner",PARTNERS!$E71="Existing partner")</f>
        <v>0</v>
      </c>
      <c r="AX47" s="2" t="b">
        <f>AND(PARTNERS!$D71="Other",PARTNERS!$E71="Existing partner")</f>
        <v>0</v>
      </c>
    </row>
    <row r="48" spans="1:50">
      <c r="T48" s="2" t="b">
        <f>AND(LEFT('EVENT DELIVERY'!B53,2)="HU",OR(LEN('EVENT DELIVERY'!B53)=6,AND(LEN('EVENT DELIVERY'!B53)=7,MID('EVENT DELIVERY'!B53,4,1)=" ")))</f>
        <v>0</v>
      </c>
      <c r="U48" s="2" t="b">
        <f>AND(LEFT('PROJECT DELIVERY TEAM'!B53,2)="HU",OR(LEN('PROJECT DELIVERY TEAM'!B53)=6,AND(LEN('PROJECT DELIVERY TEAM'!B53)=7,MID('PROJECT DELIVERY TEAM'!B53,4,1)=" ")))</f>
        <v>0</v>
      </c>
      <c r="V48" s="2" t="b">
        <f>AND(LEFT('AUDIENCES &amp; PART... - BY TYPE'!B151,2)="HU",OR(LEN('AUDIENCES &amp; PART... - BY TYPE'!B151)=6,AND(LEN('AUDIENCES &amp; PART... - BY TYPE'!B151)=7,MID('AUDIENCES &amp; PART... - BY TYPE'!B151,4,1)=" ")))</f>
        <v>0</v>
      </c>
      <c r="W48" s="2" t="b">
        <f>AND(LEFT(PARTNERS!B72,2)="HU",OR(LEN(PARTNERS!B72)=6,AND(LEN(PARTNERS!B72)=7,MID(PARTNERS!B72,4,1)=" ")),PARTNERS!E72="New partner")</f>
        <v>0</v>
      </c>
      <c r="X48" s="2" t="b">
        <f>AND(LEFT(PARTNERS!B72,2)="HU",OR(LEN(PARTNERS!B72)=6,AND(LEN(PARTNERS!B72)=7,MID(PARTNERS!B72,4,1)=" ")),PARTNERS!E72="Existing partner")</f>
        <v>0</v>
      </c>
      <c r="Y48" s="2" t="b">
        <f>AND(NOT(AND(LEFT(PARTNERS!B72,2)="HU",OR(LEN(PARTNERS!B72)=6,AND(LEN(PARTNERS!B72)=7,MID(PARTNERS!B72,4,1)=" ")))),PARTNERS!E72="New partner")</f>
        <v>0</v>
      </c>
      <c r="Z48" s="2" t="b">
        <f>AND(NOT(AND(LEFT(PARTNERS!B72,2)="HU",OR(LEN(PARTNERS!B72)=6,AND(LEN(PARTNERS!B72)=7,MID(PARTNERS!B72,4,1)=" ")))),PARTNERS!E72="Existing partner")</f>
        <v>0</v>
      </c>
      <c r="AA48" s="2" t="b">
        <f>AND(PARTNERS!$C72="Hull",PARTNERS!$E72="New partner")</f>
        <v>0</v>
      </c>
      <c r="AB48" s="2" t="b">
        <f>AND(PARTNERS!$C72="East Riding of Yorkshire",PARTNERS!$E72="New partner")</f>
        <v>0</v>
      </c>
      <c r="AC48" s="2" t="b">
        <f>AND(PARTNERS!$C72="Elsewhere in Yorkshire &amp; Humber",PARTNERS!$E72="New partner")</f>
        <v>0</v>
      </c>
      <c r="AD48" s="2" t="b">
        <f>AND(PARTNERS!$C72="Elsewhere in the UK",PARTNERS!$E72="New partner")</f>
        <v>0</v>
      </c>
      <c r="AE48" s="2" t="b">
        <f>AND(PARTNERS!$C72="Outside UK",PARTNERS!$E72="New partner")</f>
        <v>0</v>
      </c>
      <c r="AF48" s="2" t="b">
        <f>AND(PARTNERS!$C72="Hull",PARTNERS!$E72="Existing partner")</f>
        <v>0</v>
      </c>
      <c r="AG48" s="2" t="b">
        <f>AND(PARTNERS!$C72="East Riding of Yorkshire",PARTNERS!$E72="Existing partner")</f>
        <v>0</v>
      </c>
      <c r="AH48" s="2" t="b">
        <f>AND(PARTNERS!$C72="Elsewhere in Yorkshire &amp; Humber",PARTNERS!$E72="Existing partner")</f>
        <v>0</v>
      </c>
      <c r="AI48" s="2" t="b">
        <f>AND(PARTNERS!$C72="Elsewhere in the UK",PARTNERS!$E72="Existing partner")</f>
        <v>0</v>
      </c>
      <c r="AJ48" s="2" t="b">
        <f>AND(PARTNERS!$C72="Outside UK",PARTNERS!$E72="Existing partner")</f>
        <v>0</v>
      </c>
      <c r="AK48" s="2" t="b">
        <f>AND(PARTNERS!$D72="Artistic partner",PARTNERS!$E72="New partner")</f>
        <v>0</v>
      </c>
      <c r="AL48" s="2" t="b">
        <f>AND(PARTNERS!$D72="Heritage partner",PARTNERS!$E72="New partner")</f>
        <v>0</v>
      </c>
      <c r="AM48" s="2" t="b">
        <f>AND(PARTNERS!$D72="Funder",PARTNERS!$E72="New partner")</f>
        <v>0</v>
      </c>
      <c r="AN48" s="2" t="b">
        <f>AND(PARTNERS!$D72="Public Service partner",PARTNERS!$E72="New partner")</f>
        <v>0</v>
      </c>
      <c r="AO48" s="2" t="b">
        <f>AND(PARTNERS!$D72="Voluntary Sector / Charity partner",PARTNERS!$E72="New partner")</f>
        <v>0</v>
      </c>
      <c r="AP48" s="2" t="b">
        <f>AND(PARTNERS!$D72="Education partner",PARTNERS!$E72="New partner")</f>
        <v>0</v>
      </c>
      <c r="AQ48" s="2" t="b">
        <f>AND(PARTNERS!$D72="Other",PARTNERS!$E72="New partner")</f>
        <v>0</v>
      </c>
      <c r="AR48" s="2" t="b">
        <f>AND(PARTNERS!$D72="Artistic partner",PARTNERS!$E72="Existing partner")</f>
        <v>0</v>
      </c>
      <c r="AS48" s="2" t="b">
        <f>AND(PARTNERS!$D72="Heritage partner",PARTNERS!$E72="Existing partner")</f>
        <v>0</v>
      </c>
      <c r="AT48" s="2" t="b">
        <f>AND(PARTNERS!$D72="Funder",PARTNERS!$E72="Existing partner")</f>
        <v>0</v>
      </c>
      <c r="AU48" s="2" t="b">
        <f>AND(PARTNERS!$D72="Public Service partner",PARTNERS!$E72="Existing partner")</f>
        <v>0</v>
      </c>
      <c r="AV48" s="2" t="b">
        <f>AND(PARTNERS!$D72="Voluntary Sector / Charity partner",PARTNERS!$E72="Existing partner")</f>
        <v>0</v>
      </c>
      <c r="AW48" s="2" t="b">
        <f>AND(PARTNERS!$D72="Education partner",PARTNERS!$E72="Existing partner")</f>
        <v>0</v>
      </c>
      <c r="AX48" s="2" t="b">
        <f>AND(PARTNERS!$D72="Other",PARTNERS!$E72="Existing partner")</f>
        <v>0</v>
      </c>
    </row>
    <row r="49" spans="20:50">
      <c r="T49" s="2" t="b">
        <f>AND(LEFT('EVENT DELIVERY'!B54,2)="HU",OR(LEN('EVENT DELIVERY'!B54)=6,AND(LEN('EVENT DELIVERY'!B54)=7,MID('EVENT DELIVERY'!B54,4,1)=" ")))</f>
        <v>0</v>
      </c>
      <c r="U49" s="2" t="b">
        <f>AND(LEFT('PROJECT DELIVERY TEAM'!B54,2)="HU",OR(LEN('PROJECT DELIVERY TEAM'!B54)=6,AND(LEN('PROJECT DELIVERY TEAM'!B54)=7,MID('PROJECT DELIVERY TEAM'!B54,4,1)=" ")))</f>
        <v>0</v>
      </c>
      <c r="V49" s="2" t="b">
        <f>AND(LEFT('AUDIENCES &amp; PART... - BY TYPE'!B152,2)="HU",OR(LEN('AUDIENCES &amp; PART... - BY TYPE'!B152)=6,AND(LEN('AUDIENCES &amp; PART... - BY TYPE'!B152)=7,MID('AUDIENCES &amp; PART... - BY TYPE'!B152,4,1)=" ")))</f>
        <v>0</v>
      </c>
      <c r="W49" s="2" t="b">
        <f>AND(LEFT(PARTNERS!B73,2)="HU",OR(LEN(PARTNERS!B73)=6,AND(LEN(PARTNERS!B73)=7,MID(PARTNERS!B73,4,1)=" ")),PARTNERS!E73="New partner")</f>
        <v>0</v>
      </c>
      <c r="X49" s="2" t="b">
        <f>AND(LEFT(PARTNERS!B73,2)="HU",OR(LEN(PARTNERS!B73)=6,AND(LEN(PARTNERS!B73)=7,MID(PARTNERS!B73,4,1)=" ")),PARTNERS!E73="Existing partner")</f>
        <v>0</v>
      </c>
      <c r="Y49" s="2" t="b">
        <f>AND(NOT(AND(LEFT(PARTNERS!B73,2)="HU",OR(LEN(PARTNERS!B73)=6,AND(LEN(PARTNERS!B73)=7,MID(PARTNERS!B73,4,1)=" ")))),PARTNERS!E73="New partner")</f>
        <v>0</v>
      </c>
      <c r="Z49" s="2" t="b">
        <f>AND(NOT(AND(LEFT(PARTNERS!B73,2)="HU",OR(LEN(PARTNERS!B73)=6,AND(LEN(PARTNERS!B73)=7,MID(PARTNERS!B73,4,1)=" ")))),PARTNERS!E73="Existing partner")</f>
        <v>0</v>
      </c>
      <c r="AA49" s="2" t="b">
        <f>AND(PARTNERS!$C73="Hull",PARTNERS!$E73="New partner")</f>
        <v>0</v>
      </c>
      <c r="AB49" s="2" t="b">
        <f>AND(PARTNERS!$C73="East Riding of Yorkshire",PARTNERS!$E73="New partner")</f>
        <v>0</v>
      </c>
      <c r="AC49" s="2" t="b">
        <f>AND(PARTNERS!$C73="Elsewhere in Yorkshire &amp; Humber",PARTNERS!$E73="New partner")</f>
        <v>0</v>
      </c>
      <c r="AD49" s="2" t="b">
        <f>AND(PARTNERS!$C73="Elsewhere in the UK",PARTNERS!$E73="New partner")</f>
        <v>0</v>
      </c>
      <c r="AE49" s="2" t="b">
        <f>AND(PARTNERS!$C73="Outside UK",PARTNERS!$E73="New partner")</f>
        <v>0</v>
      </c>
      <c r="AF49" s="2" t="b">
        <f>AND(PARTNERS!$C73="Hull",PARTNERS!$E73="Existing partner")</f>
        <v>0</v>
      </c>
      <c r="AG49" s="2" t="b">
        <f>AND(PARTNERS!$C73="East Riding of Yorkshire",PARTNERS!$E73="Existing partner")</f>
        <v>0</v>
      </c>
      <c r="AH49" s="2" t="b">
        <f>AND(PARTNERS!$C73="Elsewhere in Yorkshire &amp; Humber",PARTNERS!$E73="Existing partner")</f>
        <v>0</v>
      </c>
      <c r="AI49" s="2" t="b">
        <f>AND(PARTNERS!$C73="Elsewhere in the UK",PARTNERS!$E73="Existing partner")</f>
        <v>0</v>
      </c>
      <c r="AJ49" s="2" t="b">
        <f>AND(PARTNERS!$C73="Outside UK",PARTNERS!$E73="Existing partner")</f>
        <v>0</v>
      </c>
      <c r="AK49" s="2" t="b">
        <f>AND(PARTNERS!$D73="Artistic partner",PARTNERS!$E73="New partner")</f>
        <v>0</v>
      </c>
      <c r="AL49" s="2" t="b">
        <f>AND(PARTNERS!$D73="Heritage partner",PARTNERS!$E73="New partner")</f>
        <v>0</v>
      </c>
      <c r="AM49" s="2" t="b">
        <f>AND(PARTNERS!$D73="Funder",PARTNERS!$E73="New partner")</f>
        <v>0</v>
      </c>
      <c r="AN49" s="2" t="b">
        <f>AND(PARTNERS!$D73="Public Service partner",PARTNERS!$E73="New partner")</f>
        <v>0</v>
      </c>
      <c r="AO49" s="2" t="b">
        <f>AND(PARTNERS!$D73="Voluntary Sector / Charity partner",PARTNERS!$E73="New partner")</f>
        <v>0</v>
      </c>
      <c r="AP49" s="2" t="b">
        <f>AND(PARTNERS!$D73="Education partner",PARTNERS!$E73="New partner")</f>
        <v>0</v>
      </c>
      <c r="AQ49" s="2" t="b">
        <f>AND(PARTNERS!$D73="Other",PARTNERS!$E73="New partner")</f>
        <v>0</v>
      </c>
      <c r="AR49" s="2" t="b">
        <f>AND(PARTNERS!$D73="Artistic partner",PARTNERS!$E73="Existing partner")</f>
        <v>0</v>
      </c>
      <c r="AS49" s="2" t="b">
        <f>AND(PARTNERS!$D73="Heritage partner",PARTNERS!$E73="Existing partner")</f>
        <v>0</v>
      </c>
      <c r="AT49" s="2" t="b">
        <f>AND(PARTNERS!$D73="Funder",PARTNERS!$E73="Existing partner")</f>
        <v>0</v>
      </c>
      <c r="AU49" s="2" t="b">
        <f>AND(PARTNERS!$D73="Public Service partner",PARTNERS!$E73="Existing partner")</f>
        <v>0</v>
      </c>
      <c r="AV49" s="2" t="b">
        <f>AND(PARTNERS!$D73="Voluntary Sector / Charity partner",PARTNERS!$E73="Existing partner")</f>
        <v>0</v>
      </c>
      <c r="AW49" s="2" t="b">
        <f>AND(PARTNERS!$D73="Education partner",PARTNERS!$E73="Existing partner")</f>
        <v>0</v>
      </c>
      <c r="AX49" s="2" t="b">
        <f>AND(PARTNERS!$D73="Other",PARTNERS!$E73="Existing partner")</f>
        <v>0</v>
      </c>
    </row>
    <row r="50" spans="20:50">
      <c r="T50" s="2" t="b">
        <f>AND(LEFT('EVENT DELIVERY'!B55,2)="HU",OR(LEN('EVENT DELIVERY'!B55)=6,AND(LEN('EVENT DELIVERY'!B55)=7,MID('EVENT DELIVERY'!B55,4,1)=" ")))</f>
        <v>0</v>
      </c>
      <c r="U50" s="2" t="b">
        <f>AND(LEFT('PROJECT DELIVERY TEAM'!B55,2)="HU",OR(LEN('PROJECT DELIVERY TEAM'!B55)=6,AND(LEN('PROJECT DELIVERY TEAM'!B55)=7,MID('PROJECT DELIVERY TEAM'!B55,4,1)=" ")))</f>
        <v>0</v>
      </c>
      <c r="V50" s="2" t="b">
        <f>AND(LEFT('AUDIENCES &amp; PART... - BY TYPE'!B153,2)="HU",OR(LEN('AUDIENCES &amp; PART... - BY TYPE'!B153)=6,AND(LEN('AUDIENCES &amp; PART... - BY TYPE'!B153)=7,MID('AUDIENCES &amp; PART... - BY TYPE'!B153,4,1)=" ")))</f>
        <v>0</v>
      </c>
      <c r="W50" s="2" t="b">
        <f>AND(LEFT(PARTNERS!B74,2)="HU",OR(LEN(PARTNERS!B74)=6,AND(LEN(PARTNERS!B74)=7,MID(PARTNERS!B74,4,1)=" ")),PARTNERS!E74="New partner")</f>
        <v>0</v>
      </c>
      <c r="X50" s="2" t="b">
        <f>AND(LEFT(PARTNERS!B74,2)="HU",OR(LEN(PARTNERS!B74)=6,AND(LEN(PARTNERS!B74)=7,MID(PARTNERS!B74,4,1)=" ")),PARTNERS!E74="Existing partner")</f>
        <v>0</v>
      </c>
      <c r="Y50" s="2" t="b">
        <f>AND(NOT(AND(LEFT(PARTNERS!B74,2)="HU",OR(LEN(PARTNERS!B74)=6,AND(LEN(PARTNERS!B74)=7,MID(PARTNERS!B74,4,1)=" ")))),PARTNERS!E74="New partner")</f>
        <v>0</v>
      </c>
      <c r="Z50" s="2" t="b">
        <f>AND(NOT(AND(LEFT(PARTNERS!B74,2)="HU",OR(LEN(PARTNERS!B74)=6,AND(LEN(PARTNERS!B74)=7,MID(PARTNERS!B74,4,1)=" ")))),PARTNERS!E74="Existing partner")</f>
        <v>0</v>
      </c>
      <c r="AA50" s="2" t="b">
        <f>AND(PARTNERS!$C74="Hull",PARTNERS!$E74="New partner")</f>
        <v>0</v>
      </c>
      <c r="AB50" s="2" t="b">
        <f>AND(PARTNERS!$C74="East Riding of Yorkshire",PARTNERS!$E74="New partner")</f>
        <v>0</v>
      </c>
      <c r="AC50" s="2" t="b">
        <f>AND(PARTNERS!$C74="Elsewhere in Yorkshire &amp; Humber",PARTNERS!$E74="New partner")</f>
        <v>0</v>
      </c>
      <c r="AD50" s="2" t="b">
        <f>AND(PARTNERS!$C74="Elsewhere in the UK",PARTNERS!$E74="New partner")</f>
        <v>0</v>
      </c>
      <c r="AE50" s="2" t="b">
        <f>AND(PARTNERS!$C74="Outside UK",PARTNERS!$E74="New partner")</f>
        <v>0</v>
      </c>
      <c r="AF50" s="2" t="b">
        <f>AND(PARTNERS!$C74="Hull",PARTNERS!$E74="Existing partner")</f>
        <v>0</v>
      </c>
      <c r="AG50" s="2" t="b">
        <f>AND(PARTNERS!$C74="East Riding of Yorkshire",PARTNERS!$E74="Existing partner")</f>
        <v>0</v>
      </c>
      <c r="AH50" s="2" t="b">
        <f>AND(PARTNERS!$C74="Elsewhere in Yorkshire &amp; Humber",PARTNERS!$E74="Existing partner")</f>
        <v>0</v>
      </c>
      <c r="AI50" s="2" t="b">
        <f>AND(PARTNERS!$C74="Elsewhere in the UK",PARTNERS!$E74="Existing partner")</f>
        <v>0</v>
      </c>
      <c r="AJ50" s="2" t="b">
        <f>AND(PARTNERS!$C74="Outside UK",PARTNERS!$E74="Existing partner")</f>
        <v>0</v>
      </c>
      <c r="AK50" s="2" t="b">
        <f>AND(PARTNERS!$D74="Artistic partner",PARTNERS!$E74="New partner")</f>
        <v>0</v>
      </c>
      <c r="AL50" s="2" t="b">
        <f>AND(PARTNERS!$D74="Heritage partner",PARTNERS!$E74="New partner")</f>
        <v>0</v>
      </c>
      <c r="AM50" s="2" t="b">
        <f>AND(PARTNERS!$D74="Funder",PARTNERS!$E74="New partner")</f>
        <v>0</v>
      </c>
      <c r="AN50" s="2" t="b">
        <f>AND(PARTNERS!$D74="Public Service partner",PARTNERS!$E74="New partner")</f>
        <v>0</v>
      </c>
      <c r="AO50" s="2" t="b">
        <f>AND(PARTNERS!$D74="Voluntary Sector / Charity partner",PARTNERS!$E74="New partner")</f>
        <v>0</v>
      </c>
      <c r="AP50" s="2" t="b">
        <f>AND(PARTNERS!$D74="Education partner",PARTNERS!$E74="New partner")</f>
        <v>0</v>
      </c>
      <c r="AQ50" s="2" t="b">
        <f>AND(PARTNERS!$D74="Other",PARTNERS!$E74="New partner")</f>
        <v>0</v>
      </c>
      <c r="AR50" s="2" t="b">
        <f>AND(PARTNERS!$D74="Artistic partner",PARTNERS!$E74="Existing partner")</f>
        <v>0</v>
      </c>
      <c r="AS50" s="2" t="b">
        <f>AND(PARTNERS!$D74="Heritage partner",PARTNERS!$E74="Existing partner")</f>
        <v>0</v>
      </c>
      <c r="AT50" s="2" t="b">
        <f>AND(PARTNERS!$D74="Funder",PARTNERS!$E74="Existing partner")</f>
        <v>0</v>
      </c>
      <c r="AU50" s="2" t="b">
        <f>AND(PARTNERS!$D74="Public Service partner",PARTNERS!$E74="Existing partner")</f>
        <v>0</v>
      </c>
      <c r="AV50" s="2" t="b">
        <f>AND(PARTNERS!$D74="Voluntary Sector / Charity partner",PARTNERS!$E74="Existing partner")</f>
        <v>0</v>
      </c>
      <c r="AW50" s="2" t="b">
        <f>AND(PARTNERS!$D74="Education partner",PARTNERS!$E74="Existing partner")</f>
        <v>0</v>
      </c>
      <c r="AX50" s="2" t="b">
        <f>AND(PARTNERS!$D74="Other",PARTNERS!$E74="Existing partner")</f>
        <v>0</v>
      </c>
    </row>
    <row r="51" spans="20:50">
      <c r="T51" s="2" t="b">
        <f>AND(LEFT('EVENT DELIVERY'!B56,2)="HU",OR(LEN('EVENT DELIVERY'!B56)=6,AND(LEN('EVENT DELIVERY'!B56)=7,MID('EVENT DELIVERY'!B56,4,1)=" ")))</f>
        <v>0</v>
      </c>
      <c r="U51" s="2" t="b">
        <f>AND(LEFT('PROJECT DELIVERY TEAM'!B56,2)="HU",OR(LEN('PROJECT DELIVERY TEAM'!B56)=6,AND(LEN('PROJECT DELIVERY TEAM'!B56)=7,MID('PROJECT DELIVERY TEAM'!B56,4,1)=" ")))</f>
        <v>0</v>
      </c>
      <c r="V51" s="2" t="b">
        <f>AND(LEFT('AUDIENCES &amp; PART... - BY TYPE'!B154,2)="HU",OR(LEN('AUDIENCES &amp; PART... - BY TYPE'!B154)=6,AND(LEN('AUDIENCES &amp; PART... - BY TYPE'!B154)=7,MID('AUDIENCES &amp; PART... - BY TYPE'!B154,4,1)=" ")))</f>
        <v>0</v>
      </c>
      <c r="W51" s="2" t="b">
        <f>AND(LEFT(PARTNERS!B75,2)="HU",OR(LEN(PARTNERS!B75)=6,AND(LEN(PARTNERS!B75)=7,MID(PARTNERS!B75,4,1)=" ")),PARTNERS!E75="New partner")</f>
        <v>0</v>
      </c>
      <c r="X51" s="2" t="b">
        <f>AND(LEFT(PARTNERS!B75,2)="HU",OR(LEN(PARTNERS!B75)=6,AND(LEN(PARTNERS!B75)=7,MID(PARTNERS!B75,4,1)=" ")),PARTNERS!E75="Existing partner")</f>
        <v>0</v>
      </c>
      <c r="Y51" s="2" t="b">
        <f>AND(NOT(AND(LEFT(PARTNERS!B75,2)="HU",OR(LEN(PARTNERS!B75)=6,AND(LEN(PARTNERS!B75)=7,MID(PARTNERS!B75,4,1)=" ")))),PARTNERS!E75="New partner")</f>
        <v>0</v>
      </c>
      <c r="Z51" s="2" t="b">
        <f>AND(NOT(AND(LEFT(PARTNERS!B75,2)="HU",OR(LEN(PARTNERS!B75)=6,AND(LEN(PARTNERS!B75)=7,MID(PARTNERS!B75,4,1)=" ")))),PARTNERS!E75="Existing partner")</f>
        <v>0</v>
      </c>
      <c r="AA51" s="2" t="b">
        <f>AND(PARTNERS!$C75="Hull",PARTNERS!$E75="New partner")</f>
        <v>0</v>
      </c>
      <c r="AB51" s="2" t="b">
        <f>AND(PARTNERS!$C75="East Riding of Yorkshire",PARTNERS!$E75="New partner")</f>
        <v>0</v>
      </c>
      <c r="AC51" s="2" t="b">
        <f>AND(PARTNERS!$C75="Elsewhere in Yorkshire &amp; Humber",PARTNERS!$E75="New partner")</f>
        <v>0</v>
      </c>
      <c r="AD51" s="2" t="b">
        <f>AND(PARTNERS!$C75="Elsewhere in the UK",PARTNERS!$E75="New partner")</f>
        <v>0</v>
      </c>
      <c r="AE51" s="2" t="b">
        <f>AND(PARTNERS!$C75="Outside UK",PARTNERS!$E75="New partner")</f>
        <v>0</v>
      </c>
      <c r="AF51" s="2" t="b">
        <f>AND(PARTNERS!$C75="Hull",PARTNERS!$E75="Existing partner")</f>
        <v>0</v>
      </c>
      <c r="AG51" s="2" t="b">
        <f>AND(PARTNERS!$C75="East Riding of Yorkshire",PARTNERS!$E75="Existing partner")</f>
        <v>0</v>
      </c>
      <c r="AH51" s="2" t="b">
        <f>AND(PARTNERS!$C75="Elsewhere in Yorkshire &amp; Humber",PARTNERS!$E75="Existing partner")</f>
        <v>0</v>
      </c>
      <c r="AI51" s="2" t="b">
        <f>AND(PARTNERS!$C75="Elsewhere in the UK",PARTNERS!$E75="Existing partner")</f>
        <v>0</v>
      </c>
      <c r="AJ51" s="2" t="b">
        <f>AND(PARTNERS!$C75="Outside UK",PARTNERS!$E75="Existing partner")</f>
        <v>0</v>
      </c>
      <c r="AK51" s="2" t="b">
        <f>AND(PARTNERS!$D75="Artistic partner",PARTNERS!$E75="New partner")</f>
        <v>0</v>
      </c>
      <c r="AL51" s="2" t="b">
        <f>AND(PARTNERS!$D75="Heritage partner",PARTNERS!$E75="New partner")</f>
        <v>0</v>
      </c>
      <c r="AM51" s="2" t="b">
        <f>AND(PARTNERS!$D75="Funder",PARTNERS!$E75="New partner")</f>
        <v>0</v>
      </c>
      <c r="AN51" s="2" t="b">
        <f>AND(PARTNERS!$D75="Public Service partner",PARTNERS!$E75="New partner")</f>
        <v>0</v>
      </c>
      <c r="AO51" s="2" t="b">
        <f>AND(PARTNERS!$D75="Voluntary Sector / Charity partner",PARTNERS!$E75="New partner")</f>
        <v>0</v>
      </c>
      <c r="AP51" s="2" t="b">
        <f>AND(PARTNERS!$D75="Education partner",PARTNERS!$E75="New partner")</f>
        <v>0</v>
      </c>
      <c r="AQ51" s="2" t="b">
        <f>AND(PARTNERS!$D75="Other",PARTNERS!$E75="New partner")</f>
        <v>0</v>
      </c>
      <c r="AR51" s="2" t="b">
        <f>AND(PARTNERS!$D75="Artistic partner",PARTNERS!$E75="Existing partner")</f>
        <v>0</v>
      </c>
      <c r="AS51" s="2" t="b">
        <f>AND(PARTNERS!$D75="Heritage partner",PARTNERS!$E75="Existing partner")</f>
        <v>0</v>
      </c>
      <c r="AT51" s="2" t="b">
        <f>AND(PARTNERS!$D75="Funder",PARTNERS!$E75="Existing partner")</f>
        <v>0</v>
      </c>
      <c r="AU51" s="2" t="b">
        <f>AND(PARTNERS!$D75="Public Service partner",PARTNERS!$E75="Existing partner")</f>
        <v>0</v>
      </c>
      <c r="AV51" s="2" t="b">
        <f>AND(PARTNERS!$D75="Voluntary Sector / Charity partner",PARTNERS!$E75="Existing partner")</f>
        <v>0</v>
      </c>
      <c r="AW51" s="2" t="b">
        <f>AND(PARTNERS!$D75="Education partner",PARTNERS!$E75="Existing partner")</f>
        <v>0</v>
      </c>
      <c r="AX51" s="2" t="b">
        <f>AND(PARTNERS!$D75="Other",PARTNERS!$E75="Existing partner")</f>
        <v>0</v>
      </c>
    </row>
    <row r="52" spans="20:50">
      <c r="T52" s="2" t="b">
        <f>AND(LEFT('EVENT DELIVERY'!B57,2)="HU",OR(LEN('EVENT DELIVERY'!B57)=6,AND(LEN('EVENT DELIVERY'!B57)=7,MID('EVENT DELIVERY'!B57,4,1)=" ")))</f>
        <v>0</v>
      </c>
      <c r="U52" s="2" t="b">
        <f>AND(LEFT('PROJECT DELIVERY TEAM'!B57,2)="HU",OR(LEN('PROJECT DELIVERY TEAM'!B57)=6,AND(LEN('PROJECT DELIVERY TEAM'!B57)=7,MID('PROJECT DELIVERY TEAM'!B57,4,1)=" ")))</f>
        <v>0</v>
      </c>
      <c r="V52" s="2" t="b">
        <f>AND(LEFT('AUDIENCES &amp; PART... - BY TYPE'!B155,2)="HU",OR(LEN('AUDIENCES &amp; PART... - BY TYPE'!B155)=6,AND(LEN('AUDIENCES &amp; PART... - BY TYPE'!B155)=7,MID('AUDIENCES &amp; PART... - BY TYPE'!B155,4,1)=" ")))</f>
        <v>0</v>
      </c>
      <c r="W52" s="2" t="b">
        <f>AND(LEFT(PARTNERS!B76,2)="HU",OR(LEN(PARTNERS!B76)=6,AND(LEN(PARTNERS!B76)=7,MID(PARTNERS!B76,4,1)=" ")),PARTNERS!E76="New partner")</f>
        <v>0</v>
      </c>
      <c r="X52" s="2" t="b">
        <f>AND(LEFT(PARTNERS!B76,2)="HU",OR(LEN(PARTNERS!B76)=6,AND(LEN(PARTNERS!B76)=7,MID(PARTNERS!B76,4,1)=" ")),PARTNERS!E76="Existing partner")</f>
        <v>0</v>
      </c>
      <c r="Y52" s="2" t="b">
        <f>AND(NOT(AND(LEFT(PARTNERS!B76,2)="HU",OR(LEN(PARTNERS!B76)=6,AND(LEN(PARTNERS!B76)=7,MID(PARTNERS!B76,4,1)=" ")))),PARTNERS!E76="New partner")</f>
        <v>0</v>
      </c>
      <c r="Z52" s="2" t="b">
        <f>AND(NOT(AND(LEFT(PARTNERS!B76,2)="HU",OR(LEN(PARTNERS!B76)=6,AND(LEN(PARTNERS!B76)=7,MID(PARTNERS!B76,4,1)=" ")))),PARTNERS!E76="Existing partner")</f>
        <v>0</v>
      </c>
      <c r="AA52" s="2" t="b">
        <f>AND(PARTNERS!$C76="Hull",PARTNERS!$E76="New partner")</f>
        <v>0</v>
      </c>
      <c r="AB52" s="2" t="b">
        <f>AND(PARTNERS!$C76="East Riding of Yorkshire",PARTNERS!$E76="New partner")</f>
        <v>0</v>
      </c>
      <c r="AC52" s="2" t="b">
        <f>AND(PARTNERS!$C76="Elsewhere in Yorkshire &amp; Humber",PARTNERS!$E76="New partner")</f>
        <v>0</v>
      </c>
      <c r="AD52" s="2" t="b">
        <f>AND(PARTNERS!$C76="Elsewhere in the UK",PARTNERS!$E76="New partner")</f>
        <v>0</v>
      </c>
      <c r="AE52" s="2" t="b">
        <f>AND(PARTNERS!$C76="Outside UK",PARTNERS!$E76="New partner")</f>
        <v>0</v>
      </c>
      <c r="AF52" s="2" t="b">
        <f>AND(PARTNERS!$C76="Hull",PARTNERS!$E76="Existing partner")</f>
        <v>0</v>
      </c>
      <c r="AG52" s="2" t="b">
        <f>AND(PARTNERS!$C76="East Riding of Yorkshire",PARTNERS!$E76="Existing partner")</f>
        <v>0</v>
      </c>
      <c r="AH52" s="2" t="b">
        <f>AND(PARTNERS!$C76="Elsewhere in Yorkshire &amp; Humber",PARTNERS!$E76="Existing partner")</f>
        <v>0</v>
      </c>
      <c r="AI52" s="2" t="b">
        <f>AND(PARTNERS!$C76="Elsewhere in the UK",PARTNERS!$E76="Existing partner")</f>
        <v>0</v>
      </c>
      <c r="AJ52" s="2" t="b">
        <f>AND(PARTNERS!$C76="Outside UK",PARTNERS!$E76="Existing partner")</f>
        <v>0</v>
      </c>
      <c r="AK52" s="2" t="b">
        <f>AND(PARTNERS!$D76="Artistic partner",PARTNERS!$E76="New partner")</f>
        <v>0</v>
      </c>
      <c r="AL52" s="2" t="b">
        <f>AND(PARTNERS!$D76="Heritage partner",PARTNERS!$E76="New partner")</f>
        <v>0</v>
      </c>
      <c r="AM52" s="2" t="b">
        <f>AND(PARTNERS!$D76="Funder",PARTNERS!$E76="New partner")</f>
        <v>0</v>
      </c>
      <c r="AN52" s="2" t="b">
        <f>AND(PARTNERS!$D76="Public Service partner",PARTNERS!$E76="New partner")</f>
        <v>0</v>
      </c>
      <c r="AO52" s="2" t="b">
        <f>AND(PARTNERS!$D76="Voluntary Sector / Charity partner",PARTNERS!$E76="New partner")</f>
        <v>0</v>
      </c>
      <c r="AP52" s="2" t="b">
        <f>AND(PARTNERS!$D76="Education partner",PARTNERS!$E76="New partner")</f>
        <v>0</v>
      </c>
      <c r="AQ52" s="2" t="b">
        <f>AND(PARTNERS!$D76="Other",PARTNERS!$E76="New partner")</f>
        <v>0</v>
      </c>
      <c r="AR52" s="2" t="b">
        <f>AND(PARTNERS!$D76="Artistic partner",PARTNERS!$E76="Existing partner")</f>
        <v>0</v>
      </c>
      <c r="AS52" s="2" t="b">
        <f>AND(PARTNERS!$D76="Heritage partner",PARTNERS!$E76="Existing partner")</f>
        <v>0</v>
      </c>
      <c r="AT52" s="2" t="b">
        <f>AND(PARTNERS!$D76="Funder",PARTNERS!$E76="Existing partner")</f>
        <v>0</v>
      </c>
      <c r="AU52" s="2" t="b">
        <f>AND(PARTNERS!$D76="Public Service partner",PARTNERS!$E76="Existing partner")</f>
        <v>0</v>
      </c>
      <c r="AV52" s="2" t="b">
        <f>AND(PARTNERS!$D76="Voluntary Sector / Charity partner",PARTNERS!$E76="Existing partner")</f>
        <v>0</v>
      </c>
      <c r="AW52" s="2" t="b">
        <f>AND(PARTNERS!$D76="Education partner",PARTNERS!$E76="Existing partner")</f>
        <v>0</v>
      </c>
      <c r="AX52" s="2" t="b">
        <f>AND(PARTNERS!$D76="Other",PARTNERS!$E76="Existing partner")</f>
        <v>0</v>
      </c>
    </row>
    <row r="53" spans="20:50">
      <c r="T53" s="2" t="b">
        <f>AND(LEFT('EVENT DELIVERY'!B58,2)="HU",OR(LEN('EVENT DELIVERY'!B58)=6,AND(LEN('EVENT DELIVERY'!B58)=7,MID('EVENT DELIVERY'!B58,4,1)=" ")))</f>
        <v>0</v>
      </c>
      <c r="U53" s="2" t="b">
        <f>AND(LEFT('PROJECT DELIVERY TEAM'!B58,2)="HU",OR(LEN('PROJECT DELIVERY TEAM'!B58)=6,AND(LEN('PROJECT DELIVERY TEAM'!B58)=7,MID('PROJECT DELIVERY TEAM'!B58,4,1)=" ")))</f>
        <v>0</v>
      </c>
      <c r="V53" s="2" t="b">
        <f>AND(LEFT('AUDIENCES &amp; PART... - BY TYPE'!B156,2)="HU",OR(LEN('AUDIENCES &amp; PART... - BY TYPE'!B156)=6,AND(LEN('AUDIENCES &amp; PART... - BY TYPE'!B156)=7,MID('AUDIENCES &amp; PART... - BY TYPE'!B156,4,1)=" ")))</f>
        <v>0</v>
      </c>
      <c r="W53" s="2" t="b">
        <f>AND(LEFT(PARTNERS!B77,2)="HU",OR(LEN(PARTNERS!B77)=6,AND(LEN(PARTNERS!B77)=7,MID(PARTNERS!B77,4,1)=" ")),PARTNERS!E77="New partner")</f>
        <v>0</v>
      </c>
      <c r="X53" s="2" t="b">
        <f>AND(LEFT(PARTNERS!B77,2)="HU",OR(LEN(PARTNERS!B77)=6,AND(LEN(PARTNERS!B77)=7,MID(PARTNERS!B77,4,1)=" ")),PARTNERS!E77="Existing partner")</f>
        <v>0</v>
      </c>
      <c r="Y53" s="2" t="b">
        <f>AND(NOT(AND(LEFT(PARTNERS!B77,2)="HU",OR(LEN(PARTNERS!B77)=6,AND(LEN(PARTNERS!B77)=7,MID(PARTNERS!B77,4,1)=" ")))),PARTNERS!E77="New partner")</f>
        <v>0</v>
      </c>
      <c r="Z53" s="2" t="b">
        <f>AND(NOT(AND(LEFT(PARTNERS!B77,2)="HU",OR(LEN(PARTNERS!B77)=6,AND(LEN(PARTNERS!B77)=7,MID(PARTNERS!B77,4,1)=" ")))),PARTNERS!E77="Existing partner")</f>
        <v>0</v>
      </c>
      <c r="AA53" s="2" t="b">
        <f>AND(PARTNERS!$C77="Hull",PARTNERS!$E77="New partner")</f>
        <v>0</v>
      </c>
      <c r="AB53" s="2" t="b">
        <f>AND(PARTNERS!$C77="East Riding of Yorkshire",PARTNERS!$E77="New partner")</f>
        <v>0</v>
      </c>
      <c r="AC53" s="2" t="b">
        <f>AND(PARTNERS!$C77="Elsewhere in Yorkshire &amp; Humber",PARTNERS!$E77="New partner")</f>
        <v>0</v>
      </c>
      <c r="AD53" s="2" t="b">
        <f>AND(PARTNERS!$C77="Elsewhere in the UK",PARTNERS!$E77="New partner")</f>
        <v>0</v>
      </c>
      <c r="AE53" s="2" t="b">
        <f>AND(PARTNERS!$C77="Outside UK",PARTNERS!$E77="New partner")</f>
        <v>0</v>
      </c>
      <c r="AF53" s="2" t="b">
        <f>AND(PARTNERS!$C77="Hull",PARTNERS!$E77="Existing partner")</f>
        <v>0</v>
      </c>
      <c r="AG53" s="2" t="b">
        <f>AND(PARTNERS!$C77="East Riding of Yorkshire",PARTNERS!$E77="Existing partner")</f>
        <v>0</v>
      </c>
      <c r="AH53" s="2" t="b">
        <f>AND(PARTNERS!$C77="Elsewhere in Yorkshire &amp; Humber",PARTNERS!$E77="Existing partner")</f>
        <v>0</v>
      </c>
      <c r="AI53" s="2" t="b">
        <f>AND(PARTNERS!$C77="Elsewhere in the UK",PARTNERS!$E77="Existing partner")</f>
        <v>0</v>
      </c>
      <c r="AJ53" s="2" t="b">
        <f>AND(PARTNERS!$C77="Outside UK",PARTNERS!$E77="Existing partner")</f>
        <v>0</v>
      </c>
      <c r="AK53" s="2" t="b">
        <f>AND(PARTNERS!$D77="Artistic partner",PARTNERS!$E77="New partner")</f>
        <v>0</v>
      </c>
      <c r="AL53" s="2" t="b">
        <f>AND(PARTNERS!$D77="Heritage partner",PARTNERS!$E77="New partner")</f>
        <v>0</v>
      </c>
      <c r="AM53" s="2" t="b">
        <f>AND(PARTNERS!$D77="Funder",PARTNERS!$E77="New partner")</f>
        <v>0</v>
      </c>
      <c r="AN53" s="2" t="b">
        <f>AND(PARTNERS!$D77="Public Service partner",PARTNERS!$E77="New partner")</f>
        <v>0</v>
      </c>
      <c r="AO53" s="2" t="b">
        <f>AND(PARTNERS!$D77="Voluntary Sector / Charity partner",PARTNERS!$E77="New partner")</f>
        <v>0</v>
      </c>
      <c r="AP53" s="2" t="b">
        <f>AND(PARTNERS!$D77="Education partner",PARTNERS!$E77="New partner")</f>
        <v>0</v>
      </c>
      <c r="AQ53" s="2" t="b">
        <f>AND(PARTNERS!$D77="Other",PARTNERS!$E77="New partner")</f>
        <v>0</v>
      </c>
      <c r="AR53" s="2" t="b">
        <f>AND(PARTNERS!$D77="Artistic partner",PARTNERS!$E77="Existing partner")</f>
        <v>0</v>
      </c>
      <c r="AS53" s="2" t="b">
        <f>AND(PARTNERS!$D77="Heritage partner",PARTNERS!$E77="Existing partner")</f>
        <v>0</v>
      </c>
      <c r="AT53" s="2" t="b">
        <f>AND(PARTNERS!$D77="Funder",PARTNERS!$E77="Existing partner")</f>
        <v>0</v>
      </c>
      <c r="AU53" s="2" t="b">
        <f>AND(PARTNERS!$D77="Public Service partner",PARTNERS!$E77="Existing partner")</f>
        <v>0</v>
      </c>
      <c r="AV53" s="2" t="b">
        <f>AND(PARTNERS!$D77="Voluntary Sector / Charity partner",PARTNERS!$E77="Existing partner")</f>
        <v>0</v>
      </c>
      <c r="AW53" s="2" t="b">
        <f>AND(PARTNERS!$D77="Education partner",PARTNERS!$E77="Existing partner")</f>
        <v>0</v>
      </c>
      <c r="AX53" s="2" t="b">
        <f>AND(PARTNERS!$D77="Other",PARTNERS!$E77="Existing partner")</f>
        <v>0</v>
      </c>
    </row>
    <row r="54" spans="20:50">
      <c r="T54" s="2" t="b">
        <f>AND(LEFT('EVENT DELIVERY'!B59,2)="HU",OR(LEN('EVENT DELIVERY'!B59)=6,AND(LEN('EVENT DELIVERY'!B59)=7,MID('EVENT DELIVERY'!B59,4,1)=" ")))</f>
        <v>0</v>
      </c>
      <c r="U54" s="2" t="b">
        <f>AND(LEFT('PROJECT DELIVERY TEAM'!B59,2)="HU",OR(LEN('PROJECT DELIVERY TEAM'!B59)=6,AND(LEN('PROJECT DELIVERY TEAM'!B59)=7,MID('PROJECT DELIVERY TEAM'!B59,4,1)=" ")))</f>
        <v>0</v>
      </c>
      <c r="V54" s="2" t="b">
        <f>AND(LEFT('AUDIENCES &amp; PART... - BY TYPE'!B157,2)="HU",OR(LEN('AUDIENCES &amp; PART... - BY TYPE'!B157)=6,AND(LEN('AUDIENCES &amp; PART... - BY TYPE'!B157)=7,MID('AUDIENCES &amp; PART... - BY TYPE'!B157,4,1)=" ")))</f>
        <v>0</v>
      </c>
      <c r="W54" s="2" t="b">
        <f>AND(LEFT(PARTNERS!B78,2)="HU",OR(LEN(PARTNERS!B78)=6,AND(LEN(PARTNERS!B78)=7,MID(PARTNERS!B78,4,1)=" ")),PARTNERS!E78="New partner")</f>
        <v>0</v>
      </c>
      <c r="X54" s="2" t="b">
        <f>AND(LEFT(PARTNERS!B78,2)="HU",OR(LEN(PARTNERS!B78)=6,AND(LEN(PARTNERS!B78)=7,MID(PARTNERS!B78,4,1)=" ")),PARTNERS!E78="Existing partner")</f>
        <v>0</v>
      </c>
      <c r="Y54" s="2" t="b">
        <f>AND(NOT(AND(LEFT(PARTNERS!B78,2)="HU",OR(LEN(PARTNERS!B78)=6,AND(LEN(PARTNERS!B78)=7,MID(PARTNERS!B78,4,1)=" ")))),PARTNERS!E78="New partner")</f>
        <v>0</v>
      </c>
      <c r="Z54" s="2" t="b">
        <f>AND(NOT(AND(LEFT(PARTNERS!B78,2)="HU",OR(LEN(PARTNERS!B78)=6,AND(LEN(PARTNERS!B78)=7,MID(PARTNERS!B78,4,1)=" ")))),PARTNERS!E78="Existing partner")</f>
        <v>0</v>
      </c>
      <c r="AA54" s="2" t="b">
        <f>AND(PARTNERS!$C78="Hull",PARTNERS!$E78="New partner")</f>
        <v>0</v>
      </c>
      <c r="AB54" s="2" t="b">
        <f>AND(PARTNERS!$C78="East Riding of Yorkshire",PARTNERS!$E78="New partner")</f>
        <v>0</v>
      </c>
      <c r="AC54" s="2" t="b">
        <f>AND(PARTNERS!$C78="Elsewhere in Yorkshire &amp; Humber",PARTNERS!$E78="New partner")</f>
        <v>0</v>
      </c>
      <c r="AD54" s="2" t="b">
        <f>AND(PARTNERS!$C78="Elsewhere in the UK",PARTNERS!$E78="New partner")</f>
        <v>0</v>
      </c>
      <c r="AE54" s="2" t="b">
        <f>AND(PARTNERS!$C78="Outside UK",PARTNERS!$E78="New partner")</f>
        <v>0</v>
      </c>
      <c r="AF54" s="2" t="b">
        <f>AND(PARTNERS!$C78="Hull",PARTNERS!$E78="Existing partner")</f>
        <v>0</v>
      </c>
      <c r="AG54" s="2" t="b">
        <f>AND(PARTNERS!$C78="East Riding of Yorkshire",PARTNERS!$E78="Existing partner")</f>
        <v>0</v>
      </c>
      <c r="AH54" s="2" t="b">
        <f>AND(PARTNERS!$C78="Elsewhere in Yorkshire &amp; Humber",PARTNERS!$E78="Existing partner")</f>
        <v>0</v>
      </c>
      <c r="AI54" s="2" t="b">
        <f>AND(PARTNERS!$C78="Elsewhere in the UK",PARTNERS!$E78="Existing partner")</f>
        <v>0</v>
      </c>
      <c r="AJ54" s="2" t="b">
        <f>AND(PARTNERS!$C78="Outside UK",PARTNERS!$E78="Existing partner")</f>
        <v>0</v>
      </c>
      <c r="AK54" s="2" t="b">
        <f>AND(PARTNERS!$D78="Artistic partner",PARTNERS!$E78="New partner")</f>
        <v>0</v>
      </c>
      <c r="AL54" s="2" t="b">
        <f>AND(PARTNERS!$D78="Heritage partner",PARTNERS!$E78="New partner")</f>
        <v>0</v>
      </c>
      <c r="AM54" s="2" t="b">
        <f>AND(PARTNERS!$D78="Funder",PARTNERS!$E78="New partner")</f>
        <v>0</v>
      </c>
      <c r="AN54" s="2" t="b">
        <f>AND(PARTNERS!$D78="Public Service partner",PARTNERS!$E78="New partner")</f>
        <v>0</v>
      </c>
      <c r="AO54" s="2" t="b">
        <f>AND(PARTNERS!$D78="Voluntary Sector / Charity partner",PARTNERS!$E78="New partner")</f>
        <v>0</v>
      </c>
      <c r="AP54" s="2" t="b">
        <f>AND(PARTNERS!$D78="Education partner",PARTNERS!$E78="New partner")</f>
        <v>0</v>
      </c>
      <c r="AQ54" s="2" t="b">
        <f>AND(PARTNERS!$D78="Other",PARTNERS!$E78="New partner")</f>
        <v>0</v>
      </c>
      <c r="AR54" s="2" t="b">
        <f>AND(PARTNERS!$D78="Artistic partner",PARTNERS!$E78="Existing partner")</f>
        <v>0</v>
      </c>
      <c r="AS54" s="2" t="b">
        <f>AND(PARTNERS!$D78="Heritage partner",PARTNERS!$E78="Existing partner")</f>
        <v>0</v>
      </c>
      <c r="AT54" s="2" t="b">
        <f>AND(PARTNERS!$D78="Funder",PARTNERS!$E78="Existing partner")</f>
        <v>0</v>
      </c>
      <c r="AU54" s="2" t="b">
        <f>AND(PARTNERS!$D78="Public Service partner",PARTNERS!$E78="Existing partner")</f>
        <v>0</v>
      </c>
      <c r="AV54" s="2" t="b">
        <f>AND(PARTNERS!$D78="Voluntary Sector / Charity partner",PARTNERS!$E78="Existing partner")</f>
        <v>0</v>
      </c>
      <c r="AW54" s="2" t="b">
        <f>AND(PARTNERS!$D78="Education partner",PARTNERS!$E78="Existing partner")</f>
        <v>0</v>
      </c>
      <c r="AX54" s="2" t="b">
        <f>AND(PARTNERS!$D78="Other",PARTNERS!$E78="Existing partner")</f>
        <v>0</v>
      </c>
    </row>
    <row r="55" spans="20:50">
      <c r="T55" s="2" t="b">
        <f>AND(LEFT('EVENT DELIVERY'!B60,2)="HU",OR(LEN('EVENT DELIVERY'!B60)=6,AND(LEN('EVENT DELIVERY'!B60)=7,MID('EVENT DELIVERY'!B60,4,1)=" ")))</f>
        <v>0</v>
      </c>
      <c r="U55" s="2" t="b">
        <f>AND(LEFT('PROJECT DELIVERY TEAM'!B60,2)="HU",OR(LEN('PROJECT DELIVERY TEAM'!B60)=6,AND(LEN('PROJECT DELIVERY TEAM'!B60)=7,MID('PROJECT DELIVERY TEAM'!B60,4,1)=" ")))</f>
        <v>0</v>
      </c>
      <c r="V55" s="2" t="b">
        <f>AND(LEFT('AUDIENCES &amp; PART... - BY TYPE'!B158,2)="HU",OR(LEN('AUDIENCES &amp; PART... - BY TYPE'!B158)=6,AND(LEN('AUDIENCES &amp; PART... - BY TYPE'!B158)=7,MID('AUDIENCES &amp; PART... - BY TYPE'!B158,4,1)=" ")))</f>
        <v>0</v>
      </c>
      <c r="W55" s="2" t="b">
        <f>AND(LEFT(PARTNERS!B79,2)="HU",OR(LEN(PARTNERS!B79)=6,AND(LEN(PARTNERS!B79)=7,MID(PARTNERS!B79,4,1)=" ")),PARTNERS!E79="New partner")</f>
        <v>0</v>
      </c>
      <c r="X55" s="2" t="b">
        <f>AND(LEFT(PARTNERS!B79,2)="HU",OR(LEN(PARTNERS!B79)=6,AND(LEN(PARTNERS!B79)=7,MID(PARTNERS!B79,4,1)=" ")),PARTNERS!E79="Existing partner")</f>
        <v>0</v>
      </c>
      <c r="Y55" s="2" t="b">
        <f>AND(NOT(AND(LEFT(PARTNERS!B79,2)="HU",OR(LEN(PARTNERS!B79)=6,AND(LEN(PARTNERS!B79)=7,MID(PARTNERS!B79,4,1)=" ")))),PARTNERS!E79="New partner")</f>
        <v>0</v>
      </c>
      <c r="Z55" s="2" t="b">
        <f>AND(NOT(AND(LEFT(PARTNERS!B79,2)="HU",OR(LEN(PARTNERS!B79)=6,AND(LEN(PARTNERS!B79)=7,MID(PARTNERS!B79,4,1)=" ")))),PARTNERS!E79="Existing partner")</f>
        <v>0</v>
      </c>
      <c r="AA55" s="2" t="b">
        <f>AND(PARTNERS!$C79="Hull",PARTNERS!$E79="New partner")</f>
        <v>0</v>
      </c>
      <c r="AB55" s="2" t="b">
        <f>AND(PARTNERS!$C79="East Riding of Yorkshire",PARTNERS!$E79="New partner")</f>
        <v>0</v>
      </c>
      <c r="AC55" s="2" t="b">
        <f>AND(PARTNERS!$C79="Elsewhere in Yorkshire &amp; Humber",PARTNERS!$E79="New partner")</f>
        <v>0</v>
      </c>
      <c r="AD55" s="2" t="b">
        <f>AND(PARTNERS!$C79="Elsewhere in the UK",PARTNERS!$E79="New partner")</f>
        <v>0</v>
      </c>
      <c r="AE55" s="2" t="b">
        <f>AND(PARTNERS!$C79="Outside UK",PARTNERS!$E79="New partner")</f>
        <v>0</v>
      </c>
      <c r="AF55" s="2" t="b">
        <f>AND(PARTNERS!$C79="Hull",PARTNERS!$E79="Existing partner")</f>
        <v>0</v>
      </c>
      <c r="AG55" s="2" t="b">
        <f>AND(PARTNERS!$C79="East Riding of Yorkshire",PARTNERS!$E79="Existing partner")</f>
        <v>0</v>
      </c>
      <c r="AH55" s="2" t="b">
        <f>AND(PARTNERS!$C79="Elsewhere in Yorkshire &amp; Humber",PARTNERS!$E79="Existing partner")</f>
        <v>0</v>
      </c>
      <c r="AI55" s="2" t="b">
        <f>AND(PARTNERS!$C79="Elsewhere in the UK",PARTNERS!$E79="Existing partner")</f>
        <v>0</v>
      </c>
      <c r="AJ55" s="2" t="b">
        <f>AND(PARTNERS!$C79="Outside UK",PARTNERS!$E79="Existing partner")</f>
        <v>0</v>
      </c>
      <c r="AK55" s="2" t="b">
        <f>AND(PARTNERS!$D79="Artistic partner",PARTNERS!$E79="New partner")</f>
        <v>0</v>
      </c>
      <c r="AL55" s="2" t="b">
        <f>AND(PARTNERS!$D79="Heritage partner",PARTNERS!$E79="New partner")</f>
        <v>0</v>
      </c>
      <c r="AM55" s="2" t="b">
        <f>AND(PARTNERS!$D79="Funder",PARTNERS!$E79="New partner")</f>
        <v>0</v>
      </c>
      <c r="AN55" s="2" t="b">
        <f>AND(PARTNERS!$D79="Public Service partner",PARTNERS!$E79="New partner")</f>
        <v>0</v>
      </c>
      <c r="AO55" s="2" t="b">
        <f>AND(PARTNERS!$D79="Voluntary Sector / Charity partner",PARTNERS!$E79="New partner")</f>
        <v>0</v>
      </c>
      <c r="AP55" s="2" t="b">
        <f>AND(PARTNERS!$D79="Education partner",PARTNERS!$E79="New partner")</f>
        <v>0</v>
      </c>
      <c r="AQ55" s="2" t="b">
        <f>AND(PARTNERS!$D79="Other",PARTNERS!$E79="New partner")</f>
        <v>0</v>
      </c>
      <c r="AR55" s="2" t="b">
        <f>AND(PARTNERS!$D79="Artistic partner",PARTNERS!$E79="Existing partner")</f>
        <v>0</v>
      </c>
      <c r="AS55" s="2" t="b">
        <f>AND(PARTNERS!$D79="Heritage partner",PARTNERS!$E79="Existing partner")</f>
        <v>0</v>
      </c>
      <c r="AT55" s="2" t="b">
        <f>AND(PARTNERS!$D79="Funder",PARTNERS!$E79="Existing partner")</f>
        <v>0</v>
      </c>
      <c r="AU55" s="2" t="b">
        <f>AND(PARTNERS!$D79="Public Service partner",PARTNERS!$E79="Existing partner")</f>
        <v>0</v>
      </c>
      <c r="AV55" s="2" t="b">
        <f>AND(PARTNERS!$D79="Voluntary Sector / Charity partner",PARTNERS!$E79="Existing partner")</f>
        <v>0</v>
      </c>
      <c r="AW55" s="2" t="b">
        <f>AND(PARTNERS!$D79="Education partner",PARTNERS!$E79="Existing partner")</f>
        <v>0</v>
      </c>
      <c r="AX55" s="2" t="b">
        <f>AND(PARTNERS!$D79="Other",PARTNERS!$E79="Existing partner")</f>
        <v>0</v>
      </c>
    </row>
    <row r="56" spans="20:50">
      <c r="T56" s="2" t="b">
        <f>AND(LEFT('EVENT DELIVERY'!B61,2)="HU",OR(LEN('EVENT DELIVERY'!B61)=6,AND(LEN('EVENT DELIVERY'!B61)=7,MID('EVENT DELIVERY'!B61,4,1)=" ")))</f>
        <v>0</v>
      </c>
      <c r="U56" s="2" t="b">
        <f>AND(LEFT('PROJECT DELIVERY TEAM'!B61,2)="HU",OR(LEN('PROJECT DELIVERY TEAM'!B61)=6,AND(LEN('PROJECT DELIVERY TEAM'!B61)=7,MID('PROJECT DELIVERY TEAM'!B61,4,1)=" ")))</f>
        <v>0</v>
      </c>
      <c r="V56" s="2" t="b">
        <f>AND(LEFT('AUDIENCES &amp; PART... - BY TYPE'!B159,2)="HU",OR(LEN('AUDIENCES &amp; PART... - BY TYPE'!B159)=6,AND(LEN('AUDIENCES &amp; PART... - BY TYPE'!B159)=7,MID('AUDIENCES &amp; PART... - BY TYPE'!B159,4,1)=" ")))</f>
        <v>0</v>
      </c>
      <c r="W56" s="2" t="b">
        <f>AND(LEFT(PARTNERS!B80,2)="HU",OR(LEN(PARTNERS!B80)=6,AND(LEN(PARTNERS!B80)=7,MID(PARTNERS!B80,4,1)=" ")),PARTNERS!E80="New partner")</f>
        <v>0</v>
      </c>
      <c r="X56" s="2" t="b">
        <f>AND(LEFT(PARTNERS!B80,2)="HU",OR(LEN(PARTNERS!B80)=6,AND(LEN(PARTNERS!B80)=7,MID(PARTNERS!B80,4,1)=" ")),PARTNERS!E80="Existing partner")</f>
        <v>0</v>
      </c>
      <c r="Y56" s="2" t="b">
        <f>AND(NOT(AND(LEFT(PARTNERS!B80,2)="HU",OR(LEN(PARTNERS!B80)=6,AND(LEN(PARTNERS!B80)=7,MID(PARTNERS!B80,4,1)=" ")))),PARTNERS!E80="New partner")</f>
        <v>0</v>
      </c>
      <c r="Z56" s="2" t="b">
        <f>AND(NOT(AND(LEFT(PARTNERS!B80,2)="HU",OR(LEN(PARTNERS!B80)=6,AND(LEN(PARTNERS!B80)=7,MID(PARTNERS!B80,4,1)=" ")))),PARTNERS!E80="Existing partner")</f>
        <v>0</v>
      </c>
      <c r="AA56" s="2" t="b">
        <f>AND(PARTNERS!$C80="Hull",PARTNERS!$E80="New partner")</f>
        <v>0</v>
      </c>
      <c r="AB56" s="2" t="b">
        <f>AND(PARTNERS!$C80="East Riding of Yorkshire",PARTNERS!$E80="New partner")</f>
        <v>0</v>
      </c>
      <c r="AC56" s="2" t="b">
        <f>AND(PARTNERS!$C80="Elsewhere in Yorkshire &amp; Humber",PARTNERS!$E80="New partner")</f>
        <v>0</v>
      </c>
      <c r="AD56" s="2" t="b">
        <f>AND(PARTNERS!$C80="Elsewhere in the UK",PARTNERS!$E80="New partner")</f>
        <v>0</v>
      </c>
      <c r="AE56" s="2" t="b">
        <f>AND(PARTNERS!$C80="Outside UK",PARTNERS!$E80="New partner")</f>
        <v>0</v>
      </c>
      <c r="AF56" s="2" t="b">
        <f>AND(PARTNERS!$C80="Hull",PARTNERS!$E80="Existing partner")</f>
        <v>0</v>
      </c>
      <c r="AG56" s="2" t="b">
        <f>AND(PARTNERS!$C80="East Riding of Yorkshire",PARTNERS!$E80="Existing partner")</f>
        <v>0</v>
      </c>
      <c r="AH56" s="2" t="b">
        <f>AND(PARTNERS!$C80="Elsewhere in Yorkshire &amp; Humber",PARTNERS!$E80="Existing partner")</f>
        <v>0</v>
      </c>
      <c r="AI56" s="2" t="b">
        <f>AND(PARTNERS!$C80="Elsewhere in the UK",PARTNERS!$E80="Existing partner")</f>
        <v>0</v>
      </c>
      <c r="AJ56" s="2" t="b">
        <f>AND(PARTNERS!$C80="Outside UK",PARTNERS!$E80="Existing partner")</f>
        <v>0</v>
      </c>
      <c r="AK56" s="2" t="b">
        <f>AND(PARTNERS!$D80="Artistic partner",PARTNERS!$E80="New partner")</f>
        <v>0</v>
      </c>
      <c r="AL56" s="2" t="b">
        <f>AND(PARTNERS!$D80="Heritage partner",PARTNERS!$E80="New partner")</f>
        <v>0</v>
      </c>
      <c r="AM56" s="2" t="b">
        <f>AND(PARTNERS!$D80="Funder",PARTNERS!$E80="New partner")</f>
        <v>0</v>
      </c>
      <c r="AN56" s="2" t="b">
        <f>AND(PARTNERS!$D80="Public Service partner",PARTNERS!$E80="New partner")</f>
        <v>0</v>
      </c>
      <c r="AO56" s="2" t="b">
        <f>AND(PARTNERS!$D80="Voluntary Sector / Charity partner",PARTNERS!$E80="New partner")</f>
        <v>0</v>
      </c>
      <c r="AP56" s="2" t="b">
        <f>AND(PARTNERS!$D80="Education partner",PARTNERS!$E80="New partner")</f>
        <v>0</v>
      </c>
      <c r="AQ56" s="2" t="b">
        <f>AND(PARTNERS!$D80="Other",PARTNERS!$E80="New partner")</f>
        <v>0</v>
      </c>
      <c r="AR56" s="2" t="b">
        <f>AND(PARTNERS!$D80="Artistic partner",PARTNERS!$E80="Existing partner")</f>
        <v>0</v>
      </c>
      <c r="AS56" s="2" t="b">
        <f>AND(PARTNERS!$D80="Heritage partner",PARTNERS!$E80="Existing partner")</f>
        <v>0</v>
      </c>
      <c r="AT56" s="2" t="b">
        <f>AND(PARTNERS!$D80="Funder",PARTNERS!$E80="Existing partner")</f>
        <v>0</v>
      </c>
      <c r="AU56" s="2" t="b">
        <f>AND(PARTNERS!$D80="Public Service partner",PARTNERS!$E80="Existing partner")</f>
        <v>0</v>
      </c>
      <c r="AV56" s="2" t="b">
        <f>AND(PARTNERS!$D80="Voluntary Sector / Charity partner",PARTNERS!$E80="Existing partner")</f>
        <v>0</v>
      </c>
      <c r="AW56" s="2" t="b">
        <f>AND(PARTNERS!$D80="Education partner",PARTNERS!$E80="Existing partner")</f>
        <v>0</v>
      </c>
      <c r="AX56" s="2" t="b">
        <f>AND(PARTNERS!$D80="Other",PARTNERS!$E80="Existing partner")</f>
        <v>0</v>
      </c>
    </row>
    <row r="57" spans="20:50">
      <c r="T57" s="2" t="b">
        <f>AND(LEFT('EVENT DELIVERY'!B62,2)="HU",OR(LEN('EVENT DELIVERY'!B62)=6,AND(LEN('EVENT DELIVERY'!B62)=7,MID('EVENT DELIVERY'!B62,4,1)=" ")))</f>
        <v>0</v>
      </c>
      <c r="U57" s="2" t="b">
        <f>AND(LEFT('PROJECT DELIVERY TEAM'!B62,2)="HU",OR(LEN('PROJECT DELIVERY TEAM'!B62)=6,AND(LEN('PROJECT DELIVERY TEAM'!B62)=7,MID('PROJECT DELIVERY TEAM'!B62,4,1)=" ")))</f>
        <v>0</v>
      </c>
      <c r="V57" s="2" t="b">
        <f>AND(LEFT('AUDIENCES &amp; PART... - BY TYPE'!B160,2)="HU",OR(LEN('AUDIENCES &amp; PART... - BY TYPE'!B160)=6,AND(LEN('AUDIENCES &amp; PART... - BY TYPE'!B160)=7,MID('AUDIENCES &amp; PART... - BY TYPE'!B160,4,1)=" ")))</f>
        <v>0</v>
      </c>
      <c r="W57" s="2" t="b">
        <f>AND(LEFT(PARTNERS!B81,2)="HU",OR(LEN(PARTNERS!B81)=6,AND(LEN(PARTNERS!B81)=7,MID(PARTNERS!B81,4,1)=" ")),PARTNERS!E81="New partner")</f>
        <v>0</v>
      </c>
      <c r="X57" s="2" t="b">
        <f>AND(LEFT(PARTNERS!B81,2)="HU",OR(LEN(PARTNERS!B81)=6,AND(LEN(PARTNERS!B81)=7,MID(PARTNERS!B81,4,1)=" ")),PARTNERS!E81="Existing partner")</f>
        <v>0</v>
      </c>
      <c r="Y57" s="2" t="b">
        <f>AND(NOT(AND(LEFT(PARTNERS!B81,2)="HU",OR(LEN(PARTNERS!B81)=6,AND(LEN(PARTNERS!B81)=7,MID(PARTNERS!B81,4,1)=" ")))),PARTNERS!E81="New partner")</f>
        <v>0</v>
      </c>
      <c r="Z57" s="2" t="b">
        <f>AND(NOT(AND(LEFT(PARTNERS!B81,2)="HU",OR(LEN(PARTNERS!B81)=6,AND(LEN(PARTNERS!B81)=7,MID(PARTNERS!B81,4,1)=" ")))),PARTNERS!E81="Existing partner")</f>
        <v>0</v>
      </c>
      <c r="AA57" s="2" t="b">
        <f>AND(PARTNERS!$C81="Hull",PARTNERS!$E81="New partner")</f>
        <v>0</v>
      </c>
      <c r="AB57" s="2" t="b">
        <f>AND(PARTNERS!$C81="East Riding of Yorkshire",PARTNERS!$E81="New partner")</f>
        <v>0</v>
      </c>
      <c r="AC57" s="2" t="b">
        <f>AND(PARTNERS!$C81="Elsewhere in Yorkshire &amp; Humber",PARTNERS!$E81="New partner")</f>
        <v>0</v>
      </c>
      <c r="AD57" s="2" t="b">
        <f>AND(PARTNERS!$C81="Elsewhere in the UK",PARTNERS!$E81="New partner")</f>
        <v>0</v>
      </c>
      <c r="AE57" s="2" t="b">
        <f>AND(PARTNERS!$C81="Outside UK",PARTNERS!$E81="New partner")</f>
        <v>0</v>
      </c>
      <c r="AF57" s="2" t="b">
        <f>AND(PARTNERS!$C81="Hull",PARTNERS!$E81="Existing partner")</f>
        <v>0</v>
      </c>
      <c r="AG57" s="2" t="b">
        <f>AND(PARTNERS!$C81="East Riding of Yorkshire",PARTNERS!$E81="Existing partner")</f>
        <v>0</v>
      </c>
      <c r="AH57" s="2" t="b">
        <f>AND(PARTNERS!$C81="Elsewhere in Yorkshire &amp; Humber",PARTNERS!$E81="Existing partner")</f>
        <v>0</v>
      </c>
      <c r="AI57" s="2" t="b">
        <f>AND(PARTNERS!$C81="Elsewhere in the UK",PARTNERS!$E81="Existing partner")</f>
        <v>0</v>
      </c>
      <c r="AJ57" s="2" t="b">
        <f>AND(PARTNERS!$C81="Outside UK",PARTNERS!$E81="Existing partner")</f>
        <v>0</v>
      </c>
      <c r="AK57" s="2" t="b">
        <f>AND(PARTNERS!$D81="Artistic partner",PARTNERS!$E81="New partner")</f>
        <v>0</v>
      </c>
      <c r="AL57" s="2" t="b">
        <f>AND(PARTNERS!$D81="Heritage partner",PARTNERS!$E81="New partner")</f>
        <v>0</v>
      </c>
      <c r="AM57" s="2" t="b">
        <f>AND(PARTNERS!$D81="Funder",PARTNERS!$E81="New partner")</f>
        <v>0</v>
      </c>
      <c r="AN57" s="2" t="b">
        <f>AND(PARTNERS!$D81="Public Service partner",PARTNERS!$E81="New partner")</f>
        <v>0</v>
      </c>
      <c r="AO57" s="2" t="b">
        <f>AND(PARTNERS!$D81="Voluntary Sector / Charity partner",PARTNERS!$E81="New partner")</f>
        <v>0</v>
      </c>
      <c r="AP57" s="2" t="b">
        <f>AND(PARTNERS!$D81="Education partner",PARTNERS!$E81="New partner")</f>
        <v>0</v>
      </c>
      <c r="AQ57" s="2" t="b">
        <f>AND(PARTNERS!$D81="Other",PARTNERS!$E81="New partner")</f>
        <v>0</v>
      </c>
      <c r="AR57" s="2" t="b">
        <f>AND(PARTNERS!$D81="Artistic partner",PARTNERS!$E81="Existing partner")</f>
        <v>0</v>
      </c>
      <c r="AS57" s="2" t="b">
        <f>AND(PARTNERS!$D81="Heritage partner",PARTNERS!$E81="Existing partner")</f>
        <v>0</v>
      </c>
      <c r="AT57" s="2" t="b">
        <f>AND(PARTNERS!$D81="Funder",PARTNERS!$E81="Existing partner")</f>
        <v>0</v>
      </c>
      <c r="AU57" s="2" t="b">
        <f>AND(PARTNERS!$D81="Public Service partner",PARTNERS!$E81="Existing partner")</f>
        <v>0</v>
      </c>
      <c r="AV57" s="2" t="b">
        <f>AND(PARTNERS!$D81="Voluntary Sector / Charity partner",PARTNERS!$E81="Existing partner")</f>
        <v>0</v>
      </c>
      <c r="AW57" s="2" t="b">
        <f>AND(PARTNERS!$D81="Education partner",PARTNERS!$E81="Existing partner")</f>
        <v>0</v>
      </c>
      <c r="AX57" s="2" t="b">
        <f>AND(PARTNERS!$D81="Other",PARTNERS!$E81="Existing partner")</f>
        <v>0</v>
      </c>
    </row>
    <row r="58" spans="20:50">
      <c r="T58" s="2" t="b">
        <f>AND(LEFT('EVENT DELIVERY'!B63,2)="HU",OR(LEN('EVENT DELIVERY'!B63)=6,AND(LEN('EVENT DELIVERY'!B63)=7,MID('EVENT DELIVERY'!B63,4,1)=" ")))</f>
        <v>0</v>
      </c>
      <c r="U58" s="2" t="b">
        <f>AND(LEFT('PROJECT DELIVERY TEAM'!B63,2)="HU",OR(LEN('PROJECT DELIVERY TEAM'!B63)=6,AND(LEN('PROJECT DELIVERY TEAM'!B63)=7,MID('PROJECT DELIVERY TEAM'!B63,4,1)=" ")))</f>
        <v>0</v>
      </c>
      <c r="V58" s="2" t="b">
        <f>AND(LEFT('AUDIENCES &amp; PART... - BY TYPE'!B161,2)="HU",OR(LEN('AUDIENCES &amp; PART... - BY TYPE'!B161)=6,AND(LEN('AUDIENCES &amp; PART... - BY TYPE'!B161)=7,MID('AUDIENCES &amp; PART... - BY TYPE'!B161,4,1)=" ")))</f>
        <v>0</v>
      </c>
      <c r="W58" s="2" t="b">
        <f>AND(LEFT(PARTNERS!B82,2)="HU",OR(LEN(PARTNERS!B82)=6,AND(LEN(PARTNERS!B82)=7,MID(PARTNERS!B82,4,1)=" ")),PARTNERS!E82="New partner")</f>
        <v>0</v>
      </c>
      <c r="X58" s="2" t="b">
        <f>AND(LEFT(PARTNERS!B82,2)="HU",OR(LEN(PARTNERS!B82)=6,AND(LEN(PARTNERS!B82)=7,MID(PARTNERS!B82,4,1)=" ")),PARTNERS!E82="Existing partner")</f>
        <v>0</v>
      </c>
      <c r="Y58" s="2" t="b">
        <f>AND(NOT(AND(LEFT(PARTNERS!B82,2)="HU",OR(LEN(PARTNERS!B82)=6,AND(LEN(PARTNERS!B82)=7,MID(PARTNERS!B82,4,1)=" ")))),PARTNERS!E82="New partner")</f>
        <v>0</v>
      </c>
      <c r="Z58" s="2" t="b">
        <f>AND(NOT(AND(LEFT(PARTNERS!B82,2)="HU",OR(LEN(PARTNERS!B82)=6,AND(LEN(PARTNERS!B82)=7,MID(PARTNERS!B82,4,1)=" ")))),PARTNERS!E82="Existing partner")</f>
        <v>0</v>
      </c>
      <c r="AA58" s="2" t="b">
        <f>AND(PARTNERS!$C82="Hull",PARTNERS!$E82="New partner")</f>
        <v>0</v>
      </c>
      <c r="AB58" s="2" t="b">
        <f>AND(PARTNERS!$C82="East Riding of Yorkshire",PARTNERS!$E82="New partner")</f>
        <v>0</v>
      </c>
      <c r="AC58" s="2" t="b">
        <f>AND(PARTNERS!$C82="Elsewhere in Yorkshire &amp; Humber",PARTNERS!$E82="New partner")</f>
        <v>0</v>
      </c>
      <c r="AD58" s="2" t="b">
        <f>AND(PARTNERS!$C82="Elsewhere in the UK",PARTNERS!$E82="New partner")</f>
        <v>0</v>
      </c>
      <c r="AE58" s="2" t="b">
        <f>AND(PARTNERS!$C82="Outside UK",PARTNERS!$E82="New partner")</f>
        <v>0</v>
      </c>
      <c r="AF58" s="2" t="b">
        <f>AND(PARTNERS!$C82="Hull",PARTNERS!$E82="Existing partner")</f>
        <v>0</v>
      </c>
      <c r="AG58" s="2" t="b">
        <f>AND(PARTNERS!$C82="East Riding of Yorkshire",PARTNERS!$E82="Existing partner")</f>
        <v>0</v>
      </c>
      <c r="AH58" s="2" t="b">
        <f>AND(PARTNERS!$C82="Elsewhere in Yorkshire &amp; Humber",PARTNERS!$E82="Existing partner")</f>
        <v>0</v>
      </c>
      <c r="AI58" s="2" t="b">
        <f>AND(PARTNERS!$C82="Elsewhere in the UK",PARTNERS!$E82="Existing partner")</f>
        <v>0</v>
      </c>
      <c r="AJ58" s="2" t="b">
        <f>AND(PARTNERS!$C82="Outside UK",PARTNERS!$E82="Existing partner")</f>
        <v>0</v>
      </c>
      <c r="AK58" s="2" t="b">
        <f>AND(PARTNERS!$D82="Artistic partner",PARTNERS!$E82="New partner")</f>
        <v>0</v>
      </c>
      <c r="AL58" s="2" t="b">
        <f>AND(PARTNERS!$D82="Heritage partner",PARTNERS!$E82="New partner")</f>
        <v>0</v>
      </c>
      <c r="AM58" s="2" t="b">
        <f>AND(PARTNERS!$D82="Funder",PARTNERS!$E82="New partner")</f>
        <v>0</v>
      </c>
      <c r="AN58" s="2" t="b">
        <f>AND(PARTNERS!$D82="Public Service partner",PARTNERS!$E82="New partner")</f>
        <v>0</v>
      </c>
      <c r="AO58" s="2" t="b">
        <f>AND(PARTNERS!$D82="Voluntary Sector / Charity partner",PARTNERS!$E82="New partner")</f>
        <v>0</v>
      </c>
      <c r="AP58" s="2" t="b">
        <f>AND(PARTNERS!$D82="Education partner",PARTNERS!$E82="New partner")</f>
        <v>0</v>
      </c>
      <c r="AQ58" s="2" t="b">
        <f>AND(PARTNERS!$D82="Other",PARTNERS!$E82="New partner")</f>
        <v>0</v>
      </c>
      <c r="AR58" s="2" t="b">
        <f>AND(PARTNERS!$D82="Artistic partner",PARTNERS!$E82="Existing partner")</f>
        <v>0</v>
      </c>
      <c r="AS58" s="2" t="b">
        <f>AND(PARTNERS!$D82="Heritage partner",PARTNERS!$E82="Existing partner")</f>
        <v>0</v>
      </c>
      <c r="AT58" s="2" t="b">
        <f>AND(PARTNERS!$D82="Funder",PARTNERS!$E82="Existing partner")</f>
        <v>0</v>
      </c>
      <c r="AU58" s="2" t="b">
        <f>AND(PARTNERS!$D82="Public Service partner",PARTNERS!$E82="Existing partner")</f>
        <v>0</v>
      </c>
      <c r="AV58" s="2" t="b">
        <f>AND(PARTNERS!$D82="Voluntary Sector / Charity partner",PARTNERS!$E82="Existing partner")</f>
        <v>0</v>
      </c>
      <c r="AW58" s="2" t="b">
        <f>AND(PARTNERS!$D82="Education partner",PARTNERS!$E82="Existing partner")</f>
        <v>0</v>
      </c>
      <c r="AX58" s="2" t="b">
        <f>AND(PARTNERS!$D82="Other",PARTNERS!$E82="Existing partner")</f>
        <v>0</v>
      </c>
    </row>
    <row r="59" spans="20:50">
      <c r="T59" s="2" t="b">
        <f>AND(LEFT('EVENT DELIVERY'!B64,2)="HU",OR(LEN('EVENT DELIVERY'!B64)=6,AND(LEN('EVENT DELIVERY'!B64)=7,MID('EVENT DELIVERY'!B64,4,1)=" ")))</f>
        <v>0</v>
      </c>
      <c r="U59" s="2" t="b">
        <f>AND(LEFT('PROJECT DELIVERY TEAM'!B64,2)="HU",OR(LEN('PROJECT DELIVERY TEAM'!B64)=6,AND(LEN('PROJECT DELIVERY TEAM'!B64)=7,MID('PROJECT DELIVERY TEAM'!B64,4,1)=" ")))</f>
        <v>0</v>
      </c>
      <c r="V59" s="2" t="b">
        <f>AND(LEFT('AUDIENCES &amp; PART... - BY TYPE'!B162,2)="HU",OR(LEN('AUDIENCES &amp; PART... - BY TYPE'!B162)=6,AND(LEN('AUDIENCES &amp; PART... - BY TYPE'!B162)=7,MID('AUDIENCES &amp; PART... - BY TYPE'!B162,4,1)=" ")))</f>
        <v>0</v>
      </c>
      <c r="W59" s="2" t="b">
        <f>AND(LEFT(PARTNERS!B83,2)="HU",OR(LEN(PARTNERS!B83)=6,AND(LEN(PARTNERS!B83)=7,MID(PARTNERS!B83,4,1)=" ")),PARTNERS!E83="New partner")</f>
        <v>0</v>
      </c>
      <c r="X59" s="2" t="b">
        <f>AND(LEFT(PARTNERS!B83,2)="HU",OR(LEN(PARTNERS!B83)=6,AND(LEN(PARTNERS!B83)=7,MID(PARTNERS!B83,4,1)=" ")),PARTNERS!E83="Existing partner")</f>
        <v>0</v>
      </c>
      <c r="Y59" s="2" t="b">
        <f>AND(NOT(AND(LEFT(PARTNERS!B83,2)="HU",OR(LEN(PARTNERS!B83)=6,AND(LEN(PARTNERS!B83)=7,MID(PARTNERS!B83,4,1)=" ")))),PARTNERS!E83="New partner")</f>
        <v>0</v>
      </c>
      <c r="Z59" s="2" t="b">
        <f>AND(NOT(AND(LEFT(PARTNERS!B83,2)="HU",OR(LEN(PARTNERS!B83)=6,AND(LEN(PARTNERS!B83)=7,MID(PARTNERS!B83,4,1)=" ")))),PARTNERS!E83="Existing partner")</f>
        <v>0</v>
      </c>
      <c r="AA59" s="2" t="b">
        <f>AND(PARTNERS!$C83="Hull",PARTNERS!$E83="New partner")</f>
        <v>0</v>
      </c>
      <c r="AB59" s="2" t="b">
        <f>AND(PARTNERS!$C83="East Riding of Yorkshire",PARTNERS!$E83="New partner")</f>
        <v>0</v>
      </c>
      <c r="AC59" s="2" t="b">
        <f>AND(PARTNERS!$C83="Elsewhere in Yorkshire &amp; Humber",PARTNERS!$E83="New partner")</f>
        <v>0</v>
      </c>
      <c r="AD59" s="2" t="b">
        <f>AND(PARTNERS!$C83="Elsewhere in the UK",PARTNERS!$E83="New partner")</f>
        <v>0</v>
      </c>
      <c r="AE59" s="2" t="b">
        <f>AND(PARTNERS!$C83="Outside UK",PARTNERS!$E83="New partner")</f>
        <v>0</v>
      </c>
      <c r="AF59" s="2" t="b">
        <f>AND(PARTNERS!$C83="Hull",PARTNERS!$E83="Existing partner")</f>
        <v>0</v>
      </c>
      <c r="AG59" s="2" t="b">
        <f>AND(PARTNERS!$C83="East Riding of Yorkshire",PARTNERS!$E83="Existing partner")</f>
        <v>0</v>
      </c>
      <c r="AH59" s="2" t="b">
        <f>AND(PARTNERS!$C83="Elsewhere in Yorkshire &amp; Humber",PARTNERS!$E83="Existing partner")</f>
        <v>0</v>
      </c>
      <c r="AI59" s="2" t="b">
        <f>AND(PARTNERS!$C83="Elsewhere in the UK",PARTNERS!$E83="Existing partner")</f>
        <v>0</v>
      </c>
      <c r="AJ59" s="2" t="b">
        <f>AND(PARTNERS!$C83="Outside UK",PARTNERS!$E83="Existing partner")</f>
        <v>0</v>
      </c>
      <c r="AK59" s="2" t="b">
        <f>AND(PARTNERS!$D83="Artistic partner",PARTNERS!$E83="New partner")</f>
        <v>0</v>
      </c>
      <c r="AL59" s="2" t="b">
        <f>AND(PARTNERS!$D83="Heritage partner",PARTNERS!$E83="New partner")</f>
        <v>0</v>
      </c>
      <c r="AM59" s="2" t="b">
        <f>AND(PARTNERS!$D83="Funder",PARTNERS!$E83="New partner")</f>
        <v>0</v>
      </c>
      <c r="AN59" s="2" t="b">
        <f>AND(PARTNERS!$D83="Public Service partner",PARTNERS!$E83="New partner")</f>
        <v>0</v>
      </c>
      <c r="AO59" s="2" t="b">
        <f>AND(PARTNERS!$D83="Voluntary Sector / Charity partner",PARTNERS!$E83="New partner")</f>
        <v>0</v>
      </c>
      <c r="AP59" s="2" t="b">
        <f>AND(PARTNERS!$D83="Education partner",PARTNERS!$E83="New partner")</f>
        <v>0</v>
      </c>
      <c r="AQ59" s="2" t="b">
        <f>AND(PARTNERS!$D83="Other",PARTNERS!$E83="New partner")</f>
        <v>0</v>
      </c>
      <c r="AR59" s="2" t="b">
        <f>AND(PARTNERS!$D83="Artistic partner",PARTNERS!$E83="Existing partner")</f>
        <v>0</v>
      </c>
      <c r="AS59" s="2" t="b">
        <f>AND(PARTNERS!$D83="Heritage partner",PARTNERS!$E83="Existing partner")</f>
        <v>0</v>
      </c>
      <c r="AT59" s="2" t="b">
        <f>AND(PARTNERS!$D83="Funder",PARTNERS!$E83="Existing partner")</f>
        <v>0</v>
      </c>
      <c r="AU59" s="2" t="b">
        <f>AND(PARTNERS!$D83="Public Service partner",PARTNERS!$E83="Existing partner")</f>
        <v>0</v>
      </c>
      <c r="AV59" s="2" t="b">
        <f>AND(PARTNERS!$D83="Voluntary Sector / Charity partner",PARTNERS!$E83="Existing partner")</f>
        <v>0</v>
      </c>
      <c r="AW59" s="2" t="b">
        <f>AND(PARTNERS!$D83="Education partner",PARTNERS!$E83="Existing partner")</f>
        <v>0</v>
      </c>
      <c r="AX59" s="2" t="b">
        <f>AND(PARTNERS!$D83="Other",PARTNERS!$E83="Existing partner")</f>
        <v>0</v>
      </c>
    </row>
    <row r="60" spans="20:50">
      <c r="T60" s="2" t="b">
        <f>AND(LEFT('EVENT DELIVERY'!B65,2)="HU",OR(LEN('EVENT DELIVERY'!B65)=6,AND(LEN('EVENT DELIVERY'!B65)=7,MID('EVENT DELIVERY'!B65,4,1)=" ")))</f>
        <v>0</v>
      </c>
      <c r="U60" s="2" t="b">
        <f>AND(LEFT('PROJECT DELIVERY TEAM'!B65,2)="HU",OR(LEN('PROJECT DELIVERY TEAM'!B65)=6,AND(LEN('PROJECT DELIVERY TEAM'!B65)=7,MID('PROJECT DELIVERY TEAM'!B65,4,1)=" ")))</f>
        <v>0</v>
      </c>
      <c r="V60" s="2" t="b">
        <f>AND(LEFT('AUDIENCES &amp; PART... - BY TYPE'!B163,2)="HU",OR(LEN('AUDIENCES &amp; PART... - BY TYPE'!B163)=6,AND(LEN('AUDIENCES &amp; PART... - BY TYPE'!B163)=7,MID('AUDIENCES &amp; PART... - BY TYPE'!B163,4,1)=" ")))</f>
        <v>0</v>
      </c>
      <c r="W60" s="2" t="b">
        <f>AND(LEFT(PARTNERS!B84,2)="HU",OR(LEN(PARTNERS!B84)=6,AND(LEN(PARTNERS!B84)=7,MID(PARTNERS!B84,4,1)=" ")),PARTNERS!E84="New partner")</f>
        <v>0</v>
      </c>
      <c r="X60" s="2" t="b">
        <f>AND(LEFT(PARTNERS!B84,2)="HU",OR(LEN(PARTNERS!B84)=6,AND(LEN(PARTNERS!B84)=7,MID(PARTNERS!B84,4,1)=" ")),PARTNERS!E84="Existing partner")</f>
        <v>0</v>
      </c>
      <c r="Y60" s="2" t="b">
        <f>AND(NOT(AND(LEFT(PARTNERS!B84,2)="HU",OR(LEN(PARTNERS!B84)=6,AND(LEN(PARTNERS!B84)=7,MID(PARTNERS!B84,4,1)=" ")))),PARTNERS!E84="New partner")</f>
        <v>0</v>
      </c>
      <c r="Z60" s="2" t="b">
        <f>AND(NOT(AND(LEFT(PARTNERS!B84,2)="HU",OR(LEN(PARTNERS!B84)=6,AND(LEN(PARTNERS!B84)=7,MID(PARTNERS!B84,4,1)=" ")))),PARTNERS!E84="Existing partner")</f>
        <v>0</v>
      </c>
      <c r="AA60" s="2" t="b">
        <f>AND(PARTNERS!$C84="Hull",PARTNERS!$E84="New partner")</f>
        <v>0</v>
      </c>
      <c r="AB60" s="2" t="b">
        <f>AND(PARTNERS!$C84="East Riding of Yorkshire",PARTNERS!$E84="New partner")</f>
        <v>0</v>
      </c>
      <c r="AC60" s="2" t="b">
        <f>AND(PARTNERS!$C84="Elsewhere in Yorkshire &amp; Humber",PARTNERS!$E84="New partner")</f>
        <v>0</v>
      </c>
      <c r="AD60" s="2" t="b">
        <f>AND(PARTNERS!$C84="Elsewhere in the UK",PARTNERS!$E84="New partner")</f>
        <v>0</v>
      </c>
      <c r="AE60" s="2" t="b">
        <f>AND(PARTNERS!$C84="Outside UK",PARTNERS!$E84="New partner")</f>
        <v>0</v>
      </c>
      <c r="AF60" s="2" t="b">
        <f>AND(PARTNERS!$C84="Hull",PARTNERS!$E84="Existing partner")</f>
        <v>0</v>
      </c>
      <c r="AG60" s="2" t="b">
        <f>AND(PARTNERS!$C84="East Riding of Yorkshire",PARTNERS!$E84="Existing partner")</f>
        <v>0</v>
      </c>
      <c r="AH60" s="2" t="b">
        <f>AND(PARTNERS!$C84="Elsewhere in Yorkshire &amp; Humber",PARTNERS!$E84="Existing partner")</f>
        <v>0</v>
      </c>
      <c r="AI60" s="2" t="b">
        <f>AND(PARTNERS!$C84="Elsewhere in the UK",PARTNERS!$E84="Existing partner")</f>
        <v>0</v>
      </c>
      <c r="AJ60" s="2" t="b">
        <f>AND(PARTNERS!$C84="Outside UK",PARTNERS!$E84="Existing partner")</f>
        <v>0</v>
      </c>
      <c r="AK60" s="2" t="b">
        <f>AND(PARTNERS!$D84="Artistic partner",PARTNERS!$E84="New partner")</f>
        <v>0</v>
      </c>
      <c r="AL60" s="2" t="b">
        <f>AND(PARTNERS!$D84="Heritage partner",PARTNERS!$E84="New partner")</f>
        <v>0</v>
      </c>
      <c r="AM60" s="2" t="b">
        <f>AND(PARTNERS!$D84="Funder",PARTNERS!$E84="New partner")</f>
        <v>0</v>
      </c>
      <c r="AN60" s="2" t="b">
        <f>AND(PARTNERS!$D84="Public Service partner",PARTNERS!$E84="New partner")</f>
        <v>0</v>
      </c>
      <c r="AO60" s="2" t="b">
        <f>AND(PARTNERS!$D84="Voluntary Sector / Charity partner",PARTNERS!$E84="New partner")</f>
        <v>0</v>
      </c>
      <c r="AP60" s="2" t="b">
        <f>AND(PARTNERS!$D84="Education partner",PARTNERS!$E84="New partner")</f>
        <v>0</v>
      </c>
      <c r="AQ60" s="2" t="b">
        <f>AND(PARTNERS!$D84="Other",PARTNERS!$E84="New partner")</f>
        <v>0</v>
      </c>
      <c r="AR60" s="2" t="b">
        <f>AND(PARTNERS!$D84="Artistic partner",PARTNERS!$E84="Existing partner")</f>
        <v>0</v>
      </c>
      <c r="AS60" s="2" t="b">
        <f>AND(PARTNERS!$D84="Heritage partner",PARTNERS!$E84="Existing partner")</f>
        <v>0</v>
      </c>
      <c r="AT60" s="2" t="b">
        <f>AND(PARTNERS!$D84="Funder",PARTNERS!$E84="Existing partner")</f>
        <v>0</v>
      </c>
      <c r="AU60" s="2" t="b">
        <f>AND(PARTNERS!$D84="Public Service partner",PARTNERS!$E84="Existing partner")</f>
        <v>0</v>
      </c>
      <c r="AV60" s="2" t="b">
        <f>AND(PARTNERS!$D84="Voluntary Sector / Charity partner",PARTNERS!$E84="Existing partner")</f>
        <v>0</v>
      </c>
      <c r="AW60" s="2" t="b">
        <f>AND(PARTNERS!$D84="Education partner",PARTNERS!$E84="Existing partner")</f>
        <v>0</v>
      </c>
      <c r="AX60" s="2" t="b">
        <f>AND(PARTNERS!$D84="Other",PARTNERS!$E84="Existing partner")</f>
        <v>0</v>
      </c>
    </row>
    <row r="61" spans="20:50">
      <c r="T61" s="2" t="b">
        <f>AND(LEFT('EVENT DELIVERY'!B66,2)="HU",OR(LEN('EVENT DELIVERY'!B66)=6,AND(LEN('EVENT DELIVERY'!B66)=7,MID('EVENT DELIVERY'!B66,4,1)=" ")))</f>
        <v>0</v>
      </c>
      <c r="U61" s="2" t="b">
        <f>AND(LEFT('PROJECT DELIVERY TEAM'!B66,2)="HU",OR(LEN('PROJECT DELIVERY TEAM'!B66)=6,AND(LEN('PROJECT DELIVERY TEAM'!B66)=7,MID('PROJECT DELIVERY TEAM'!B66,4,1)=" ")))</f>
        <v>0</v>
      </c>
      <c r="V61" s="2" t="b">
        <f>AND(LEFT('AUDIENCES &amp; PART... - BY TYPE'!B164,2)="HU",OR(LEN('AUDIENCES &amp; PART... - BY TYPE'!B164)=6,AND(LEN('AUDIENCES &amp; PART... - BY TYPE'!B164)=7,MID('AUDIENCES &amp; PART... - BY TYPE'!B164,4,1)=" ")))</f>
        <v>0</v>
      </c>
      <c r="W61" s="2" t="b">
        <f>AND(LEFT(PARTNERS!B85,2)="HU",OR(LEN(PARTNERS!B85)=6,AND(LEN(PARTNERS!B85)=7,MID(PARTNERS!B85,4,1)=" ")),PARTNERS!E85="New partner")</f>
        <v>0</v>
      </c>
      <c r="X61" s="2" t="b">
        <f>AND(LEFT(PARTNERS!B85,2)="HU",OR(LEN(PARTNERS!B85)=6,AND(LEN(PARTNERS!B85)=7,MID(PARTNERS!B85,4,1)=" ")),PARTNERS!E85="Existing partner")</f>
        <v>0</v>
      </c>
      <c r="Y61" s="2" t="b">
        <f>AND(NOT(AND(LEFT(PARTNERS!B85,2)="HU",OR(LEN(PARTNERS!B85)=6,AND(LEN(PARTNERS!B85)=7,MID(PARTNERS!B85,4,1)=" ")))),PARTNERS!E85="New partner")</f>
        <v>0</v>
      </c>
      <c r="Z61" s="2" t="b">
        <f>AND(NOT(AND(LEFT(PARTNERS!B85,2)="HU",OR(LEN(PARTNERS!B85)=6,AND(LEN(PARTNERS!B85)=7,MID(PARTNERS!B85,4,1)=" ")))),PARTNERS!E85="Existing partner")</f>
        <v>0</v>
      </c>
      <c r="AA61" s="2" t="b">
        <f>AND(PARTNERS!$C85="Hull",PARTNERS!$E85="New partner")</f>
        <v>0</v>
      </c>
      <c r="AB61" s="2" t="b">
        <f>AND(PARTNERS!$C85="East Riding of Yorkshire",PARTNERS!$E85="New partner")</f>
        <v>0</v>
      </c>
      <c r="AC61" s="2" t="b">
        <f>AND(PARTNERS!$C85="Elsewhere in Yorkshire &amp; Humber",PARTNERS!$E85="New partner")</f>
        <v>0</v>
      </c>
      <c r="AD61" s="2" t="b">
        <f>AND(PARTNERS!$C85="Elsewhere in the UK",PARTNERS!$E85="New partner")</f>
        <v>0</v>
      </c>
      <c r="AE61" s="2" t="b">
        <f>AND(PARTNERS!$C85="Outside UK",PARTNERS!$E85="New partner")</f>
        <v>0</v>
      </c>
      <c r="AF61" s="2" t="b">
        <f>AND(PARTNERS!$C85="Hull",PARTNERS!$E85="Existing partner")</f>
        <v>0</v>
      </c>
      <c r="AG61" s="2" t="b">
        <f>AND(PARTNERS!$C85="East Riding of Yorkshire",PARTNERS!$E85="Existing partner")</f>
        <v>0</v>
      </c>
      <c r="AH61" s="2" t="b">
        <f>AND(PARTNERS!$C85="Elsewhere in Yorkshire &amp; Humber",PARTNERS!$E85="Existing partner")</f>
        <v>0</v>
      </c>
      <c r="AI61" s="2" t="b">
        <f>AND(PARTNERS!$C85="Elsewhere in the UK",PARTNERS!$E85="Existing partner")</f>
        <v>0</v>
      </c>
      <c r="AJ61" s="2" t="b">
        <f>AND(PARTNERS!$C85="Outside UK",PARTNERS!$E85="Existing partner")</f>
        <v>0</v>
      </c>
      <c r="AK61" s="2" t="b">
        <f>AND(PARTNERS!$D85="Artistic partner",PARTNERS!$E85="New partner")</f>
        <v>0</v>
      </c>
      <c r="AL61" s="2" t="b">
        <f>AND(PARTNERS!$D85="Heritage partner",PARTNERS!$E85="New partner")</f>
        <v>0</v>
      </c>
      <c r="AM61" s="2" t="b">
        <f>AND(PARTNERS!$D85="Funder",PARTNERS!$E85="New partner")</f>
        <v>0</v>
      </c>
      <c r="AN61" s="2" t="b">
        <f>AND(PARTNERS!$D85="Public Service partner",PARTNERS!$E85="New partner")</f>
        <v>0</v>
      </c>
      <c r="AO61" s="2" t="b">
        <f>AND(PARTNERS!$D85="Voluntary Sector / Charity partner",PARTNERS!$E85="New partner")</f>
        <v>0</v>
      </c>
      <c r="AP61" s="2" t="b">
        <f>AND(PARTNERS!$D85="Education partner",PARTNERS!$E85="New partner")</f>
        <v>0</v>
      </c>
      <c r="AQ61" s="2" t="b">
        <f>AND(PARTNERS!$D85="Other",PARTNERS!$E85="New partner")</f>
        <v>0</v>
      </c>
      <c r="AR61" s="2" t="b">
        <f>AND(PARTNERS!$D85="Artistic partner",PARTNERS!$E85="Existing partner")</f>
        <v>0</v>
      </c>
      <c r="AS61" s="2" t="b">
        <f>AND(PARTNERS!$D85="Heritage partner",PARTNERS!$E85="Existing partner")</f>
        <v>0</v>
      </c>
      <c r="AT61" s="2" t="b">
        <f>AND(PARTNERS!$D85="Funder",PARTNERS!$E85="Existing partner")</f>
        <v>0</v>
      </c>
      <c r="AU61" s="2" t="b">
        <f>AND(PARTNERS!$D85="Public Service partner",PARTNERS!$E85="Existing partner")</f>
        <v>0</v>
      </c>
      <c r="AV61" s="2" t="b">
        <f>AND(PARTNERS!$D85="Voluntary Sector / Charity partner",PARTNERS!$E85="Existing partner")</f>
        <v>0</v>
      </c>
      <c r="AW61" s="2" t="b">
        <f>AND(PARTNERS!$D85="Education partner",PARTNERS!$E85="Existing partner")</f>
        <v>0</v>
      </c>
      <c r="AX61" s="2" t="b">
        <f>AND(PARTNERS!$D85="Other",PARTNERS!$E85="Existing partner")</f>
        <v>0</v>
      </c>
    </row>
    <row r="62" spans="20:50">
      <c r="T62" s="2" t="b">
        <f>AND(LEFT('EVENT DELIVERY'!B67,2)="HU",OR(LEN('EVENT DELIVERY'!B67)=6,AND(LEN('EVENT DELIVERY'!B67)=7,MID('EVENT DELIVERY'!B67,4,1)=" ")))</f>
        <v>0</v>
      </c>
      <c r="U62" s="2" t="b">
        <f>AND(LEFT('PROJECT DELIVERY TEAM'!B67,2)="HU",OR(LEN('PROJECT DELIVERY TEAM'!B67)=6,AND(LEN('PROJECT DELIVERY TEAM'!B67)=7,MID('PROJECT DELIVERY TEAM'!B67,4,1)=" ")))</f>
        <v>0</v>
      </c>
      <c r="V62" s="2" t="b">
        <f>AND(LEFT('AUDIENCES &amp; PART... - BY TYPE'!B165,2)="HU",OR(LEN('AUDIENCES &amp; PART... - BY TYPE'!B165)=6,AND(LEN('AUDIENCES &amp; PART... - BY TYPE'!B165)=7,MID('AUDIENCES &amp; PART... - BY TYPE'!B165,4,1)=" ")))</f>
        <v>0</v>
      </c>
      <c r="W62" s="2" t="b">
        <f>AND(LEFT(PARTNERS!B86,2)="HU",OR(LEN(PARTNERS!B86)=6,AND(LEN(PARTNERS!B86)=7,MID(PARTNERS!B86,4,1)=" ")),PARTNERS!E86="New partner")</f>
        <v>0</v>
      </c>
      <c r="X62" s="2" t="b">
        <f>AND(LEFT(PARTNERS!B86,2)="HU",OR(LEN(PARTNERS!B86)=6,AND(LEN(PARTNERS!B86)=7,MID(PARTNERS!B86,4,1)=" ")),PARTNERS!E86="Existing partner")</f>
        <v>0</v>
      </c>
      <c r="Y62" s="2" t="b">
        <f>AND(NOT(AND(LEFT(PARTNERS!B86,2)="HU",OR(LEN(PARTNERS!B86)=6,AND(LEN(PARTNERS!B86)=7,MID(PARTNERS!B86,4,1)=" ")))),PARTNERS!E86="New partner")</f>
        <v>0</v>
      </c>
      <c r="Z62" s="2" t="b">
        <f>AND(NOT(AND(LEFT(PARTNERS!B86,2)="HU",OR(LEN(PARTNERS!B86)=6,AND(LEN(PARTNERS!B86)=7,MID(PARTNERS!B86,4,1)=" ")))),PARTNERS!E86="Existing partner")</f>
        <v>0</v>
      </c>
      <c r="AA62" s="2" t="b">
        <f>AND(PARTNERS!$C86="Hull",PARTNERS!$E86="New partner")</f>
        <v>0</v>
      </c>
      <c r="AB62" s="2" t="b">
        <f>AND(PARTNERS!$C86="East Riding of Yorkshire",PARTNERS!$E86="New partner")</f>
        <v>0</v>
      </c>
      <c r="AC62" s="2" t="b">
        <f>AND(PARTNERS!$C86="Elsewhere in Yorkshire &amp; Humber",PARTNERS!$E86="New partner")</f>
        <v>0</v>
      </c>
      <c r="AD62" s="2" t="b">
        <f>AND(PARTNERS!$C86="Elsewhere in the UK",PARTNERS!$E86="New partner")</f>
        <v>0</v>
      </c>
      <c r="AE62" s="2" t="b">
        <f>AND(PARTNERS!$C86="Outside UK",PARTNERS!$E86="New partner")</f>
        <v>0</v>
      </c>
      <c r="AF62" s="2" t="b">
        <f>AND(PARTNERS!$C86="Hull",PARTNERS!$E86="Existing partner")</f>
        <v>0</v>
      </c>
      <c r="AG62" s="2" t="b">
        <f>AND(PARTNERS!$C86="East Riding of Yorkshire",PARTNERS!$E86="Existing partner")</f>
        <v>0</v>
      </c>
      <c r="AH62" s="2" t="b">
        <f>AND(PARTNERS!$C86="Elsewhere in Yorkshire &amp; Humber",PARTNERS!$E86="Existing partner")</f>
        <v>0</v>
      </c>
      <c r="AI62" s="2" t="b">
        <f>AND(PARTNERS!$C86="Elsewhere in the UK",PARTNERS!$E86="Existing partner")</f>
        <v>0</v>
      </c>
      <c r="AJ62" s="2" t="b">
        <f>AND(PARTNERS!$C86="Outside UK",PARTNERS!$E86="Existing partner")</f>
        <v>0</v>
      </c>
      <c r="AK62" s="2" t="b">
        <f>AND(PARTNERS!$D86="Artistic partner",PARTNERS!$E86="New partner")</f>
        <v>0</v>
      </c>
      <c r="AL62" s="2" t="b">
        <f>AND(PARTNERS!$D86="Heritage partner",PARTNERS!$E86="New partner")</f>
        <v>0</v>
      </c>
      <c r="AM62" s="2" t="b">
        <f>AND(PARTNERS!$D86="Funder",PARTNERS!$E86="New partner")</f>
        <v>0</v>
      </c>
      <c r="AN62" s="2" t="b">
        <f>AND(PARTNERS!$D86="Public Service partner",PARTNERS!$E86="New partner")</f>
        <v>0</v>
      </c>
      <c r="AO62" s="2" t="b">
        <f>AND(PARTNERS!$D86="Voluntary Sector / Charity partner",PARTNERS!$E86="New partner")</f>
        <v>0</v>
      </c>
      <c r="AP62" s="2" t="b">
        <f>AND(PARTNERS!$D86="Education partner",PARTNERS!$E86="New partner")</f>
        <v>0</v>
      </c>
      <c r="AQ62" s="2" t="b">
        <f>AND(PARTNERS!$D86="Other",PARTNERS!$E86="New partner")</f>
        <v>0</v>
      </c>
      <c r="AR62" s="2" t="b">
        <f>AND(PARTNERS!$D86="Artistic partner",PARTNERS!$E86="Existing partner")</f>
        <v>0</v>
      </c>
      <c r="AS62" s="2" t="b">
        <f>AND(PARTNERS!$D86="Heritage partner",PARTNERS!$E86="Existing partner")</f>
        <v>0</v>
      </c>
      <c r="AT62" s="2" t="b">
        <f>AND(PARTNERS!$D86="Funder",PARTNERS!$E86="Existing partner")</f>
        <v>0</v>
      </c>
      <c r="AU62" s="2" t="b">
        <f>AND(PARTNERS!$D86="Public Service partner",PARTNERS!$E86="Existing partner")</f>
        <v>0</v>
      </c>
      <c r="AV62" s="2" t="b">
        <f>AND(PARTNERS!$D86="Voluntary Sector / Charity partner",PARTNERS!$E86="Existing partner")</f>
        <v>0</v>
      </c>
      <c r="AW62" s="2" t="b">
        <f>AND(PARTNERS!$D86="Education partner",PARTNERS!$E86="Existing partner")</f>
        <v>0</v>
      </c>
      <c r="AX62" s="2" t="b">
        <f>AND(PARTNERS!$D86="Other",PARTNERS!$E86="Existing partner")</f>
        <v>0</v>
      </c>
    </row>
    <row r="63" spans="20:50">
      <c r="T63" s="2" t="b">
        <f>AND(LEFT('EVENT DELIVERY'!B68,2)="HU",OR(LEN('EVENT DELIVERY'!B68)=6,AND(LEN('EVENT DELIVERY'!B68)=7,MID('EVENT DELIVERY'!B68,4,1)=" ")))</f>
        <v>0</v>
      </c>
      <c r="U63" s="2" t="b">
        <f>AND(LEFT('PROJECT DELIVERY TEAM'!B68,2)="HU",OR(LEN('PROJECT DELIVERY TEAM'!B68)=6,AND(LEN('PROJECT DELIVERY TEAM'!B68)=7,MID('PROJECT DELIVERY TEAM'!B68,4,1)=" ")))</f>
        <v>0</v>
      </c>
      <c r="V63" s="2" t="b">
        <f>AND(LEFT('AUDIENCES &amp; PART... - BY TYPE'!B166,2)="HU",OR(LEN('AUDIENCES &amp; PART... - BY TYPE'!B166)=6,AND(LEN('AUDIENCES &amp; PART... - BY TYPE'!B166)=7,MID('AUDIENCES &amp; PART... - BY TYPE'!B166,4,1)=" ")))</f>
        <v>0</v>
      </c>
      <c r="W63" s="2" t="b">
        <f>AND(LEFT(PARTNERS!B87,2)="HU",OR(LEN(PARTNERS!B87)=6,AND(LEN(PARTNERS!B87)=7,MID(PARTNERS!B87,4,1)=" ")),PARTNERS!E87="New partner")</f>
        <v>0</v>
      </c>
      <c r="X63" s="2" t="b">
        <f>AND(LEFT(PARTNERS!B87,2)="HU",OR(LEN(PARTNERS!B87)=6,AND(LEN(PARTNERS!B87)=7,MID(PARTNERS!B87,4,1)=" ")),PARTNERS!E87="Existing partner")</f>
        <v>0</v>
      </c>
      <c r="Y63" s="2" t="b">
        <f>AND(NOT(AND(LEFT(PARTNERS!B87,2)="HU",OR(LEN(PARTNERS!B87)=6,AND(LEN(PARTNERS!B87)=7,MID(PARTNERS!B87,4,1)=" ")))),PARTNERS!E87="New partner")</f>
        <v>0</v>
      </c>
      <c r="Z63" s="2" t="b">
        <f>AND(NOT(AND(LEFT(PARTNERS!B87,2)="HU",OR(LEN(PARTNERS!B87)=6,AND(LEN(PARTNERS!B87)=7,MID(PARTNERS!B87,4,1)=" ")))),PARTNERS!E87="Existing partner")</f>
        <v>0</v>
      </c>
      <c r="AA63" s="2" t="b">
        <f>AND(PARTNERS!$C87="Hull",PARTNERS!$E87="New partner")</f>
        <v>0</v>
      </c>
      <c r="AB63" s="2" t="b">
        <f>AND(PARTNERS!$C87="East Riding of Yorkshire",PARTNERS!$E87="New partner")</f>
        <v>0</v>
      </c>
      <c r="AC63" s="2" t="b">
        <f>AND(PARTNERS!$C87="Elsewhere in Yorkshire &amp; Humber",PARTNERS!$E87="New partner")</f>
        <v>0</v>
      </c>
      <c r="AD63" s="2" t="b">
        <f>AND(PARTNERS!$C87="Elsewhere in the UK",PARTNERS!$E87="New partner")</f>
        <v>0</v>
      </c>
      <c r="AE63" s="2" t="b">
        <f>AND(PARTNERS!$C87="Outside UK",PARTNERS!$E87="New partner")</f>
        <v>0</v>
      </c>
      <c r="AF63" s="2" t="b">
        <f>AND(PARTNERS!$C87="Hull",PARTNERS!$E87="Existing partner")</f>
        <v>0</v>
      </c>
      <c r="AG63" s="2" t="b">
        <f>AND(PARTNERS!$C87="East Riding of Yorkshire",PARTNERS!$E87="Existing partner")</f>
        <v>0</v>
      </c>
      <c r="AH63" s="2" t="b">
        <f>AND(PARTNERS!$C87="Elsewhere in Yorkshire &amp; Humber",PARTNERS!$E87="Existing partner")</f>
        <v>0</v>
      </c>
      <c r="AI63" s="2" t="b">
        <f>AND(PARTNERS!$C87="Elsewhere in the UK",PARTNERS!$E87="Existing partner")</f>
        <v>0</v>
      </c>
      <c r="AJ63" s="2" t="b">
        <f>AND(PARTNERS!$C87="Outside UK",PARTNERS!$E87="Existing partner")</f>
        <v>0</v>
      </c>
      <c r="AK63" s="2" t="b">
        <f>AND(PARTNERS!$D87="Artistic partner",PARTNERS!$E87="New partner")</f>
        <v>0</v>
      </c>
      <c r="AL63" s="2" t="b">
        <f>AND(PARTNERS!$D87="Heritage partner",PARTNERS!$E87="New partner")</f>
        <v>0</v>
      </c>
      <c r="AM63" s="2" t="b">
        <f>AND(PARTNERS!$D87="Funder",PARTNERS!$E87="New partner")</f>
        <v>0</v>
      </c>
      <c r="AN63" s="2" t="b">
        <f>AND(PARTNERS!$D87="Public Service partner",PARTNERS!$E87="New partner")</f>
        <v>0</v>
      </c>
      <c r="AO63" s="2" t="b">
        <f>AND(PARTNERS!$D87="Voluntary Sector / Charity partner",PARTNERS!$E87="New partner")</f>
        <v>0</v>
      </c>
      <c r="AP63" s="2" t="b">
        <f>AND(PARTNERS!$D87="Education partner",PARTNERS!$E87="New partner")</f>
        <v>0</v>
      </c>
      <c r="AQ63" s="2" t="b">
        <f>AND(PARTNERS!$D87="Other",PARTNERS!$E87="New partner")</f>
        <v>0</v>
      </c>
      <c r="AR63" s="2" t="b">
        <f>AND(PARTNERS!$D87="Artistic partner",PARTNERS!$E87="Existing partner")</f>
        <v>0</v>
      </c>
      <c r="AS63" s="2" t="b">
        <f>AND(PARTNERS!$D87="Heritage partner",PARTNERS!$E87="Existing partner")</f>
        <v>0</v>
      </c>
      <c r="AT63" s="2" t="b">
        <f>AND(PARTNERS!$D87="Funder",PARTNERS!$E87="Existing partner")</f>
        <v>0</v>
      </c>
      <c r="AU63" s="2" t="b">
        <f>AND(PARTNERS!$D87="Public Service partner",PARTNERS!$E87="Existing partner")</f>
        <v>0</v>
      </c>
      <c r="AV63" s="2" t="b">
        <f>AND(PARTNERS!$D87="Voluntary Sector / Charity partner",PARTNERS!$E87="Existing partner")</f>
        <v>0</v>
      </c>
      <c r="AW63" s="2" t="b">
        <f>AND(PARTNERS!$D87="Education partner",PARTNERS!$E87="Existing partner")</f>
        <v>0</v>
      </c>
      <c r="AX63" s="2" t="b">
        <f>AND(PARTNERS!$D87="Other",PARTNERS!$E87="Existing partner")</f>
        <v>0</v>
      </c>
    </row>
    <row r="64" spans="20:50">
      <c r="T64" s="2" t="b">
        <f>AND(LEFT('EVENT DELIVERY'!B69,2)="HU",OR(LEN('EVENT DELIVERY'!B69)=6,AND(LEN('EVENT DELIVERY'!B69)=7,MID('EVENT DELIVERY'!B69,4,1)=" ")))</f>
        <v>0</v>
      </c>
      <c r="U64" s="2" t="b">
        <f>AND(LEFT('PROJECT DELIVERY TEAM'!B69,2)="HU",OR(LEN('PROJECT DELIVERY TEAM'!B69)=6,AND(LEN('PROJECT DELIVERY TEAM'!B69)=7,MID('PROJECT DELIVERY TEAM'!B69,4,1)=" ")))</f>
        <v>0</v>
      </c>
      <c r="V64" s="2" t="b">
        <f>AND(LEFT('AUDIENCES &amp; PART... - BY TYPE'!B167,2)="HU",OR(LEN('AUDIENCES &amp; PART... - BY TYPE'!B167)=6,AND(LEN('AUDIENCES &amp; PART... - BY TYPE'!B167)=7,MID('AUDIENCES &amp; PART... - BY TYPE'!B167,4,1)=" ")))</f>
        <v>0</v>
      </c>
      <c r="W64" s="2" t="b">
        <f>AND(LEFT(PARTNERS!B88,2)="HU",OR(LEN(PARTNERS!B88)=6,AND(LEN(PARTNERS!B88)=7,MID(PARTNERS!B88,4,1)=" ")),PARTNERS!E88="New partner")</f>
        <v>0</v>
      </c>
      <c r="X64" s="2" t="b">
        <f>AND(LEFT(PARTNERS!B88,2)="HU",OR(LEN(PARTNERS!B88)=6,AND(LEN(PARTNERS!B88)=7,MID(PARTNERS!B88,4,1)=" ")),PARTNERS!E88="Existing partner")</f>
        <v>0</v>
      </c>
      <c r="Y64" s="2" t="b">
        <f>AND(NOT(AND(LEFT(PARTNERS!B88,2)="HU",OR(LEN(PARTNERS!B88)=6,AND(LEN(PARTNERS!B88)=7,MID(PARTNERS!B88,4,1)=" ")))),PARTNERS!E88="New partner")</f>
        <v>0</v>
      </c>
      <c r="Z64" s="2" t="b">
        <f>AND(NOT(AND(LEFT(PARTNERS!B88,2)="HU",OR(LEN(PARTNERS!B88)=6,AND(LEN(PARTNERS!B88)=7,MID(PARTNERS!B88,4,1)=" ")))),PARTNERS!E88="Existing partner")</f>
        <v>0</v>
      </c>
      <c r="AA64" s="2" t="b">
        <f>AND(PARTNERS!$C88="Hull",PARTNERS!$E88="New partner")</f>
        <v>0</v>
      </c>
      <c r="AB64" s="2" t="b">
        <f>AND(PARTNERS!$C88="East Riding of Yorkshire",PARTNERS!$E88="New partner")</f>
        <v>0</v>
      </c>
      <c r="AC64" s="2" t="b">
        <f>AND(PARTNERS!$C88="Elsewhere in Yorkshire &amp; Humber",PARTNERS!$E88="New partner")</f>
        <v>0</v>
      </c>
      <c r="AD64" s="2" t="b">
        <f>AND(PARTNERS!$C88="Elsewhere in the UK",PARTNERS!$E88="New partner")</f>
        <v>0</v>
      </c>
      <c r="AE64" s="2" t="b">
        <f>AND(PARTNERS!$C88="Outside UK",PARTNERS!$E88="New partner")</f>
        <v>0</v>
      </c>
      <c r="AF64" s="2" t="b">
        <f>AND(PARTNERS!$C88="Hull",PARTNERS!$E88="Existing partner")</f>
        <v>0</v>
      </c>
      <c r="AG64" s="2" t="b">
        <f>AND(PARTNERS!$C88="East Riding of Yorkshire",PARTNERS!$E88="Existing partner")</f>
        <v>0</v>
      </c>
      <c r="AH64" s="2" t="b">
        <f>AND(PARTNERS!$C88="Elsewhere in Yorkshire &amp; Humber",PARTNERS!$E88="Existing partner")</f>
        <v>0</v>
      </c>
      <c r="AI64" s="2" t="b">
        <f>AND(PARTNERS!$C88="Elsewhere in the UK",PARTNERS!$E88="Existing partner")</f>
        <v>0</v>
      </c>
      <c r="AJ64" s="2" t="b">
        <f>AND(PARTNERS!$C88="Outside UK",PARTNERS!$E88="Existing partner")</f>
        <v>0</v>
      </c>
      <c r="AK64" s="2" t="b">
        <f>AND(PARTNERS!$D88="Artistic partner",PARTNERS!$E88="New partner")</f>
        <v>0</v>
      </c>
      <c r="AL64" s="2" t="b">
        <f>AND(PARTNERS!$D88="Heritage partner",PARTNERS!$E88="New partner")</f>
        <v>0</v>
      </c>
      <c r="AM64" s="2" t="b">
        <f>AND(PARTNERS!$D88="Funder",PARTNERS!$E88="New partner")</f>
        <v>0</v>
      </c>
      <c r="AN64" s="2" t="b">
        <f>AND(PARTNERS!$D88="Public Service partner",PARTNERS!$E88="New partner")</f>
        <v>0</v>
      </c>
      <c r="AO64" s="2" t="b">
        <f>AND(PARTNERS!$D88="Voluntary Sector / Charity partner",PARTNERS!$E88="New partner")</f>
        <v>0</v>
      </c>
      <c r="AP64" s="2" t="b">
        <f>AND(PARTNERS!$D88="Education partner",PARTNERS!$E88="New partner")</f>
        <v>0</v>
      </c>
      <c r="AQ64" s="2" t="b">
        <f>AND(PARTNERS!$D88="Other",PARTNERS!$E88="New partner")</f>
        <v>0</v>
      </c>
      <c r="AR64" s="2" t="b">
        <f>AND(PARTNERS!$D88="Artistic partner",PARTNERS!$E88="Existing partner")</f>
        <v>0</v>
      </c>
      <c r="AS64" s="2" t="b">
        <f>AND(PARTNERS!$D88="Heritage partner",PARTNERS!$E88="Existing partner")</f>
        <v>0</v>
      </c>
      <c r="AT64" s="2" t="b">
        <f>AND(PARTNERS!$D88="Funder",PARTNERS!$E88="Existing partner")</f>
        <v>0</v>
      </c>
      <c r="AU64" s="2" t="b">
        <f>AND(PARTNERS!$D88="Public Service partner",PARTNERS!$E88="Existing partner")</f>
        <v>0</v>
      </c>
      <c r="AV64" s="2" t="b">
        <f>AND(PARTNERS!$D88="Voluntary Sector / Charity partner",PARTNERS!$E88="Existing partner")</f>
        <v>0</v>
      </c>
      <c r="AW64" s="2" t="b">
        <f>AND(PARTNERS!$D88="Education partner",PARTNERS!$E88="Existing partner")</f>
        <v>0</v>
      </c>
      <c r="AX64" s="2" t="b">
        <f>AND(PARTNERS!$D88="Other",PARTNERS!$E88="Existing partner")</f>
        <v>0</v>
      </c>
    </row>
    <row r="65" spans="20:50">
      <c r="T65" s="2" t="b">
        <f>AND(LEFT('EVENT DELIVERY'!B70,2)="HU",OR(LEN('EVENT DELIVERY'!B70)=6,AND(LEN('EVENT DELIVERY'!B70)=7,MID('EVENT DELIVERY'!B70,4,1)=" ")))</f>
        <v>0</v>
      </c>
      <c r="U65" s="2" t="b">
        <f>AND(LEFT('PROJECT DELIVERY TEAM'!B70,2)="HU",OR(LEN('PROJECT DELIVERY TEAM'!B70)=6,AND(LEN('PROJECT DELIVERY TEAM'!B70)=7,MID('PROJECT DELIVERY TEAM'!B70,4,1)=" ")))</f>
        <v>0</v>
      </c>
      <c r="V65" s="2" t="b">
        <f>AND(LEFT('AUDIENCES &amp; PART... - BY TYPE'!B168,2)="HU",OR(LEN('AUDIENCES &amp; PART... - BY TYPE'!B168)=6,AND(LEN('AUDIENCES &amp; PART... - BY TYPE'!B168)=7,MID('AUDIENCES &amp; PART... - BY TYPE'!B168,4,1)=" ")))</f>
        <v>0</v>
      </c>
      <c r="W65" s="2" t="b">
        <f>AND(LEFT(PARTNERS!B89,2)="HU",OR(LEN(PARTNERS!B89)=6,AND(LEN(PARTNERS!B89)=7,MID(PARTNERS!B89,4,1)=" ")),PARTNERS!E89="New partner")</f>
        <v>0</v>
      </c>
      <c r="X65" s="2" t="b">
        <f>AND(LEFT(PARTNERS!B89,2)="HU",OR(LEN(PARTNERS!B89)=6,AND(LEN(PARTNERS!B89)=7,MID(PARTNERS!B89,4,1)=" ")),PARTNERS!E89="Existing partner")</f>
        <v>0</v>
      </c>
      <c r="Y65" s="2" t="b">
        <f>AND(NOT(AND(LEFT(PARTNERS!B89,2)="HU",OR(LEN(PARTNERS!B89)=6,AND(LEN(PARTNERS!B89)=7,MID(PARTNERS!B89,4,1)=" ")))),PARTNERS!E89="New partner")</f>
        <v>0</v>
      </c>
      <c r="Z65" s="2" t="b">
        <f>AND(NOT(AND(LEFT(PARTNERS!B89,2)="HU",OR(LEN(PARTNERS!B89)=6,AND(LEN(PARTNERS!B89)=7,MID(PARTNERS!B89,4,1)=" ")))),PARTNERS!E89="Existing partner")</f>
        <v>0</v>
      </c>
      <c r="AA65" s="2" t="b">
        <f>AND(PARTNERS!$C89="Hull",PARTNERS!$E89="New partner")</f>
        <v>0</v>
      </c>
      <c r="AB65" s="2" t="b">
        <f>AND(PARTNERS!$C89="East Riding of Yorkshire",PARTNERS!$E89="New partner")</f>
        <v>0</v>
      </c>
      <c r="AC65" s="2" t="b">
        <f>AND(PARTNERS!$C89="Elsewhere in Yorkshire &amp; Humber",PARTNERS!$E89="New partner")</f>
        <v>0</v>
      </c>
      <c r="AD65" s="2" t="b">
        <f>AND(PARTNERS!$C89="Elsewhere in the UK",PARTNERS!$E89="New partner")</f>
        <v>0</v>
      </c>
      <c r="AE65" s="2" t="b">
        <f>AND(PARTNERS!$C89="Outside UK",PARTNERS!$E89="New partner")</f>
        <v>0</v>
      </c>
      <c r="AF65" s="2" t="b">
        <f>AND(PARTNERS!$C89="Hull",PARTNERS!$E89="Existing partner")</f>
        <v>0</v>
      </c>
      <c r="AG65" s="2" t="b">
        <f>AND(PARTNERS!$C89="East Riding of Yorkshire",PARTNERS!$E89="Existing partner")</f>
        <v>0</v>
      </c>
      <c r="AH65" s="2" t="b">
        <f>AND(PARTNERS!$C89="Elsewhere in Yorkshire &amp; Humber",PARTNERS!$E89="Existing partner")</f>
        <v>0</v>
      </c>
      <c r="AI65" s="2" t="b">
        <f>AND(PARTNERS!$C89="Elsewhere in the UK",PARTNERS!$E89="Existing partner")</f>
        <v>0</v>
      </c>
      <c r="AJ65" s="2" t="b">
        <f>AND(PARTNERS!$C89="Outside UK",PARTNERS!$E89="Existing partner")</f>
        <v>0</v>
      </c>
      <c r="AK65" s="2" t="b">
        <f>AND(PARTNERS!$D89="Artistic partner",PARTNERS!$E89="New partner")</f>
        <v>0</v>
      </c>
      <c r="AL65" s="2" t="b">
        <f>AND(PARTNERS!$D89="Heritage partner",PARTNERS!$E89="New partner")</f>
        <v>0</v>
      </c>
      <c r="AM65" s="2" t="b">
        <f>AND(PARTNERS!$D89="Funder",PARTNERS!$E89="New partner")</f>
        <v>0</v>
      </c>
      <c r="AN65" s="2" t="b">
        <f>AND(PARTNERS!$D89="Public Service partner",PARTNERS!$E89="New partner")</f>
        <v>0</v>
      </c>
      <c r="AO65" s="2" t="b">
        <f>AND(PARTNERS!$D89="Voluntary Sector / Charity partner",PARTNERS!$E89="New partner")</f>
        <v>0</v>
      </c>
      <c r="AP65" s="2" t="b">
        <f>AND(PARTNERS!$D89="Education partner",PARTNERS!$E89="New partner")</f>
        <v>0</v>
      </c>
      <c r="AQ65" s="2" t="b">
        <f>AND(PARTNERS!$D89="Other",PARTNERS!$E89="New partner")</f>
        <v>0</v>
      </c>
      <c r="AR65" s="2" t="b">
        <f>AND(PARTNERS!$D89="Artistic partner",PARTNERS!$E89="Existing partner")</f>
        <v>0</v>
      </c>
      <c r="AS65" s="2" t="b">
        <f>AND(PARTNERS!$D89="Heritage partner",PARTNERS!$E89="Existing partner")</f>
        <v>0</v>
      </c>
      <c r="AT65" s="2" t="b">
        <f>AND(PARTNERS!$D89="Funder",PARTNERS!$E89="Existing partner")</f>
        <v>0</v>
      </c>
      <c r="AU65" s="2" t="b">
        <f>AND(PARTNERS!$D89="Public Service partner",PARTNERS!$E89="Existing partner")</f>
        <v>0</v>
      </c>
      <c r="AV65" s="2" t="b">
        <f>AND(PARTNERS!$D89="Voluntary Sector / Charity partner",PARTNERS!$E89="Existing partner")</f>
        <v>0</v>
      </c>
      <c r="AW65" s="2" t="b">
        <f>AND(PARTNERS!$D89="Education partner",PARTNERS!$E89="Existing partner")</f>
        <v>0</v>
      </c>
      <c r="AX65" s="2" t="b">
        <f>AND(PARTNERS!$D89="Other",PARTNERS!$E89="Existing partner")</f>
        <v>0</v>
      </c>
    </row>
    <row r="66" spans="20:50">
      <c r="T66" s="2" t="b">
        <f>AND(LEFT('EVENT DELIVERY'!B71,2)="HU",OR(LEN('EVENT DELIVERY'!B71)=6,AND(LEN('EVENT DELIVERY'!B71)=7,MID('EVENT DELIVERY'!B71,4,1)=" ")))</f>
        <v>0</v>
      </c>
      <c r="U66" s="2" t="b">
        <f>AND(LEFT('PROJECT DELIVERY TEAM'!B71,2)="HU",OR(LEN('PROJECT DELIVERY TEAM'!B71)=6,AND(LEN('PROJECT DELIVERY TEAM'!B71)=7,MID('PROJECT DELIVERY TEAM'!B71,4,1)=" ")))</f>
        <v>0</v>
      </c>
      <c r="V66" s="2" t="b">
        <f>AND(LEFT('AUDIENCES &amp; PART... - BY TYPE'!B169,2)="HU",OR(LEN('AUDIENCES &amp; PART... - BY TYPE'!B169)=6,AND(LEN('AUDIENCES &amp; PART... - BY TYPE'!B169)=7,MID('AUDIENCES &amp; PART... - BY TYPE'!B169,4,1)=" ")))</f>
        <v>0</v>
      </c>
      <c r="W66" s="2" t="b">
        <f>AND(LEFT(PARTNERS!B90,2)="HU",OR(LEN(PARTNERS!B90)=6,AND(LEN(PARTNERS!B90)=7,MID(PARTNERS!B90,4,1)=" ")),PARTNERS!E90="New partner")</f>
        <v>0</v>
      </c>
      <c r="X66" s="2" t="b">
        <f>AND(LEFT(PARTNERS!B90,2)="HU",OR(LEN(PARTNERS!B90)=6,AND(LEN(PARTNERS!B90)=7,MID(PARTNERS!B90,4,1)=" ")),PARTNERS!E90="Existing partner")</f>
        <v>0</v>
      </c>
      <c r="Y66" s="2" t="b">
        <f>AND(NOT(AND(LEFT(PARTNERS!B90,2)="HU",OR(LEN(PARTNERS!B90)=6,AND(LEN(PARTNERS!B90)=7,MID(PARTNERS!B90,4,1)=" ")))),PARTNERS!E90="New partner")</f>
        <v>0</v>
      </c>
      <c r="Z66" s="2" t="b">
        <f>AND(NOT(AND(LEFT(PARTNERS!B90,2)="HU",OR(LEN(PARTNERS!B90)=6,AND(LEN(PARTNERS!B90)=7,MID(PARTNERS!B90,4,1)=" ")))),PARTNERS!E90="Existing partner")</f>
        <v>0</v>
      </c>
      <c r="AA66" s="2" t="b">
        <f>AND(PARTNERS!$C90="Hull",PARTNERS!$E90="New partner")</f>
        <v>0</v>
      </c>
      <c r="AB66" s="2" t="b">
        <f>AND(PARTNERS!$C90="East Riding of Yorkshire",PARTNERS!$E90="New partner")</f>
        <v>0</v>
      </c>
      <c r="AC66" s="2" t="b">
        <f>AND(PARTNERS!$C90="Elsewhere in Yorkshire &amp; Humber",PARTNERS!$E90="New partner")</f>
        <v>0</v>
      </c>
      <c r="AD66" s="2" t="b">
        <f>AND(PARTNERS!$C90="Elsewhere in the UK",PARTNERS!$E90="New partner")</f>
        <v>0</v>
      </c>
      <c r="AE66" s="2" t="b">
        <f>AND(PARTNERS!$C90="Outside UK",PARTNERS!$E90="New partner")</f>
        <v>0</v>
      </c>
      <c r="AF66" s="2" t="b">
        <f>AND(PARTNERS!$C90="Hull",PARTNERS!$E90="Existing partner")</f>
        <v>0</v>
      </c>
      <c r="AG66" s="2" t="b">
        <f>AND(PARTNERS!$C90="East Riding of Yorkshire",PARTNERS!$E90="Existing partner")</f>
        <v>0</v>
      </c>
      <c r="AH66" s="2" t="b">
        <f>AND(PARTNERS!$C90="Elsewhere in Yorkshire &amp; Humber",PARTNERS!$E90="Existing partner")</f>
        <v>0</v>
      </c>
      <c r="AI66" s="2" t="b">
        <f>AND(PARTNERS!$C90="Elsewhere in the UK",PARTNERS!$E90="Existing partner")</f>
        <v>0</v>
      </c>
      <c r="AJ66" s="2" t="b">
        <f>AND(PARTNERS!$C90="Outside UK",PARTNERS!$E90="Existing partner")</f>
        <v>0</v>
      </c>
      <c r="AK66" s="2" t="b">
        <f>AND(PARTNERS!$D90="Artistic partner",PARTNERS!$E90="New partner")</f>
        <v>0</v>
      </c>
      <c r="AL66" s="2" t="b">
        <f>AND(PARTNERS!$D90="Heritage partner",PARTNERS!$E90="New partner")</f>
        <v>0</v>
      </c>
      <c r="AM66" s="2" t="b">
        <f>AND(PARTNERS!$D90="Funder",PARTNERS!$E90="New partner")</f>
        <v>0</v>
      </c>
      <c r="AN66" s="2" t="b">
        <f>AND(PARTNERS!$D90="Public Service partner",PARTNERS!$E90="New partner")</f>
        <v>0</v>
      </c>
      <c r="AO66" s="2" t="b">
        <f>AND(PARTNERS!$D90="Voluntary Sector / Charity partner",PARTNERS!$E90="New partner")</f>
        <v>0</v>
      </c>
      <c r="AP66" s="2" t="b">
        <f>AND(PARTNERS!$D90="Education partner",PARTNERS!$E90="New partner")</f>
        <v>0</v>
      </c>
      <c r="AQ66" s="2" t="b">
        <f>AND(PARTNERS!$D90="Other",PARTNERS!$E90="New partner")</f>
        <v>0</v>
      </c>
      <c r="AR66" s="2" t="b">
        <f>AND(PARTNERS!$D90="Artistic partner",PARTNERS!$E90="Existing partner")</f>
        <v>0</v>
      </c>
      <c r="AS66" s="2" t="b">
        <f>AND(PARTNERS!$D90="Heritage partner",PARTNERS!$E90="Existing partner")</f>
        <v>0</v>
      </c>
      <c r="AT66" s="2" t="b">
        <f>AND(PARTNERS!$D90="Funder",PARTNERS!$E90="Existing partner")</f>
        <v>0</v>
      </c>
      <c r="AU66" s="2" t="b">
        <f>AND(PARTNERS!$D90="Public Service partner",PARTNERS!$E90="Existing partner")</f>
        <v>0</v>
      </c>
      <c r="AV66" s="2" t="b">
        <f>AND(PARTNERS!$D90="Voluntary Sector / Charity partner",PARTNERS!$E90="Existing partner")</f>
        <v>0</v>
      </c>
      <c r="AW66" s="2" t="b">
        <f>AND(PARTNERS!$D90="Education partner",PARTNERS!$E90="Existing partner")</f>
        <v>0</v>
      </c>
      <c r="AX66" s="2" t="b">
        <f>AND(PARTNERS!$D90="Other",PARTNERS!$E90="Existing partner")</f>
        <v>0</v>
      </c>
    </row>
    <row r="67" spans="20:50">
      <c r="T67" s="2" t="b">
        <f>AND(LEFT('EVENT DELIVERY'!B72,2)="HU",OR(LEN('EVENT DELIVERY'!B72)=6,AND(LEN('EVENT DELIVERY'!B72)=7,MID('EVENT DELIVERY'!B72,4,1)=" ")))</f>
        <v>0</v>
      </c>
      <c r="U67" s="2" t="b">
        <f>AND(LEFT('PROJECT DELIVERY TEAM'!B72,2)="HU",OR(LEN('PROJECT DELIVERY TEAM'!B72)=6,AND(LEN('PROJECT DELIVERY TEAM'!B72)=7,MID('PROJECT DELIVERY TEAM'!B72,4,1)=" ")))</f>
        <v>0</v>
      </c>
      <c r="V67" s="2" t="b">
        <f>AND(LEFT('AUDIENCES &amp; PART... - BY TYPE'!B170,2)="HU",OR(LEN('AUDIENCES &amp; PART... - BY TYPE'!B170)=6,AND(LEN('AUDIENCES &amp; PART... - BY TYPE'!B170)=7,MID('AUDIENCES &amp; PART... - BY TYPE'!B170,4,1)=" ")))</f>
        <v>0</v>
      </c>
      <c r="W67" s="2" t="b">
        <f>AND(LEFT(PARTNERS!B91,2)="HU",OR(LEN(PARTNERS!B91)=6,AND(LEN(PARTNERS!B91)=7,MID(PARTNERS!B91,4,1)=" ")),PARTNERS!E91="New partner")</f>
        <v>0</v>
      </c>
      <c r="X67" s="2" t="b">
        <f>AND(LEFT(PARTNERS!B91,2)="HU",OR(LEN(PARTNERS!B91)=6,AND(LEN(PARTNERS!B91)=7,MID(PARTNERS!B91,4,1)=" ")),PARTNERS!E91="Existing partner")</f>
        <v>0</v>
      </c>
      <c r="Y67" s="2" t="b">
        <f>AND(NOT(AND(LEFT(PARTNERS!B91,2)="HU",OR(LEN(PARTNERS!B91)=6,AND(LEN(PARTNERS!B91)=7,MID(PARTNERS!B91,4,1)=" ")))),PARTNERS!E91="New partner")</f>
        <v>0</v>
      </c>
      <c r="Z67" s="2" t="b">
        <f>AND(NOT(AND(LEFT(PARTNERS!B91,2)="HU",OR(LEN(PARTNERS!B91)=6,AND(LEN(PARTNERS!B91)=7,MID(PARTNERS!B91,4,1)=" ")))),PARTNERS!E91="Existing partner")</f>
        <v>0</v>
      </c>
      <c r="AA67" s="2" t="b">
        <f>AND(PARTNERS!$C91="Hull",PARTNERS!$E91="New partner")</f>
        <v>0</v>
      </c>
      <c r="AB67" s="2" t="b">
        <f>AND(PARTNERS!$C91="East Riding of Yorkshire",PARTNERS!$E91="New partner")</f>
        <v>0</v>
      </c>
      <c r="AC67" s="2" t="b">
        <f>AND(PARTNERS!$C91="Elsewhere in Yorkshire &amp; Humber",PARTNERS!$E91="New partner")</f>
        <v>0</v>
      </c>
      <c r="AD67" s="2" t="b">
        <f>AND(PARTNERS!$C91="Elsewhere in the UK",PARTNERS!$E91="New partner")</f>
        <v>0</v>
      </c>
      <c r="AE67" s="2" t="b">
        <f>AND(PARTNERS!$C91="Outside UK",PARTNERS!$E91="New partner")</f>
        <v>0</v>
      </c>
      <c r="AF67" s="2" t="b">
        <f>AND(PARTNERS!$C91="Hull",PARTNERS!$E91="Existing partner")</f>
        <v>0</v>
      </c>
      <c r="AG67" s="2" t="b">
        <f>AND(PARTNERS!$C91="East Riding of Yorkshire",PARTNERS!$E91="Existing partner")</f>
        <v>0</v>
      </c>
      <c r="AH67" s="2" t="b">
        <f>AND(PARTNERS!$C91="Elsewhere in Yorkshire &amp; Humber",PARTNERS!$E91="Existing partner")</f>
        <v>0</v>
      </c>
      <c r="AI67" s="2" t="b">
        <f>AND(PARTNERS!$C91="Elsewhere in the UK",PARTNERS!$E91="Existing partner")</f>
        <v>0</v>
      </c>
      <c r="AJ67" s="2" t="b">
        <f>AND(PARTNERS!$C91="Outside UK",PARTNERS!$E91="Existing partner")</f>
        <v>0</v>
      </c>
      <c r="AK67" s="2" t="b">
        <f>AND(PARTNERS!$D91="Artistic partner",PARTNERS!$E91="New partner")</f>
        <v>0</v>
      </c>
      <c r="AL67" s="2" t="b">
        <f>AND(PARTNERS!$D91="Heritage partner",PARTNERS!$E91="New partner")</f>
        <v>0</v>
      </c>
      <c r="AM67" s="2" t="b">
        <f>AND(PARTNERS!$D91="Funder",PARTNERS!$E91="New partner")</f>
        <v>0</v>
      </c>
      <c r="AN67" s="2" t="b">
        <f>AND(PARTNERS!$D91="Public Service partner",PARTNERS!$E91="New partner")</f>
        <v>0</v>
      </c>
      <c r="AO67" s="2" t="b">
        <f>AND(PARTNERS!$D91="Voluntary Sector / Charity partner",PARTNERS!$E91="New partner")</f>
        <v>0</v>
      </c>
      <c r="AP67" s="2" t="b">
        <f>AND(PARTNERS!$D91="Education partner",PARTNERS!$E91="New partner")</f>
        <v>0</v>
      </c>
      <c r="AQ67" s="2" t="b">
        <f>AND(PARTNERS!$D91="Other",PARTNERS!$E91="New partner")</f>
        <v>0</v>
      </c>
      <c r="AR67" s="2" t="b">
        <f>AND(PARTNERS!$D91="Artistic partner",PARTNERS!$E91="Existing partner")</f>
        <v>0</v>
      </c>
      <c r="AS67" s="2" t="b">
        <f>AND(PARTNERS!$D91="Heritage partner",PARTNERS!$E91="Existing partner")</f>
        <v>0</v>
      </c>
      <c r="AT67" s="2" t="b">
        <f>AND(PARTNERS!$D91="Funder",PARTNERS!$E91="Existing partner")</f>
        <v>0</v>
      </c>
      <c r="AU67" s="2" t="b">
        <f>AND(PARTNERS!$D91="Public Service partner",PARTNERS!$E91="Existing partner")</f>
        <v>0</v>
      </c>
      <c r="AV67" s="2" t="b">
        <f>AND(PARTNERS!$D91="Voluntary Sector / Charity partner",PARTNERS!$E91="Existing partner")</f>
        <v>0</v>
      </c>
      <c r="AW67" s="2" t="b">
        <f>AND(PARTNERS!$D91="Education partner",PARTNERS!$E91="Existing partner")</f>
        <v>0</v>
      </c>
      <c r="AX67" s="2" t="b">
        <f>AND(PARTNERS!$D91="Other",PARTNERS!$E91="Existing partner")</f>
        <v>0</v>
      </c>
    </row>
    <row r="68" spans="20:50">
      <c r="T68" s="2" t="b">
        <f>AND(LEFT('EVENT DELIVERY'!B73,2)="HU",OR(LEN('EVENT DELIVERY'!B73)=6,AND(LEN('EVENT DELIVERY'!B73)=7,MID('EVENT DELIVERY'!B73,4,1)=" ")))</f>
        <v>0</v>
      </c>
      <c r="U68" s="2" t="b">
        <f>AND(LEFT('PROJECT DELIVERY TEAM'!B73,2)="HU",OR(LEN('PROJECT DELIVERY TEAM'!B73)=6,AND(LEN('PROJECT DELIVERY TEAM'!B73)=7,MID('PROJECT DELIVERY TEAM'!B73,4,1)=" ")))</f>
        <v>0</v>
      </c>
      <c r="V68" s="2" t="b">
        <f>AND(LEFT('AUDIENCES &amp; PART... - BY TYPE'!B171,2)="HU",OR(LEN('AUDIENCES &amp; PART... - BY TYPE'!B171)=6,AND(LEN('AUDIENCES &amp; PART... - BY TYPE'!B171)=7,MID('AUDIENCES &amp; PART... - BY TYPE'!B171,4,1)=" ")))</f>
        <v>0</v>
      </c>
      <c r="W68" s="2" t="b">
        <f>AND(LEFT(PARTNERS!B92,2)="HU",OR(LEN(PARTNERS!B92)=6,AND(LEN(PARTNERS!B92)=7,MID(PARTNERS!B92,4,1)=" ")),PARTNERS!E92="New partner")</f>
        <v>0</v>
      </c>
      <c r="X68" s="2" t="b">
        <f>AND(LEFT(PARTNERS!B92,2)="HU",OR(LEN(PARTNERS!B92)=6,AND(LEN(PARTNERS!B92)=7,MID(PARTNERS!B92,4,1)=" ")),PARTNERS!E92="Existing partner")</f>
        <v>0</v>
      </c>
      <c r="Y68" s="2" t="b">
        <f>AND(NOT(AND(LEFT(PARTNERS!B92,2)="HU",OR(LEN(PARTNERS!B92)=6,AND(LEN(PARTNERS!B92)=7,MID(PARTNERS!B92,4,1)=" ")))),PARTNERS!E92="New partner")</f>
        <v>0</v>
      </c>
      <c r="Z68" s="2" t="b">
        <f>AND(NOT(AND(LEFT(PARTNERS!B92,2)="HU",OR(LEN(PARTNERS!B92)=6,AND(LEN(PARTNERS!B92)=7,MID(PARTNERS!B92,4,1)=" ")))),PARTNERS!E92="Existing partner")</f>
        <v>0</v>
      </c>
      <c r="AA68" s="2" t="b">
        <f>AND(PARTNERS!$C92="Hull",PARTNERS!$E92="New partner")</f>
        <v>0</v>
      </c>
      <c r="AB68" s="2" t="b">
        <f>AND(PARTNERS!$C92="East Riding of Yorkshire",PARTNERS!$E92="New partner")</f>
        <v>0</v>
      </c>
      <c r="AC68" s="2" t="b">
        <f>AND(PARTNERS!$C92="Elsewhere in Yorkshire &amp; Humber",PARTNERS!$E92="New partner")</f>
        <v>0</v>
      </c>
      <c r="AD68" s="2" t="b">
        <f>AND(PARTNERS!$C92="Elsewhere in the UK",PARTNERS!$E92="New partner")</f>
        <v>0</v>
      </c>
      <c r="AE68" s="2" t="b">
        <f>AND(PARTNERS!$C92="Outside UK",PARTNERS!$E92="New partner")</f>
        <v>0</v>
      </c>
      <c r="AF68" s="2" t="b">
        <f>AND(PARTNERS!$C92="Hull",PARTNERS!$E92="Existing partner")</f>
        <v>0</v>
      </c>
      <c r="AG68" s="2" t="b">
        <f>AND(PARTNERS!$C92="East Riding of Yorkshire",PARTNERS!$E92="Existing partner")</f>
        <v>0</v>
      </c>
      <c r="AH68" s="2" t="b">
        <f>AND(PARTNERS!$C92="Elsewhere in Yorkshire &amp; Humber",PARTNERS!$E92="Existing partner")</f>
        <v>0</v>
      </c>
      <c r="AI68" s="2" t="b">
        <f>AND(PARTNERS!$C92="Elsewhere in the UK",PARTNERS!$E92="Existing partner")</f>
        <v>0</v>
      </c>
      <c r="AJ68" s="2" t="b">
        <f>AND(PARTNERS!$C92="Outside UK",PARTNERS!$E92="Existing partner")</f>
        <v>0</v>
      </c>
      <c r="AK68" s="2" t="b">
        <f>AND(PARTNERS!$D92="Artistic partner",PARTNERS!$E92="New partner")</f>
        <v>0</v>
      </c>
      <c r="AL68" s="2" t="b">
        <f>AND(PARTNERS!$D92="Heritage partner",PARTNERS!$E92="New partner")</f>
        <v>0</v>
      </c>
      <c r="AM68" s="2" t="b">
        <f>AND(PARTNERS!$D92="Funder",PARTNERS!$E92="New partner")</f>
        <v>0</v>
      </c>
      <c r="AN68" s="2" t="b">
        <f>AND(PARTNERS!$D92="Public Service partner",PARTNERS!$E92="New partner")</f>
        <v>0</v>
      </c>
      <c r="AO68" s="2" t="b">
        <f>AND(PARTNERS!$D92="Voluntary Sector / Charity partner",PARTNERS!$E92="New partner")</f>
        <v>0</v>
      </c>
      <c r="AP68" s="2" t="b">
        <f>AND(PARTNERS!$D92="Education partner",PARTNERS!$E92="New partner")</f>
        <v>0</v>
      </c>
      <c r="AQ68" s="2" t="b">
        <f>AND(PARTNERS!$D92="Other",PARTNERS!$E92="New partner")</f>
        <v>0</v>
      </c>
      <c r="AR68" s="2" t="b">
        <f>AND(PARTNERS!$D92="Artistic partner",PARTNERS!$E92="Existing partner")</f>
        <v>0</v>
      </c>
      <c r="AS68" s="2" t="b">
        <f>AND(PARTNERS!$D92="Heritage partner",PARTNERS!$E92="Existing partner")</f>
        <v>0</v>
      </c>
      <c r="AT68" s="2" t="b">
        <f>AND(PARTNERS!$D92="Funder",PARTNERS!$E92="Existing partner")</f>
        <v>0</v>
      </c>
      <c r="AU68" s="2" t="b">
        <f>AND(PARTNERS!$D92="Public Service partner",PARTNERS!$E92="Existing partner")</f>
        <v>0</v>
      </c>
      <c r="AV68" s="2" t="b">
        <f>AND(PARTNERS!$D92="Voluntary Sector / Charity partner",PARTNERS!$E92="Existing partner")</f>
        <v>0</v>
      </c>
      <c r="AW68" s="2" t="b">
        <f>AND(PARTNERS!$D92="Education partner",PARTNERS!$E92="Existing partner")</f>
        <v>0</v>
      </c>
      <c r="AX68" s="2" t="b">
        <f>AND(PARTNERS!$D92="Other",PARTNERS!$E92="Existing partner")</f>
        <v>0</v>
      </c>
    </row>
    <row r="69" spans="20:50">
      <c r="T69" s="2" t="b">
        <f>AND(LEFT('EVENT DELIVERY'!B74,2)="HU",OR(LEN('EVENT DELIVERY'!B74)=6,AND(LEN('EVENT DELIVERY'!B74)=7,MID('EVENT DELIVERY'!B74,4,1)=" ")))</f>
        <v>0</v>
      </c>
      <c r="U69" s="2" t="b">
        <f>AND(LEFT('PROJECT DELIVERY TEAM'!B74,2)="HU",OR(LEN('PROJECT DELIVERY TEAM'!B74)=6,AND(LEN('PROJECT DELIVERY TEAM'!B74)=7,MID('PROJECT DELIVERY TEAM'!B74,4,1)=" ")))</f>
        <v>0</v>
      </c>
      <c r="V69" s="2" t="b">
        <f>AND(LEFT('AUDIENCES &amp; PART... - BY TYPE'!B172,2)="HU",OR(LEN('AUDIENCES &amp; PART... - BY TYPE'!B172)=6,AND(LEN('AUDIENCES &amp; PART... - BY TYPE'!B172)=7,MID('AUDIENCES &amp; PART... - BY TYPE'!B172,4,1)=" ")))</f>
        <v>0</v>
      </c>
      <c r="W69" s="2" t="b">
        <f>AND(LEFT(PARTNERS!B93,2)="HU",OR(LEN(PARTNERS!B93)=6,AND(LEN(PARTNERS!B93)=7,MID(PARTNERS!B93,4,1)=" ")),PARTNERS!E93="New partner")</f>
        <v>0</v>
      </c>
      <c r="X69" s="2" t="b">
        <f>AND(LEFT(PARTNERS!B93,2)="HU",OR(LEN(PARTNERS!B93)=6,AND(LEN(PARTNERS!B93)=7,MID(PARTNERS!B93,4,1)=" ")),PARTNERS!E93="Existing partner")</f>
        <v>0</v>
      </c>
      <c r="Y69" s="2" t="b">
        <f>AND(NOT(AND(LEFT(PARTNERS!B93,2)="HU",OR(LEN(PARTNERS!B93)=6,AND(LEN(PARTNERS!B93)=7,MID(PARTNERS!B93,4,1)=" ")))),PARTNERS!E93="New partner")</f>
        <v>0</v>
      </c>
      <c r="Z69" s="2" t="b">
        <f>AND(NOT(AND(LEFT(PARTNERS!B93,2)="HU",OR(LEN(PARTNERS!B93)=6,AND(LEN(PARTNERS!B93)=7,MID(PARTNERS!B93,4,1)=" ")))),PARTNERS!E93="Existing partner")</f>
        <v>0</v>
      </c>
      <c r="AA69" s="2" t="b">
        <f>AND(PARTNERS!$C93="Hull",PARTNERS!$E93="New partner")</f>
        <v>0</v>
      </c>
      <c r="AB69" s="2" t="b">
        <f>AND(PARTNERS!$C93="East Riding of Yorkshire",PARTNERS!$E93="New partner")</f>
        <v>0</v>
      </c>
      <c r="AC69" s="2" t="b">
        <f>AND(PARTNERS!$C93="Elsewhere in Yorkshire &amp; Humber",PARTNERS!$E93="New partner")</f>
        <v>0</v>
      </c>
      <c r="AD69" s="2" t="b">
        <f>AND(PARTNERS!$C93="Elsewhere in the UK",PARTNERS!$E93="New partner")</f>
        <v>0</v>
      </c>
      <c r="AE69" s="2" t="b">
        <f>AND(PARTNERS!$C93="Outside UK",PARTNERS!$E93="New partner")</f>
        <v>0</v>
      </c>
      <c r="AF69" s="2" t="b">
        <f>AND(PARTNERS!$C93="Hull",PARTNERS!$E93="Existing partner")</f>
        <v>0</v>
      </c>
      <c r="AG69" s="2" t="b">
        <f>AND(PARTNERS!$C93="East Riding of Yorkshire",PARTNERS!$E93="Existing partner")</f>
        <v>0</v>
      </c>
      <c r="AH69" s="2" t="b">
        <f>AND(PARTNERS!$C93="Elsewhere in Yorkshire &amp; Humber",PARTNERS!$E93="Existing partner")</f>
        <v>0</v>
      </c>
      <c r="AI69" s="2" t="b">
        <f>AND(PARTNERS!$C93="Elsewhere in the UK",PARTNERS!$E93="Existing partner")</f>
        <v>0</v>
      </c>
      <c r="AJ69" s="2" t="b">
        <f>AND(PARTNERS!$C93="Outside UK",PARTNERS!$E93="Existing partner")</f>
        <v>0</v>
      </c>
      <c r="AK69" s="2" t="b">
        <f>AND(PARTNERS!$D93="Artistic partner",PARTNERS!$E93="New partner")</f>
        <v>0</v>
      </c>
      <c r="AL69" s="2" t="b">
        <f>AND(PARTNERS!$D93="Heritage partner",PARTNERS!$E93="New partner")</f>
        <v>0</v>
      </c>
      <c r="AM69" s="2" t="b">
        <f>AND(PARTNERS!$D93="Funder",PARTNERS!$E93="New partner")</f>
        <v>0</v>
      </c>
      <c r="AN69" s="2" t="b">
        <f>AND(PARTNERS!$D93="Public Service partner",PARTNERS!$E93="New partner")</f>
        <v>0</v>
      </c>
      <c r="AO69" s="2" t="b">
        <f>AND(PARTNERS!$D93="Voluntary Sector / Charity partner",PARTNERS!$E93="New partner")</f>
        <v>0</v>
      </c>
      <c r="AP69" s="2" t="b">
        <f>AND(PARTNERS!$D93="Education partner",PARTNERS!$E93="New partner")</f>
        <v>0</v>
      </c>
      <c r="AQ69" s="2" t="b">
        <f>AND(PARTNERS!$D93="Other",PARTNERS!$E93="New partner")</f>
        <v>0</v>
      </c>
      <c r="AR69" s="2" t="b">
        <f>AND(PARTNERS!$D93="Artistic partner",PARTNERS!$E93="Existing partner")</f>
        <v>0</v>
      </c>
      <c r="AS69" s="2" t="b">
        <f>AND(PARTNERS!$D93="Heritage partner",PARTNERS!$E93="Existing partner")</f>
        <v>0</v>
      </c>
      <c r="AT69" s="2" t="b">
        <f>AND(PARTNERS!$D93="Funder",PARTNERS!$E93="Existing partner")</f>
        <v>0</v>
      </c>
      <c r="AU69" s="2" t="b">
        <f>AND(PARTNERS!$D93="Public Service partner",PARTNERS!$E93="Existing partner")</f>
        <v>0</v>
      </c>
      <c r="AV69" s="2" t="b">
        <f>AND(PARTNERS!$D93="Voluntary Sector / Charity partner",PARTNERS!$E93="Existing partner")</f>
        <v>0</v>
      </c>
      <c r="AW69" s="2" t="b">
        <f>AND(PARTNERS!$D93="Education partner",PARTNERS!$E93="Existing partner")</f>
        <v>0</v>
      </c>
      <c r="AX69" s="2" t="b">
        <f>AND(PARTNERS!$D93="Other",PARTNERS!$E93="Existing partner")</f>
        <v>0</v>
      </c>
    </row>
    <row r="70" spans="20:50">
      <c r="T70" s="2" t="b">
        <f>AND(LEFT('EVENT DELIVERY'!B75,2)="HU",OR(LEN('EVENT DELIVERY'!B75)=6,AND(LEN('EVENT DELIVERY'!B75)=7,MID('EVENT DELIVERY'!B75,4,1)=" ")))</f>
        <v>0</v>
      </c>
      <c r="U70" s="2" t="b">
        <f>AND(LEFT('PROJECT DELIVERY TEAM'!B75,2)="HU",OR(LEN('PROJECT DELIVERY TEAM'!B75)=6,AND(LEN('PROJECT DELIVERY TEAM'!B75)=7,MID('PROJECT DELIVERY TEAM'!B75,4,1)=" ")))</f>
        <v>0</v>
      </c>
      <c r="V70" s="2" t="b">
        <f>AND(LEFT('AUDIENCES &amp; PART... - BY TYPE'!B173,2)="HU",OR(LEN('AUDIENCES &amp; PART... - BY TYPE'!B173)=6,AND(LEN('AUDIENCES &amp; PART... - BY TYPE'!B173)=7,MID('AUDIENCES &amp; PART... - BY TYPE'!B173,4,1)=" ")))</f>
        <v>0</v>
      </c>
      <c r="W70" s="2" t="b">
        <f>AND(LEFT(PARTNERS!B94,2)="HU",OR(LEN(PARTNERS!B94)=6,AND(LEN(PARTNERS!B94)=7,MID(PARTNERS!B94,4,1)=" ")),PARTNERS!E94="New partner")</f>
        <v>0</v>
      </c>
      <c r="X70" s="2" t="b">
        <f>AND(LEFT(PARTNERS!B94,2)="HU",OR(LEN(PARTNERS!B94)=6,AND(LEN(PARTNERS!B94)=7,MID(PARTNERS!B94,4,1)=" ")),PARTNERS!E94="Existing partner")</f>
        <v>0</v>
      </c>
      <c r="Y70" s="2" t="b">
        <f>AND(NOT(AND(LEFT(PARTNERS!B94,2)="HU",OR(LEN(PARTNERS!B94)=6,AND(LEN(PARTNERS!B94)=7,MID(PARTNERS!B94,4,1)=" ")))),PARTNERS!E94="New partner")</f>
        <v>0</v>
      </c>
      <c r="Z70" s="2" t="b">
        <f>AND(NOT(AND(LEFT(PARTNERS!B94,2)="HU",OR(LEN(PARTNERS!B94)=6,AND(LEN(PARTNERS!B94)=7,MID(PARTNERS!B94,4,1)=" ")))),PARTNERS!E94="Existing partner")</f>
        <v>0</v>
      </c>
      <c r="AA70" s="2" t="b">
        <f>AND(PARTNERS!$C94="Hull",PARTNERS!$E94="New partner")</f>
        <v>0</v>
      </c>
      <c r="AB70" s="2" t="b">
        <f>AND(PARTNERS!$C94="East Riding of Yorkshire",PARTNERS!$E94="New partner")</f>
        <v>0</v>
      </c>
      <c r="AC70" s="2" t="b">
        <f>AND(PARTNERS!$C94="Elsewhere in Yorkshire &amp; Humber",PARTNERS!$E94="New partner")</f>
        <v>0</v>
      </c>
      <c r="AD70" s="2" t="b">
        <f>AND(PARTNERS!$C94="Elsewhere in the UK",PARTNERS!$E94="New partner")</f>
        <v>0</v>
      </c>
      <c r="AE70" s="2" t="b">
        <f>AND(PARTNERS!$C94="Outside UK",PARTNERS!$E94="New partner")</f>
        <v>0</v>
      </c>
      <c r="AF70" s="2" t="b">
        <f>AND(PARTNERS!$C94="Hull",PARTNERS!$E94="Existing partner")</f>
        <v>0</v>
      </c>
      <c r="AG70" s="2" t="b">
        <f>AND(PARTNERS!$C94="East Riding of Yorkshire",PARTNERS!$E94="Existing partner")</f>
        <v>0</v>
      </c>
      <c r="AH70" s="2" t="b">
        <f>AND(PARTNERS!$C94="Elsewhere in Yorkshire &amp; Humber",PARTNERS!$E94="Existing partner")</f>
        <v>0</v>
      </c>
      <c r="AI70" s="2" t="b">
        <f>AND(PARTNERS!$C94="Elsewhere in the UK",PARTNERS!$E94="Existing partner")</f>
        <v>0</v>
      </c>
      <c r="AJ70" s="2" t="b">
        <f>AND(PARTNERS!$C94="Outside UK",PARTNERS!$E94="Existing partner")</f>
        <v>0</v>
      </c>
      <c r="AK70" s="2" t="b">
        <f>AND(PARTNERS!$D94="Artistic partner",PARTNERS!$E94="New partner")</f>
        <v>0</v>
      </c>
      <c r="AL70" s="2" t="b">
        <f>AND(PARTNERS!$D94="Heritage partner",PARTNERS!$E94="New partner")</f>
        <v>0</v>
      </c>
      <c r="AM70" s="2" t="b">
        <f>AND(PARTNERS!$D94="Funder",PARTNERS!$E94="New partner")</f>
        <v>0</v>
      </c>
      <c r="AN70" s="2" t="b">
        <f>AND(PARTNERS!$D94="Public Service partner",PARTNERS!$E94="New partner")</f>
        <v>0</v>
      </c>
      <c r="AO70" s="2" t="b">
        <f>AND(PARTNERS!$D94="Voluntary Sector / Charity partner",PARTNERS!$E94="New partner")</f>
        <v>0</v>
      </c>
      <c r="AP70" s="2" t="b">
        <f>AND(PARTNERS!$D94="Education partner",PARTNERS!$E94="New partner")</f>
        <v>0</v>
      </c>
      <c r="AQ70" s="2" t="b">
        <f>AND(PARTNERS!$D94="Other",PARTNERS!$E94="New partner")</f>
        <v>0</v>
      </c>
      <c r="AR70" s="2" t="b">
        <f>AND(PARTNERS!$D94="Artistic partner",PARTNERS!$E94="Existing partner")</f>
        <v>0</v>
      </c>
      <c r="AS70" s="2" t="b">
        <f>AND(PARTNERS!$D94="Heritage partner",PARTNERS!$E94="Existing partner")</f>
        <v>0</v>
      </c>
      <c r="AT70" s="2" t="b">
        <f>AND(PARTNERS!$D94="Funder",PARTNERS!$E94="Existing partner")</f>
        <v>0</v>
      </c>
      <c r="AU70" s="2" t="b">
        <f>AND(PARTNERS!$D94="Public Service partner",PARTNERS!$E94="Existing partner")</f>
        <v>0</v>
      </c>
      <c r="AV70" s="2" t="b">
        <f>AND(PARTNERS!$D94="Voluntary Sector / Charity partner",PARTNERS!$E94="Existing partner")</f>
        <v>0</v>
      </c>
      <c r="AW70" s="2" t="b">
        <f>AND(PARTNERS!$D94="Education partner",PARTNERS!$E94="Existing partner")</f>
        <v>0</v>
      </c>
      <c r="AX70" s="2" t="b">
        <f>AND(PARTNERS!$D94="Other",PARTNERS!$E94="Existing partner")</f>
        <v>0</v>
      </c>
    </row>
    <row r="71" spans="20:50">
      <c r="T71" s="2" t="b">
        <f>AND(LEFT('EVENT DELIVERY'!B76,2)="HU",OR(LEN('EVENT DELIVERY'!B76)=6,AND(LEN('EVENT DELIVERY'!B76)=7,MID('EVENT DELIVERY'!B76,4,1)=" ")))</f>
        <v>0</v>
      </c>
      <c r="U71" s="2" t="b">
        <f>AND(LEFT('PROJECT DELIVERY TEAM'!B76,2)="HU",OR(LEN('PROJECT DELIVERY TEAM'!B76)=6,AND(LEN('PROJECT DELIVERY TEAM'!B76)=7,MID('PROJECT DELIVERY TEAM'!B76,4,1)=" ")))</f>
        <v>0</v>
      </c>
      <c r="V71" s="2" t="b">
        <f>AND(LEFT('AUDIENCES &amp; PART... - BY TYPE'!B174,2)="HU",OR(LEN('AUDIENCES &amp; PART... - BY TYPE'!B174)=6,AND(LEN('AUDIENCES &amp; PART... - BY TYPE'!B174)=7,MID('AUDIENCES &amp; PART... - BY TYPE'!B174,4,1)=" ")))</f>
        <v>0</v>
      </c>
      <c r="W71" s="2" t="b">
        <f>AND(LEFT(PARTNERS!B95,2)="HU",OR(LEN(PARTNERS!B95)=6,AND(LEN(PARTNERS!B95)=7,MID(PARTNERS!B95,4,1)=" ")),PARTNERS!E95="New partner")</f>
        <v>0</v>
      </c>
      <c r="X71" s="2" t="b">
        <f>AND(LEFT(PARTNERS!B95,2)="HU",OR(LEN(PARTNERS!B95)=6,AND(LEN(PARTNERS!B95)=7,MID(PARTNERS!B95,4,1)=" ")),PARTNERS!E95="Existing partner")</f>
        <v>0</v>
      </c>
      <c r="Y71" s="2" t="b">
        <f>AND(NOT(AND(LEFT(PARTNERS!B95,2)="HU",OR(LEN(PARTNERS!B95)=6,AND(LEN(PARTNERS!B95)=7,MID(PARTNERS!B95,4,1)=" ")))),PARTNERS!E95="New partner")</f>
        <v>0</v>
      </c>
      <c r="Z71" s="2" t="b">
        <f>AND(NOT(AND(LEFT(PARTNERS!B95,2)="HU",OR(LEN(PARTNERS!B95)=6,AND(LEN(PARTNERS!B95)=7,MID(PARTNERS!B95,4,1)=" ")))),PARTNERS!E95="Existing partner")</f>
        <v>0</v>
      </c>
      <c r="AA71" s="2" t="b">
        <f>AND(PARTNERS!$C95="Hull",PARTNERS!$E95="New partner")</f>
        <v>0</v>
      </c>
      <c r="AB71" s="2" t="b">
        <f>AND(PARTNERS!$C95="East Riding of Yorkshire",PARTNERS!$E95="New partner")</f>
        <v>0</v>
      </c>
      <c r="AC71" s="2" t="b">
        <f>AND(PARTNERS!$C95="Elsewhere in Yorkshire &amp; Humber",PARTNERS!$E95="New partner")</f>
        <v>0</v>
      </c>
      <c r="AD71" s="2" t="b">
        <f>AND(PARTNERS!$C95="Elsewhere in the UK",PARTNERS!$E95="New partner")</f>
        <v>0</v>
      </c>
      <c r="AE71" s="2" t="b">
        <f>AND(PARTNERS!$C95="Outside UK",PARTNERS!$E95="New partner")</f>
        <v>0</v>
      </c>
      <c r="AF71" s="2" t="b">
        <f>AND(PARTNERS!$C95="Hull",PARTNERS!$E95="Existing partner")</f>
        <v>0</v>
      </c>
      <c r="AG71" s="2" t="b">
        <f>AND(PARTNERS!$C95="East Riding of Yorkshire",PARTNERS!$E95="Existing partner")</f>
        <v>0</v>
      </c>
      <c r="AH71" s="2" t="b">
        <f>AND(PARTNERS!$C95="Elsewhere in Yorkshire &amp; Humber",PARTNERS!$E95="Existing partner")</f>
        <v>0</v>
      </c>
      <c r="AI71" s="2" t="b">
        <f>AND(PARTNERS!$C95="Elsewhere in the UK",PARTNERS!$E95="Existing partner")</f>
        <v>0</v>
      </c>
      <c r="AJ71" s="2" t="b">
        <f>AND(PARTNERS!$C95="Outside UK",PARTNERS!$E95="Existing partner")</f>
        <v>0</v>
      </c>
      <c r="AK71" s="2" t="b">
        <f>AND(PARTNERS!$D95="Artistic partner",PARTNERS!$E95="New partner")</f>
        <v>0</v>
      </c>
      <c r="AL71" s="2" t="b">
        <f>AND(PARTNERS!$D95="Heritage partner",PARTNERS!$E95="New partner")</f>
        <v>0</v>
      </c>
      <c r="AM71" s="2" t="b">
        <f>AND(PARTNERS!$D95="Funder",PARTNERS!$E95="New partner")</f>
        <v>0</v>
      </c>
      <c r="AN71" s="2" t="b">
        <f>AND(PARTNERS!$D95="Public Service partner",PARTNERS!$E95="New partner")</f>
        <v>0</v>
      </c>
      <c r="AO71" s="2" t="b">
        <f>AND(PARTNERS!$D95="Voluntary Sector / Charity partner",PARTNERS!$E95="New partner")</f>
        <v>0</v>
      </c>
      <c r="AP71" s="2" t="b">
        <f>AND(PARTNERS!$D95="Education partner",PARTNERS!$E95="New partner")</f>
        <v>0</v>
      </c>
      <c r="AQ71" s="2" t="b">
        <f>AND(PARTNERS!$D95="Other",PARTNERS!$E95="New partner")</f>
        <v>0</v>
      </c>
      <c r="AR71" s="2" t="b">
        <f>AND(PARTNERS!$D95="Artistic partner",PARTNERS!$E95="Existing partner")</f>
        <v>0</v>
      </c>
      <c r="AS71" s="2" t="b">
        <f>AND(PARTNERS!$D95="Heritage partner",PARTNERS!$E95="Existing partner")</f>
        <v>0</v>
      </c>
      <c r="AT71" s="2" t="b">
        <f>AND(PARTNERS!$D95="Funder",PARTNERS!$E95="Existing partner")</f>
        <v>0</v>
      </c>
      <c r="AU71" s="2" t="b">
        <f>AND(PARTNERS!$D95="Public Service partner",PARTNERS!$E95="Existing partner")</f>
        <v>0</v>
      </c>
      <c r="AV71" s="2" t="b">
        <f>AND(PARTNERS!$D95="Voluntary Sector / Charity partner",PARTNERS!$E95="Existing partner")</f>
        <v>0</v>
      </c>
      <c r="AW71" s="2" t="b">
        <f>AND(PARTNERS!$D95="Education partner",PARTNERS!$E95="Existing partner")</f>
        <v>0</v>
      </c>
      <c r="AX71" s="2" t="b">
        <f>AND(PARTNERS!$D95="Other",PARTNERS!$E95="Existing partner")</f>
        <v>0</v>
      </c>
    </row>
    <row r="72" spans="20:50">
      <c r="T72" s="2" t="b">
        <f>AND(LEFT('EVENT DELIVERY'!B77,2)="HU",OR(LEN('EVENT DELIVERY'!B77)=6,AND(LEN('EVENT DELIVERY'!B77)=7,MID('EVENT DELIVERY'!B77,4,1)=" ")))</f>
        <v>0</v>
      </c>
      <c r="U72" s="2" t="b">
        <f>AND(LEFT('PROJECT DELIVERY TEAM'!B77,2)="HU",OR(LEN('PROJECT DELIVERY TEAM'!B77)=6,AND(LEN('PROJECT DELIVERY TEAM'!B77)=7,MID('PROJECT DELIVERY TEAM'!B77,4,1)=" ")))</f>
        <v>0</v>
      </c>
      <c r="V72" s="2" t="b">
        <f>AND(LEFT('AUDIENCES &amp; PART... - BY TYPE'!B175,2)="HU",OR(LEN('AUDIENCES &amp; PART... - BY TYPE'!B175)=6,AND(LEN('AUDIENCES &amp; PART... - BY TYPE'!B175)=7,MID('AUDIENCES &amp; PART... - BY TYPE'!B175,4,1)=" ")))</f>
        <v>0</v>
      </c>
      <c r="W72" s="2" t="b">
        <f>AND(LEFT(PARTNERS!B96,2)="HU",OR(LEN(PARTNERS!B96)=6,AND(LEN(PARTNERS!B96)=7,MID(PARTNERS!B96,4,1)=" ")),PARTNERS!E96="New partner")</f>
        <v>0</v>
      </c>
      <c r="X72" s="2" t="b">
        <f>AND(LEFT(PARTNERS!B96,2)="HU",OR(LEN(PARTNERS!B96)=6,AND(LEN(PARTNERS!B96)=7,MID(PARTNERS!B96,4,1)=" ")),PARTNERS!E96="Existing partner")</f>
        <v>0</v>
      </c>
      <c r="Y72" s="2" t="b">
        <f>AND(NOT(AND(LEFT(PARTNERS!B96,2)="HU",OR(LEN(PARTNERS!B96)=6,AND(LEN(PARTNERS!B96)=7,MID(PARTNERS!B96,4,1)=" ")))),PARTNERS!E96="New partner")</f>
        <v>0</v>
      </c>
      <c r="Z72" s="2" t="b">
        <f>AND(NOT(AND(LEFT(PARTNERS!B96,2)="HU",OR(LEN(PARTNERS!B96)=6,AND(LEN(PARTNERS!B96)=7,MID(PARTNERS!B96,4,1)=" ")))),PARTNERS!E96="Existing partner")</f>
        <v>0</v>
      </c>
      <c r="AA72" s="2" t="b">
        <f>AND(PARTNERS!$C96="Hull",PARTNERS!$E96="New partner")</f>
        <v>0</v>
      </c>
      <c r="AB72" s="2" t="b">
        <f>AND(PARTNERS!$C96="East Riding of Yorkshire",PARTNERS!$E96="New partner")</f>
        <v>0</v>
      </c>
      <c r="AC72" s="2" t="b">
        <f>AND(PARTNERS!$C96="Elsewhere in Yorkshire &amp; Humber",PARTNERS!$E96="New partner")</f>
        <v>0</v>
      </c>
      <c r="AD72" s="2" t="b">
        <f>AND(PARTNERS!$C96="Elsewhere in the UK",PARTNERS!$E96="New partner")</f>
        <v>0</v>
      </c>
      <c r="AE72" s="2" t="b">
        <f>AND(PARTNERS!$C96="Outside UK",PARTNERS!$E96="New partner")</f>
        <v>0</v>
      </c>
      <c r="AF72" s="2" t="b">
        <f>AND(PARTNERS!$C96="Hull",PARTNERS!$E96="Existing partner")</f>
        <v>0</v>
      </c>
      <c r="AG72" s="2" t="b">
        <f>AND(PARTNERS!$C96="East Riding of Yorkshire",PARTNERS!$E96="Existing partner")</f>
        <v>0</v>
      </c>
      <c r="AH72" s="2" t="b">
        <f>AND(PARTNERS!$C96="Elsewhere in Yorkshire &amp; Humber",PARTNERS!$E96="Existing partner")</f>
        <v>0</v>
      </c>
      <c r="AI72" s="2" t="b">
        <f>AND(PARTNERS!$C96="Elsewhere in the UK",PARTNERS!$E96="Existing partner")</f>
        <v>0</v>
      </c>
      <c r="AJ72" s="2" t="b">
        <f>AND(PARTNERS!$C96="Outside UK",PARTNERS!$E96="Existing partner")</f>
        <v>0</v>
      </c>
      <c r="AK72" s="2" t="b">
        <f>AND(PARTNERS!$D96="Artistic partner",PARTNERS!$E96="New partner")</f>
        <v>0</v>
      </c>
      <c r="AL72" s="2" t="b">
        <f>AND(PARTNERS!$D96="Heritage partner",PARTNERS!$E96="New partner")</f>
        <v>0</v>
      </c>
      <c r="AM72" s="2" t="b">
        <f>AND(PARTNERS!$D96="Funder",PARTNERS!$E96="New partner")</f>
        <v>0</v>
      </c>
      <c r="AN72" s="2" t="b">
        <f>AND(PARTNERS!$D96="Public Service partner",PARTNERS!$E96="New partner")</f>
        <v>0</v>
      </c>
      <c r="AO72" s="2" t="b">
        <f>AND(PARTNERS!$D96="Voluntary Sector / Charity partner",PARTNERS!$E96="New partner")</f>
        <v>0</v>
      </c>
      <c r="AP72" s="2" t="b">
        <f>AND(PARTNERS!$D96="Education partner",PARTNERS!$E96="New partner")</f>
        <v>0</v>
      </c>
      <c r="AQ72" s="2" t="b">
        <f>AND(PARTNERS!$D96="Other",PARTNERS!$E96="New partner")</f>
        <v>0</v>
      </c>
      <c r="AR72" s="2" t="b">
        <f>AND(PARTNERS!$D96="Artistic partner",PARTNERS!$E96="Existing partner")</f>
        <v>0</v>
      </c>
      <c r="AS72" s="2" t="b">
        <f>AND(PARTNERS!$D96="Heritage partner",PARTNERS!$E96="Existing partner")</f>
        <v>0</v>
      </c>
      <c r="AT72" s="2" t="b">
        <f>AND(PARTNERS!$D96="Funder",PARTNERS!$E96="Existing partner")</f>
        <v>0</v>
      </c>
      <c r="AU72" s="2" t="b">
        <f>AND(PARTNERS!$D96="Public Service partner",PARTNERS!$E96="Existing partner")</f>
        <v>0</v>
      </c>
      <c r="AV72" s="2" t="b">
        <f>AND(PARTNERS!$D96="Voluntary Sector / Charity partner",PARTNERS!$E96="Existing partner")</f>
        <v>0</v>
      </c>
      <c r="AW72" s="2" t="b">
        <f>AND(PARTNERS!$D96="Education partner",PARTNERS!$E96="Existing partner")</f>
        <v>0</v>
      </c>
      <c r="AX72" s="2" t="b">
        <f>AND(PARTNERS!$D96="Other",PARTNERS!$E96="Existing partner")</f>
        <v>0</v>
      </c>
    </row>
    <row r="73" spans="20:50">
      <c r="T73" s="2" t="b">
        <f>AND(LEFT('EVENT DELIVERY'!B78,2)="HU",OR(LEN('EVENT DELIVERY'!B78)=6,AND(LEN('EVENT DELIVERY'!B78)=7,MID('EVENT DELIVERY'!B78,4,1)=" ")))</f>
        <v>0</v>
      </c>
      <c r="U73" s="2" t="b">
        <f>AND(LEFT('PROJECT DELIVERY TEAM'!B78,2)="HU",OR(LEN('PROJECT DELIVERY TEAM'!B78)=6,AND(LEN('PROJECT DELIVERY TEAM'!B78)=7,MID('PROJECT DELIVERY TEAM'!B78,4,1)=" ")))</f>
        <v>0</v>
      </c>
      <c r="V73" s="2" t="b">
        <f>AND(LEFT('AUDIENCES &amp; PART... - BY TYPE'!B176,2)="HU",OR(LEN('AUDIENCES &amp; PART... - BY TYPE'!B176)=6,AND(LEN('AUDIENCES &amp; PART... - BY TYPE'!B176)=7,MID('AUDIENCES &amp; PART... - BY TYPE'!B176,4,1)=" ")))</f>
        <v>0</v>
      </c>
      <c r="W73" s="2" t="b">
        <f>AND(LEFT(PARTNERS!B97,2)="HU",OR(LEN(PARTNERS!B97)=6,AND(LEN(PARTNERS!B97)=7,MID(PARTNERS!B97,4,1)=" ")),PARTNERS!E97="New partner")</f>
        <v>0</v>
      </c>
      <c r="X73" s="2" t="b">
        <f>AND(LEFT(PARTNERS!B97,2)="HU",OR(LEN(PARTNERS!B97)=6,AND(LEN(PARTNERS!B97)=7,MID(PARTNERS!B97,4,1)=" ")),PARTNERS!E97="Existing partner")</f>
        <v>0</v>
      </c>
      <c r="Y73" s="2" t="b">
        <f>AND(NOT(AND(LEFT(PARTNERS!B97,2)="HU",OR(LEN(PARTNERS!B97)=6,AND(LEN(PARTNERS!B97)=7,MID(PARTNERS!B97,4,1)=" ")))),PARTNERS!E97="New partner")</f>
        <v>0</v>
      </c>
      <c r="Z73" s="2" t="b">
        <f>AND(NOT(AND(LEFT(PARTNERS!B97,2)="HU",OR(LEN(PARTNERS!B97)=6,AND(LEN(PARTNERS!B97)=7,MID(PARTNERS!B97,4,1)=" ")))),PARTNERS!E97="Existing partner")</f>
        <v>0</v>
      </c>
      <c r="AA73" s="2" t="b">
        <f>AND(PARTNERS!$C97="Hull",PARTNERS!$E97="New partner")</f>
        <v>0</v>
      </c>
      <c r="AB73" s="2" t="b">
        <f>AND(PARTNERS!$C97="East Riding of Yorkshire",PARTNERS!$E97="New partner")</f>
        <v>0</v>
      </c>
      <c r="AC73" s="2" t="b">
        <f>AND(PARTNERS!$C97="Elsewhere in Yorkshire &amp; Humber",PARTNERS!$E97="New partner")</f>
        <v>0</v>
      </c>
      <c r="AD73" s="2" t="b">
        <f>AND(PARTNERS!$C97="Elsewhere in the UK",PARTNERS!$E97="New partner")</f>
        <v>0</v>
      </c>
      <c r="AE73" s="2" t="b">
        <f>AND(PARTNERS!$C97="Outside UK",PARTNERS!$E97="New partner")</f>
        <v>0</v>
      </c>
      <c r="AF73" s="2" t="b">
        <f>AND(PARTNERS!$C97="Hull",PARTNERS!$E97="Existing partner")</f>
        <v>0</v>
      </c>
      <c r="AG73" s="2" t="b">
        <f>AND(PARTNERS!$C97="East Riding of Yorkshire",PARTNERS!$E97="Existing partner")</f>
        <v>0</v>
      </c>
      <c r="AH73" s="2" t="b">
        <f>AND(PARTNERS!$C97="Elsewhere in Yorkshire &amp; Humber",PARTNERS!$E97="Existing partner")</f>
        <v>0</v>
      </c>
      <c r="AI73" s="2" t="b">
        <f>AND(PARTNERS!$C97="Elsewhere in the UK",PARTNERS!$E97="Existing partner")</f>
        <v>0</v>
      </c>
      <c r="AJ73" s="2" t="b">
        <f>AND(PARTNERS!$C97="Outside UK",PARTNERS!$E97="Existing partner")</f>
        <v>0</v>
      </c>
      <c r="AK73" s="2" t="b">
        <f>AND(PARTNERS!$D97="Artistic partner",PARTNERS!$E97="New partner")</f>
        <v>0</v>
      </c>
      <c r="AL73" s="2" t="b">
        <f>AND(PARTNERS!$D97="Heritage partner",PARTNERS!$E97="New partner")</f>
        <v>0</v>
      </c>
      <c r="AM73" s="2" t="b">
        <f>AND(PARTNERS!$D97="Funder",PARTNERS!$E97="New partner")</f>
        <v>0</v>
      </c>
      <c r="AN73" s="2" t="b">
        <f>AND(PARTNERS!$D97="Public Service partner",PARTNERS!$E97="New partner")</f>
        <v>0</v>
      </c>
      <c r="AO73" s="2" t="b">
        <f>AND(PARTNERS!$D97="Voluntary Sector / Charity partner",PARTNERS!$E97="New partner")</f>
        <v>0</v>
      </c>
      <c r="AP73" s="2" t="b">
        <f>AND(PARTNERS!$D97="Education partner",PARTNERS!$E97="New partner")</f>
        <v>0</v>
      </c>
      <c r="AQ73" s="2" t="b">
        <f>AND(PARTNERS!$D97="Other",PARTNERS!$E97="New partner")</f>
        <v>0</v>
      </c>
      <c r="AR73" s="2" t="b">
        <f>AND(PARTNERS!$D97="Artistic partner",PARTNERS!$E97="Existing partner")</f>
        <v>0</v>
      </c>
      <c r="AS73" s="2" t="b">
        <f>AND(PARTNERS!$D97="Heritage partner",PARTNERS!$E97="Existing partner")</f>
        <v>0</v>
      </c>
      <c r="AT73" s="2" t="b">
        <f>AND(PARTNERS!$D97="Funder",PARTNERS!$E97="Existing partner")</f>
        <v>0</v>
      </c>
      <c r="AU73" s="2" t="b">
        <f>AND(PARTNERS!$D97="Public Service partner",PARTNERS!$E97="Existing partner")</f>
        <v>0</v>
      </c>
      <c r="AV73" s="2" t="b">
        <f>AND(PARTNERS!$D97="Voluntary Sector / Charity partner",PARTNERS!$E97="Existing partner")</f>
        <v>0</v>
      </c>
      <c r="AW73" s="2" t="b">
        <f>AND(PARTNERS!$D97="Education partner",PARTNERS!$E97="Existing partner")</f>
        <v>0</v>
      </c>
      <c r="AX73" s="2" t="b">
        <f>AND(PARTNERS!$D97="Other",PARTNERS!$E97="Existing partner")</f>
        <v>0</v>
      </c>
    </row>
    <row r="74" spans="20:50">
      <c r="T74" s="2" t="b">
        <f>AND(LEFT('EVENT DELIVERY'!B79,2)="HU",OR(LEN('EVENT DELIVERY'!B79)=6,AND(LEN('EVENT DELIVERY'!B79)=7,MID('EVENT DELIVERY'!B79,4,1)=" ")))</f>
        <v>0</v>
      </c>
      <c r="U74" s="2" t="b">
        <f>AND(LEFT('PROJECT DELIVERY TEAM'!B79,2)="HU",OR(LEN('PROJECT DELIVERY TEAM'!B79)=6,AND(LEN('PROJECT DELIVERY TEAM'!B79)=7,MID('PROJECT DELIVERY TEAM'!B79,4,1)=" ")))</f>
        <v>0</v>
      </c>
      <c r="V74" s="2" t="b">
        <f>AND(LEFT('AUDIENCES &amp; PART... - BY TYPE'!B177,2)="HU",OR(LEN('AUDIENCES &amp; PART... - BY TYPE'!B177)=6,AND(LEN('AUDIENCES &amp; PART... - BY TYPE'!B177)=7,MID('AUDIENCES &amp; PART... - BY TYPE'!B177,4,1)=" ")))</f>
        <v>0</v>
      </c>
      <c r="W74" s="2" t="b">
        <f>AND(LEFT(PARTNERS!B98,2)="HU",OR(LEN(PARTNERS!B98)=6,AND(LEN(PARTNERS!B98)=7,MID(PARTNERS!B98,4,1)=" ")),PARTNERS!E98="New partner")</f>
        <v>0</v>
      </c>
      <c r="X74" s="2" t="b">
        <f>AND(LEFT(PARTNERS!B98,2)="HU",OR(LEN(PARTNERS!B98)=6,AND(LEN(PARTNERS!B98)=7,MID(PARTNERS!B98,4,1)=" ")),PARTNERS!E98="Existing partner")</f>
        <v>0</v>
      </c>
      <c r="Y74" s="2" t="b">
        <f>AND(NOT(AND(LEFT(PARTNERS!B98,2)="HU",OR(LEN(PARTNERS!B98)=6,AND(LEN(PARTNERS!B98)=7,MID(PARTNERS!B98,4,1)=" ")))),PARTNERS!E98="New partner")</f>
        <v>0</v>
      </c>
      <c r="Z74" s="2" t="b">
        <f>AND(NOT(AND(LEFT(PARTNERS!B98,2)="HU",OR(LEN(PARTNERS!B98)=6,AND(LEN(PARTNERS!B98)=7,MID(PARTNERS!B98,4,1)=" ")))),PARTNERS!E98="Existing partner")</f>
        <v>0</v>
      </c>
      <c r="AA74" s="2" t="b">
        <f>AND(PARTNERS!$C98="Hull",PARTNERS!$E98="New partner")</f>
        <v>0</v>
      </c>
      <c r="AB74" s="2" t="b">
        <f>AND(PARTNERS!$C98="East Riding of Yorkshire",PARTNERS!$E98="New partner")</f>
        <v>0</v>
      </c>
      <c r="AC74" s="2" t="b">
        <f>AND(PARTNERS!$C98="Elsewhere in Yorkshire &amp; Humber",PARTNERS!$E98="New partner")</f>
        <v>0</v>
      </c>
      <c r="AD74" s="2" t="b">
        <f>AND(PARTNERS!$C98="Elsewhere in the UK",PARTNERS!$E98="New partner")</f>
        <v>0</v>
      </c>
      <c r="AE74" s="2" t="b">
        <f>AND(PARTNERS!$C98="Outside UK",PARTNERS!$E98="New partner")</f>
        <v>0</v>
      </c>
      <c r="AF74" s="2" t="b">
        <f>AND(PARTNERS!$C98="Hull",PARTNERS!$E98="Existing partner")</f>
        <v>0</v>
      </c>
      <c r="AG74" s="2" t="b">
        <f>AND(PARTNERS!$C98="East Riding of Yorkshire",PARTNERS!$E98="Existing partner")</f>
        <v>0</v>
      </c>
      <c r="AH74" s="2" t="b">
        <f>AND(PARTNERS!$C98="Elsewhere in Yorkshire &amp; Humber",PARTNERS!$E98="Existing partner")</f>
        <v>0</v>
      </c>
      <c r="AI74" s="2" t="b">
        <f>AND(PARTNERS!$C98="Elsewhere in the UK",PARTNERS!$E98="Existing partner")</f>
        <v>0</v>
      </c>
      <c r="AJ74" s="2" t="b">
        <f>AND(PARTNERS!$C98="Outside UK",PARTNERS!$E98="Existing partner")</f>
        <v>0</v>
      </c>
      <c r="AK74" s="2" t="b">
        <f>AND(PARTNERS!$D98="Artistic partner",PARTNERS!$E98="New partner")</f>
        <v>0</v>
      </c>
      <c r="AL74" s="2" t="b">
        <f>AND(PARTNERS!$D98="Heritage partner",PARTNERS!$E98="New partner")</f>
        <v>0</v>
      </c>
      <c r="AM74" s="2" t="b">
        <f>AND(PARTNERS!$D98="Funder",PARTNERS!$E98="New partner")</f>
        <v>0</v>
      </c>
      <c r="AN74" s="2" t="b">
        <f>AND(PARTNERS!$D98="Public Service partner",PARTNERS!$E98="New partner")</f>
        <v>0</v>
      </c>
      <c r="AO74" s="2" t="b">
        <f>AND(PARTNERS!$D98="Voluntary Sector / Charity partner",PARTNERS!$E98="New partner")</f>
        <v>0</v>
      </c>
      <c r="AP74" s="2" t="b">
        <f>AND(PARTNERS!$D98="Education partner",PARTNERS!$E98="New partner")</f>
        <v>0</v>
      </c>
      <c r="AQ74" s="2" t="b">
        <f>AND(PARTNERS!$D98="Other",PARTNERS!$E98="New partner")</f>
        <v>0</v>
      </c>
      <c r="AR74" s="2" t="b">
        <f>AND(PARTNERS!$D98="Artistic partner",PARTNERS!$E98="Existing partner")</f>
        <v>0</v>
      </c>
      <c r="AS74" s="2" t="b">
        <f>AND(PARTNERS!$D98="Heritage partner",PARTNERS!$E98="Existing partner")</f>
        <v>0</v>
      </c>
      <c r="AT74" s="2" t="b">
        <f>AND(PARTNERS!$D98="Funder",PARTNERS!$E98="Existing partner")</f>
        <v>0</v>
      </c>
      <c r="AU74" s="2" t="b">
        <f>AND(PARTNERS!$D98="Public Service partner",PARTNERS!$E98="Existing partner")</f>
        <v>0</v>
      </c>
      <c r="AV74" s="2" t="b">
        <f>AND(PARTNERS!$D98="Voluntary Sector / Charity partner",PARTNERS!$E98="Existing partner")</f>
        <v>0</v>
      </c>
      <c r="AW74" s="2" t="b">
        <f>AND(PARTNERS!$D98="Education partner",PARTNERS!$E98="Existing partner")</f>
        <v>0</v>
      </c>
      <c r="AX74" s="2" t="b">
        <f>AND(PARTNERS!$D98="Other",PARTNERS!$E98="Existing partner")</f>
        <v>0</v>
      </c>
    </row>
    <row r="75" spans="20:50">
      <c r="T75" s="2" t="b">
        <f>AND(LEFT('EVENT DELIVERY'!B80,2)="HU",OR(LEN('EVENT DELIVERY'!B80)=6,AND(LEN('EVENT DELIVERY'!B80)=7,MID('EVENT DELIVERY'!B80,4,1)=" ")))</f>
        <v>0</v>
      </c>
      <c r="U75" s="2" t="b">
        <f>AND(LEFT('PROJECT DELIVERY TEAM'!B80,2)="HU",OR(LEN('PROJECT DELIVERY TEAM'!B80)=6,AND(LEN('PROJECT DELIVERY TEAM'!B80)=7,MID('PROJECT DELIVERY TEAM'!B80,4,1)=" ")))</f>
        <v>0</v>
      </c>
      <c r="V75" s="2" t="b">
        <f>AND(LEFT('AUDIENCES &amp; PART... - BY TYPE'!B178,2)="HU",OR(LEN('AUDIENCES &amp; PART... - BY TYPE'!B178)=6,AND(LEN('AUDIENCES &amp; PART... - BY TYPE'!B178)=7,MID('AUDIENCES &amp; PART... - BY TYPE'!B178,4,1)=" ")))</f>
        <v>0</v>
      </c>
      <c r="W75" s="2" t="b">
        <f>AND(LEFT(PARTNERS!B99,2)="HU",OR(LEN(PARTNERS!B99)=6,AND(LEN(PARTNERS!B99)=7,MID(PARTNERS!B99,4,1)=" ")),PARTNERS!E99="New partner")</f>
        <v>0</v>
      </c>
      <c r="X75" s="2" t="b">
        <f>AND(LEFT(PARTNERS!B99,2)="HU",OR(LEN(PARTNERS!B99)=6,AND(LEN(PARTNERS!B99)=7,MID(PARTNERS!B99,4,1)=" ")),PARTNERS!E99="Existing partner")</f>
        <v>0</v>
      </c>
      <c r="Y75" s="2" t="b">
        <f>AND(NOT(AND(LEFT(PARTNERS!B99,2)="HU",OR(LEN(PARTNERS!B99)=6,AND(LEN(PARTNERS!B99)=7,MID(PARTNERS!B99,4,1)=" ")))),PARTNERS!E99="New partner")</f>
        <v>0</v>
      </c>
      <c r="Z75" s="2" t="b">
        <f>AND(NOT(AND(LEFT(PARTNERS!B99,2)="HU",OR(LEN(PARTNERS!B99)=6,AND(LEN(PARTNERS!B99)=7,MID(PARTNERS!B99,4,1)=" ")))),PARTNERS!E99="Existing partner")</f>
        <v>0</v>
      </c>
      <c r="AA75" s="2" t="b">
        <f>AND(PARTNERS!$C99="Hull",PARTNERS!$E99="New partner")</f>
        <v>0</v>
      </c>
      <c r="AB75" s="2" t="b">
        <f>AND(PARTNERS!$C99="East Riding of Yorkshire",PARTNERS!$E99="New partner")</f>
        <v>0</v>
      </c>
      <c r="AC75" s="2" t="b">
        <f>AND(PARTNERS!$C99="Elsewhere in Yorkshire &amp; Humber",PARTNERS!$E99="New partner")</f>
        <v>0</v>
      </c>
      <c r="AD75" s="2" t="b">
        <f>AND(PARTNERS!$C99="Elsewhere in the UK",PARTNERS!$E99="New partner")</f>
        <v>0</v>
      </c>
      <c r="AE75" s="2" t="b">
        <f>AND(PARTNERS!$C99="Outside UK",PARTNERS!$E99="New partner")</f>
        <v>0</v>
      </c>
      <c r="AF75" s="2" t="b">
        <f>AND(PARTNERS!$C99="Hull",PARTNERS!$E99="Existing partner")</f>
        <v>0</v>
      </c>
      <c r="AG75" s="2" t="b">
        <f>AND(PARTNERS!$C99="East Riding of Yorkshire",PARTNERS!$E99="Existing partner")</f>
        <v>0</v>
      </c>
      <c r="AH75" s="2" t="b">
        <f>AND(PARTNERS!$C99="Elsewhere in Yorkshire &amp; Humber",PARTNERS!$E99="Existing partner")</f>
        <v>0</v>
      </c>
      <c r="AI75" s="2" t="b">
        <f>AND(PARTNERS!$C99="Elsewhere in the UK",PARTNERS!$E99="Existing partner")</f>
        <v>0</v>
      </c>
      <c r="AJ75" s="2" t="b">
        <f>AND(PARTNERS!$C99="Outside UK",PARTNERS!$E99="Existing partner")</f>
        <v>0</v>
      </c>
      <c r="AK75" s="2" t="b">
        <f>AND(PARTNERS!$D99="Artistic partner",PARTNERS!$E99="New partner")</f>
        <v>0</v>
      </c>
      <c r="AL75" s="2" t="b">
        <f>AND(PARTNERS!$D99="Heritage partner",PARTNERS!$E99="New partner")</f>
        <v>0</v>
      </c>
      <c r="AM75" s="2" t="b">
        <f>AND(PARTNERS!$D99="Funder",PARTNERS!$E99="New partner")</f>
        <v>0</v>
      </c>
      <c r="AN75" s="2" t="b">
        <f>AND(PARTNERS!$D99="Public Service partner",PARTNERS!$E99="New partner")</f>
        <v>0</v>
      </c>
      <c r="AO75" s="2" t="b">
        <f>AND(PARTNERS!$D99="Voluntary Sector / Charity partner",PARTNERS!$E99="New partner")</f>
        <v>0</v>
      </c>
      <c r="AP75" s="2" t="b">
        <f>AND(PARTNERS!$D99="Education partner",PARTNERS!$E99="New partner")</f>
        <v>0</v>
      </c>
      <c r="AQ75" s="2" t="b">
        <f>AND(PARTNERS!$D99="Other",PARTNERS!$E99="New partner")</f>
        <v>0</v>
      </c>
      <c r="AR75" s="2" t="b">
        <f>AND(PARTNERS!$D99="Artistic partner",PARTNERS!$E99="Existing partner")</f>
        <v>0</v>
      </c>
      <c r="AS75" s="2" t="b">
        <f>AND(PARTNERS!$D99="Heritage partner",PARTNERS!$E99="Existing partner")</f>
        <v>0</v>
      </c>
      <c r="AT75" s="2" t="b">
        <f>AND(PARTNERS!$D99="Funder",PARTNERS!$E99="Existing partner")</f>
        <v>0</v>
      </c>
      <c r="AU75" s="2" t="b">
        <f>AND(PARTNERS!$D99="Public Service partner",PARTNERS!$E99="Existing partner")</f>
        <v>0</v>
      </c>
      <c r="AV75" s="2" t="b">
        <f>AND(PARTNERS!$D99="Voluntary Sector / Charity partner",PARTNERS!$E99="Existing partner")</f>
        <v>0</v>
      </c>
      <c r="AW75" s="2" t="b">
        <f>AND(PARTNERS!$D99="Education partner",PARTNERS!$E99="Existing partner")</f>
        <v>0</v>
      </c>
      <c r="AX75" s="2" t="b">
        <f>AND(PARTNERS!$D99="Other",PARTNERS!$E99="Existing partner")</f>
        <v>0</v>
      </c>
    </row>
    <row r="76" spans="20:50">
      <c r="T76" s="2" t="b">
        <f>AND(LEFT('EVENT DELIVERY'!B81,2)="HU",OR(LEN('EVENT DELIVERY'!B81)=6,AND(LEN('EVENT DELIVERY'!B81)=7,MID('EVENT DELIVERY'!B81,4,1)=" ")))</f>
        <v>0</v>
      </c>
      <c r="U76" s="2" t="b">
        <f>AND(LEFT('PROJECT DELIVERY TEAM'!B81,2)="HU",OR(LEN('PROJECT DELIVERY TEAM'!B81)=6,AND(LEN('PROJECT DELIVERY TEAM'!B81)=7,MID('PROJECT DELIVERY TEAM'!B81,4,1)=" ")))</f>
        <v>0</v>
      </c>
      <c r="V76" s="2" t="b">
        <f>AND(LEFT('AUDIENCES &amp; PART... - BY TYPE'!B179,2)="HU",OR(LEN('AUDIENCES &amp; PART... - BY TYPE'!B179)=6,AND(LEN('AUDIENCES &amp; PART... - BY TYPE'!B179)=7,MID('AUDIENCES &amp; PART... - BY TYPE'!B179,4,1)=" ")))</f>
        <v>0</v>
      </c>
      <c r="W76" s="2" t="b">
        <f>AND(LEFT(PARTNERS!B100,2)="HU",OR(LEN(PARTNERS!B100)=6,AND(LEN(PARTNERS!B100)=7,MID(PARTNERS!B100,4,1)=" ")),PARTNERS!E100="New partner")</f>
        <v>0</v>
      </c>
      <c r="X76" s="2" t="b">
        <f>AND(LEFT(PARTNERS!B100,2)="HU",OR(LEN(PARTNERS!B100)=6,AND(LEN(PARTNERS!B100)=7,MID(PARTNERS!B100,4,1)=" ")),PARTNERS!E100="Existing partner")</f>
        <v>0</v>
      </c>
      <c r="Y76" s="2" t="b">
        <f>AND(NOT(AND(LEFT(PARTNERS!B100,2)="HU",OR(LEN(PARTNERS!B100)=6,AND(LEN(PARTNERS!B100)=7,MID(PARTNERS!B100,4,1)=" ")))),PARTNERS!E100="New partner")</f>
        <v>0</v>
      </c>
      <c r="Z76" s="2" t="b">
        <f>AND(NOT(AND(LEFT(PARTNERS!B100,2)="HU",OR(LEN(PARTNERS!B100)=6,AND(LEN(PARTNERS!B100)=7,MID(PARTNERS!B100,4,1)=" ")))),PARTNERS!E100="Existing partner")</f>
        <v>0</v>
      </c>
      <c r="AA76" s="2" t="b">
        <f>AND(PARTNERS!$C100="Hull",PARTNERS!$E100="New partner")</f>
        <v>0</v>
      </c>
      <c r="AB76" s="2" t="b">
        <f>AND(PARTNERS!$C100="East Riding of Yorkshire",PARTNERS!$E100="New partner")</f>
        <v>0</v>
      </c>
      <c r="AC76" s="2" t="b">
        <f>AND(PARTNERS!$C100="Elsewhere in Yorkshire &amp; Humber",PARTNERS!$E100="New partner")</f>
        <v>0</v>
      </c>
      <c r="AD76" s="2" t="b">
        <f>AND(PARTNERS!$C100="Elsewhere in the UK",PARTNERS!$E100="New partner")</f>
        <v>0</v>
      </c>
      <c r="AE76" s="2" t="b">
        <f>AND(PARTNERS!$C100="Outside UK",PARTNERS!$E100="New partner")</f>
        <v>0</v>
      </c>
      <c r="AF76" s="2" t="b">
        <f>AND(PARTNERS!$C100="Hull",PARTNERS!$E100="Existing partner")</f>
        <v>0</v>
      </c>
      <c r="AG76" s="2" t="b">
        <f>AND(PARTNERS!$C100="East Riding of Yorkshire",PARTNERS!$E100="Existing partner")</f>
        <v>0</v>
      </c>
      <c r="AH76" s="2" t="b">
        <f>AND(PARTNERS!$C100="Elsewhere in Yorkshire &amp; Humber",PARTNERS!$E100="Existing partner")</f>
        <v>0</v>
      </c>
      <c r="AI76" s="2" t="b">
        <f>AND(PARTNERS!$C100="Elsewhere in the UK",PARTNERS!$E100="Existing partner")</f>
        <v>0</v>
      </c>
      <c r="AJ76" s="2" t="b">
        <f>AND(PARTNERS!$C100="Outside UK",PARTNERS!$E100="Existing partner")</f>
        <v>0</v>
      </c>
      <c r="AK76" s="2" t="b">
        <f>AND(PARTNERS!$D100="Artistic partner",PARTNERS!$E100="New partner")</f>
        <v>0</v>
      </c>
      <c r="AL76" s="2" t="b">
        <f>AND(PARTNERS!$D100="Heritage partner",PARTNERS!$E100="New partner")</f>
        <v>0</v>
      </c>
      <c r="AM76" s="2" t="b">
        <f>AND(PARTNERS!$D100="Funder",PARTNERS!$E100="New partner")</f>
        <v>0</v>
      </c>
      <c r="AN76" s="2" t="b">
        <f>AND(PARTNERS!$D100="Public Service partner",PARTNERS!$E100="New partner")</f>
        <v>0</v>
      </c>
      <c r="AO76" s="2" t="b">
        <f>AND(PARTNERS!$D100="Voluntary Sector / Charity partner",PARTNERS!$E100="New partner")</f>
        <v>0</v>
      </c>
      <c r="AP76" s="2" t="b">
        <f>AND(PARTNERS!$D100="Education partner",PARTNERS!$E100="New partner")</f>
        <v>0</v>
      </c>
      <c r="AQ76" s="2" t="b">
        <f>AND(PARTNERS!$D100="Other",PARTNERS!$E100="New partner")</f>
        <v>0</v>
      </c>
      <c r="AR76" s="2" t="b">
        <f>AND(PARTNERS!$D100="Artistic partner",PARTNERS!$E100="Existing partner")</f>
        <v>0</v>
      </c>
      <c r="AS76" s="2" t="b">
        <f>AND(PARTNERS!$D100="Heritage partner",PARTNERS!$E100="Existing partner")</f>
        <v>0</v>
      </c>
      <c r="AT76" s="2" t="b">
        <f>AND(PARTNERS!$D100="Funder",PARTNERS!$E100="Existing partner")</f>
        <v>0</v>
      </c>
      <c r="AU76" s="2" t="b">
        <f>AND(PARTNERS!$D100="Public Service partner",PARTNERS!$E100="Existing partner")</f>
        <v>0</v>
      </c>
      <c r="AV76" s="2" t="b">
        <f>AND(PARTNERS!$D100="Voluntary Sector / Charity partner",PARTNERS!$E100="Existing partner")</f>
        <v>0</v>
      </c>
      <c r="AW76" s="2" t="b">
        <f>AND(PARTNERS!$D100="Education partner",PARTNERS!$E100="Existing partner")</f>
        <v>0</v>
      </c>
      <c r="AX76" s="2" t="b">
        <f>AND(PARTNERS!$D100="Other",PARTNERS!$E100="Existing partner")</f>
        <v>0</v>
      </c>
    </row>
    <row r="77" spans="20:50">
      <c r="T77" s="2" t="b">
        <f>AND(LEFT('EVENT DELIVERY'!B82,2)="HU",OR(LEN('EVENT DELIVERY'!B82)=6,AND(LEN('EVENT DELIVERY'!B82)=7,MID('EVENT DELIVERY'!B82,4,1)=" ")))</f>
        <v>0</v>
      </c>
      <c r="U77" s="2" t="b">
        <f>AND(LEFT('PROJECT DELIVERY TEAM'!B82,2)="HU",OR(LEN('PROJECT DELIVERY TEAM'!B82)=6,AND(LEN('PROJECT DELIVERY TEAM'!B82)=7,MID('PROJECT DELIVERY TEAM'!B82,4,1)=" ")))</f>
        <v>0</v>
      </c>
      <c r="V77" s="2" t="b">
        <f>AND(LEFT('AUDIENCES &amp; PART... - BY TYPE'!B180,2)="HU",OR(LEN('AUDIENCES &amp; PART... - BY TYPE'!B180)=6,AND(LEN('AUDIENCES &amp; PART... - BY TYPE'!B180)=7,MID('AUDIENCES &amp; PART... - BY TYPE'!B180,4,1)=" ")))</f>
        <v>0</v>
      </c>
      <c r="W77" s="2" t="b">
        <f>AND(LEFT(PARTNERS!B101,2)="HU",OR(LEN(PARTNERS!B101)=6,AND(LEN(PARTNERS!B101)=7,MID(PARTNERS!B101,4,1)=" ")),PARTNERS!E101="New partner")</f>
        <v>0</v>
      </c>
      <c r="X77" s="2" t="b">
        <f>AND(LEFT(PARTNERS!B101,2)="HU",OR(LEN(PARTNERS!B101)=6,AND(LEN(PARTNERS!B101)=7,MID(PARTNERS!B101,4,1)=" ")),PARTNERS!E101="Existing partner")</f>
        <v>0</v>
      </c>
      <c r="Y77" s="2" t="b">
        <f>AND(NOT(AND(LEFT(PARTNERS!B101,2)="HU",OR(LEN(PARTNERS!B101)=6,AND(LEN(PARTNERS!B101)=7,MID(PARTNERS!B101,4,1)=" ")))),PARTNERS!E101="New partner")</f>
        <v>0</v>
      </c>
      <c r="Z77" s="2" t="b">
        <f>AND(NOT(AND(LEFT(PARTNERS!B101,2)="HU",OR(LEN(PARTNERS!B101)=6,AND(LEN(PARTNERS!B101)=7,MID(PARTNERS!B101,4,1)=" ")))),PARTNERS!E101="Existing partner")</f>
        <v>0</v>
      </c>
      <c r="AA77" s="2" t="b">
        <f>AND(PARTNERS!$C101="Hull",PARTNERS!$E101="New partner")</f>
        <v>0</v>
      </c>
      <c r="AB77" s="2" t="b">
        <f>AND(PARTNERS!$C101="East Riding of Yorkshire",PARTNERS!$E101="New partner")</f>
        <v>0</v>
      </c>
      <c r="AC77" s="2" t="b">
        <f>AND(PARTNERS!$C101="Elsewhere in Yorkshire &amp; Humber",PARTNERS!$E101="New partner")</f>
        <v>0</v>
      </c>
      <c r="AD77" s="2" t="b">
        <f>AND(PARTNERS!$C101="Elsewhere in the UK",PARTNERS!$E101="New partner")</f>
        <v>0</v>
      </c>
      <c r="AE77" s="2" t="b">
        <f>AND(PARTNERS!$C101="Outside UK",PARTNERS!$E101="New partner")</f>
        <v>0</v>
      </c>
      <c r="AF77" s="2" t="b">
        <f>AND(PARTNERS!$C101="Hull",PARTNERS!$E101="Existing partner")</f>
        <v>0</v>
      </c>
      <c r="AG77" s="2" t="b">
        <f>AND(PARTNERS!$C101="East Riding of Yorkshire",PARTNERS!$E101="Existing partner")</f>
        <v>0</v>
      </c>
      <c r="AH77" s="2" t="b">
        <f>AND(PARTNERS!$C101="Elsewhere in Yorkshire &amp; Humber",PARTNERS!$E101="Existing partner")</f>
        <v>0</v>
      </c>
      <c r="AI77" s="2" t="b">
        <f>AND(PARTNERS!$C101="Elsewhere in the UK",PARTNERS!$E101="Existing partner")</f>
        <v>0</v>
      </c>
      <c r="AJ77" s="2" t="b">
        <f>AND(PARTNERS!$C101="Outside UK",PARTNERS!$E101="Existing partner")</f>
        <v>0</v>
      </c>
      <c r="AK77" s="2" t="b">
        <f>AND(PARTNERS!$D101="Artistic partner",PARTNERS!$E101="New partner")</f>
        <v>0</v>
      </c>
      <c r="AL77" s="2" t="b">
        <f>AND(PARTNERS!$D101="Heritage partner",PARTNERS!$E101="New partner")</f>
        <v>0</v>
      </c>
      <c r="AM77" s="2" t="b">
        <f>AND(PARTNERS!$D101="Funder",PARTNERS!$E101="New partner")</f>
        <v>0</v>
      </c>
      <c r="AN77" s="2" t="b">
        <f>AND(PARTNERS!$D101="Public Service partner",PARTNERS!$E101="New partner")</f>
        <v>0</v>
      </c>
      <c r="AO77" s="2" t="b">
        <f>AND(PARTNERS!$D101="Voluntary Sector / Charity partner",PARTNERS!$E101="New partner")</f>
        <v>0</v>
      </c>
      <c r="AP77" s="2" t="b">
        <f>AND(PARTNERS!$D101="Education partner",PARTNERS!$E101="New partner")</f>
        <v>0</v>
      </c>
      <c r="AQ77" s="2" t="b">
        <f>AND(PARTNERS!$D101="Other",PARTNERS!$E101="New partner")</f>
        <v>0</v>
      </c>
      <c r="AR77" s="2" t="b">
        <f>AND(PARTNERS!$D101="Artistic partner",PARTNERS!$E101="Existing partner")</f>
        <v>0</v>
      </c>
      <c r="AS77" s="2" t="b">
        <f>AND(PARTNERS!$D101="Heritage partner",PARTNERS!$E101="Existing partner")</f>
        <v>0</v>
      </c>
      <c r="AT77" s="2" t="b">
        <f>AND(PARTNERS!$D101="Funder",PARTNERS!$E101="Existing partner")</f>
        <v>0</v>
      </c>
      <c r="AU77" s="2" t="b">
        <f>AND(PARTNERS!$D101="Public Service partner",PARTNERS!$E101="Existing partner")</f>
        <v>0</v>
      </c>
      <c r="AV77" s="2" t="b">
        <f>AND(PARTNERS!$D101="Voluntary Sector / Charity partner",PARTNERS!$E101="Existing partner")</f>
        <v>0</v>
      </c>
      <c r="AW77" s="2" t="b">
        <f>AND(PARTNERS!$D101="Education partner",PARTNERS!$E101="Existing partner")</f>
        <v>0</v>
      </c>
      <c r="AX77" s="2" t="b">
        <f>AND(PARTNERS!$D101="Other",PARTNERS!$E101="Existing partner")</f>
        <v>0</v>
      </c>
    </row>
    <row r="78" spans="20:50">
      <c r="T78" s="2" t="b">
        <f>AND(LEFT('EVENT DELIVERY'!B83,2)="HU",OR(LEN('EVENT DELIVERY'!B83)=6,AND(LEN('EVENT DELIVERY'!B83)=7,MID('EVENT DELIVERY'!B83,4,1)=" ")))</f>
        <v>0</v>
      </c>
      <c r="U78" s="2" t="b">
        <f>AND(LEFT('PROJECT DELIVERY TEAM'!B83,2)="HU",OR(LEN('PROJECT DELIVERY TEAM'!B83)=6,AND(LEN('PROJECT DELIVERY TEAM'!B83)=7,MID('PROJECT DELIVERY TEAM'!B83,4,1)=" ")))</f>
        <v>0</v>
      </c>
      <c r="V78" s="2" t="b">
        <f>AND(LEFT('AUDIENCES &amp; PART... - BY TYPE'!B181,2)="HU",OR(LEN('AUDIENCES &amp; PART... - BY TYPE'!B181)=6,AND(LEN('AUDIENCES &amp; PART... - BY TYPE'!B181)=7,MID('AUDIENCES &amp; PART... - BY TYPE'!B181,4,1)=" ")))</f>
        <v>0</v>
      </c>
      <c r="W78" s="2" t="b">
        <f>AND(LEFT(PARTNERS!B102,2)="HU",OR(LEN(PARTNERS!B102)=6,AND(LEN(PARTNERS!B102)=7,MID(PARTNERS!B102,4,1)=" ")),PARTNERS!E102="New partner")</f>
        <v>0</v>
      </c>
      <c r="X78" s="2" t="b">
        <f>AND(LEFT(PARTNERS!B102,2)="HU",OR(LEN(PARTNERS!B102)=6,AND(LEN(PARTNERS!B102)=7,MID(PARTNERS!B102,4,1)=" ")),PARTNERS!E102="Existing partner")</f>
        <v>0</v>
      </c>
      <c r="Y78" s="2" t="b">
        <f>AND(NOT(AND(LEFT(PARTNERS!B102,2)="HU",OR(LEN(PARTNERS!B102)=6,AND(LEN(PARTNERS!B102)=7,MID(PARTNERS!B102,4,1)=" ")))),PARTNERS!E102="New partner")</f>
        <v>0</v>
      </c>
      <c r="Z78" s="2" t="b">
        <f>AND(NOT(AND(LEFT(PARTNERS!B102,2)="HU",OR(LEN(PARTNERS!B102)=6,AND(LEN(PARTNERS!B102)=7,MID(PARTNERS!B102,4,1)=" ")))),PARTNERS!E102="Existing partner")</f>
        <v>0</v>
      </c>
      <c r="AA78" s="2" t="b">
        <f>AND(PARTNERS!$C102="Hull",PARTNERS!$E102="New partner")</f>
        <v>0</v>
      </c>
      <c r="AB78" s="2" t="b">
        <f>AND(PARTNERS!$C102="East Riding of Yorkshire",PARTNERS!$E102="New partner")</f>
        <v>0</v>
      </c>
      <c r="AC78" s="2" t="b">
        <f>AND(PARTNERS!$C102="Elsewhere in Yorkshire &amp; Humber",PARTNERS!$E102="New partner")</f>
        <v>0</v>
      </c>
      <c r="AD78" s="2" t="b">
        <f>AND(PARTNERS!$C102="Elsewhere in the UK",PARTNERS!$E102="New partner")</f>
        <v>0</v>
      </c>
      <c r="AE78" s="2" t="b">
        <f>AND(PARTNERS!$C102="Outside UK",PARTNERS!$E102="New partner")</f>
        <v>0</v>
      </c>
      <c r="AF78" s="2" t="b">
        <f>AND(PARTNERS!$C102="Hull",PARTNERS!$E102="Existing partner")</f>
        <v>0</v>
      </c>
      <c r="AG78" s="2" t="b">
        <f>AND(PARTNERS!$C102="East Riding of Yorkshire",PARTNERS!$E102="Existing partner")</f>
        <v>0</v>
      </c>
      <c r="AH78" s="2" t="b">
        <f>AND(PARTNERS!$C102="Elsewhere in Yorkshire &amp; Humber",PARTNERS!$E102="Existing partner")</f>
        <v>0</v>
      </c>
      <c r="AI78" s="2" t="b">
        <f>AND(PARTNERS!$C102="Elsewhere in the UK",PARTNERS!$E102="Existing partner")</f>
        <v>0</v>
      </c>
      <c r="AJ78" s="2" t="b">
        <f>AND(PARTNERS!$C102="Outside UK",PARTNERS!$E102="Existing partner")</f>
        <v>0</v>
      </c>
      <c r="AK78" s="2" t="b">
        <f>AND(PARTNERS!$D102="Artistic partner",PARTNERS!$E102="New partner")</f>
        <v>0</v>
      </c>
      <c r="AL78" s="2" t="b">
        <f>AND(PARTNERS!$D102="Heritage partner",PARTNERS!$E102="New partner")</f>
        <v>0</v>
      </c>
      <c r="AM78" s="2" t="b">
        <f>AND(PARTNERS!$D102="Funder",PARTNERS!$E102="New partner")</f>
        <v>0</v>
      </c>
      <c r="AN78" s="2" t="b">
        <f>AND(PARTNERS!$D102="Public Service partner",PARTNERS!$E102="New partner")</f>
        <v>0</v>
      </c>
      <c r="AO78" s="2" t="b">
        <f>AND(PARTNERS!$D102="Voluntary Sector / Charity partner",PARTNERS!$E102="New partner")</f>
        <v>0</v>
      </c>
      <c r="AP78" s="2" t="b">
        <f>AND(PARTNERS!$D102="Education partner",PARTNERS!$E102="New partner")</f>
        <v>0</v>
      </c>
      <c r="AQ78" s="2" t="b">
        <f>AND(PARTNERS!$D102="Other",PARTNERS!$E102="New partner")</f>
        <v>0</v>
      </c>
      <c r="AR78" s="2" t="b">
        <f>AND(PARTNERS!$D102="Artistic partner",PARTNERS!$E102="Existing partner")</f>
        <v>0</v>
      </c>
      <c r="AS78" s="2" t="b">
        <f>AND(PARTNERS!$D102="Heritage partner",PARTNERS!$E102="Existing partner")</f>
        <v>0</v>
      </c>
      <c r="AT78" s="2" t="b">
        <f>AND(PARTNERS!$D102="Funder",PARTNERS!$E102="Existing partner")</f>
        <v>0</v>
      </c>
      <c r="AU78" s="2" t="b">
        <f>AND(PARTNERS!$D102="Public Service partner",PARTNERS!$E102="Existing partner")</f>
        <v>0</v>
      </c>
      <c r="AV78" s="2" t="b">
        <f>AND(PARTNERS!$D102="Voluntary Sector / Charity partner",PARTNERS!$E102="Existing partner")</f>
        <v>0</v>
      </c>
      <c r="AW78" s="2" t="b">
        <f>AND(PARTNERS!$D102="Education partner",PARTNERS!$E102="Existing partner")</f>
        <v>0</v>
      </c>
      <c r="AX78" s="2" t="b">
        <f>AND(PARTNERS!$D102="Other",PARTNERS!$E102="Existing partner")</f>
        <v>0</v>
      </c>
    </row>
    <row r="79" spans="20:50">
      <c r="T79" s="2" t="b">
        <f>AND(LEFT('EVENT DELIVERY'!B84,2)="HU",OR(LEN('EVENT DELIVERY'!B84)=6,AND(LEN('EVENT DELIVERY'!B84)=7,MID('EVENT DELIVERY'!B84,4,1)=" ")))</f>
        <v>0</v>
      </c>
      <c r="U79" s="2" t="b">
        <f>AND(LEFT('PROJECT DELIVERY TEAM'!B84,2)="HU",OR(LEN('PROJECT DELIVERY TEAM'!B84)=6,AND(LEN('PROJECT DELIVERY TEAM'!B84)=7,MID('PROJECT DELIVERY TEAM'!B84,4,1)=" ")))</f>
        <v>0</v>
      </c>
      <c r="V79" s="2" t="b">
        <f>AND(LEFT('AUDIENCES &amp; PART... - BY TYPE'!B182,2)="HU",OR(LEN('AUDIENCES &amp; PART... - BY TYPE'!B182)=6,AND(LEN('AUDIENCES &amp; PART... - BY TYPE'!B182)=7,MID('AUDIENCES &amp; PART... - BY TYPE'!B182,4,1)=" ")))</f>
        <v>0</v>
      </c>
      <c r="W79" s="2" t="b">
        <f>AND(LEFT(PARTNERS!B103,2)="HU",OR(LEN(PARTNERS!B103)=6,AND(LEN(PARTNERS!B103)=7,MID(PARTNERS!B103,4,1)=" ")),PARTNERS!E103="New partner")</f>
        <v>0</v>
      </c>
      <c r="X79" s="2" t="b">
        <f>AND(LEFT(PARTNERS!B103,2)="HU",OR(LEN(PARTNERS!B103)=6,AND(LEN(PARTNERS!B103)=7,MID(PARTNERS!B103,4,1)=" ")),PARTNERS!E103="Existing partner")</f>
        <v>0</v>
      </c>
      <c r="Y79" s="2" t="b">
        <f>AND(NOT(AND(LEFT(PARTNERS!B103,2)="HU",OR(LEN(PARTNERS!B103)=6,AND(LEN(PARTNERS!B103)=7,MID(PARTNERS!B103,4,1)=" ")))),PARTNERS!E103="New partner")</f>
        <v>0</v>
      </c>
      <c r="Z79" s="2" t="b">
        <f>AND(NOT(AND(LEFT(PARTNERS!B103,2)="HU",OR(LEN(PARTNERS!B103)=6,AND(LEN(PARTNERS!B103)=7,MID(PARTNERS!B103,4,1)=" ")))),PARTNERS!E103="Existing partner")</f>
        <v>0</v>
      </c>
      <c r="AA79" s="2" t="b">
        <f>AND(PARTNERS!$C103="Hull",PARTNERS!$E103="New partner")</f>
        <v>0</v>
      </c>
      <c r="AB79" s="2" t="b">
        <f>AND(PARTNERS!$C103="East Riding of Yorkshire",PARTNERS!$E103="New partner")</f>
        <v>0</v>
      </c>
      <c r="AC79" s="2" t="b">
        <f>AND(PARTNERS!$C103="Elsewhere in Yorkshire &amp; Humber",PARTNERS!$E103="New partner")</f>
        <v>0</v>
      </c>
      <c r="AD79" s="2" t="b">
        <f>AND(PARTNERS!$C103="Elsewhere in the UK",PARTNERS!$E103="New partner")</f>
        <v>0</v>
      </c>
      <c r="AE79" s="2" t="b">
        <f>AND(PARTNERS!$C103="Outside UK",PARTNERS!$E103="New partner")</f>
        <v>0</v>
      </c>
      <c r="AF79" s="2" t="b">
        <f>AND(PARTNERS!$C103="Hull",PARTNERS!$E103="Existing partner")</f>
        <v>0</v>
      </c>
      <c r="AG79" s="2" t="b">
        <f>AND(PARTNERS!$C103="East Riding of Yorkshire",PARTNERS!$E103="Existing partner")</f>
        <v>0</v>
      </c>
      <c r="AH79" s="2" t="b">
        <f>AND(PARTNERS!$C103="Elsewhere in Yorkshire &amp; Humber",PARTNERS!$E103="Existing partner")</f>
        <v>0</v>
      </c>
      <c r="AI79" s="2" t="b">
        <f>AND(PARTNERS!$C103="Elsewhere in the UK",PARTNERS!$E103="Existing partner")</f>
        <v>0</v>
      </c>
      <c r="AJ79" s="2" t="b">
        <f>AND(PARTNERS!$C103="Outside UK",PARTNERS!$E103="Existing partner")</f>
        <v>0</v>
      </c>
      <c r="AK79" s="2" t="b">
        <f>AND(PARTNERS!$D103="Artistic partner",PARTNERS!$E103="New partner")</f>
        <v>0</v>
      </c>
      <c r="AL79" s="2" t="b">
        <f>AND(PARTNERS!$D103="Heritage partner",PARTNERS!$E103="New partner")</f>
        <v>0</v>
      </c>
      <c r="AM79" s="2" t="b">
        <f>AND(PARTNERS!$D103="Funder",PARTNERS!$E103="New partner")</f>
        <v>0</v>
      </c>
      <c r="AN79" s="2" t="b">
        <f>AND(PARTNERS!$D103="Public Service partner",PARTNERS!$E103="New partner")</f>
        <v>0</v>
      </c>
      <c r="AO79" s="2" t="b">
        <f>AND(PARTNERS!$D103="Voluntary Sector / Charity partner",PARTNERS!$E103="New partner")</f>
        <v>0</v>
      </c>
      <c r="AP79" s="2" t="b">
        <f>AND(PARTNERS!$D103="Education partner",PARTNERS!$E103="New partner")</f>
        <v>0</v>
      </c>
      <c r="AQ79" s="2" t="b">
        <f>AND(PARTNERS!$D103="Other",PARTNERS!$E103="New partner")</f>
        <v>0</v>
      </c>
      <c r="AR79" s="2" t="b">
        <f>AND(PARTNERS!$D103="Artistic partner",PARTNERS!$E103="Existing partner")</f>
        <v>0</v>
      </c>
      <c r="AS79" s="2" t="b">
        <f>AND(PARTNERS!$D103="Heritage partner",PARTNERS!$E103="Existing partner")</f>
        <v>0</v>
      </c>
      <c r="AT79" s="2" t="b">
        <f>AND(PARTNERS!$D103="Funder",PARTNERS!$E103="Existing partner")</f>
        <v>0</v>
      </c>
      <c r="AU79" s="2" t="b">
        <f>AND(PARTNERS!$D103="Public Service partner",PARTNERS!$E103="Existing partner")</f>
        <v>0</v>
      </c>
      <c r="AV79" s="2" t="b">
        <f>AND(PARTNERS!$D103="Voluntary Sector / Charity partner",PARTNERS!$E103="Existing partner")</f>
        <v>0</v>
      </c>
      <c r="AW79" s="2" t="b">
        <f>AND(PARTNERS!$D103="Education partner",PARTNERS!$E103="Existing partner")</f>
        <v>0</v>
      </c>
      <c r="AX79" s="2" t="b">
        <f>AND(PARTNERS!$D103="Other",PARTNERS!$E103="Existing partner")</f>
        <v>0</v>
      </c>
    </row>
    <row r="80" spans="20:50">
      <c r="T80" s="2" t="b">
        <f>AND(LEFT('EVENT DELIVERY'!B85,2)="HU",OR(LEN('EVENT DELIVERY'!B85)=6,AND(LEN('EVENT DELIVERY'!B85)=7,MID('EVENT DELIVERY'!B85,4,1)=" ")))</f>
        <v>0</v>
      </c>
      <c r="U80" s="2" t="b">
        <f>AND(LEFT('PROJECT DELIVERY TEAM'!B85,2)="HU",OR(LEN('PROJECT DELIVERY TEAM'!B85)=6,AND(LEN('PROJECT DELIVERY TEAM'!B85)=7,MID('PROJECT DELIVERY TEAM'!B85,4,1)=" ")))</f>
        <v>0</v>
      </c>
      <c r="V80" s="2" t="b">
        <f>AND(LEFT('AUDIENCES &amp; PART... - BY TYPE'!B183,2)="HU",OR(LEN('AUDIENCES &amp; PART... - BY TYPE'!B183)=6,AND(LEN('AUDIENCES &amp; PART... - BY TYPE'!B183)=7,MID('AUDIENCES &amp; PART... - BY TYPE'!B183,4,1)=" ")))</f>
        <v>0</v>
      </c>
      <c r="W80" s="2" t="b">
        <f>AND(LEFT(PARTNERS!B104,2)="HU",OR(LEN(PARTNERS!B104)=6,AND(LEN(PARTNERS!B104)=7,MID(PARTNERS!B104,4,1)=" ")),PARTNERS!E104="New partner")</f>
        <v>0</v>
      </c>
      <c r="X80" s="2" t="b">
        <f>AND(LEFT(PARTNERS!B104,2)="HU",OR(LEN(PARTNERS!B104)=6,AND(LEN(PARTNERS!B104)=7,MID(PARTNERS!B104,4,1)=" ")),PARTNERS!E104="Existing partner")</f>
        <v>0</v>
      </c>
      <c r="Y80" s="2" t="b">
        <f>AND(NOT(AND(LEFT(PARTNERS!B104,2)="HU",OR(LEN(PARTNERS!B104)=6,AND(LEN(PARTNERS!B104)=7,MID(PARTNERS!B104,4,1)=" ")))),PARTNERS!E104="New partner")</f>
        <v>0</v>
      </c>
      <c r="Z80" s="2" t="b">
        <f>AND(NOT(AND(LEFT(PARTNERS!B104,2)="HU",OR(LEN(PARTNERS!B104)=6,AND(LEN(PARTNERS!B104)=7,MID(PARTNERS!B104,4,1)=" ")))),PARTNERS!E104="Existing partner")</f>
        <v>0</v>
      </c>
      <c r="AA80" s="2" t="b">
        <f>AND(PARTNERS!$C104="Hull",PARTNERS!$E104="New partner")</f>
        <v>0</v>
      </c>
      <c r="AB80" s="2" t="b">
        <f>AND(PARTNERS!$C104="East Riding of Yorkshire",PARTNERS!$E104="New partner")</f>
        <v>0</v>
      </c>
      <c r="AC80" s="2" t="b">
        <f>AND(PARTNERS!$C104="Elsewhere in Yorkshire &amp; Humber",PARTNERS!$E104="New partner")</f>
        <v>0</v>
      </c>
      <c r="AD80" s="2" t="b">
        <f>AND(PARTNERS!$C104="Elsewhere in the UK",PARTNERS!$E104="New partner")</f>
        <v>0</v>
      </c>
      <c r="AE80" s="2" t="b">
        <f>AND(PARTNERS!$C104="Outside UK",PARTNERS!$E104="New partner")</f>
        <v>0</v>
      </c>
      <c r="AF80" s="2" t="b">
        <f>AND(PARTNERS!$C104="Hull",PARTNERS!$E104="Existing partner")</f>
        <v>0</v>
      </c>
      <c r="AG80" s="2" t="b">
        <f>AND(PARTNERS!$C104="East Riding of Yorkshire",PARTNERS!$E104="Existing partner")</f>
        <v>0</v>
      </c>
      <c r="AH80" s="2" t="b">
        <f>AND(PARTNERS!$C104="Elsewhere in Yorkshire &amp; Humber",PARTNERS!$E104="Existing partner")</f>
        <v>0</v>
      </c>
      <c r="AI80" s="2" t="b">
        <f>AND(PARTNERS!$C104="Elsewhere in the UK",PARTNERS!$E104="Existing partner")</f>
        <v>0</v>
      </c>
      <c r="AJ80" s="2" t="b">
        <f>AND(PARTNERS!$C104="Outside UK",PARTNERS!$E104="Existing partner")</f>
        <v>0</v>
      </c>
      <c r="AK80" s="2" t="b">
        <f>AND(PARTNERS!$D104="Artistic partner",PARTNERS!$E104="New partner")</f>
        <v>0</v>
      </c>
      <c r="AL80" s="2" t="b">
        <f>AND(PARTNERS!$D104="Heritage partner",PARTNERS!$E104="New partner")</f>
        <v>0</v>
      </c>
      <c r="AM80" s="2" t="b">
        <f>AND(PARTNERS!$D104="Funder",PARTNERS!$E104="New partner")</f>
        <v>0</v>
      </c>
      <c r="AN80" s="2" t="b">
        <f>AND(PARTNERS!$D104="Public Service partner",PARTNERS!$E104="New partner")</f>
        <v>0</v>
      </c>
      <c r="AO80" s="2" t="b">
        <f>AND(PARTNERS!$D104="Voluntary Sector / Charity partner",PARTNERS!$E104="New partner")</f>
        <v>0</v>
      </c>
      <c r="AP80" s="2" t="b">
        <f>AND(PARTNERS!$D104="Education partner",PARTNERS!$E104="New partner")</f>
        <v>0</v>
      </c>
      <c r="AQ80" s="2" t="b">
        <f>AND(PARTNERS!$D104="Other",PARTNERS!$E104="New partner")</f>
        <v>0</v>
      </c>
      <c r="AR80" s="2" t="b">
        <f>AND(PARTNERS!$D104="Artistic partner",PARTNERS!$E104="Existing partner")</f>
        <v>0</v>
      </c>
      <c r="AS80" s="2" t="b">
        <f>AND(PARTNERS!$D104="Heritage partner",PARTNERS!$E104="Existing partner")</f>
        <v>0</v>
      </c>
      <c r="AT80" s="2" t="b">
        <f>AND(PARTNERS!$D104="Funder",PARTNERS!$E104="Existing partner")</f>
        <v>0</v>
      </c>
      <c r="AU80" s="2" t="b">
        <f>AND(PARTNERS!$D104="Public Service partner",PARTNERS!$E104="Existing partner")</f>
        <v>0</v>
      </c>
      <c r="AV80" s="2" t="b">
        <f>AND(PARTNERS!$D104="Voluntary Sector / Charity partner",PARTNERS!$E104="Existing partner")</f>
        <v>0</v>
      </c>
      <c r="AW80" s="2" t="b">
        <f>AND(PARTNERS!$D104="Education partner",PARTNERS!$E104="Existing partner")</f>
        <v>0</v>
      </c>
      <c r="AX80" s="2" t="b">
        <f>AND(PARTNERS!$D104="Other",PARTNERS!$E104="Existing partner")</f>
        <v>0</v>
      </c>
    </row>
    <row r="81" spans="20:50">
      <c r="T81" s="2" t="b">
        <f>AND(LEFT('EVENT DELIVERY'!B86,2)="HU",OR(LEN('EVENT DELIVERY'!B86)=6,AND(LEN('EVENT DELIVERY'!B86)=7,MID('EVENT DELIVERY'!B86,4,1)=" ")))</f>
        <v>0</v>
      </c>
      <c r="U81" s="2" t="b">
        <f>AND(LEFT('PROJECT DELIVERY TEAM'!B86,2)="HU",OR(LEN('PROJECT DELIVERY TEAM'!B86)=6,AND(LEN('PROJECT DELIVERY TEAM'!B86)=7,MID('PROJECT DELIVERY TEAM'!B86,4,1)=" ")))</f>
        <v>0</v>
      </c>
      <c r="V81" s="2" t="b">
        <f>AND(LEFT('AUDIENCES &amp; PART... - BY TYPE'!B184,2)="HU",OR(LEN('AUDIENCES &amp; PART... - BY TYPE'!B184)=6,AND(LEN('AUDIENCES &amp; PART... - BY TYPE'!B184)=7,MID('AUDIENCES &amp; PART... - BY TYPE'!B184,4,1)=" ")))</f>
        <v>0</v>
      </c>
      <c r="W81" s="2" t="b">
        <f>AND(LEFT(PARTNERS!B105,2)="HU",OR(LEN(PARTNERS!B105)=6,AND(LEN(PARTNERS!B105)=7,MID(PARTNERS!B105,4,1)=" ")),PARTNERS!E105="New partner")</f>
        <v>0</v>
      </c>
      <c r="X81" s="2" t="b">
        <f>AND(LEFT(PARTNERS!B105,2)="HU",OR(LEN(PARTNERS!B105)=6,AND(LEN(PARTNERS!B105)=7,MID(PARTNERS!B105,4,1)=" ")),PARTNERS!E105="Existing partner")</f>
        <v>0</v>
      </c>
      <c r="Y81" s="2" t="b">
        <f>AND(NOT(AND(LEFT(PARTNERS!B105,2)="HU",OR(LEN(PARTNERS!B105)=6,AND(LEN(PARTNERS!B105)=7,MID(PARTNERS!B105,4,1)=" ")))),PARTNERS!E105="New partner")</f>
        <v>0</v>
      </c>
      <c r="Z81" s="2" t="b">
        <f>AND(NOT(AND(LEFT(PARTNERS!B105,2)="HU",OR(LEN(PARTNERS!B105)=6,AND(LEN(PARTNERS!B105)=7,MID(PARTNERS!B105,4,1)=" ")))),PARTNERS!E105="Existing partner")</f>
        <v>0</v>
      </c>
      <c r="AA81" s="2" t="b">
        <f>AND(PARTNERS!$C105="Hull",PARTNERS!$E105="New partner")</f>
        <v>0</v>
      </c>
      <c r="AB81" s="2" t="b">
        <f>AND(PARTNERS!$C105="East Riding of Yorkshire",PARTNERS!$E105="New partner")</f>
        <v>0</v>
      </c>
      <c r="AC81" s="2" t="b">
        <f>AND(PARTNERS!$C105="Elsewhere in Yorkshire &amp; Humber",PARTNERS!$E105="New partner")</f>
        <v>0</v>
      </c>
      <c r="AD81" s="2" t="b">
        <f>AND(PARTNERS!$C105="Elsewhere in the UK",PARTNERS!$E105="New partner")</f>
        <v>0</v>
      </c>
      <c r="AE81" s="2" t="b">
        <f>AND(PARTNERS!$C105="Outside UK",PARTNERS!$E105="New partner")</f>
        <v>0</v>
      </c>
      <c r="AF81" s="2" t="b">
        <f>AND(PARTNERS!$C105="Hull",PARTNERS!$E105="Existing partner")</f>
        <v>0</v>
      </c>
      <c r="AG81" s="2" t="b">
        <f>AND(PARTNERS!$C105="East Riding of Yorkshire",PARTNERS!$E105="Existing partner")</f>
        <v>0</v>
      </c>
      <c r="AH81" s="2" t="b">
        <f>AND(PARTNERS!$C105="Elsewhere in Yorkshire &amp; Humber",PARTNERS!$E105="Existing partner")</f>
        <v>0</v>
      </c>
      <c r="AI81" s="2" t="b">
        <f>AND(PARTNERS!$C105="Elsewhere in the UK",PARTNERS!$E105="Existing partner")</f>
        <v>0</v>
      </c>
      <c r="AJ81" s="2" t="b">
        <f>AND(PARTNERS!$C105="Outside UK",PARTNERS!$E105="Existing partner")</f>
        <v>0</v>
      </c>
      <c r="AK81" s="2" t="b">
        <f>AND(PARTNERS!$D105="Artistic partner",PARTNERS!$E105="New partner")</f>
        <v>0</v>
      </c>
      <c r="AL81" s="2" t="b">
        <f>AND(PARTNERS!$D105="Heritage partner",PARTNERS!$E105="New partner")</f>
        <v>0</v>
      </c>
      <c r="AM81" s="2" t="b">
        <f>AND(PARTNERS!$D105="Funder",PARTNERS!$E105="New partner")</f>
        <v>0</v>
      </c>
      <c r="AN81" s="2" t="b">
        <f>AND(PARTNERS!$D105="Public Service partner",PARTNERS!$E105="New partner")</f>
        <v>0</v>
      </c>
      <c r="AO81" s="2" t="b">
        <f>AND(PARTNERS!$D105="Voluntary Sector / Charity partner",PARTNERS!$E105="New partner")</f>
        <v>0</v>
      </c>
      <c r="AP81" s="2" t="b">
        <f>AND(PARTNERS!$D105="Education partner",PARTNERS!$E105="New partner")</f>
        <v>0</v>
      </c>
      <c r="AQ81" s="2" t="b">
        <f>AND(PARTNERS!$D105="Other",PARTNERS!$E105="New partner")</f>
        <v>0</v>
      </c>
      <c r="AR81" s="2" t="b">
        <f>AND(PARTNERS!$D105="Artistic partner",PARTNERS!$E105="Existing partner")</f>
        <v>0</v>
      </c>
      <c r="AS81" s="2" t="b">
        <f>AND(PARTNERS!$D105="Heritage partner",PARTNERS!$E105="Existing partner")</f>
        <v>0</v>
      </c>
      <c r="AT81" s="2" t="b">
        <f>AND(PARTNERS!$D105="Funder",PARTNERS!$E105="Existing partner")</f>
        <v>0</v>
      </c>
      <c r="AU81" s="2" t="b">
        <f>AND(PARTNERS!$D105="Public Service partner",PARTNERS!$E105="Existing partner")</f>
        <v>0</v>
      </c>
      <c r="AV81" s="2" t="b">
        <f>AND(PARTNERS!$D105="Voluntary Sector / Charity partner",PARTNERS!$E105="Existing partner")</f>
        <v>0</v>
      </c>
      <c r="AW81" s="2" t="b">
        <f>AND(PARTNERS!$D105="Education partner",PARTNERS!$E105="Existing partner")</f>
        <v>0</v>
      </c>
      <c r="AX81" s="2" t="b">
        <f>AND(PARTNERS!$D105="Other",PARTNERS!$E105="Existing partner")</f>
        <v>0</v>
      </c>
    </row>
    <row r="82" spans="20:50">
      <c r="T82" s="2" t="b">
        <f>AND(LEFT('EVENT DELIVERY'!B87,2)="HU",OR(LEN('EVENT DELIVERY'!B87)=6,AND(LEN('EVENT DELIVERY'!B87)=7,MID('EVENT DELIVERY'!B87,4,1)=" ")))</f>
        <v>0</v>
      </c>
      <c r="U82" s="2" t="b">
        <f>AND(LEFT('PROJECT DELIVERY TEAM'!B87,2)="HU",OR(LEN('PROJECT DELIVERY TEAM'!B87)=6,AND(LEN('PROJECT DELIVERY TEAM'!B87)=7,MID('PROJECT DELIVERY TEAM'!B87,4,1)=" ")))</f>
        <v>0</v>
      </c>
      <c r="V82" s="2" t="b">
        <f>AND(LEFT('AUDIENCES &amp; PART... - BY TYPE'!B185,2)="HU",OR(LEN('AUDIENCES &amp; PART... - BY TYPE'!B185)=6,AND(LEN('AUDIENCES &amp; PART... - BY TYPE'!B185)=7,MID('AUDIENCES &amp; PART... - BY TYPE'!B185,4,1)=" ")))</f>
        <v>0</v>
      </c>
      <c r="W82" s="2" t="b">
        <f>AND(LEFT(PARTNERS!B106,2)="HU",OR(LEN(PARTNERS!B106)=6,AND(LEN(PARTNERS!B106)=7,MID(PARTNERS!B106,4,1)=" ")),PARTNERS!E106="New partner")</f>
        <v>0</v>
      </c>
      <c r="X82" s="2" t="b">
        <f>AND(LEFT(PARTNERS!B106,2)="HU",OR(LEN(PARTNERS!B106)=6,AND(LEN(PARTNERS!B106)=7,MID(PARTNERS!B106,4,1)=" ")),PARTNERS!E106="Existing partner")</f>
        <v>0</v>
      </c>
      <c r="Y82" s="2" t="b">
        <f>AND(NOT(AND(LEFT(PARTNERS!B106,2)="HU",OR(LEN(PARTNERS!B106)=6,AND(LEN(PARTNERS!B106)=7,MID(PARTNERS!B106,4,1)=" ")))),PARTNERS!E106="New partner")</f>
        <v>0</v>
      </c>
      <c r="Z82" s="2" t="b">
        <f>AND(NOT(AND(LEFT(PARTNERS!B106,2)="HU",OR(LEN(PARTNERS!B106)=6,AND(LEN(PARTNERS!B106)=7,MID(PARTNERS!B106,4,1)=" ")))),PARTNERS!E106="Existing partner")</f>
        <v>0</v>
      </c>
      <c r="AA82" s="2" t="b">
        <f>AND(PARTNERS!$C106="Hull",PARTNERS!$E106="New partner")</f>
        <v>0</v>
      </c>
      <c r="AB82" s="2" t="b">
        <f>AND(PARTNERS!$C106="East Riding of Yorkshire",PARTNERS!$E106="New partner")</f>
        <v>0</v>
      </c>
      <c r="AC82" s="2" t="b">
        <f>AND(PARTNERS!$C106="Elsewhere in Yorkshire &amp; Humber",PARTNERS!$E106="New partner")</f>
        <v>0</v>
      </c>
      <c r="AD82" s="2" t="b">
        <f>AND(PARTNERS!$C106="Elsewhere in the UK",PARTNERS!$E106="New partner")</f>
        <v>0</v>
      </c>
      <c r="AE82" s="2" t="b">
        <f>AND(PARTNERS!$C106="Outside UK",PARTNERS!$E106="New partner")</f>
        <v>0</v>
      </c>
      <c r="AF82" s="2" t="b">
        <f>AND(PARTNERS!$C106="Hull",PARTNERS!$E106="Existing partner")</f>
        <v>0</v>
      </c>
      <c r="AG82" s="2" t="b">
        <f>AND(PARTNERS!$C106="East Riding of Yorkshire",PARTNERS!$E106="Existing partner")</f>
        <v>0</v>
      </c>
      <c r="AH82" s="2" t="b">
        <f>AND(PARTNERS!$C106="Elsewhere in Yorkshire &amp; Humber",PARTNERS!$E106="Existing partner")</f>
        <v>0</v>
      </c>
      <c r="AI82" s="2" t="b">
        <f>AND(PARTNERS!$C106="Elsewhere in the UK",PARTNERS!$E106="Existing partner")</f>
        <v>0</v>
      </c>
      <c r="AJ82" s="2" t="b">
        <f>AND(PARTNERS!$C106="Outside UK",PARTNERS!$E106="Existing partner")</f>
        <v>0</v>
      </c>
      <c r="AK82" s="2" t="b">
        <f>AND(PARTNERS!$D106="Artistic partner",PARTNERS!$E106="New partner")</f>
        <v>0</v>
      </c>
      <c r="AL82" s="2" t="b">
        <f>AND(PARTNERS!$D106="Heritage partner",PARTNERS!$E106="New partner")</f>
        <v>0</v>
      </c>
      <c r="AM82" s="2" t="b">
        <f>AND(PARTNERS!$D106="Funder",PARTNERS!$E106="New partner")</f>
        <v>0</v>
      </c>
      <c r="AN82" s="2" t="b">
        <f>AND(PARTNERS!$D106="Public Service partner",PARTNERS!$E106="New partner")</f>
        <v>0</v>
      </c>
      <c r="AO82" s="2" t="b">
        <f>AND(PARTNERS!$D106="Voluntary Sector / Charity partner",PARTNERS!$E106="New partner")</f>
        <v>0</v>
      </c>
      <c r="AP82" s="2" t="b">
        <f>AND(PARTNERS!$D106="Education partner",PARTNERS!$E106="New partner")</f>
        <v>0</v>
      </c>
      <c r="AQ82" s="2" t="b">
        <f>AND(PARTNERS!$D106="Other",PARTNERS!$E106="New partner")</f>
        <v>0</v>
      </c>
      <c r="AR82" s="2" t="b">
        <f>AND(PARTNERS!$D106="Artistic partner",PARTNERS!$E106="Existing partner")</f>
        <v>0</v>
      </c>
      <c r="AS82" s="2" t="b">
        <f>AND(PARTNERS!$D106="Heritage partner",PARTNERS!$E106="Existing partner")</f>
        <v>0</v>
      </c>
      <c r="AT82" s="2" t="b">
        <f>AND(PARTNERS!$D106="Funder",PARTNERS!$E106="Existing partner")</f>
        <v>0</v>
      </c>
      <c r="AU82" s="2" t="b">
        <f>AND(PARTNERS!$D106="Public Service partner",PARTNERS!$E106="Existing partner")</f>
        <v>0</v>
      </c>
      <c r="AV82" s="2" t="b">
        <f>AND(PARTNERS!$D106="Voluntary Sector / Charity partner",PARTNERS!$E106="Existing partner")</f>
        <v>0</v>
      </c>
      <c r="AW82" s="2" t="b">
        <f>AND(PARTNERS!$D106="Education partner",PARTNERS!$E106="Existing partner")</f>
        <v>0</v>
      </c>
      <c r="AX82" s="2" t="b">
        <f>AND(PARTNERS!$D106="Other",PARTNERS!$E106="Existing partner")</f>
        <v>0</v>
      </c>
    </row>
    <row r="83" spans="20:50">
      <c r="T83" s="2" t="b">
        <f>AND(LEFT('EVENT DELIVERY'!B88,2)="HU",OR(LEN('EVENT DELIVERY'!B88)=6,AND(LEN('EVENT DELIVERY'!B88)=7,MID('EVENT DELIVERY'!B88,4,1)=" ")))</f>
        <v>0</v>
      </c>
      <c r="U83" s="2" t="b">
        <f>AND(LEFT('PROJECT DELIVERY TEAM'!B88,2)="HU",OR(LEN('PROJECT DELIVERY TEAM'!B88)=6,AND(LEN('PROJECT DELIVERY TEAM'!B88)=7,MID('PROJECT DELIVERY TEAM'!B88,4,1)=" ")))</f>
        <v>0</v>
      </c>
      <c r="V83" s="2" t="b">
        <f>AND(LEFT('AUDIENCES &amp; PART... - BY TYPE'!B186,2)="HU",OR(LEN('AUDIENCES &amp; PART... - BY TYPE'!B186)=6,AND(LEN('AUDIENCES &amp; PART... - BY TYPE'!B186)=7,MID('AUDIENCES &amp; PART... - BY TYPE'!B186,4,1)=" ")))</f>
        <v>0</v>
      </c>
      <c r="W83" s="2" t="b">
        <f>AND(LEFT(PARTNERS!B107,2)="HU",OR(LEN(PARTNERS!B107)=6,AND(LEN(PARTNERS!B107)=7,MID(PARTNERS!B107,4,1)=" ")),PARTNERS!E107="New partner")</f>
        <v>0</v>
      </c>
      <c r="X83" s="2" t="b">
        <f>AND(LEFT(PARTNERS!B107,2)="HU",OR(LEN(PARTNERS!B107)=6,AND(LEN(PARTNERS!B107)=7,MID(PARTNERS!B107,4,1)=" ")),PARTNERS!E107="Existing partner")</f>
        <v>0</v>
      </c>
      <c r="Y83" s="2" t="b">
        <f>AND(NOT(AND(LEFT(PARTNERS!B107,2)="HU",OR(LEN(PARTNERS!B107)=6,AND(LEN(PARTNERS!B107)=7,MID(PARTNERS!B107,4,1)=" ")))),PARTNERS!E107="New partner")</f>
        <v>0</v>
      </c>
      <c r="Z83" s="2" t="b">
        <f>AND(NOT(AND(LEFT(PARTNERS!B107,2)="HU",OR(LEN(PARTNERS!B107)=6,AND(LEN(PARTNERS!B107)=7,MID(PARTNERS!B107,4,1)=" ")))),PARTNERS!E107="Existing partner")</f>
        <v>0</v>
      </c>
      <c r="AA83" s="2" t="b">
        <f>AND(PARTNERS!$C107="Hull",PARTNERS!$E107="New partner")</f>
        <v>0</v>
      </c>
      <c r="AB83" s="2" t="b">
        <f>AND(PARTNERS!$C107="East Riding of Yorkshire",PARTNERS!$E107="New partner")</f>
        <v>0</v>
      </c>
      <c r="AC83" s="2" t="b">
        <f>AND(PARTNERS!$C107="Elsewhere in Yorkshire &amp; Humber",PARTNERS!$E107="New partner")</f>
        <v>0</v>
      </c>
      <c r="AD83" s="2" t="b">
        <f>AND(PARTNERS!$C107="Elsewhere in the UK",PARTNERS!$E107="New partner")</f>
        <v>0</v>
      </c>
      <c r="AE83" s="2" t="b">
        <f>AND(PARTNERS!$C107="Outside UK",PARTNERS!$E107="New partner")</f>
        <v>0</v>
      </c>
      <c r="AF83" s="2" t="b">
        <f>AND(PARTNERS!$C107="Hull",PARTNERS!$E107="Existing partner")</f>
        <v>0</v>
      </c>
      <c r="AG83" s="2" t="b">
        <f>AND(PARTNERS!$C107="East Riding of Yorkshire",PARTNERS!$E107="Existing partner")</f>
        <v>0</v>
      </c>
      <c r="AH83" s="2" t="b">
        <f>AND(PARTNERS!$C107="Elsewhere in Yorkshire &amp; Humber",PARTNERS!$E107="Existing partner")</f>
        <v>0</v>
      </c>
      <c r="AI83" s="2" t="b">
        <f>AND(PARTNERS!$C107="Elsewhere in the UK",PARTNERS!$E107="Existing partner")</f>
        <v>0</v>
      </c>
      <c r="AJ83" s="2" t="b">
        <f>AND(PARTNERS!$C107="Outside UK",PARTNERS!$E107="Existing partner")</f>
        <v>0</v>
      </c>
      <c r="AK83" s="2" t="b">
        <f>AND(PARTNERS!$D107="Artistic partner",PARTNERS!$E107="New partner")</f>
        <v>0</v>
      </c>
      <c r="AL83" s="2" t="b">
        <f>AND(PARTNERS!$D107="Heritage partner",PARTNERS!$E107="New partner")</f>
        <v>0</v>
      </c>
      <c r="AM83" s="2" t="b">
        <f>AND(PARTNERS!$D107="Funder",PARTNERS!$E107="New partner")</f>
        <v>0</v>
      </c>
      <c r="AN83" s="2" t="b">
        <f>AND(PARTNERS!$D107="Public Service partner",PARTNERS!$E107="New partner")</f>
        <v>0</v>
      </c>
      <c r="AO83" s="2" t="b">
        <f>AND(PARTNERS!$D107="Voluntary Sector / Charity partner",PARTNERS!$E107="New partner")</f>
        <v>0</v>
      </c>
      <c r="AP83" s="2" t="b">
        <f>AND(PARTNERS!$D107="Education partner",PARTNERS!$E107="New partner")</f>
        <v>0</v>
      </c>
      <c r="AQ83" s="2" t="b">
        <f>AND(PARTNERS!$D107="Other",PARTNERS!$E107="New partner")</f>
        <v>0</v>
      </c>
      <c r="AR83" s="2" t="b">
        <f>AND(PARTNERS!$D107="Artistic partner",PARTNERS!$E107="Existing partner")</f>
        <v>0</v>
      </c>
      <c r="AS83" s="2" t="b">
        <f>AND(PARTNERS!$D107="Heritage partner",PARTNERS!$E107="Existing partner")</f>
        <v>0</v>
      </c>
      <c r="AT83" s="2" t="b">
        <f>AND(PARTNERS!$D107="Funder",PARTNERS!$E107="Existing partner")</f>
        <v>0</v>
      </c>
      <c r="AU83" s="2" t="b">
        <f>AND(PARTNERS!$D107="Public Service partner",PARTNERS!$E107="Existing partner")</f>
        <v>0</v>
      </c>
      <c r="AV83" s="2" t="b">
        <f>AND(PARTNERS!$D107="Voluntary Sector / Charity partner",PARTNERS!$E107="Existing partner")</f>
        <v>0</v>
      </c>
      <c r="AW83" s="2" t="b">
        <f>AND(PARTNERS!$D107="Education partner",PARTNERS!$E107="Existing partner")</f>
        <v>0</v>
      </c>
      <c r="AX83" s="2" t="b">
        <f>AND(PARTNERS!$D107="Other",PARTNERS!$E107="Existing partner")</f>
        <v>0</v>
      </c>
    </row>
    <row r="84" spans="20:50">
      <c r="T84" s="2" t="b">
        <f>AND(LEFT('EVENT DELIVERY'!B89,2)="HU",OR(LEN('EVENT DELIVERY'!B89)=6,AND(LEN('EVENT DELIVERY'!B89)=7,MID('EVENT DELIVERY'!B89,4,1)=" ")))</f>
        <v>0</v>
      </c>
      <c r="U84" s="2" t="b">
        <f>AND(LEFT('PROJECT DELIVERY TEAM'!B89,2)="HU",OR(LEN('PROJECT DELIVERY TEAM'!B89)=6,AND(LEN('PROJECT DELIVERY TEAM'!B89)=7,MID('PROJECT DELIVERY TEAM'!B89,4,1)=" ")))</f>
        <v>0</v>
      </c>
      <c r="V84" s="2" t="b">
        <f>AND(LEFT('AUDIENCES &amp; PART... - BY TYPE'!B187,2)="HU",OR(LEN('AUDIENCES &amp; PART... - BY TYPE'!B187)=6,AND(LEN('AUDIENCES &amp; PART... - BY TYPE'!B187)=7,MID('AUDIENCES &amp; PART... - BY TYPE'!B187,4,1)=" ")))</f>
        <v>0</v>
      </c>
      <c r="W84" s="2" t="b">
        <f>AND(LEFT(PARTNERS!B108,2)="HU",OR(LEN(PARTNERS!B108)=6,AND(LEN(PARTNERS!B108)=7,MID(PARTNERS!B108,4,1)=" ")),PARTNERS!E108="New partner")</f>
        <v>0</v>
      </c>
      <c r="X84" s="2" t="b">
        <f>AND(LEFT(PARTNERS!B108,2)="HU",OR(LEN(PARTNERS!B108)=6,AND(LEN(PARTNERS!B108)=7,MID(PARTNERS!B108,4,1)=" ")),PARTNERS!E108="Existing partner")</f>
        <v>0</v>
      </c>
      <c r="Y84" s="2" t="b">
        <f>AND(NOT(AND(LEFT(PARTNERS!B108,2)="HU",OR(LEN(PARTNERS!B108)=6,AND(LEN(PARTNERS!B108)=7,MID(PARTNERS!B108,4,1)=" ")))),PARTNERS!E108="New partner")</f>
        <v>0</v>
      </c>
      <c r="Z84" s="2" t="b">
        <f>AND(NOT(AND(LEFT(PARTNERS!B108,2)="HU",OR(LEN(PARTNERS!B108)=6,AND(LEN(PARTNERS!B108)=7,MID(PARTNERS!B108,4,1)=" ")))),PARTNERS!E108="Existing partner")</f>
        <v>0</v>
      </c>
      <c r="AA84" s="2" t="b">
        <f>AND(PARTNERS!$C108="Hull",PARTNERS!$E108="New partner")</f>
        <v>0</v>
      </c>
      <c r="AB84" s="2" t="b">
        <f>AND(PARTNERS!$C108="East Riding of Yorkshire",PARTNERS!$E108="New partner")</f>
        <v>0</v>
      </c>
      <c r="AC84" s="2" t="b">
        <f>AND(PARTNERS!$C108="Elsewhere in Yorkshire &amp; Humber",PARTNERS!$E108="New partner")</f>
        <v>0</v>
      </c>
      <c r="AD84" s="2" t="b">
        <f>AND(PARTNERS!$C108="Elsewhere in the UK",PARTNERS!$E108="New partner")</f>
        <v>0</v>
      </c>
      <c r="AE84" s="2" t="b">
        <f>AND(PARTNERS!$C108="Outside UK",PARTNERS!$E108="New partner")</f>
        <v>0</v>
      </c>
      <c r="AF84" s="2" t="b">
        <f>AND(PARTNERS!$C108="Hull",PARTNERS!$E108="Existing partner")</f>
        <v>0</v>
      </c>
      <c r="AG84" s="2" t="b">
        <f>AND(PARTNERS!$C108="East Riding of Yorkshire",PARTNERS!$E108="Existing partner")</f>
        <v>0</v>
      </c>
      <c r="AH84" s="2" t="b">
        <f>AND(PARTNERS!$C108="Elsewhere in Yorkshire &amp; Humber",PARTNERS!$E108="Existing partner")</f>
        <v>0</v>
      </c>
      <c r="AI84" s="2" t="b">
        <f>AND(PARTNERS!$C108="Elsewhere in the UK",PARTNERS!$E108="Existing partner")</f>
        <v>0</v>
      </c>
      <c r="AJ84" s="2" t="b">
        <f>AND(PARTNERS!$C108="Outside UK",PARTNERS!$E108="Existing partner")</f>
        <v>0</v>
      </c>
      <c r="AK84" s="2" t="b">
        <f>AND(PARTNERS!$D108="Artistic partner",PARTNERS!$E108="New partner")</f>
        <v>0</v>
      </c>
      <c r="AL84" s="2" t="b">
        <f>AND(PARTNERS!$D108="Heritage partner",PARTNERS!$E108="New partner")</f>
        <v>0</v>
      </c>
      <c r="AM84" s="2" t="b">
        <f>AND(PARTNERS!$D108="Funder",PARTNERS!$E108="New partner")</f>
        <v>0</v>
      </c>
      <c r="AN84" s="2" t="b">
        <f>AND(PARTNERS!$D108="Public Service partner",PARTNERS!$E108="New partner")</f>
        <v>0</v>
      </c>
      <c r="AO84" s="2" t="b">
        <f>AND(PARTNERS!$D108="Voluntary Sector / Charity partner",PARTNERS!$E108="New partner")</f>
        <v>0</v>
      </c>
      <c r="AP84" s="2" t="b">
        <f>AND(PARTNERS!$D108="Education partner",PARTNERS!$E108="New partner")</f>
        <v>0</v>
      </c>
      <c r="AQ84" s="2" t="b">
        <f>AND(PARTNERS!$D108="Other",PARTNERS!$E108="New partner")</f>
        <v>0</v>
      </c>
      <c r="AR84" s="2" t="b">
        <f>AND(PARTNERS!$D108="Artistic partner",PARTNERS!$E108="Existing partner")</f>
        <v>0</v>
      </c>
      <c r="AS84" s="2" t="b">
        <f>AND(PARTNERS!$D108="Heritage partner",PARTNERS!$E108="Existing partner")</f>
        <v>0</v>
      </c>
      <c r="AT84" s="2" t="b">
        <f>AND(PARTNERS!$D108="Funder",PARTNERS!$E108="Existing partner")</f>
        <v>0</v>
      </c>
      <c r="AU84" s="2" t="b">
        <f>AND(PARTNERS!$D108="Public Service partner",PARTNERS!$E108="Existing partner")</f>
        <v>0</v>
      </c>
      <c r="AV84" s="2" t="b">
        <f>AND(PARTNERS!$D108="Voluntary Sector / Charity partner",PARTNERS!$E108="Existing partner")</f>
        <v>0</v>
      </c>
      <c r="AW84" s="2" t="b">
        <f>AND(PARTNERS!$D108="Education partner",PARTNERS!$E108="Existing partner")</f>
        <v>0</v>
      </c>
      <c r="AX84" s="2" t="b">
        <f>AND(PARTNERS!$D108="Other",PARTNERS!$E108="Existing partner")</f>
        <v>0</v>
      </c>
    </row>
    <row r="85" spans="20:50">
      <c r="T85" s="2" t="b">
        <f>AND(LEFT('EVENT DELIVERY'!B90,2)="HU",OR(LEN('EVENT DELIVERY'!B90)=6,AND(LEN('EVENT DELIVERY'!B90)=7,MID('EVENT DELIVERY'!B90,4,1)=" ")))</f>
        <v>0</v>
      </c>
      <c r="U85" s="2" t="b">
        <f>AND(LEFT('PROJECT DELIVERY TEAM'!B90,2)="HU",OR(LEN('PROJECT DELIVERY TEAM'!B90)=6,AND(LEN('PROJECT DELIVERY TEAM'!B90)=7,MID('PROJECT DELIVERY TEAM'!B90,4,1)=" ")))</f>
        <v>0</v>
      </c>
      <c r="V85" s="2" t="b">
        <f>AND(LEFT('AUDIENCES &amp; PART... - BY TYPE'!B188,2)="HU",OR(LEN('AUDIENCES &amp; PART... - BY TYPE'!B188)=6,AND(LEN('AUDIENCES &amp; PART... - BY TYPE'!B188)=7,MID('AUDIENCES &amp; PART... - BY TYPE'!B188,4,1)=" ")))</f>
        <v>0</v>
      </c>
      <c r="W85" s="2" t="b">
        <f>AND(LEFT(PARTNERS!B109,2)="HU",OR(LEN(PARTNERS!B109)=6,AND(LEN(PARTNERS!B109)=7,MID(PARTNERS!B109,4,1)=" ")),PARTNERS!E109="New partner")</f>
        <v>0</v>
      </c>
      <c r="X85" s="2" t="b">
        <f>AND(LEFT(PARTNERS!B109,2)="HU",OR(LEN(PARTNERS!B109)=6,AND(LEN(PARTNERS!B109)=7,MID(PARTNERS!B109,4,1)=" ")),PARTNERS!E109="Existing partner")</f>
        <v>0</v>
      </c>
      <c r="Y85" s="2" t="b">
        <f>AND(NOT(AND(LEFT(PARTNERS!B109,2)="HU",OR(LEN(PARTNERS!B109)=6,AND(LEN(PARTNERS!B109)=7,MID(PARTNERS!B109,4,1)=" ")))),PARTNERS!E109="New partner")</f>
        <v>0</v>
      </c>
      <c r="Z85" s="2" t="b">
        <f>AND(NOT(AND(LEFT(PARTNERS!B109,2)="HU",OR(LEN(PARTNERS!B109)=6,AND(LEN(PARTNERS!B109)=7,MID(PARTNERS!B109,4,1)=" ")))),PARTNERS!E109="Existing partner")</f>
        <v>0</v>
      </c>
      <c r="AA85" s="2" t="b">
        <f>AND(PARTNERS!$C109="Hull",PARTNERS!$E109="New partner")</f>
        <v>0</v>
      </c>
      <c r="AB85" s="2" t="b">
        <f>AND(PARTNERS!$C109="East Riding of Yorkshire",PARTNERS!$E109="New partner")</f>
        <v>0</v>
      </c>
      <c r="AC85" s="2" t="b">
        <f>AND(PARTNERS!$C109="Elsewhere in Yorkshire &amp; Humber",PARTNERS!$E109="New partner")</f>
        <v>0</v>
      </c>
      <c r="AD85" s="2" t="b">
        <f>AND(PARTNERS!$C109="Elsewhere in the UK",PARTNERS!$E109="New partner")</f>
        <v>0</v>
      </c>
      <c r="AE85" s="2" t="b">
        <f>AND(PARTNERS!$C109="Outside UK",PARTNERS!$E109="New partner")</f>
        <v>0</v>
      </c>
      <c r="AF85" s="2" t="b">
        <f>AND(PARTNERS!$C109="Hull",PARTNERS!$E109="Existing partner")</f>
        <v>0</v>
      </c>
      <c r="AG85" s="2" t="b">
        <f>AND(PARTNERS!$C109="East Riding of Yorkshire",PARTNERS!$E109="Existing partner")</f>
        <v>0</v>
      </c>
      <c r="AH85" s="2" t="b">
        <f>AND(PARTNERS!$C109="Elsewhere in Yorkshire &amp; Humber",PARTNERS!$E109="Existing partner")</f>
        <v>0</v>
      </c>
      <c r="AI85" s="2" t="b">
        <f>AND(PARTNERS!$C109="Elsewhere in the UK",PARTNERS!$E109="Existing partner")</f>
        <v>0</v>
      </c>
      <c r="AJ85" s="2" t="b">
        <f>AND(PARTNERS!$C109="Outside UK",PARTNERS!$E109="Existing partner")</f>
        <v>0</v>
      </c>
      <c r="AK85" s="2" t="b">
        <f>AND(PARTNERS!$D109="Artistic partner",PARTNERS!$E109="New partner")</f>
        <v>0</v>
      </c>
      <c r="AL85" s="2" t="b">
        <f>AND(PARTNERS!$D109="Heritage partner",PARTNERS!$E109="New partner")</f>
        <v>0</v>
      </c>
      <c r="AM85" s="2" t="b">
        <f>AND(PARTNERS!$D109="Funder",PARTNERS!$E109="New partner")</f>
        <v>0</v>
      </c>
      <c r="AN85" s="2" t="b">
        <f>AND(PARTNERS!$D109="Public Service partner",PARTNERS!$E109="New partner")</f>
        <v>0</v>
      </c>
      <c r="AO85" s="2" t="b">
        <f>AND(PARTNERS!$D109="Voluntary Sector / Charity partner",PARTNERS!$E109="New partner")</f>
        <v>0</v>
      </c>
      <c r="AP85" s="2" t="b">
        <f>AND(PARTNERS!$D109="Education partner",PARTNERS!$E109="New partner")</f>
        <v>0</v>
      </c>
      <c r="AQ85" s="2" t="b">
        <f>AND(PARTNERS!$D109="Other",PARTNERS!$E109="New partner")</f>
        <v>0</v>
      </c>
      <c r="AR85" s="2" t="b">
        <f>AND(PARTNERS!$D109="Artistic partner",PARTNERS!$E109="Existing partner")</f>
        <v>0</v>
      </c>
      <c r="AS85" s="2" t="b">
        <f>AND(PARTNERS!$D109="Heritage partner",PARTNERS!$E109="Existing partner")</f>
        <v>0</v>
      </c>
      <c r="AT85" s="2" t="b">
        <f>AND(PARTNERS!$D109="Funder",PARTNERS!$E109="Existing partner")</f>
        <v>0</v>
      </c>
      <c r="AU85" s="2" t="b">
        <f>AND(PARTNERS!$D109="Public Service partner",PARTNERS!$E109="Existing partner")</f>
        <v>0</v>
      </c>
      <c r="AV85" s="2" t="b">
        <f>AND(PARTNERS!$D109="Voluntary Sector / Charity partner",PARTNERS!$E109="Existing partner")</f>
        <v>0</v>
      </c>
      <c r="AW85" s="2" t="b">
        <f>AND(PARTNERS!$D109="Education partner",PARTNERS!$E109="Existing partner")</f>
        <v>0</v>
      </c>
      <c r="AX85" s="2" t="b">
        <f>AND(PARTNERS!$D109="Other",PARTNERS!$E109="Existing partner")</f>
        <v>0</v>
      </c>
    </row>
    <row r="86" spans="20:50">
      <c r="T86" s="2" t="b">
        <f>AND(LEFT('EVENT DELIVERY'!B91,2)="HU",OR(LEN('EVENT DELIVERY'!B91)=6,AND(LEN('EVENT DELIVERY'!B91)=7,MID('EVENT DELIVERY'!B91,4,1)=" ")))</f>
        <v>0</v>
      </c>
      <c r="U86" s="2" t="b">
        <f>AND(LEFT('PROJECT DELIVERY TEAM'!B91,2)="HU",OR(LEN('PROJECT DELIVERY TEAM'!B91)=6,AND(LEN('PROJECT DELIVERY TEAM'!B91)=7,MID('PROJECT DELIVERY TEAM'!B91,4,1)=" ")))</f>
        <v>0</v>
      </c>
      <c r="V86" s="2" t="b">
        <f>AND(LEFT('AUDIENCES &amp; PART... - BY TYPE'!B189,2)="HU",OR(LEN('AUDIENCES &amp; PART... - BY TYPE'!B189)=6,AND(LEN('AUDIENCES &amp; PART... - BY TYPE'!B189)=7,MID('AUDIENCES &amp; PART... - BY TYPE'!B189,4,1)=" ")))</f>
        <v>0</v>
      </c>
      <c r="W86" s="2" t="b">
        <f>AND(LEFT(PARTNERS!B110,2)="HU",OR(LEN(PARTNERS!B110)=6,AND(LEN(PARTNERS!B110)=7,MID(PARTNERS!B110,4,1)=" ")),PARTNERS!E110="New partner")</f>
        <v>0</v>
      </c>
      <c r="X86" s="2" t="b">
        <f>AND(LEFT(PARTNERS!B110,2)="HU",OR(LEN(PARTNERS!B110)=6,AND(LEN(PARTNERS!B110)=7,MID(PARTNERS!B110,4,1)=" ")),PARTNERS!E110="Existing partner")</f>
        <v>0</v>
      </c>
      <c r="Y86" s="2" t="b">
        <f>AND(NOT(AND(LEFT(PARTNERS!B110,2)="HU",OR(LEN(PARTNERS!B110)=6,AND(LEN(PARTNERS!B110)=7,MID(PARTNERS!B110,4,1)=" ")))),PARTNERS!E110="New partner")</f>
        <v>0</v>
      </c>
      <c r="Z86" s="2" t="b">
        <f>AND(NOT(AND(LEFT(PARTNERS!B110,2)="HU",OR(LEN(PARTNERS!B110)=6,AND(LEN(PARTNERS!B110)=7,MID(PARTNERS!B110,4,1)=" ")))),PARTNERS!E110="Existing partner")</f>
        <v>0</v>
      </c>
      <c r="AA86" s="2" t="b">
        <f>AND(PARTNERS!$C110="Hull",PARTNERS!$E110="New partner")</f>
        <v>0</v>
      </c>
      <c r="AB86" s="2" t="b">
        <f>AND(PARTNERS!$C110="East Riding of Yorkshire",PARTNERS!$E110="New partner")</f>
        <v>0</v>
      </c>
      <c r="AC86" s="2" t="b">
        <f>AND(PARTNERS!$C110="Elsewhere in Yorkshire &amp; Humber",PARTNERS!$E110="New partner")</f>
        <v>0</v>
      </c>
      <c r="AD86" s="2" t="b">
        <f>AND(PARTNERS!$C110="Elsewhere in the UK",PARTNERS!$E110="New partner")</f>
        <v>0</v>
      </c>
      <c r="AE86" s="2" t="b">
        <f>AND(PARTNERS!$C110="Outside UK",PARTNERS!$E110="New partner")</f>
        <v>0</v>
      </c>
      <c r="AF86" s="2" t="b">
        <f>AND(PARTNERS!$C110="Hull",PARTNERS!$E110="Existing partner")</f>
        <v>0</v>
      </c>
      <c r="AG86" s="2" t="b">
        <f>AND(PARTNERS!$C110="East Riding of Yorkshire",PARTNERS!$E110="Existing partner")</f>
        <v>0</v>
      </c>
      <c r="AH86" s="2" t="b">
        <f>AND(PARTNERS!$C110="Elsewhere in Yorkshire &amp; Humber",PARTNERS!$E110="Existing partner")</f>
        <v>0</v>
      </c>
      <c r="AI86" s="2" t="b">
        <f>AND(PARTNERS!$C110="Elsewhere in the UK",PARTNERS!$E110="Existing partner")</f>
        <v>0</v>
      </c>
      <c r="AJ86" s="2" t="b">
        <f>AND(PARTNERS!$C110="Outside UK",PARTNERS!$E110="Existing partner")</f>
        <v>0</v>
      </c>
      <c r="AK86" s="2" t="b">
        <f>AND(PARTNERS!$D110="Artistic partner",PARTNERS!$E110="New partner")</f>
        <v>0</v>
      </c>
      <c r="AL86" s="2" t="b">
        <f>AND(PARTNERS!$D110="Heritage partner",PARTNERS!$E110="New partner")</f>
        <v>0</v>
      </c>
      <c r="AM86" s="2" t="b">
        <f>AND(PARTNERS!$D110="Funder",PARTNERS!$E110="New partner")</f>
        <v>0</v>
      </c>
      <c r="AN86" s="2" t="b">
        <f>AND(PARTNERS!$D110="Public Service partner",PARTNERS!$E110="New partner")</f>
        <v>0</v>
      </c>
      <c r="AO86" s="2" t="b">
        <f>AND(PARTNERS!$D110="Voluntary Sector / Charity partner",PARTNERS!$E110="New partner")</f>
        <v>0</v>
      </c>
      <c r="AP86" s="2" t="b">
        <f>AND(PARTNERS!$D110="Education partner",PARTNERS!$E110="New partner")</f>
        <v>0</v>
      </c>
      <c r="AQ86" s="2" t="b">
        <f>AND(PARTNERS!$D110="Other",PARTNERS!$E110="New partner")</f>
        <v>0</v>
      </c>
      <c r="AR86" s="2" t="b">
        <f>AND(PARTNERS!$D110="Artistic partner",PARTNERS!$E110="Existing partner")</f>
        <v>0</v>
      </c>
      <c r="AS86" s="2" t="b">
        <f>AND(PARTNERS!$D110="Heritage partner",PARTNERS!$E110="Existing partner")</f>
        <v>0</v>
      </c>
      <c r="AT86" s="2" t="b">
        <f>AND(PARTNERS!$D110="Funder",PARTNERS!$E110="Existing partner")</f>
        <v>0</v>
      </c>
      <c r="AU86" s="2" t="b">
        <f>AND(PARTNERS!$D110="Public Service partner",PARTNERS!$E110="Existing partner")</f>
        <v>0</v>
      </c>
      <c r="AV86" s="2" t="b">
        <f>AND(PARTNERS!$D110="Voluntary Sector / Charity partner",PARTNERS!$E110="Existing partner")</f>
        <v>0</v>
      </c>
      <c r="AW86" s="2" t="b">
        <f>AND(PARTNERS!$D110="Education partner",PARTNERS!$E110="Existing partner")</f>
        <v>0</v>
      </c>
      <c r="AX86" s="2" t="b">
        <f>AND(PARTNERS!$D110="Other",PARTNERS!$E110="Existing partner")</f>
        <v>0</v>
      </c>
    </row>
    <row r="87" spans="20:50">
      <c r="T87" s="2" t="b">
        <f>AND(LEFT('EVENT DELIVERY'!B92,2)="HU",OR(LEN('EVENT DELIVERY'!B92)=6,AND(LEN('EVENT DELIVERY'!B92)=7,MID('EVENT DELIVERY'!B92,4,1)=" ")))</f>
        <v>0</v>
      </c>
      <c r="U87" s="2" t="b">
        <f>AND(LEFT('PROJECT DELIVERY TEAM'!B92,2)="HU",OR(LEN('PROJECT DELIVERY TEAM'!B92)=6,AND(LEN('PROJECT DELIVERY TEAM'!B92)=7,MID('PROJECT DELIVERY TEAM'!B92,4,1)=" ")))</f>
        <v>0</v>
      </c>
      <c r="V87" s="2" t="b">
        <f>AND(LEFT('AUDIENCES &amp; PART... - BY TYPE'!B190,2)="HU",OR(LEN('AUDIENCES &amp; PART... - BY TYPE'!B190)=6,AND(LEN('AUDIENCES &amp; PART... - BY TYPE'!B190)=7,MID('AUDIENCES &amp; PART... - BY TYPE'!B190,4,1)=" ")))</f>
        <v>0</v>
      </c>
      <c r="W87" s="2" t="b">
        <f>AND(LEFT(PARTNERS!B111,2)="HU",OR(LEN(PARTNERS!B111)=6,AND(LEN(PARTNERS!B111)=7,MID(PARTNERS!B111,4,1)=" ")),PARTNERS!E111="New partner")</f>
        <v>0</v>
      </c>
      <c r="X87" s="2" t="b">
        <f>AND(LEFT(PARTNERS!B111,2)="HU",OR(LEN(PARTNERS!B111)=6,AND(LEN(PARTNERS!B111)=7,MID(PARTNERS!B111,4,1)=" ")),PARTNERS!E111="Existing partner")</f>
        <v>0</v>
      </c>
      <c r="Y87" s="2" t="b">
        <f>AND(NOT(AND(LEFT(PARTNERS!B111,2)="HU",OR(LEN(PARTNERS!B111)=6,AND(LEN(PARTNERS!B111)=7,MID(PARTNERS!B111,4,1)=" ")))),PARTNERS!E111="New partner")</f>
        <v>0</v>
      </c>
      <c r="Z87" s="2" t="b">
        <f>AND(NOT(AND(LEFT(PARTNERS!B111,2)="HU",OR(LEN(PARTNERS!B111)=6,AND(LEN(PARTNERS!B111)=7,MID(PARTNERS!B111,4,1)=" ")))),PARTNERS!E111="Existing partner")</f>
        <v>0</v>
      </c>
      <c r="AA87" s="2" t="b">
        <f>AND(PARTNERS!$C111="Hull",PARTNERS!$E111="New partner")</f>
        <v>0</v>
      </c>
      <c r="AB87" s="2" t="b">
        <f>AND(PARTNERS!$C111="East Riding of Yorkshire",PARTNERS!$E111="New partner")</f>
        <v>0</v>
      </c>
      <c r="AC87" s="2" t="b">
        <f>AND(PARTNERS!$C111="Elsewhere in Yorkshire &amp; Humber",PARTNERS!$E111="New partner")</f>
        <v>0</v>
      </c>
      <c r="AD87" s="2" t="b">
        <f>AND(PARTNERS!$C111="Elsewhere in the UK",PARTNERS!$E111="New partner")</f>
        <v>0</v>
      </c>
      <c r="AE87" s="2" t="b">
        <f>AND(PARTNERS!$C111="Outside UK",PARTNERS!$E111="New partner")</f>
        <v>0</v>
      </c>
      <c r="AF87" s="2" t="b">
        <f>AND(PARTNERS!$C111="Hull",PARTNERS!$E111="Existing partner")</f>
        <v>0</v>
      </c>
      <c r="AG87" s="2" t="b">
        <f>AND(PARTNERS!$C111="East Riding of Yorkshire",PARTNERS!$E111="Existing partner")</f>
        <v>0</v>
      </c>
      <c r="AH87" s="2" t="b">
        <f>AND(PARTNERS!$C111="Elsewhere in Yorkshire &amp; Humber",PARTNERS!$E111="Existing partner")</f>
        <v>0</v>
      </c>
      <c r="AI87" s="2" t="b">
        <f>AND(PARTNERS!$C111="Elsewhere in the UK",PARTNERS!$E111="Existing partner")</f>
        <v>0</v>
      </c>
      <c r="AJ87" s="2" t="b">
        <f>AND(PARTNERS!$C111="Outside UK",PARTNERS!$E111="Existing partner")</f>
        <v>0</v>
      </c>
      <c r="AK87" s="2" t="b">
        <f>AND(PARTNERS!$D111="Artistic partner",PARTNERS!$E111="New partner")</f>
        <v>0</v>
      </c>
      <c r="AL87" s="2" t="b">
        <f>AND(PARTNERS!$D111="Heritage partner",PARTNERS!$E111="New partner")</f>
        <v>0</v>
      </c>
      <c r="AM87" s="2" t="b">
        <f>AND(PARTNERS!$D111="Funder",PARTNERS!$E111="New partner")</f>
        <v>0</v>
      </c>
      <c r="AN87" s="2" t="b">
        <f>AND(PARTNERS!$D111="Public Service partner",PARTNERS!$E111="New partner")</f>
        <v>0</v>
      </c>
      <c r="AO87" s="2" t="b">
        <f>AND(PARTNERS!$D111="Voluntary Sector / Charity partner",PARTNERS!$E111="New partner")</f>
        <v>0</v>
      </c>
      <c r="AP87" s="2" t="b">
        <f>AND(PARTNERS!$D111="Education partner",PARTNERS!$E111="New partner")</f>
        <v>0</v>
      </c>
      <c r="AQ87" s="2" t="b">
        <f>AND(PARTNERS!$D111="Other",PARTNERS!$E111="New partner")</f>
        <v>0</v>
      </c>
      <c r="AR87" s="2" t="b">
        <f>AND(PARTNERS!$D111="Artistic partner",PARTNERS!$E111="Existing partner")</f>
        <v>0</v>
      </c>
      <c r="AS87" s="2" t="b">
        <f>AND(PARTNERS!$D111="Heritage partner",PARTNERS!$E111="Existing partner")</f>
        <v>0</v>
      </c>
      <c r="AT87" s="2" t="b">
        <f>AND(PARTNERS!$D111="Funder",PARTNERS!$E111="Existing partner")</f>
        <v>0</v>
      </c>
      <c r="AU87" s="2" t="b">
        <f>AND(PARTNERS!$D111="Public Service partner",PARTNERS!$E111="Existing partner")</f>
        <v>0</v>
      </c>
      <c r="AV87" s="2" t="b">
        <f>AND(PARTNERS!$D111="Voluntary Sector / Charity partner",PARTNERS!$E111="Existing partner")</f>
        <v>0</v>
      </c>
      <c r="AW87" s="2" t="b">
        <f>AND(PARTNERS!$D111="Education partner",PARTNERS!$E111="Existing partner")</f>
        <v>0</v>
      </c>
      <c r="AX87" s="2" t="b">
        <f>AND(PARTNERS!$D111="Other",PARTNERS!$E111="Existing partner")</f>
        <v>0</v>
      </c>
    </row>
    <row r="88" spans="20:50">
      <c r="T88" s="2" t="b">
        <f>AND(LEFT('EVENT DELIVERY'!B93,2)="HU",OR(LEN('EVENT DELIVERY'!B93)=6,AND(LEN('EVENT DELIVERY'!B93)=7,MID('EVENT DELIVERY'!B93,4,1)=" ")))</f>
        <v>0</v>
      </c>
      <c r="U88" s="2" t="b">
        <f>AND(LEFT('PROJECT DELIVERY TEAM'!B93,2)="HU",OR(LEN('PROJECT DELIVERY TEAM'!B93)=6,AND(LEN('PROJECT DELIVERY TEAM'!B93)=7,MID('PROJECT DELIVERY TEAM'!B93,4,1)=" ")))</f>
        <v>0</v>
      </c>
      <c r="V88" s="2" t="b">
        <f>AND(LEFT('AUDIENCES &amp; PART... - BY TYPE'!B191,2)="HU",OR(LEN('AUDIENCES &amp; PART... - BY TYPE'!B191)=6,AND(LEN('AUDIENCES &amp; PART... - BY TYPE'!B191)=7,MID('AUDIENCES &amp; PART... - BY TYPE'!B191,4,1)=" ")))</f>
        <v>0</v>
      </c>
      <c r="W88" s="2" t="b">
        <f>AND(LEFT(PARTNERS!B112,2)="HU",OR(LEN(PARTNERS!B112)=6,AND(LEN(PARTNERS!B112)=7,MID(PARTNERS!B112,4,1)=" ")),PARTNERS!E112="New partner")</f>
        <v>0</v>
      </c>
      <c r="X88" s="2" t="b">
        <f>AND(LEFT(PARTNERS!B112,2)="HU",OR(LEN(PARTNERS!B112)=6,AND(LEN(PARTNERS!B112)=7,MID(PARTNERS!B112,4,1)=" ")),PARTNERS!E112="Existing partner")</f>
        <v>0</v>
      </c>
      <c r="Y88" s="2" t="b">
        <f>AND(NOT(AND(LEFT(PARTNERS!B112,2)="HU",OR(LEN(PARTNERS!B112)=6,AND(LEN(PARTNERS!B112)=7,MID(PARTNERS!B112,4,1)=" ")))),PARTNERS!E112="New partner")</f>
        <v>0</v>
      </c>
      <c r="Z88" s="2" t="b">
        <f>AND(NOT(AND(LEFT(PARTNERS!B112,2)="HU",OR(LEN(PARTNERS!B112)=6,AND(LEN(PARTNERS!B112)=7,MID(PARTNERS!B112,4,1)=" ")))),PARTNERS!E112="Existing partner")</f>
        <v>0</v>
      </c>
      <c r="AA88" s="2" t="b">
        <f>AND(PARTNERS!$C112="Hull",PARTNERS!$E112="New partner")</f>
        <v>0</v>
      </c>
      <c r="AB88" s="2" t="b">
        <f>AND(PARTNERS!$C112="East Riding of Yorkshire",PARTNERS!$E112="New partner")</f>
        <v>0</v>
      </c>
      <c r="AC88" s="2" t="b">
        <f>AND(PARTNERS!$C112="Elsewhere in Yorkshire &amp; Humber",PARTNERS!$E112="New partner")</f>
        <v>0</v>
      </c>
      <c r="AD88" s="2" t="b">
        <f>AND(PARTNERS!$C112="Elsewhere in the UK",PARTNERS!$E112="New partner")</f>
        <v>0</v>
      </c>
      <c r="AE88" s="2" t="b">
        <f>AND(PARTNERS!$C112="Outside UK",PARTNERS!$E112="New partner")</f>
        <v>0</v>
      </c>
      <c r="AF88" s="2" t="b">
        <f>AND(PARTNERS!$C112="Hull",PARTNERS!$E112="Existing partner")</f>
        <v>0</v>
      </c>
      <c r="AG88" s="2" t="b">
        <f>AND(PARTNERS!$C112="East Riding of Yorkshire",PARTNERS!$E112="Existing partner")</f>
        <v>0</v>
      </c>
      <c r="AH88" s="2" t="b">
        <f>AND(PARTNERS!$C112="Elsewhere in Yorkshire &amp; Humber",PARTNERS!$E112="Existing partner")</f>
        <v>0</v>
      </c>
      <c r="AI88" s="2" t="b">
        <f>AND(PARTNERS!$C112="Elsewhere in the UK",PARTNERS!$E112="Existing partner")</f>
        <v>0</v>
      </c>
      <c r="AJ88" s="2" t="b">
        <f>AND(PARTNERS!$C112="Outside UK",PARTNERS!$E112="Existing partner")</f>
        <v>0</v>
      </c>
      <c r="AK88" s="2" t="b">
        <f>AND(PARTNERS!$D112="Artistic partner",PARTNERS!$E112="New partner")</f>
        <v>0</v>
      </c>
      <c r="AL88" s="2" t="b">
        <f>AND(PARTNERS!$D112="Heritage partner",PARTNERS!$E112="New partner")</f>
        <v>0</v>
      </c>
      <c r="AM88" s="2" t="b">
        <f>AND(PARTNERS!$D112="Funder",PARTNERS!$E112="New partner")</f>
        <v>0</v>
      </c>
      <c r="AN88" s="2" t="b">
        <f>AND(PARTNERS!$D112="Public Service partner",PARTNERS!$E112="New partner")</f>
        <v>0</v>
      </c>
      <c r="AO88" s="2" t="b">
        <f>AND(PARTNERS!$D112="Voluntary Sector / Charity partner",PARTNERS!$E112="New partner")</f>
        <v>0</v>
      </c>
      <c r="AP88" s="2" t="b">
        <f>AND(PARTNERS!$D112="Education partner",PARTNERS!$E112="New partner")</f>
        <v>0</v>
      </c>
      <c r="AQ88" s="2" t="b">
        <f>AND(PARTNERS!$D112="Other",PARTNERS!$E112="New partner")</f>
        <v>0</v>
      </c>
      <c r="AR88" s="2" t="b">
        <f>AND(PARTNERS!$D112="Artistic partner",PARTNERS!$E112="Existing partner")</f>
        <v>0</v>
      </c>
      <c r="AS88" s="2" t="b">
        <f>AND(PARTNERS!$D112="Heritage partner",PARTNERS!$E112="Existing partner")</f>
        <v>0</v>
      </c>
      <c r="AT88" s="2" t="b">
        <f>AND(PARTNERS!$D112="Funder",PARTNERS!$E112="Existing partner")</f>
        <v>0</v>
      </c>
      <c r="AU88" s="2" t="b">
        <f>AND(PARTNERS!$D112="Public Service partner",PARTNERS!$E112="Existing partner")</f>
        <v>0</v>
      </c>
      <c r="AV88" s="2" t="b">
        <f>AND(PARTNERS!$D112="Voluntary Sector / Charity partner",PARTNERS!$E112="Existing partner")</f>
        <v>0</v>
      </c>
      <c r="AW88" s="2" t="b">
        <f>AND(PARTNERS!$D112="Education partner",PARTNERS!$E112="Existing partner")</f>
        <v>0</v>
      </c>
      <c r="AX88" s="2" t="b">
        <f>AND(PARTNERS!$D112="Other",PARTNERS!$E112="Existing partner")</f>
        <v>0</v>
      </c>
    </row>
    <row r="89" spans="20:50">
      <c r="T89" s="2" t="b">
        <f>AND(LEFT('EVENT DELIVERY'!B94,2)="HU",OR(LEN('EVENT DELIVERY'!B94)=6,AND(LEN('EVENT DELIVERY'!B94)=7,MID('EVENT DELIVERY'!B94,4,1)=" ")))</f>
        <v>0</v>
      </c>
      <c r="U89" s="2" t="b">
        <f>AND(LEFT('PROJECT DELIVERY TEAM'!B94,2)="HU",OR(LEN('PROJECT DELIVERY TEAM'!B94)=6,AND(LEN('PROJECT DELIVERY TEAM'!B94)=7,MID('PROJECT DELIVERY TEAM'!B94,4,1)=" ")))</f>
        <v>0</v>
      </c>
      <c r="V89" s="2" t="b">
        <f>AND(LEFT('AUDIENCES &amp; PART... - BY TYPE'!B192,2)="HU",OR(LEN('AUDIENCES &amp; PART... - BY TYPE'!B192)=6,AND(LEN('AUDIENCES &amp; PART... - BY TYPE'!B192)=7,MID('AUDIENCES &amp; PART... - BY TYPE'!B192,4,1)=" ")))</f>
        <v>0</v>
      </c>
      <c r="W89" s="2" t="b">
        <f>AND(LEFT(PARTNERS!B113,2)="HU",OR(LEN(PARTNERS!B113)=6,AND(LEN(PARTNERS!B113)=7,MID(PARTNERS!B113,4,1)=" ")),PARTNERS!E113="New partner")</f>
        <v>0</v>
      </c>
      <c r="X89" s="2" t="b">
        <f>AND(LEFT(PARTNERS!B113,2)="HU",OR(LEN(PARTNERS!B113)=6,AND(LEN(PARTNERS!B113)=7,MID(PARTNERS!B113,4,1)=" ")),PARTNERS!E113="Existing partner")</f>
        <v>0</v>
      </c>
      <c r="Y89" s="2" t="b">
        <f>AND(NOT(AND(LEFT(PARTNERS!B113,2)="HU",OR(LEN(PARTNERS!B113)=6,AND(LEN(PARTNERS!B113)=7,MID(PARTNERS!B113,4,1)=" ")))),PARTNERS!E113="New partner")</f>
        <v>0</v>
      </c>
      <c r="Z89" s="2" t="b">
        <f>AND(NOT(AND(LEFT(PARTNERS!B113,2)="HU",OR(LEN(PARTNERS!B113)=6,AND(LEN(PARTNERS!B113)=7,MID(PARTNERS!B113,4,1)=" ")))),PARTNERS!E113="Existing partner")</f>
        <v>0</v>
      </c>
      <c r="AA89" s="2" t="b">
        <f>AND(PARTNERS!$C113="Hull",PARTNERS!$E113="New partner")</f>
        <v>0</v>
      </c>
      <c r="AB89" s="2" t="b">
        <f>AND(PARTNERS!$C113="East Riding of Yorkshire",PARTNERS!$E113="New partner")</f>
        <v>0</v>
      </c>
      <c r="AC89" s="2" t="b">
        <f>AND(PARTNERS!$C113="Elsewhere in Yorkshire &amp; Humber",PARTNERS!$E113="New partner")</f>
        <v>0</v>
      </c>
      <c r="AD89" s="2" t="b">
        <f>AND(PARTNERS!$C113="Elsewhere in the UK",PARTNERS!$E113="New partner")</f>
        <v>0</v>
      </c>
      <c r="AE89" s="2" t="b">
        <f>AND(PARTNERS!$C113="Outside UK",PARTNERS!$E113="New partner")</f>
        <v>0</v>
      </c>
      <c r="AF89" s="2" t="b">
        <f>AND(PARTNERS!$C113="Hull",PARTNERS!$E113="Existing partner")</f>
        <v>0</v>
      </c>
      <c r="AG89" s="2" t="b">
        <f>AND(PARTNERS!$C113="East Riding of Yorkshire",PARTNERS!$E113="Existing partner")</f>
        <v>0</v>
      </c>
      <c r="AH89" s="2" t="b">
        <f>AND(PARTNERS!$C113="Elsewhere in Yorkshire &amp; Humber",PARTNERS!$E113="Existing partner")</f>
        <v>0</v>
      </c>
      <c r="AI89" s="2" t="b">
        <f>AND(PARTNERS!$C113="Elsewhere in the UK",PARTNERS!$E113="Existing partner")</f>
        <v>0</v>
      </c>
      <c r="AJ89" s="2" t="b">
        <f>AND(PARTNERS!$C113="Outside UK",PARTNERS!$E113="Existing partner")</f>
        <v>0</v>
      </c>
      <c r="AK89" s="2" t="b">
        <f>AND(PARTNERS!$D113="Artistic partner",PARTNERS!$E113="New partner")</f>
        <v>0</v>
      </c>
      <c r="AL89" s="2" t="b">
        <f>AND(PARTNERS!$D113="Heritage partner",PARTNERS!$E113="New partner")</f>
        <v>0</v>
      </c>
      <c r="AM89" s="2" t="b">
        <f>AND(PARTNERS!$D113="Funder",PARTNERS!$E113="New partner")</f>
        <v>0</v>
      </c>
      <c r="AN89" s="2" t="b">
        <f>AND(PARTNERS!$D113="Public Service partner",PARTNERS!$E113="New partner")</f>
        <v>0</v>
      </c>
      <c r="AO89" s="2" t="b">
        <f>AND(PARTNERS!$D113="Voluntary Sector / Charity partner",PARTNERS!$E113="New partner")</f>
        <v>0</v>
      </c>
      <c r="AP89" s="2" t="b">
        <f>AND(PARTNERS!$D113="Education partner",PARTNERS!$E113="New partner")</f>
        <v>0</v>
      </c>
      <c r="AQ89" s="2" t="b">
        <f>AND(PARTNERS!$D113="Other",PARTNERS!$E113="New partner")</f>
        <v>0</v>
      </c>
      <c r="AR89" s="2" t="b">
        <f>AND(PARTNERS!$D113="Artistic partner",PARTNERS!$E113="Existing partner")</f>
        <v>0</v>
      </c>
      <c r="AS89" s="2" t="b">
        <f>AND(PARTNERS!$D113="Heritage partner",PARTNERS!$E113="Existing partner")</f>
        <v>0</v>
      </c>
      <c r="AT89" s="2" t="b">
        <f>AND(PARTNERS!$D113="Funder",PARTNERS!$E113="Existing partner")</f>
        <v>0</v>
      </c>
      <c r="AU89" s="2" t="b">
        <f>AND(PARTNERS!$D113="Public Service partner",PARTNERS!$E113="Existing partner")</f>
        <v>0</v>
      </c>
      <c r="AV89" s="2" t="b">
        <f>AND(PARTNERS!$D113="Voluntary Sector / Charity partner",PARTNERS!$E113="Existing partner")</f>
        <v>0</v>
      </c>
      <c r="AW89" s="2" t="b">
        <f>AND(PARTNERS!$D113="Education partner",PARTNERS!$E113="Existing partner")</f>
        <v>0</v>
      </c>
      <c r="AX89" s="2" t="b">
        <f>AND(PARTNERS!$D113="Other",PARTNERS!$E113="Existing partner")</f>
        <v>0</v>
      </c>
    </row>
    <row r="90" spans="20:50">
      <c r="T90" s="2" t="b">
        <f>AND(LEFT('EVENT DELIVERY'!B95,2)="HU",OR(LEN('EVENT DELIVERY'!B95)=6,AND(LEN('EVENT DELIVERY'!B95)=7,MID('EVENT DELIVERY'!B95,4,1)=" ")))</f>
        <v>0</v>
      </c>
      <c r="U90" s="2" t="b">
        <f>AND(LEFT('PROJECT DELIVERY TEAM'!B95,2)="HU",OR(LEN('PROJECT DELIVERY TEAM'!B95)=6,AND(LEN('PROJECT DELIVERY TEAM'!B95)=7,MID('PROJECT DELIVERY TEAM'!B95,4,1)=" ")))</f>
        <v>0</v>
      </c>
      <c r="V90" s="2" t="b">
        <f>AND(LEFT('AUDIENCES &amp; PART... - BY TYPE'!B193,2)="HU",OR(LEN('AUDIENCES &amp; PART... - BY TYPE'!B193)=6,AND(LEN('AUDIENCES &amp; PART... - BY TYPE'!B193)=7,MID('AUDIENCES &amp; PART... - BY TYPE'!B193,4,1)=" ")))</f>
        <v>0</v>
      </c>
      <c r="W90" s="2" t="b">
        <f>AND(LEFT(PARTNERS!B114,2)="HU",OR(LEN(PARTNERS!B114)=6,AND(LEN(PARTNERS!B114)=7,MID(PARTNERS!B114,4,1)=" ")),PARTNERS!E114="New partner")</f>
        <v>0</v>
      </c>
      <c r="X90" s="2" t="b">
        <f>AND(LEFT(PARTNERS!B114,2)="HU",OR(LEN(PARTNERS!B114)=6,AND(LEN(PARTNERS!B114)=7,MID(PARTNERS!B114,4,1)=" ")),PARTNERS!E114="Existing partner")</f>
        <v>0</v>
      </c>
      <c r="Y90" s="2" t="b">
        <f>AND(NOT(AND(LEFT(PARTNERS!B114,2)="HU",OR(LEN(PARTNERS!B114)=6,AND(LEN(PARTNERS!B114)=7,MID(PARTNERS!B114,4,1)=" ")))),PARTNERS!E114="New partner")</f>
        <v>0</v>
      </c>
      <c r="Z90" s="2" t="b">
        <f>AND(NOT(AND(LEFT(PARTNERS!B114,2)="HU",OR(LEN(PARTNERS!B114)=6,AND(LEN(PARTNERS!B114)=7,MID(PARTNERS!B114,4,1)=" ")))),PARTNERS!E114="Existing partner")</f>
        <v>0</v>
      </c>
      <c r="AA90" s="2" t="b">
        <f>AND(PARTNERS!$C114="Hull",PARTNERS!$E114="New partner")</f>
        <v>0</v>
      </c>
      <c r="AB90" s="2" t="b">
        <f>AND(PARTNERS!$C114="East Riding of Yorkshire",PARTNERS!$E114="New partner")</f>
        <v>0</v>
      </c>
      <c r="AC90" s="2" t="b">
        <f>AND(PARTNERS!$C114="Elsewhere in Yorkshire &amp; Humber",PARTNERS!$E114="New partner")</f>
        <v>0</v>
      </c>
      <c r="AD90" s="2" t="b">
        <f>AND(PARTNERS!$C114="Elsewhere in the UK",PARTNERS!$E114="New partner")</f>
        <v>0</v>
      </c>
      <c r="AE90" s="2" t="b">
        <f>AND(PARTNERS!$C114="Outside UK",PARTNERS!$E114="New partner")</f>
        <v>0</v>
      </c>
      <c r="AF90" s="2" t="b">
        <f>AND(PARTNERS!$C114="Hull",PARTNERS!$E114="Existing partner")</f>
        <v>0</v>
      </c>
      <c r="AG90" s="2" t="b">
        <f>AND(PARTNERS!$C114="East Riding of Yorkshire",PARTNERS!$E114="Existing partner")</f>
        <v>0</v>
      </c>
      <c r="AH90" s="2" t="b">
        <f>AND(PARTNERS!$C114="Elsewhere in Yorkshire &amp; Humber",PARTNERS!$E114="Existing partner")</f>
        <v>0</v>
      </c>
      <c r="AI90" s="2" t="b">
        <f>AND(PARTNERS!$C114="Elsewhere in the UK",PARTNERS!$E114="Existing partner")</f>
        <v>0</v>
      </c>
      <c r="AJ90" s="2" t="b">
        <f>AND(PARTNERS!$C114="Outside UK",PARTNERS!$E114="Existing partner")</f>
        <v>0</v>
      </c>
      <c r="AK90" s="2" t="b">
        <f>AND(PARTNERS!$D114="Artistic partner",PARTNERS!$E114="New partner")</f>
        <v>0</v>
      </c>
      <c r="AL90" s="2" t="b">
        <f>AND(PARTNERS!$D114="Heritage partner",PARTNERS!$E114="New partner")</f>
        <v>0</v>
      </c>
      <c r="AM90" s="2" t="b">
        <f>AND(PARTNERS!$D114="Funder",PARTNERS!$E114="New partner")</f>
        <v>0</v>
      </c>
      <c r="AN90" s="2" t="b">
        <f>AND(PARTNERS!$D114="Public Service partner",PARTNERS!$E114="New partner")</f>
        <v>0</v>
      </c>
      <c r="AO90" s="2" t="b">
        <f>AND(PARTNERS!$D114="Voluntary Sector / Charity partner",PARTNERS!$E114="New partner")</f>
        <v>0</v>
      </c>
      <c r="AP90" s="2" t="b">
        <f>AND(PARTNERS!$D114="Education partner",PARTNERS!$E114="New partner")</f>
        <v>0</v>
      </c>
      <c r="AQ90" s="2" t="b">
        <f>AND(PARTNERS!$D114="Other",PARTNERS!$E114="New partner")</f>
        <v>0</v>
      </c>
      <c r="AR90" s="2" t="b">
        <f>AND(PARTNERS!$D114="Artistic partner",PARTNERS!$E114="Existing partner")</f>
        <v>0</v>
      </c>
      <c r="AS90" s="2" t="b">
        <f>AND(PARTNERS!$D114="Heritage partner",PARTNERS!$E114="Existing partner")</f>
        <v>0</v>
      </c>
      <c r="AT90" s="2" t="b">
        <f>AND(PARTNERS!$D114="Funder",PARTNERS!$E114="Existing partner")</f>
        <v>0</v>
      </c>
      <c r="AU90" s="2" t="b">
        <f>AND(PARTNERS!$D114="Public Service partner",PARTNERS!$E114="Existing partner")</f>
        <v>0</v>
      </c>
      <c r="AV90" s="2" t="b">
        <f>AND(PARTNERS!$D114="Voluntary Sector / Charity partner",PARTNERS!$E114="Existing partner")</f>
        <v>0</v>
      </c>
      <c r="AW90" s="2" t="b">
        <f>AND(PARTNERS!$D114="Education partner",PARTNERS!$E114="Existing partner")</f>
        <v>0</v>
      </c>
      <c r="AX90" s="2" t="b">
        <f>AND(PARTNERS!$D114="Other",PARTNERS!$E114="Existing partner")</f>
        <v>0</v>
      </c>
    </row>
    <row r="91" spans="20:50">
      <c r="T91" s="2" t="b">
        <f>AND(LEFT('EVENT DELIVERY'!B96,2)="HU",OR(LEN('EVENT DELIVERY'!B96)=6,AND(LEN('EVENT DELIVERY'!B96)=7,MID('EVENT DELIVERY'!B96,4,1)=" ")))</f>
        <v>0</v>
      </c>
      <c r="U91" s="2" t="b">
        <f>AND(LEFT('PROJECT DELIVERY TEAM'!B96,2)="HU",OR(LEN('PROJECT DELIVERY TEAM'!B96)=6,AND(LEN('PROJECT DELIVERY TEAM'!B96)=7,MID('PROJECT DELIVERY TEAM'!B96,4,1)=" ")))</f>
        <v>0</v>
      </c>
      <c r="V91" s="2" t="b">
        <f>AND(LEFT('AUDIENCES &amp; PART... - BY TYPE'!B194,2)="HU",OR(LEN('AUDIENCES &amp; PART... - BY TYPE'!B194)=6,AND(LEN('AUDIENCES &amp; PART... - BY TYPE'!B194)=7,MID('AUDIENCES &amp; PART... - BY TYPE'!B194,4,1)=" ")))</f>
        <v>0</v>
      </c>
      <c r="W91" s="2" t="b">
        <f>AND(LEFT(PARTNERS!B115,2)="HU",OR(LEN(PARTNERS!B115)=6,AND(LEN(PARTNERS!B115)=7,MID(PARTNERS!B115,4,1)=" ")),PARTNERS!E115="New partner")</f>
        <v>0</v>
      </c>
      <c r="X91" s="2" t="b">
        <f>AND(LEFT(PARTNERS!B115,2)="HU",OR(LEN(PARTNERS!B115)=6,AND(LEN(PARTNERS!B115)=7,MID(PARTNERS!B115,4,1)=" ")),PARTNERS!E115="Existing partner")</f>
        <v>0</v>
      </c>
      <c r="Y91" s="2" t="b">
        <f>AND(NOT(AND(LEFT(PARTNERS!B115,2)="HU",OR(LEN(PARTNERS!B115)=6,AND(LEN(PARTNERS!B115)=7,MID(PARTNERS!B115,4,1)=" ")))),PARTNERS!E115="New partner")</f>
        <v>0</v>
      </c>
      <c r="Z91" s="2" t="b">
        <f>AND(NOT(AND(LEFT(PARTNERS!B115,2)="HU",OR(LEN(PARTNERS!B115)=6,AND(LEN(PARTNERS!B115)=7,MID(PARTNERS!B115,4,1)=" ")))),PARTNERS!E115="Existing partner")</f>
        <v>0</v>
      </c>
      <c r="AA91" s="2" t="b">
        <f>AND(PARTNERS!$C115="Hull",PARTNERS!$E115="New partner")</f>
        <v>0</v>
      </c>
      <c r="AB91" s="2" t="b">
        <f>AND(PARTNERS!$C115="East Riding of Yorkshire",PARTNERS!$E115="New partner")</f>
        <v>0</v>
      </c>
      <c r="AC91" s="2" t="b">
        <f>AND(PARTNERS!$C115="Elsewhere in Yorkshire &amp; Humber",PARTNERS!$E115="New partner")</f>
        <v>0</v>
      </c>
      <c r="AD91" s="2" t="b">
        <f>AND(PARTNERS!$C115="Elsewhere in the UK",PARTNERS!$E115="New partner")</f>
        <v>0</v>
      </c>
      <c r="AE91" s="2" t="b">
        <f>AND(PARTNERS!$C115="Outside UK",PARTNERS!$E115="New partner")</f>
        <v>0</v>
      </c>
      <c r="AF91" s="2" t="b">
        <f>AND(PARTNERS!$C115="Hull",PARTNERS!$E115="Existing partner")</f>
        <v>0</v>
      </c>
      <c r="AG91" s="2" t="b">
        <f>AND(PARTNERS!$C115="East Riding of Yorkshire",PARTNERS!$E115="Existing partner")</f>
        <v>0</v>
      </c>
      <c r="AH91" s="2" t="b">
        <f>AND(PARTNERS!$C115="Elsewhere in Yorkshire &amp; Humber",PARTNERS!$E115="Existing partner")</f>
        <v>0</v>
      </c>
      <c r="AI91" s="2" t="b">
        <f>AND(PARTNERS!$C115="Elsewhere in the UK",PARTNERS!$E115="Existing partner")</f>
        <v>0</v>
      </c>
      <c r="AJ91" s="2" t="b">
        <f>AND(PARTNERS!$C115="Outside UK",PARTNERS!$E115="Existing partner")</f>
        <v>0</v>
      </c>
      <c r="AK91" s="2" t="b">
        <f>AND(PARTNERS!$D115="Artistic partner",PARTNERS!$E115="New partner")</f>
        <v>0</v>
      </c>
      <c r="AL91" s="2" t="b">
        <f>AND(PARTNERS!$D115="Heritage partner",PARTNERS!$E115="New partner")</f>
        <v>0</v>
      </c>
      <c r="AM91" s="2" t="b">
        <f>AND(PARTNERS!$D115="Funder",PARTNERS!$E115="New partner")</f>
        <v>0</v>
      </c>
      <c r="AN91" s="2" t="b">
        <f>AND(PARTNERS!$D115="Public Service partner",PARTNERS!$E115="New partner")</f>
        <v>0</v>
      </c>
      <c r="AO91" s="2" t="b">
        <f>AND(PARTNERS!$D115="Voluntary Sector / Charity partner",PARTNERS!$E115="New partner")</f>
        <v>0</v>
      </c>
      <c r="AP91" s="2" t="b">
        <f>AND(PARTNERS!$D115="Education partner",PARTNERS!$E115="New partner")</f>
        <v>0</v>
      </c>
      <c r="AQ91" s="2" t="b">
        <f>AND(PARTNERS!$D115="Other",PARTNERS!$E115="New partner")</f>
        <v>0</v>
      </c>
      <c r="AR91" s="2" t="b">
        <f>AND(PARTNERS!$D115="Artistic partner",PARTNERS!$E115="Existing partner")</f>
        <v>0</v>
      </c>
      <c r="AS91" s="2" t="b">
        <f>AND(PARTNERS!$D115="Heritage partner",PARTNERS!$E115="Existing partner")</f>
        <v>0</v>
      </c>
      <c r="AT91" s="2" t="b">
        <f>AND(PARTNERS!$D115="Funder",PARTNERS!$E115="Existing partner")</f>
        <v>0</v>
      </c>
      <c r="AU91" s="2" t="b">
        <f>AND(PARTNERS!$D115="Public Service partner",PARTNERS!$E115="Existing partner")</f>
        <v>0</v>
      </c>
      <c r="AV91" s="2" t="b">
        <f>AND(PARTNERS!$D115="Voluntary Sector / Charity partner",PARTNERS!$E115="Existing partner")</f>
        <v>0</v>
      </c>
      <c r="AW91" s="2" t="b">
        <f>AND(PARTNERS!$D115="Education partner",PARTNERS!$E115="Existing partner")</f>
        <v>0</v>
      </c>
      <c r="AX91" s="2" t="b">
        <f>AND(PARTNERS!$D115="Other",PARTNERS!$E115="Existing partner")</f>
        <v>0</v>
      </c>
    </row>
    <row r="92" spans="20:50">
      <c r="T92" s="2" t="b">
        <f>AND(LEFT('EVENT DELIVERY'!B97,2)="HU",OR(LEN('EVENT DELIVERY'!B97)=6,AND(LEN('EVENT DELIVERY'!B97)=7,MID('EVENT DELIVERY'!B97,4,1)=" ")))</f>
        <v>0</v>
      </c>
      <c r="U92" s="2" t="b">
        <f>AND(LEFT('PROJECT DELIVERY TEAM'!B97,2)="HU",OR(LEN('PROJECT DELIVERY TEAM'!B97)=6,AND(LEN('PROJECT DELIVERY TEAM'!B97)=7,MID('PROJECT DELIVERY TEAM'!B97,4,1)=" ")))</f>
        <v>0</v>
      </c>
      <c r="V92" s="2" t="b">
        <f>AND(LEFT('AUDIENCES &amp; PART... - BY TYPE'!B195,2)="HU",OR(LEN('AUDIENCES &amp; PART... - BY TYPE'!B195)=6,AND(LEN('AUDIENCES &amp; PART... - BY TYPE'!B195)=7,MID('AUDIENCES &amp; PART... - BY TYPE'!B195,4,1)=" ")))</f>
        <v>0</v>
      </c>
      <c r="W92" s="2" t="b">
        <f>AND(LEFT(PARTNERS!B116,2)="HU",OR(LEN(PARTNERS!B116)=6,AND(LEN(PARTNERS!B116)=7,MID(PARTNERS!B116,4,1)=" ")),PARTNERS!E116="New partner")</f>
        <v>0</v>
      </c>
      <c r="X92" s="2" t="b">
        <f>AND(LEFT(PARTNERS!B116,2)="HU",OR(LEN(PARTNERS!B116)=6,AND(LEN(PARTNERS!B116)=7,MID(PARTNERS!B116,4,1)=" ")),PARTNERS!E116="Existing partner")</f>
        <v>0</v>
      </c>
      <c r="Y92" s="2" t="b">
        <f>AND(NOT(AND(LEFT(PARTNERS!B116,2)="HU",OR(LEN(PARTNERS!B116)=6,AND(LEN(PARTNERS!B116)=7,MID(PARTNERS!B116,4,1)=" ")))),PARTNERS!E116="New partner")</f>
        <v>0</v>
      </c>
      <c r="Z92" s="2" t="b">
        <f>AND(NOT(AND(LEFT(PARTNERS!B116,2)="HU",OR(LEN(PARTNERS!B116)=6,AND(LEN(PARTNERS!B116)=7,MID(PARTNERS!B116,4,1)=" ")))),PARTNERS!E116="Existing partner")</f>
        <v>0</v>
      </c>
      <c r="AA92" s="2" t="b">
        <f>AND(PARTNERS!$C116="Hull",PARTNERS!$E116="New partner")</f>
        <v>0</v>
      </c>
      <c r="AB92" s="2" t="b">
        <f>AND(PARTNERS!$C116="East Riding of Yorkshire",PARTNERS!$E116="New partner")</f>
        <v>0</v>
      </c>
      <c r="AC92" s="2" t="b">
        <f>AND(PARTNERS!$C116="Elsewhere in Yorkshire &amp; Humber",PARTNERS!$E116="New partner")</f>
        <v>0</v>
      </c>
      <c r="AD92" s="2" t="b">
        <f>AND(PARTNERS!$C116="Elsewhere in the UK",PARTNERS!$E116="New partner")</f>
        <v>0</v>
      </c>
      <c r="AE92" s="2" t="b">
        <f>AND(PARTNERS!$C116="Outside UK",PARTNERS!$E116="New partner")</f>
        <v>0</v>
      </c>
      <c r="AF92" s="2" t="b">
        <f>AND(PARTNERS!$C116="Hull",PARTNERS!$E116="Existing partner")</f>
        <v>0</v>
      </c>
      <c r="AG92" s="2" t="b">
        <f>AND(PARTNERS!$C116="East Riding of Yorkshire",PARTNERS!$E116="Existing partner")</f>
        <v>0</v>
      </c>
      <c r="AH92" s="2" t="b">
        <f>AND(PARTNERS!$C116="Elsewhere in Yorkshire &amp; Humber",PARTNERS!$E116="Existing partner")</f>
        <v>0</v>
      </c>
      <c r="AI92" s="2" t="b">
        <f>AND(PARTNERS!$C116="Elsewhere in the UK",PARTNERS!$E116="Existing partner")</f>
        <v>0</v>
      </c>
      <c r="AJ92" s="2" t="b">
        <f>AND(PARTNERS!$C116="Outside UK",PARTNERS!$E116="Existing partner")</f>
        <v>0</v>
      </c>
      <c r="AK92" s="2" t="b">
        <f>AND(PARTNERS!$D116="Artistic partner",PARTNERS!$E116="New partner")</f>
        <v>0</v>
      </c>
      <c r="AL92" s="2" t="b">
        <f>AND(PARTNERS!$D116="Heritage partner",PARTNERS!$E116="New partner")</f>
        <v>0</v>
      </c>
      <c r="AM92" s="2" t="b">
        <f>AND(PARTNERS!$D116="Funder",PARTNERS!$E116="New partner")</f>
        <v>0</v>
      </c>
      <c r="AN92" s="2" t="b">
        <f>AND(PARTNERS!$D116="Public Service partner",PARTNERS!$E116="New partner")</f>
        <v>0</v>
      </c>
      <c r="AO92" s="2" t="b">
        <f>AND(PARTNERS!$D116="Voluntary Sector / Charity partner",PARTNERS!$E116="New partner")</f>
        <v>0</v>
      </c>
      <c r="AP92" s="2" t="b">
        <f>AND(PARTNERS!$D116="Education partner",PARTNERS!$E116="New partner")</f>
        <v>0</v>
      </c>
      <c r="AQ92" s="2" t="b">
        <f>AND(PARTNERS!$D116="Other",PARTNERS!$E116="New partner")</f>
        <v>0</v>
      </c>
      <c r="AR92" s="2" t="b">
        <f>AND(PARTNERS!$D116="Artistic partner",PARTNERS!$E116="Existing partner")</f>
        <v>0</v>
      </c>
      <c r="AS92" s="2" t="b">
        <f>AND(PARTNERS!$D116="Heritage partner",PARTNERS!$E116="Existing partner")</f>
        <v>0</v>
      </c>
      <c r="AT92" s="2" t="b">
        <f>AND(PARTNERS!$D116="Funder",PARTNERS!$E116="Existing partner")</f>
        <v>0</v>
      </c>
      <c r="AU92" s="2" t="b">
        <f>AND(PARTNERS!$D116="Public Service partner",PARTNERS!$E116="Existing partner")</f>
        <v>0</v>
      </c>
      <c r="AV92" s="2" t="b">
        <f>AND(PARTNERS!$D116="Voluntary Sector / Charity partner",PARTNERS!$E116="Existing partner")</f>
        <v>0</v>
      </c>
      <c r="AW92" s="2" t="b">
        <f>AND(PARTNERS!$D116="Education partner",PARTNERS!$E116="Existing partner")</f>
        <v>0</v>
      </c>
      <c r="AX92" s="2" t="b">
        <f>AND(PARTNERS!$D116="Other",PARTNERS!$E116="Existing partner")</f>
        <v>0</v>
      </c>
    </row>
    <row r="93" spans="20:50">
      <c r="T93" s="2" t="b">
        <f>AND(LEFT('EVENT DELIVERY'!B98,2)="HU",OR(LEN('EVENT DELIVERY'!B98)=6,AND(LEN('EVENT DELIVERY'!B98)=7,MID('EVENT DELIVERY'!B98,4,1)=" ")))</f>
        <v>0</v>
      </c>
      <c r="U93" s="2" t="b">
        <f>AND(LEFT('PROJECT DELIVERY TEAM'!B98,2)="HU",OR(LEN('PROJECT DELIVERY TEAM'!B98)=6,AND(LEN('PROJECT DELIVERY TEAM'!B98)=7,MID('PROJECT DELIVERY TEAM'!B98,4,1)=" ")))</f>
        <v>0</v>
      </c>
      <c r="V93" s="2" t="b">
        <f>AND(LEFT('AUDIENCES &amp; PART... - BY TYPE'!B196,2)="HU",OR(LEN('AUDIENCES &amp; PART... - BY TYPE'!B196)=6,AND(LEN('AUDIENCES &amp; PART... - BY TYPE'!B196)=7,MID('AUDIENCES &amp; PART... - BY TYPE'!B196,4,1)=" ")))</f>
        <v>0</v>
      </c>
      <c r="W93" s="2" t="b">
        <f>AND(LEFT(PARTNERS!B117,2)="HU",OR(LEN(PARTNERS!B117)=6,AND(LEN(PARTNERS!B117)=7,MID(PARTNERS!B117,4,1)=" ")),PARTNERS!E117="New partner")</f>
        <v>0</v>
      </c>
      <c r="X93" s="2" t="b">
        <f>AND(LEFT(PARTNERS!B117,2)="HU",OR(LEN(PARTNERS!B117)=6,AND(LEN(PARTNERS!B117)=7,MID(PARTNERS!B117,4,1)=" ")),PARTNERS!E117="Existing partner")</f>
        <v>0</v>
      </c>
      <c r="Y93" s="2" t="b">
        <f>AND(NOT(AND(LEFT(PARTNERS!B117,2)="HU",OR(LEN(PARTNERS!B117)=6,AND(LEN(PARTNERS!B117)=7,MID(PARTNERS!B117,4,1)=" ")))),PARTNERS!E117="New partner")</f>
        <v>0</v>
      </c>
      <c r="Z93" s="2" t="b">
        <f>AND(NOT(AND(LEFT(PARTNERS!B117,2)="HU",OR(LEN(PARTNERS!B117)=6,AND(LEN(PARTNERS!B117)=7,MID(PARTNERS!B117,4,1)=" ")))),PARTNERS!E117="Existing partner")</f>
        <v>0</v>
      </c>
      <c r="AA93" s="2" t="b">
        <f>AND(PARTNERS!$C117="Hull",PARTNERS!$E117="New partner")</f>
        <v>0</v>
      </c>
      <c r="AB93" s="2" t="b">
        <f>AND(PARTNERS!$C117="East Riding of Yorkshire",PARTNERS!$E117="New partner")</f>
        <v>0</v>
      </c>
      <c r="AC93" s="2" t="b">
        <f>AND(PARTNERS!$C117="Elsewhere in Yorkshire &amp; Humber",PARTNERS!$E117="New partner")</f>
        <v>0</v>
      </c>
      <c r="AD93" s="2" t="b">
        <f>AND(PARTNERS!$C117="Elsewhere in the UK",PARTNERS!$E117="New partner")</f>
        <v>0</v>
      </c>
      <c r="AE93" s="2" t="b">
        <f>AND(PARTNERS!$C117="Outside UK",PARTNERS!$E117="New partner")</f>
        <v>0</v>
      </c>
      <c r="AF93" s="2" t="b">
        <f>AND(PARTNERS!$C117="Hull",PARTNERS!$E117="Existing partner")</f>
        <v>0</v>
      </c>
      <c r="AG93" s="2" t="b">
        <f>AND(PARTNERS!$C117="East Riding of Yorkshire",PARTNERS!$E117="Existing partner")</f>
        <v>0</v>
      </c>
      <c r="AH93" s="2" t="b">
        <f>AND(PARTNERS!$C117="Elsewhere in Yorkshire &amp; Humber",PARTNERS!$E117="Existing partner")</f>
        <v>0</v>
      </c>
      <c r="AI93" s="2" t="b">
        <f>AND(PARTNERS!$C117="Elsewhere in the UK",PARTNERS!$E117="Existing partner")</f>
        <v>0</v>
      </c>
      <c r="AJ93" s="2" t="b">
        <f>AND(PARTNERS!$C117="Outside UK",PARTNERS!$E117="Existing partner")</f>
        <v>0</v>
      </c>
      <c r="AK93" s="2" t="b">
        <f>AND(PARTNERS!$D117="Artistic partner",PARTNERS!$E117="New partner")</f>
        <v>0</v>
      </c>
      <c r="AL93" s="2" t="b">
        <f>AND(PARTNERS!$D117="Heritage partner",PARTNERS!$E117="New partner")</f>
        <v>0</v>
      </c>
      <c r="AM93" s="2" t="b">
        <f>AND(PARTNERS!$D117="Funder",PARTNERS!$E117="New partner")</f>
        <v>0</v>
      </c>
      <c r="AN93" s="2" t="b">
        <f>AND(PARTNERS!$D117="Public Service partner",PARTNERS!$E117="New partner")</f>
        <v>0</v>
      </c>
      <c r="AO93" s="2" t="b">
        <f>AND(PARTNERS!$D117="Voluntary Sector / Charity partner",PARTNERS!$E117="New partner")</f>
        <v>0</v>
      </c>
      <c r="AP93" s="2" t="b">
        <f>AND(PARTNERS!$D117="Education partner",PARTNERS!$E117="New partner")</f>
        <v>0</v>
      </c>
      <c r="AQ93" s="2" t="b">
        <f>AND(PARTNERS!$D117="Other",PARTNERS!$E117="New partner")</f>
        <v>0</v>
      </c>
      <c r="AR93" s="2" t="b">
        <f>AND(PARTNERS!$D117="Artistic partner",PARTNERS!$E117="Existing partner")</f>
        <v>0</v>
      </c>
      <c r="AS93" s="2" t="b">
        <f>AND(PARTNERS!$D117="Heritage partner",PARTNERS!$E117="Existing partner")</f>
        <v>0</v>
      </c>
      <c r="AT93" s="2" t="b">
        <f>AND(PARTNERS!$D117="Funder",PARTNERS!$E117="Existing partner")</f>
        <v>0</v>
      </c>
      <c r="AU93" s="2" t="b">
        <f>AND(PARTNERS!$D117="Public Service partner",PARTNERS!$E117="Existing partner")</f>
        <v>0</v>
      </c>
      <c r="AV93" s="2" t="b">
        <f>AND(PARTNERS!$D117="Voluntary Sector / Charity partner",PARTNERS!$E117="Existing partner")</f>
        <v>0</v>
      </c>
      <c r="AW93" s="2" t="b">
        <f>AND(PARTNERS!$D117="Education partner",PARTNERS!$E117="Existing partner")</f>
        <v>0</v>
      </c>
      <c r="AX93" s="2" t="b">
        <f>AND(PARTNERS!$D117="Other",PARTNERS!$E117="Existing partner")</f>
        <v>0</v>
      </c>
    </row>
    <row r="94" spans="20:50">
      <c r="T94" s="2" t="b">
        <f>AND(LEFT('EVENT DELIVERY'!B99,2)="HU",OR(LEN('EVENT DELIVERY'!B99)=6,AND(LEN('EVENT DELIVERY'!B99)=7,MID('EVENT DELIVERY'!B99,4,1)=" ")))</f>
        <v>0</v>
      </c>
      <c r="U94" s="2" t="b">
        <f>AND(LEFT('PROJECT DELIVERY TEAM'!B99,2)="HU",OR(LEN('PROJECT DELIVERY TEAM'!B99)=6,AND(LEN('PROJECT DELIVERY TEAM'!B99)=7,MID('PROJECT DELIVERY TEAM'!B99,4,1)=" ")))</f>
        <v>0</v>
      </c>
      <c r="V94" s="2" t="b">
        <f>AND(LEFT('AUDIENCES &amp; PART... - BY TYPE'!B197,2)="HU",OR(LEN('AUDIENCES &amp; PART... - BY TYPE'!B197)=6,AND(LEN('AUDIENCES &amp; PART... - BY TYPE'!B197)=7,MID('AUDIENCES &amp; PART... - BY TYPE'!B197,4,1)=" ")))</f>
        <v>0</v>
      </c>
      <c r="W94" s="2" t="b">
        <f>AND(LEFT(PARTNERS!B118,2)="HU",OR(LEN(PARTNERS!B118)=6,AND(LEN(PARTNERS!B118)=7,MID(PARTNERS!B118,4,1)=" ")),PARTNERS!E118="New partner")</f>
        <v>0</v>
      </c>
      <c r="X94" s="2" t="b">
        <f>AND(LEFT(PARTNERS!B118,2)="HU",OR(LEN(PARTNERS!B118)=6,AND(LEN(PARTNERS!B118)=7,MID(PARTNERS!B118,4,1)=" ")),PARTNERS!E118="Existing partner")</f>
        <v>0</v>
      </c>
      <c r="Y94" s="2" t="b">
        <f>AND(NOT(AND(LEFT(PARTNERS!B118,2)="HU",OR(LEN(PARTNERS!B118)=6,AND(LEN(PARTNERS!B118)=7,MID(PARTNERS!B118,4,1)=" ")))),PARTNERS!E118="New partner")</f>
        <v>0</v>
      </c>
      <c r="Z94" s="2" t="b">
        <f>AND(NOT(AND(LEFT(PARTNERS!B118,2)="HU",OR(LEN(PARTNERS!B118)=6,AND(LEN(PARTNERS!B118)=7,MID(PARTNERS!B118,4,1)=" ")))),PARTNERS!E118="Existing partner")</f>
        <v>0</v>
      </c>
      <c r="AA94" s="2" t="b">
        <f>AND(PARTNERS!$C118="Hull",PARTNERS!$E118="New partner")</f>
        <v>0</v>
      </c>
      <c r="AB94" s="2" t="b">
        <f>AND(PARTNERS!$C118="East Riding of Yorkshire",PARTNERS!$E118="New partner")</f>
        <v>0</v>
      </c>
      <c r="AC94" s="2" t="b">
        <f>AND(PARTNERS!$C118="Elsewhere in Yorkshire &amp; Humber",PARTNERS!$E118="New partner")</f>
        <v>0</v>
      </c>
      <c r="AD94" s="2" t="b">
        <f>AND(PARTNERS!$C118="Elsewhere in the UK",PARTNERS!$E118="New partner")</f>
        <v>0</v>
      </c>
      <c r="AE94" s="2" t="b">
        <f>AND(PARTNERS!$C118="Outside UK",PARTNERS!$E118="New partner")</f>
        <v>0</v>
      </c>
      <c r="AF94" s="2" t="b">
        <f>AND(PARTNERS!$C118="Hull",PARTNERS!$E118="Existing partner")</f>
        <v>0</v>
      </c>
      <c r="AG94" s="2" t="b">
        <f>AND(PARTNERS!$C118="East Riding of Yorkshire",PARTNERS!$E118="Existing partner")</f>
        <v>0</v>
      </c>
      <c r="AH94" s="2" t="b">
        <f>AND(PARTNERS!$C118="Elsewhere in Yorkshire &amp; Humber",PARTNERS!$E118="Existing partner")</f>
        <v>0</v>
      </c>
      <c r="AI94" s="2" t="b">
        <f>AND(PARTNERS!$C118="Elsewhere in the UK",PARTNERS!$E118="Existing partner")</f>
        <v>0</v>
      </c>
      <c r="AJ94" s="2" t="b">
        <f>AND(PARTNERS!$C118="Outside UK",PARTNERS!$E118="Existing partner")</f>
        <v>0</v>
      </c>
      <c r="AK94" s="2" t="b">
        <f>AND(PARTNERS!$D118="Artistic partner",PARTNERS!$E118="New partner")</f>
        <v>0</v>
      </c>
      <c r="AL94" s="2" t="b">
        <f>AND(PARTNERS!$D118="Heritage partner",PARTNERS!$E118="New partner")</f>
        <v>0</v>
      </c>
      <c r="AM94" s="2" t="b">
        <f>AND(PARTNERS!$D118="Funder",PARTNERS!$E118="New partner")</f>
        <v>0</v>
      </c>
      <c r="AN94" s="2" t="b">
        <f>AND(PARTNERS!$D118="Public Service partner",PARTNERS!$E118="New partner")</f>
        <v>0</v>
      </c>
      <c r="AO94" s="2" t="b">
        <f>AND(PARTNERS!$D118="Voluntary Sector / Charity partner",PARTNERS!$E118="New partner")</f>
        <v>0</v>
      </c>
      <c r="AP94" s="2" t="b">
        <f>AND(PARTNERS!$D118="Education partner",PARTNERS!$E118="New partner")</f>
        <v>0</v>
      </c>
      <c r="AQ94" s="2" t="b">
        <f>AND(PARTNERS!$D118="Other",PARTNERS!$E118="New partner")</f>
        <v>0</v>
      </c>
      <c r="AR94" s="2" t="b">
        <f>AND(PARTNERS!$D118="Artistic partner",PARTNERS!$E118="Existing partner")</f>
        <v>0</v>
      </c>
      <c r="AS94" s="2" t="b">
        <f>AND(PARTNERS!$D118="Heritage partner",PARTNERS!$E118="Existing partner")</f>
        <v>0</v>
      </c>
      <c r="AT94" s="2" t="b">
        <f>AND(PARTNERS!$D118="Funder",PARTNERS!$E118="Existing partner")</f>
        <v>0</v>
      </c>
      <c r="AU94" s="2" t="b">
        <f>AND(PARTNERS!$D118="Public Service partner",PARTNERS!$E118="Existing partner")</f>
        <v>0</v>
      </c>
      <c r="AV94" s="2" t="b">
        <f>AND(PARTNERS!$D118="Voluntary Sector / Charity partner",PARTNERS!$E118="Existing partner")</f>
        <v>0</v>
      </c>
      <c r="AW94" s="2" t="b">
        <f>AND(PARTNERS!$D118="Education partner",PARTNERS!$E118="Existing partner")</f>
        <v>0</v>
      </c>
      <c r="AX94" s="2" t="b">
        <f>AND(PARTNERS!$D118="Other",PARTNERS!$E118="Existing partner")</f>
        <v>0</v>
      </c>
    </row>
    <row r="95" spans="20:50">
      <c r="T95" s="2" t="b">
        <f>AND(LEFT('EVENT DELIVERY'!B100,2)="HU",OR(LEN('EVENT DELIVERY'!B100)=6,AND(LEN('EVENT DELIVERY'!B100)=7,MID('EVENT DELIVERY'!B100,4,1)=" ")))</f>
        <v>0</v>
      </c>
      <c r="U95" s="2" t="b">
        <f>AND(LEFT('PROJECT DELIVERY TEAM'!B100,2)="HU",OR(LEN('PROJECT DELIVERY TEAM'!B100)=6,AND(LEN('PROJECT DELIVERY TEAM'!B100)=7,MID('PROJECT DELIVERY TEAM'!B100,4,1)=" ")))</f>
        <v>0</v>
      </c>
      <c r="V95" s="2" t="b">
        <f>AND(LEFT('AUDIENCES &amp; PART... - BY TYPE'!B198,2)="HU",OR(LEN('AUDIENCES &amp; PART... - BY TYPE'!B198)=6,AND(LEN('AUDIENCES &amp; PART... - BY TYPE'!B198)=7,MID('AUDIENCES &amp; PART... - BY TYPE'!B198,4,1)=" ")))</f>
        <v>0</v>
      </c>
      <c r="W95" s="2" t="b">
        <f>AND(LEFT(PARTNERS!B119,2)="HU",OR(LEN(PARTNERS!B119)=6,AND(LEN(PARTNERS!B119)=7,MID(PARTNERS!B119,4,1)=" ")),PARTNERS!E119="New partner")</f>
        <v>0</v>
      </c>
      <c r="X95" s="2" t="b">
        <f>AND(LEFT(PARTNERS!B119,2)="HU",OR(LEN(PARTNERS!B119)=6,AND(LEN(PARTNERS!B119)=7,MID(PARTNERS!B119,4,1)=" ")),PARTNERS!E119="Existing partner")</f>
        <v>0</v>
      </c>
      <c r="Y95" s="2" t="b">
        <f>AND(NOT(AND(LEFT(PARTNERS!B119,2)="HU",OR(LEN(PARTNERS!B119)=6,AND(LEN(PARTNERS!B119)=7,MID(PARTNERS!B119,4,1)=" ")))),PARTNERS!E119="New partner")</f>
        <v>0</v>
      </c>
      <c r="Z95" s="2" t="b">
        <f>AND(NOT(AND(LEFT(PARTNERS!B119,2)="HU",OR(LEN(PARTNERS!B119)=6,AND(LEN(PARTNERS!B119)=7,MID(PARTNERS!B119,4,1)=" ")))),PARTNERS!E119="Existing partner")</f>
        <v>0</v>
      </c>
      <c r="AA95" s="2" t="b">
        <f>AND(PARTNERS!$C119="Hull",PARTNERS!$E119="New partner")</f>
        <v>0</v>
      </c>
      <c r="AB95" s="2" t="b">
        <f>AND(PARTNERS!$C119="East Riding of Yorkshire",PARTNERS!$E119="New partner")</f>
        <v>0</v>
      </c>
      <c r="AC95" s="2" t="b">
        <f>AND(PARTNERS!$C119="Elsewhere in Yorkshire &amp; Humber",PARTNERS!$E119="New partner")</f>
        <v>0</v>
      </c>
      <c r="AD95" s="2" t="b">
        <f>AND(PARTNERS!$C119="Elsewhere in the UK",PARTNERS!$E119="New partner")</f>
        <v>0</v>
      </c>
      <c r="AE95" s="2" t="b">
        <f>AND(PARTNERS!$C119="Outside UK",PARTNERS!$E119="New partner")</f>
        <v>0</v>
      </c>
      <c r="AF95" s="2" t="b">
        <f>AND(PARTNERS!$C119="Hull",PARTNERS!$E119="Existing partner")</f>
        <v>0</v>
      </c>
      <c r="AG95" s="2" t="b">
        <f>AND(PARTNERS!$C119="East Riding of Yorkshire",PARTNERS!$E119="Existing partner")</f>
        <v>0</v>
      </c>
      <c r="AH95" s="2" t="b">
        <f>AND(PARTNERS!$C119="Elsewhere in Yorkshire &amp; Humber",PARTNERS!$E119="Existing partner")</f>
        <v>0</v>
      </c>
      <c r="AI95" s="2" t="b">
        <f>AND(PARTNERS!$C119="Elsewhere in the UK",PARTNERS!$E119="Existing partner")</f>
        <v>0</v>
      </c>
      <c r="AJ95" s="2" t="b">
        <f>AND(PARTNERS!$C119="Outside UK",PARTNERS!$E119="Existing partner")</f>
        <v>0</v>
      </c>
      <c r="AK95" s="2" t="b">
        <f>AND(PARTNERS!$D119="Artistic partner",PARTNERS!$E119="New partner")</f>
        <v>0</v>
      </c>
      <c r="AL95" s="2" t="b">
        <f>AND(PARTNERS!$D119="Heritage partner",PARTNERS!$E119="New partner")</f>
        <v>0</v>
      </c>
      <c r="AM95" s="2" t="b">
        <f>AND(PARTNERS!$D119="Funder",PARTNERS!$E119="New partner")</f>
        <v>0</v>
      </c>
      <c r="AN95" s="2" t="b">
        <f>AND(PARTNERS!$D119="Public Service partner",PARTNERS!$E119="New partner")</f>
        <v>0</v>
      </c>
      <c r="AO95" s="2" t="b">
        <f>AND(PARTNERS!$D119="Voluntary Sector / Charity partner",PARTNERS!$E119="New partner")</f>
        <v>0</v>
      </c>
      <c r="AP95" s="2" t="b">
        <f>AND(PARTNERS!$D119="Education partner",PARTNERS!$E119="New partner")</f>
        <v>0</v>
      </c>
      <c r="AQ95" s="2" t="b">
        <f>AND(PARTNERS!$D119="Other",PARTNERS!$E119="New partner")</f>
        <v>0</v>
      </c>
      <c r="AR95" s="2" t="b">
        <f>AND(PARTNERS!$D119="Artistic partner",PARTNERS!$E119="Existing partner")</f>
        <v>0</v>
      </c>
      <c r="AS95" s="2" t="b">
        <f>AND(PARTNERS!$D119="Heritage partner",PARTNERS!$E119="Existing partner")</f>
        <v>0</v>
      </c>
      <c r="AT95" s="2" t="b">
        <f>AND(PARTNERS!$D119="Funder",PARTNERS!$E119="Existing partner")</f>
        <v>0</v>
      </c>
      <c r="AU95" s="2" t="b">
        <f>AND(PARTNERS!$D119="Public Service partner",PARTNERS!$E119="Existing partner")</f>
        <v>0</v>
      </c>
      <c r="AV95" s="2" t="b">
        <f>AND(PARTNERS!$D119="Voluntary Sector / Charity partner",PARTNERS!$E119="Existing partner")</f>
        <v>0</v>
      </c>
      <c r="AW95" s="2" t="b">
        <f>AND(PARTNERS!$D119="Education partner",PARTNERS!$E119="Existing partner")</f>
        <v>0</v>
      </c>
      <c r="AX95" s="2" t="b">
        <f>AND(PARTNERS!$D119="Other",PARTNERS!$E119="Existing partner")</f>
        <v>0</v>
      </c>
    </row>
    <row r="96" spans="20:50">
      <c r="T96" s="2" t="b">
        <f>AND(LEFT('EVENT DELIVERY'!B101,2)="HU",OR(LEN('EVENT DELIVERY'!B101)=6,AND(LEN('EVENT DELIVERY'!B101)=7,MID('EVENT DELIVERY'!B101,4,1)=" ")))</f>
        <v>0</v>
      </c>
      <c r="U96" s="2" t="b">
        <f>AND(LEFT('PROJECT DELIVERY TEAM'!B101,2)="HU",OR(LEN('PROJECT DELIVERY TEAM'!B101)=6,AND(LEN('PROJECT DELIVERY TEAM'!B101)=7,MID('PROJECT DELIVERY TEAM'!B101,4,1)=" ")))</f>
        <v>0</v>
      </c>
      <c r="V96" s="2" t="b">
        <f>AND(LEFT('AUDIENCES &amp; PART... - BY TYPE'!B199,2)="HU",OR(LEN('AUDIENCES &amp; PART... - BY TYPE'!B199)=6,AND(LEN('AUDIENCES &amp; PART... - BY TYPE'!B199)=7,MID('AUDIENCES &amp; PART... - BY TYPE'!B199,4,1)=" ")))</f>
        <v>0</v>
      </c>
      <c r="W96" s="2" t="b">
        <f>AND(LEFT(PARTNERS!B120,2)="HU",OR(LEN(PARTNERS!B120)=6,AND(LEN(PARTNERS!B120)=7,MID(PARTNERS!B120,4,1)=" ")),PARTNERS!E120="New partner")</f>
        <v>0</v>
      </c>
      <c r="X96" s="2" t="b">
        <f>AND(LEFT(PARTNERS!B120,2)="HU",OR(LEN(PARTNERS!B120)=6,AND(LEN(PARTNERS!B120)=7,MID(PARTNERS!B120,4,1)=" ")),PARTNERS!E120="Existing partner")</f>
        <v>0</v>
      </c>
      <c r="Y96" s="2" t="b">
        <f>AND(NOT(AND(LEFT(PARTNERS!B120,2)="HU",OR(LEN(PARTNERS!B120)=6,AND(LEN(PARTNERS!B120)=7,MID(PARTNERS!B120,4,1)=" ")))),PARTNERS!E120="New partner")</f>
        <v>0</v>
      </c>
      <c r="Z96" s="2" t="b">
        <f>AND(NOT(AND(LEFT(PARTNERS!B120,2)="HU",OR(LEN(PARTNERS!B120)=6,AND(LEN(PARTNERS!B120)=7,MID(PARTNERS!B120,4,1)=" ")))),PARTNERS!E120="Existing partner")</f>
        <v>0</v>
      </c>
      <c r="AA96" s="2" t="b">
        <f>AND(PARTNERS!$C120="Hull",PARTNERS!$E120="New partner")</f>
        <v>0</v>
      </c>
      <c r="AB96" s="2" t="b">
        <f>AND(PARTNERS!$C120="East Riding of Yorkshire",PARTNERS!$E120="New partner")</f>
        <v>0</v>
      </c>
      <c r="AC96" s="2" t="b">
        <f>AND(PARTNERS!$C120="Elsewhere in Yorkshire &amp; Humber",PARTNERS!$E120="New partner")</f>
        <v>0</v>
      </c>
      <c r="AD96" s="2" t="b">
        <f>AND(PARTNERS!$C120="Elsewhere in the UK",PARTNERS!$E120="New partner")</f>
        <v>0</v>
      </c>
      <c r="AE96" s="2" t="b">
        <f>AND(PARTNERS!$C120="Outside UK",PARTNERS!$E120="New partner")</f>
        <v>0</v>
      </c>
      <c r="AF96" s="2" t="b">
        <f>AND(PARTNERS!$C120="Hull",PARTNERS!$E120="Existing partner")</f>
        <v>0</v>
      </c>
      <c r="AG96" s="2" t="b">
        <f>AND(PARTNERS!$C120="East Riding of Yorkshire",PARTNERS!$E120="Existing partner")</f>
        <v>0</v>
      </c>
      <c r="AH96" s="2" t="b">
        <f>AND(PARTNERS!$C120="Elsewhere in Yorkshire &amp; Humber",PARTNERS!$E120="Existing partner")</f>
        <v>0</v>
      </c>
      <c r="AI96" s="2" t="b">
        <f>AND(PARTNERS!$C120="Elsewhere in the UK",PARTNERS!$E120="Existing partner")</f>
        <v>0</v>
      </c>
      <c r="AJ96" s="2" t="b">
        <f>AND(PARTNERS!$C120="Outside UK",PARTNERS!$E120="Existing partner")</f>
        <v>0</v>
      </c>
      <c r="AK96" s="2" t="b">
        <f>AND(PARTNERS!$D120="Artistic partner",PARTNERS!$E120="New partner")</f>
        <v>0</v>
      </c>
      <c r="AL96" s="2" t="b">
        <f>AND(PARTNERS!$D120="Heritage partner",PARTNERS!$E120="New partner")</f>
        <v>0</v>
      </c>
      <c r="AM96" s="2" t="b">
        <f>AND(PARTNERS!$D120="Funder",PARTNERS!$E120="New partner")</f>
        <v>0</v>
      </c>
      <c r="AN96" s="2" t="b">
        <f>AND(PARTNERS!$D120="Public Service partner",PARTNERS!$E120="New partner")</f>
        <v>0</v>
      </c>
      <c r="AO96" s="2" t="b">
        <f>AND(PARTNERS!$D120="Voluntary Sector / Charity partner",PARTNERS!$E120="New partner")</f>
        <v>0</v>
      </c>
      <c r="AP96" s="2" t="b">
        <f>AND(PARTNERS!$D120="Education partner",PARTNERS!$E120="New partner")</f>
        <v>0</v>
      </c>
      <c r="AQ96" s="2" t="b">
        <f>AND(PARTNERS!$D120="Other",PARTNERS!$E120="New partner")</f>
        <v>0</v>
      </c>
      <c r="AR96" s="2" t="b">
        <f>AND(PARTNERS!$D120="Artistic partner",PARTNERS!$E120="Existing partner")</f>
        <v>0</v>
      </c>
      <c r="AS96" s="2" t="b">
        <f>AND(PARTNERS!$D120="Heritage partner",PARTNERS!$E120="Existing partner")</f>
        <v>0</v>
      </c>
      <c r="AT96" s="2" t="b">
        <f>AND(PARTNERS!$D120="Funder",PARTNERS!$E120="Existing partner")</f>
        <v>0</v>
      </c>
      <c r="AU96" s="2" t="b">
        <f>AND(PARTNERS!$D120="Public Service partner",PARTNERS!$E120="Existing partner")</f>
        <v>0</v>
      </c>
      <c r="AV96" s="2" t="b">
        <f>AND(PARTNERS!$D120="Voluntary Sector / Charity partner",PARTNERS!$E120="Existing partner")</f>
        <v>0</v>
      </c>
      <c r="AW96" s="2" t="b">
        <f>AND(PARTNERS!$D120="Education partner",PARTNERS!$E120="Existing partner")</f>
        <v>0</v>
      </c>
      <c r="AX96" s="2" t="b">
        <f>AND(PARTNERS!$D120="Other",PARTNERS!$E120="Existing partner")</f>
        <v>0</v>
      </c>
    </row>
    <row r="97" spans="20:50">
      <c r="T97" s="2" t="b">
        <f>AND(LEFT('EVENT DELIVERY'!B102,2)="HU",OR(LEN('EVENT DELIVERY'!B102)=6,AND(LEN('EVENT DELIVERY'!B102)=7,MID('EVENT DELIVERY'!B102,4,1)=" ")))</f>
        <v>0</v>
      </c>
      <c r="U97" s="2" t="b">
        <f>AND(LEFT('PROJECT DELIVERY TEAM'!B102,2)="HU",OR(LEN('PROJECT DELIVERY TEAM'!B102)=6,AND(LEN('PROJECT DELIVERY TEAM'!B102)=7,MID('PROJECT DELIVERY TEAM'!B102,4,1)=" ")))</f>
        <v>0</v>
      </c>
      <c r="V97" s="2" t="b">
        <f>AND(LEFT('AUDIENCES &amp; PART... - BY TYPE'!B200,2)="HU",OR(LEN('AUDIENCES &amp; PART... - BY TYPE'!B200)=6,AND(LEN('AUDIENCES &amp; PART... - BY TYPE'!B200)=7,MID('AUDIENCES &amp; PART... - BY TYPE'!B200,4,1)=" ")))</f>
        <v>0</v>
      </c>
      <c r="W97" s="2" t="b">
        <f>AND(LEFT(PARTNERS!B121,2)="HU",OR(LEN(PARTNERS!B121)=6,AND(LEN(PARTNERS!B121)=7,MID(PARTNERS!B121,4,1)=" ")),PARTNERS!E121="New partner")</f>
        <v>0</v>
      </c>
      <c r="X97" s="2" t="b">
        <f>AND(LEFT(PARTNERS!B121,2)="HU",OR(LEN(PARTNERS!B121)=6,AND(LEN(PARTNERS!B121)=7,MID(PARTNERS!B121,4,1)=" ")),PARTNERS!E121="Existing partner")</f>
        <v>0</v>
      </c>
      <c r="Y97" s="2" t="b">
        <f>AND(NOT(AND(LEFT(PARTNERS!B121,2)="HU",OR(LEN(PARTNERS!B121)=6,AND(LEN(PARTNERS!B121)=7,MID(PARTNERS!B121,4,1)=" ")))),PARTNERS!E121="New partner")</f>
        <v>0</v>
      </c>
      <c r="Z97" s="2" t="b">
        <f>AND(NOT(AND(LEFT(PARTNERS!B121,2)="HU",OR(LEN(PARTNERS!B121)=6,AND(LEN(PARTNERS!B121)=7,MID(PARTNERS!B121,4,1)=" ")))),PARTNERS!E121="Existing partner")</f>
        <v>0</v>
      </c>
      <c r="AA97" s="2" t="b">
        <f>AND(PARTNERS!$C121="Hull",PARTNERS!$E121="New partner")</f>
        <v>0</v>
      </c>
      <c r="AB97" s="2" t="b">
        <f>AND(PARTNERS!$C121="East Riding of Yorkshire",PARTNERS!$E121="New partner")</f>
        <v>0</v>
      </c>
      <c r="AC97" s="2" t="b">
        <f>AND(PARTNERS!$C121="Elsewhere in Yorkshire &amp; Humber",PARTNERS!$E121="New partner")</f>
        <v>0</v>
      </c>
      <c r="AD97" s="2" t="b">
        <f>AND(PARTNERS!$C121="Elsewhere in the UK",PARTNERS!$E121="New partner")</f>
        <v>0</v>
      </c>
      <c r="AE97" s="2" t="b">
        <f>AND(PARTNERS!$C121="Outside UK",PARTNERS!$E121="New partner")</f>
        <v>0</v>
      </c>
      <c r="AF97" s="2" t="b">
        <f>AND(PARTNERS!$C121="Hull",PARTNERS!$E121="Existing partner")</f>
        <v>0</v>
      </c>
      <c r="AG97" s="2" t="b">
        <f>AND(PARTNERS!$C121="East Riding of Yorkshire",PARTNERS!$E121="Existing partner")</f>
        <v>0</v>
      </c>
      <c r="AH97" s="2" t="b">
        <f>AND(PARTNERS!$C121="Elsewhere in Yorkshire &amp; Humber",PARTNERS!$E121="Existing partner")</f>
        <v>0</v>
      </c>
      <c r="AI97" s="2" t="b">
        <f>AND(PARTNERS!$C121="Elsewhere in the UK",PARTNERS!$E121="Existing partner")</f>
        <v>0</v>
      </c>
      <c r="AJ97" s="2" t="b">
        <f>AND(PARTNERS!$C121="Outside UK",PARTNERS!$E121="Existing partner")</f>
        <v>0</v>
      </c>
      <c r="AK97" s="2" t="b">
        <f>AND(PARTNERS!$D121="Artistic partner",PARTNERS!$E121="New partner")</f>
        <v>0</v>
      </c>
      <c r="AL97" s="2" t="b">
        <f>AND(PARTNERS!$D121="Heritage partner",PARTNERS!$E121="New partner")</f>
        <v>0</v>
      </c>
      <c r="AM97" s="2" t="b">
        <f>AND(PARTNERS!$D121="Funder",PARTNERS!$E121="New partner")</f>
        <v>0</v>
      </c>
      <c r="AN97" s="2" t="b">
        <f>AND(PARTNERS!$D121="Public Service partner",PARTNERS!$E121="New partner")</f>
        <v>0</v>
      </c>
      <c r="AO97" s="2" t="b">
        <f>AND(PARTNERS!$D121="Voluntary Sector / Charity partner",PARTNERS!$E121="New partner")</f>
        <v>0</v>
      </c>
      <c r="AP97" s="2" t="b">
        <f>AND(PARTNERS!$D121="Education partner",PARTNERS!$E121="New partner")</f>
        <v>0</v>
      </c>
      <c r="AQ97" s="2" t="b">
        <f>AND(PARTNERS!$D121="Other",PARTNERS!$E121="New partner")</f>
        <v>0</v>
      </c>
      <c r="AR97" s="2" t="b">
        <f>AND(PARTNERS!$D121="Artistic partner",PARTNERS!$E121="Existing partner")</f>
        <v>0</v>
      </c>
      <c r="AS97" s="2" t="b">
        <f>AND(PARTNERS!$D121="Heritage partner",PARTNERS!$E121="Existing partner")</f>
        <v>0</v>
      </c>
      <c r="AT97" s="2" t="b">
        <f>AND(PARTNERS!$D121="Funder",PARTNERS!$E121="Existing partner")</f>
        <v>0</v>
      </c>
      <c r="AU97" s="2" t="b">
        <f>AND(PARTNERS!$D121="Public Service partner",PARTNERS!$E121="Existing partner")</f>
        <v>0</v>
      </c>
      <c r="AV97" s="2" t="b">
        <f>AND(PARTNERS!$D121="Voluntary Sector / Charity partner",PARTNERS!$E121="Existing partner")</f>
        <v>0</v>
      </c>
      <c r="AW97" s="2" t="b">
        <f>AND(PARTNERS!$D121="Education partner",PARTNERS!$E121="Existing partner")</f>
        <v>0</v>
      </c>
      <c r="AX97" s="2" t="b">
        <f>AND(PARTNERS!$D121="Other",PARTNERS!$E121="Existing partner")</f>
        <v>0</v>
      </c>
    </row>
    <row r="98" spans="20:50">
      <c r="T98" s="2" t="b">
        <f>AND(LEFT('EVENT DELIVERY'!B103,2)="HU",OR(LEN('EVENT DELIVERY'!B103)=6,AND(LEN('EVENT DELIVERY'!B103)=7,MID('EVENT DELIVERY'!B103,4,1)=" ")))</f>
        <v>0</v>
      </c>
      <c r="U98" s="2" t="b">
        <f>AND(LEFT('PROJECT DELIVERY TEAM'!B103,2)="HU",OR(LEN('PROJECT DELIVERY TEAM'!B103)=6,AND(LEN('PROJECT DELIVERY TEAM'!B103)=7,MID('PROJECT DELIVERY TEAM'!B103,4,1)=" ")))</f>
        <v>0</v>
      </c>
      <c r="V98" s="2" t="b">
        <f>AND(LEFT('AUDIENCES &amp; PART... - BY TYPE'!B201,2)="HU",OR(LEN('AUDIENCES &amp; PART... - BY TYPE'!B201)=6,AND(LEN('AUDIENCES &amp; PART... - BY TYPE'!B201)=7,MID('AUDIENCES &amp; PART... - BY TYPE'!B201,4,1)=" ")))</f>
        <v>0</v>
      </c>
      <c r="W98" s="2" t="b">
        <f>AND(LEFT(PARTNERS!B122,2)="HU",OR(LEN(PARTNERS!B122)=6,AND(LEN(PARTNERS!B122)=7,MID(PARTNERS!B122,4,1)=" ")),PARTNERS!E122="New partner")</f>
        <v>0</v>
      </c>
      <c r="X98" s="2" t="b">
        <f>AND(LEFT(PARTNERS!B122,2)="HU",OR(LEN(PARTNERS!B122)=6,AND(LEN(PARTNERS!B122)=7,MID(PARTNERS!B122,4,1)=" ")),PARTNERS!E122="Existing partner")</f>
        <v>0</v>
      </c>
      <c r="Y98" s="2" t="b">
        <f>AND(NOT(AND(LEFT(PARTNERS!B122,2)="HU",OR(LEN(PARTNERS!B122)=6,AND(LEN(PARTNERS!B122)=7,MID(PARTNERS!B122,4,1)=" ")))),PARTNERS!E122="New partner")</f>
        <v>0</v>
      </c>
      <c r="Z98" s="2" t="b">
        <f>AND(NOT(AND(LEFT(PARTNERS!B122,2)="HU",OR(LEN(PARTNERS!B122)=6,AND(LEN(PARTNERS!B122)=7,MID(PARTNERS!B122,4,1)=" ")))),PARTNERS!E122="Existing partner")</f>
        <v>0</v>
      </c>
      <c r="AA98" s="2" t="b">
        <f>AND(PARTNERS!$C122="Hull",PARTNERS!$E122="New partner")</f>
        <v>0</v>
      </c>
      <c r="AB98" s="2" t="b">
        <f>AND(PARTNERS!$C122="East Riding of Yorkshire",PARTNERS!$E122="New partner")</f>
        <v>0</v>
      </c>
      <c r="AC98" s="2" t="b">
        <f>AND(PARTNERS!$C122="Elsewhere in Yorkshire &amp; Humber",PARTNERS!$E122="New partner")</f>
        <v>0</v>
      </c>
      <c r="AD98" s="2" t="b">
        <f>AND(PARTNERS!$C122="Elsewhere in the UK",PARTNERS!$E122="New partner")</f>
        <v>0</v>
      </c>
      <c r="AE98" s="2" t="b">
        <f>AND(PARTNERS!$C122="Outside UK",PARTNERS!$E122="New partner")</f>
        <v>0</v>
      </c>
      <c r="AF98" s="2" t="b">
        <f>AND(PARTNERS!$C122="Hull",PARTNERS!$E122="Existing partner")</f>
        <v>0</v>
      </c>
      <c r="AG98" s="2" t="b">
        <f>AND(PARTNERS!$C122="East Riding of Yorkshire",PARTNERS!$E122="Existing partner")</f>
        <v>0</v>
      </c>
      <c r="AH98" s="2" t="b">
        <f>AND(PARTNERS!$C122="Elsewhere in Yorkshire &amp; Humber",PARTNERS!$E122="Existing partner")</f>
        <v>0</v>
      </c>
      <c r="AI98" s="2" t="b">
        <f>AND(PARTNERS!$C122="Elsewhere in the UK",PARTNERS!$E122="Existing partner")</f>
        <v>0</v>
      </c>
      <c r="AJ98" s="2" t="b">
        <f>AND(PARTNERS!$C122="Outside UK",PARTNERS!$E122="Existing partner")</f>
        <v>0</v>
      </c>
      <c r="AK98" s="2" t="b">
        <f>AND(PARTNERS!$D122="Artistic partner",PARTNERS!$E122="New partner")</f>
        <v>0</v>
      </c>
      <c r="AL98" s="2" t="b">
        <f>AND(PARTNERS!$D122="Heritage partner",PARTNERS!$E122="New partner")</f>
        <v>0</v>
      </c>
      <c r="AM98" s="2" t="b">
        <f>AND(PARTNERS!$D122="Funder",PARTNERS!$E122="New partner")</f>
        <v>0</v>
      </c>
      <c r="AN98" s="2" t="b">
        <f>AND(PARTNERS!$D122="Public Service partner",PARTNERS!$E122="New partner")</f>
        <v>0</v>
      </c>
      <c r="AO98" s="2" t="b">
        <f>AND(PARTNERS!$D122="Voluntary Sector / Charity partner",PARTNERS!$E122="New partner")</f>
        <v>0</v>
      </c>
      <c r="AP98" s="2" t="b">
        <f>AND(PARTNERS!$D122="Education partner",PARTNERS!$E122="New partner")</f>
        <v>0</v>
      </c>
      <c r="AQ98" s="2" t="b">
        <f>AND(PARTNERS!$D122="Other",PARTNERS!$E122="New partner")</f>
        <v>0</v>
      </c>
      <c r="AR98" s="2" t="b">
        <f>AND(PARTNERS!$D122="Artistic partner",PARTNERS!$E122="Existing partner")</f>
        <v>0</v>
      </c>
      <c r="AS98" s="2" t="b">
        <f>AND(PARTNERS!$D122="Heritage partner",PARTNERS!$E122="Existing partner")</f>
        <v>0</v>
      </c>
      <c r="AT98" s="2" t="b">
        <f>AND(PARTNERS!$D122="Funder",PARTNERS!$E122="Existing partner")</f>
        <v>0</v>
      </c>
      <c r="AU98" s="2" t="b">
        <f>AND(PARTNERS!$D122="Public Service partner",PARTNERS!$E122="Existing partner")</f>
        <v>0</v>
      </c>
      <c r="AV98" s="2" t="b">
        <f>AND(PARTNERS!$D122="Voluntary Sector / Charity partner",PARTNERS!$E122="Existing partner")</f>
        <v>0</v>
      </c>
      <c r="AW98" s="2" t="b">
        <f>AND(PARTNERS!$D122="Education partner",PARTNERS!$E122="Existing partner")</f>
        <v>0</v>
      </c>
      <c r="AX98" s="2" t="b">
        <f>AND(PARTNERS!$D122="Other",PARTNERS!$E122="Existing partner")</f>
        <v>0</v>
      </c>
    </row>
    <row r="99" spans="20:50">
      <c r="T99" s="2" t="b">
        <f>AND(LEFT('EVENT DELIVERY'!B104,2)="HU",OR(LEN('EVENT DELIVERY'!B104)=6,AND(LEN('EVENT DELIVERY'!B104)=7,MID('EVENT DELIVERY'!B104,4,1)=" ")))</f>
        <v>0</v>
      </c>
      <c r="U99" s="2" t="b">
        <f>AND(LEFT('PROJECT DELIVERY TEAM'!B104,2)="HU",OR(LEN('PROJECT DELIVERY TEAM'!B104)=6,AND(LEN('PROJECT DELIVERY TEAM'!B104)=7,MID('PROJECT DELIVERY TEAM'!B104,4,1)=" ")))</f>
        <v>0</v>
      </c>
      <c r="V99" s="2" t="b">
        <f>AND(LEFT('AUDIENCES &amp; PART... - BY TYPE'!B202,2)="HU",OR(LEN('AUDIENCES &amp; PART... - BY TYPE'!B202)=6,AND(LEN('AUDIENCES &amp; PART... - BY TYPE'!B202)=7,MID('AUDIENCES &amp; PART... - BY TYPE'!B202,4,1)=" ")))</f>
        <v>0</v>
      </c>
      <c r="W99" s="2" t="b">
        <f>AND(LEFT(PARTNERS!B123,2)="HU",OR(LEN(PARTNERS!B123)=6,AND(LEN(PARTNERS!B123)=7,MID(PARTNERS!B123,4,1)=" ")),PARTNERS!E123="New partner")</f>
        <v>0</v>
      </c>
      <c r="X99" s="2" t="b">
        <f>AND(LEFT(PARTNERS!B123,2)="HU",OR(LEN(PARTNERS!B123)=6,AND(LEN(PARTNERS!B123)=7,MID(PARTNERS!B123,4,1)=" ")),PARTNERS!E123="Existing partner")</f>
        <v>0</v>
      </c>
      <c r="Y99" s="2" t="b">
        <f>AND(NOT(AND(LEFT(PARTNERS!B123,2)="HU",OR(LEN(PARTNERS!B123)=6,AND(LEN(PARTNERS!B123)=7,MID(PARTNERS!B123,4,1)=" ")))),PARTNERS!E123="New partner")</f>
        <v>0</v>
      </c>
      <c r="Z99" s="2" t="b">
        <f>AND(NOT(AND(LEFT(PARTNERS!B123,2)="HU",OR(LEN(PARTNERS!B123)=6,AND(LEN(PARTNERS!B123)=7,MID(PARTNERS!B123,4,1)=" ")))),PARTNERS!E123="Existing partner")</f>
        <v>0</v>
      </c>
      <c r="AA99" s="2" t="b">
        <f>AND(PARTNERS!$C123="Hull",PARTNERS!$E123="New partner")</f>
        <v>0</v>
      </c>
      <c r="AB99" s="2" t="b">
        <f>AND(PARTNERS!$C123="East Riding of Yorkshire",PARTNERS!$E123="New partner")</f>
        <v>0</v>
      </c>
      <c r="AC99" s="2" t="b">
        <f>AND(PARTNERS!$C123="Elsewhere in Yorkshire &amp; Humber",PARTNERS!$E123="New partner")</f>
        <v>0</v>
      </c>
      <c r="AD99" s="2" t="b">
        <f>AND(PARTNERS!$C123="Elsewhere in the UK",PARTNERS!$E123="New partner")</f>
        <v>0</v>
      </c>
      <c r="AE99" s="2" t="b">
        <f>AND(PARTNERS!$C123="Outside UK",PARTNERS!$E123="New partner")</f>
        <v>0</v>
      </c>
      <c r="AF99" s="2" t="b">
        <f>AND(PARTNERS!$C123="Hull",PARTNERS!$E123="Existing partner")</f>
        <v>0</v>
      </c>
      <c r="AG99" s="2" t="b">
        <f>AND(PARTNERS!$C123="East Riding of Yorkshire",PARTNERS!$E123="Existing partner")</f>
        <v>0</v>
      </c>
      <c r="AH99" s="2" t="b">
        <f>AND(PARTNERS!$C123="Elsewhere in Yorkshire &amp; Humber",PARTNERS!$E123="Existing partner")</f>
        <v>0</v>
      </c>
      <c r="AI99" s="2" t="b">
        <f>AND(PARTNERS!$C123="Elsewhere in the UK",PARTNERS!$E123="Existing partner")</f>
        <v>0</v>
      </c>
      <c r="AJ99" s="2" t="b">
        <f>AND(PARTNERS!$C123="Outside UK",PARTNERS!$E123="Existing partner")</f>
        <v>0</v>
      </c>
      <c r="AK99" s="2" t="b">
        <f>AND(PARTNERS!$D123="Artistic partner",PARTNERS!$E123="New partner")</f>
        <v>0</v>
      </c>
      <c r="AL99" s="2" t="b">
        <f>AND(PARTNERS!$D123="Heritage partner",PARTNERS!$E123="New partner")</f>
        <v>0</v>
      </c>
      <c r="AM99" s="2" t="b">
        <f>AND(PARTNERS!$D123="Funder",PARTNERS!$E123="New partner")</f>
        <v>0</v>
      </c>
      <c r="AN99" s="2" t="b">
        <f>AND(PARTNERS!$D123="Public Service partner",PARTNERS!$E123="New partner")</f>
        <v>0</v>
      </c>
      <c r="AO99" s="2" t="b">
        <f>AND(PARTNERS!$D123="Voluntary Sector / Charity partner",PARTNERS!$E123="New partner")</f>
        <v>0</v>
      </c>
      <c r="AP99" s="2" t="b">
        <f>AND(PARTNERS!$D123="Education partner",PARTNERS!$E123="New partner")</f>
        <v>0</v>
      </c>
      <c r="AQ99" s="2" t="b">
        <f>AND(PARTNERS!$D123="Other",PARTNERS!$E123="New partner")</f>
        <v>0</v>
      </c>
      <c r="AR99" s="2" t="b">
        <f>AND(PARTNERS!$D123="Artistic partner",PARTNERS!$E123="Existing partner")</f>
        <v>0</v>
      </c>
      <c r="AS99" s="2" t="b">
        <f>AND(PARTNERS!$D123="Heritage partner",PARTNERS!$E123="Existing partner")</f>
        <v>0</v>
      </c>
      <c r="AT99" s="2" t="b">
        <f>AND(PARTNERS!$D123="Funder",PARTNERS!$E123="Existing partner")</f>
        <v>0</v>
      </c>
      <c r="AU99" s="2" t="b">
        <f>AND(PARTNERS!$D123="Public Service partner",PARTNERS!$E123="Existing partner")</f>
        <v>0</v>
      </c>
      <c r="AV99" s="2" t="b">
        <f>AND(PARTNERS!$D123="Voluntary Sector / Charity partner",PARTNERS!$E123="Existing partner")</f>
        <v>0</v>
      </c>
      <c r="AW99" s="2" t="b">
        <f>AND(PARTNERS!$D123="Education partner",PARTNERS!$E123="Existing partner")</f>
        <v>0</v>
      </c>
      <c r="AX99" s="2" t="b">
        <f>AND(PARTNERS!$D123="Other",PARTNERS!$E123="Existing partner")</f>
        <v>0</v>
      </c>
    </row>
    <row r="100" spans="20:50">
      <c r="T100" s="2" t="b">
        <f>AND(LEFT('EVENT DELIVERY'!B105,2)="HU",OR(LEN('EVENT DELIVERY'!B105)=6,AND(LEN('EVENT DELIVERY'!B105)=7,MID('EVENT DELIVERY'!B105,4,1)=" ")))</f>
        <v>0</v>
      </c>
      <c r="U100" s="2" t="b">
        <f>AND(LEFT('PROJECT DELIVERY TEAM'!B105,2)="HU",OR(LEN('PROJECT DELIVERY TEAM'!B105)=6,AND(LEN('PROJECT DELIVERY TEAM'!B105)=7,MID('PROJECT DELIVERY TEAM'!B105,4,1)=" ")))</f>
        <v>0</v>
      </c>
      <c r="V100" s="2" t="b">
        <f>AND(LEFT('AUDIENCES &amp; PART... - BY TYPE'!B203,2)="HU",OR(LEN('AUDIENCES &amp; PART... - BY TYPE'!B203)=6,AND(LEN('AUDIENCES &amp; PART... - BY TYPE'!B203)=7,MID('AUDIENCES &amp; PART... - BY TYPE'!B203,4,1)=" ")))</f>
        <v>0</v>
      </c>
      <c r="W100" s="2" t="b">
        <f>AND(LEFT(PARTNERS!B124,2)="HU",OR(LEN(PARTNERS!B124)=6,AND(LEN(PARTNERS!B124)=7,MID(PARTNERS!B124,4,1)=" ")),PARTNERS!E124="New partner")</f>
        <v>0</v>
      </c>
      <c r="X100" s="2" t="b">
        <f>AND(LEFT(PARTNERS!B124,2)="HU",OR(LEN(PARTNERS!B124)=6,AND(LEN(PARTNERS!B124)=7,MID(PARTNERS!B124,4,1)=" ")),PARTNERS!E124="Existing partner")</f>
        <v>0</v>
      </c>
      <c r="Y100" s="2" t="b">
        <f>AND(NOT(AND(LEFT(PARTNERS!B124,2)="HU",OR(LEN(PARTNERS!B124)=6,AND(LEN(PARTNERS!B124)=7,MID(PARTNERS!B124,4,1)=" ")))),PARTNERS!E124="New partner")</f>
        <v>0</v>
      </c>
      <c r="Z100" s="2" t="b">
        <f>AND(NOT(AND(LEFT(PARTNERS!B124,2)="HU",OR(LEN(PARTNERS!B124)=6,AND(LEN(PARTNERS!B124)=7,MID(PARTNERS!B124,4,1)=" ")))),PARTNERS!E124="Existing partner")</f>
        <v>0</v>
      </c>
      <c r="AA100" s="2" t="b">
        <f>AND(PARTNERS!$C124="Hull",PARTNERS!$E124="New partner")</f>
        <v>0</v>
      </c>
      <c r="AB100" s="2" t="b">
        <f>AND(PARTNERS!$C124="East Riding of Yorkshire",PARTNERS!$E124="New partner")</f>
        <v>0</v>
      </c>
      <c r="AC100" s="2" t="b">
        <f>AND(PARTNERS!$C124="Elsewhere in Yorkshire &amp; Humber",PARTNERS!$E124="New partner")</f>
        <v>0</v>
      </c>
      <c r="AD100" s="2" t="b">
        <f>AND(PARTNERS!$C124="Elsewhere in the UK",PARTNERS!$E124="New partner")</f>
        <v>0</v>
      </c>
      <c r="AE100" s="2" t="b">
        <f>AND(PARTNERS!$C124="Outside UK",PARTNERS!$E124="New partner")</f>
        <v>0</v>
      </c>
      <c r="AF100" s="2" t="b">
        <f>AND(PARTNERS!$C124="Hull",PARTNERS!$E124="Existing partner")</f>
        <v>0</v>
      </c>
      <c r="AG100" s="2" t="b">
        <f>AND(PARTNERS!$C124="East Riding of Yorkshire",PARTNERS!$E124="Existing partner")</f>
        <v>0</v>
      </c>
      <c r="AH100" s="2" t="b">
        <f>AND(PARTNERS!$C124="Elsewhere in Yorkshire &amp; Humber",PARTNERS!$E124="Existing partner")</f>
        <v>0</v>
      </c>
      <c r="AI100" s="2" t="b">
        <f>AND(PARTNERS!$C124="Elsewhere in the UK",PARTNERS!$E124="Existing partner")</f>
        <v>0</v>
      </c>
      <c r="AJ100" s="2" t="b">
        <f>AND(PARTNERS!$C124="Outside UK",PARTNERS!$E124="Existing partner")</f>
        <v>0</v>
      </c>
      <c r="AK100" s="2" t="b">
        <f>AND(PARTNERS!$D124="Artistic partner",PARTNERS!$E124="New partner")</f>
        <v>0</v>
      </c>
      <c r="AL100" s="2" t="b">
        <f>AND(PARTNERS!$D124="Heritage partner",PARTNERS!$E124="New partner")</f>
        <v>0</v>
      </c>
      <c r="AM100" s="2" t="b">
        <f>AND(PARTNERS!$D124="Funder",PARTNERS!$E124="New partner")</f>
        <v>0</v>
      </c>
      <c r="AN100" s="2" t="b">
        <f>AND(PARTNERS!$D124="Public Service partner",PARTNERS!$E124="New partner")</f>
        <v>0</v>
      </c>
      <c r="AO100" s="2" t="b">
        <f>AND(PARTNERS!$D124="Voluntary Sector / Charity partner",PARTNERS!$E124="New partner")</f>
        <v>0</v>
      </c>
      <c r="AP100" s="2" t="b">
        <f>AND(PARTNERS!$D124="Education partner",PARTNERS!$E124="New partner")</f>
        <v>0</v>
      </c>
      <c r="AQ100" s="2" t="b">
        <f>AND(PARTNERS!$D124="Other",PARTNERS!$E124="New partner")</f>
        <v>0</v>
      </c>
      <c r="AR100" s="2" t="b">
        <f>AND(PARTNERS!$D124="Artistic partner",PARTNERS!$E124="Existing partner")</f>
        <v>0</v>
      </c>
      <c r="AS100" s="2" t="b">
        <f>AND(PARTNERS!$D124="Heritage partner",PARTNERS!$E124="Existing partner")</f>
        <v>0</v>
      </c>
      <c r="AT100" s="2" t="b">
        <f>AND(PARTNERS!$D124="Funder",PARTNERS!$E124="Existing partner")</f>
        <v>0</v>
      </c>
      <c r="AU100" s="2" t="b">
        <f>AND(PARTNERS!$D124="Public Service partner",PARTNERS!$E124="Existing partner")</f>
        <v>0</v>
      </c>
      <c r="AV100" s="2" t="b">
        <f>AND(PARTNERS!$D124="Voluntary Sector / Charity partner",PARTNERS!$E124="Existing partner")</f>
        <v>0</v>
      </c>
      <c r="AW100" s="2" t="b">
        <f>AND(PARTNERS!$D124="Education partner",PARTNERS!$E124="Existing partner")</f>
        <v>0</v>
      </c>
      <c r="AX100" s="2" t="b">
        <f>AND(PARTNERS!$D124="Other",PARTNERS!$E124="Existing partner")</f>
        <v>0</v>
      </c>
    </row>
    <row r="101" spans="20:50">
      <c r="T101" s="2" t="b">
        <f>AND(LEFT('EVENT DELIVERY'!B106,2)="HU",OR(LEN('EVENT DELIVERY'!B106)=6,AND(LEN('EVENT DELIVERY'!B106)=7,MID('EVENT DELIVERY'!B106,4,1)=" ")))</f>
        <v>0</v>
      </c>
      <c r="U101" s="2" t="b">
        <f>AND(LEFT('PROJECT DELIVERY TEAM'!B106,2)="HU",OR(LEN('PROJECT DELIVERY TEAM'!B106)=6,AND(LEN('PROJECT DELIVERY TEAM'!B106)=7,MID('PROJECT DELIVERY TEAM'!B106,4,1)=" ")))</f>
        <v>0</v>
      </c>
      <c r="V101" s="2" t="b">
        <f>AND(LEFT('AUDIENCES &amp; PART... - BY TYPE'!B204,2)="HU",OR(LEN('AUDIENCES &amp; PART... - BY TYPE'!B204)=6,AND(LEN('AUDIENCES &amp; PART... - BY TYPE'!B204)=7,MID('AUDIENCES &amp; PART... - BY TYPE'!B204,4,1)=" ")))</f>
        <v>0</v>
      </c>
      <c r="W101" s="2" t="b">
        <f>AND(LEFT(PARTNERS!B125,2)="HU",OR(LEN(PARTNERS!B125)=6,AND(LEN(PARTNERS!B125)=7,MID(PARTNERS!B125,4,1)=" ")),PARTNERS!E125="New partner")</f>
        <v>0</v>
      </c>
      <c r="X101" s="2" t="b">
        <f>AND(LEFT(PARTNERS!B125,2)="HU",OR(LEN(PARTNERS!B125)=6,AND(LEN(PARTNERS!B125)=7,MID(PARTNERS!B125,4,1)=" ")),PARTNERS!E125="Existing partner")</f>
        <v>0</v>
      </c>
      <c r="Y101" s="2" t="b">
        <f>AND(NOT(AND(LEFT(PARTNERS!B125,2)="HU",OR(LEN(PARTNERS!B125)=6,AND(LEN(PARTNERS!B125)=7,MID(PARTNERS!B125,4,1)=" ")))),PARTNERS!E125="New partner")</f>
        <v>0</v>
      </c>
      <c r="Z101" s="2" t="b">
        <f>AND(NOT(AND(LEFT(PARTNERS!B125,2)="HU",OR(LEN(PARTNERS!B125)=6,AND(LEN(PARTNERS!B125)=7,MID(PARTNERS!B125,4,1)=" ")))),PARTNERS!E125="Existing partner")</f>
        <v>0</v>
      </c>
      <c r="AA101" s="2" t="b">
        <f>AND(PARTNERS!$C125="Hull",PARTNERS!$E125="New partner")</f>
        <v>0</v>
      </c>
      <c r="AB101" s="2" t="b">
        <f>AND(PARTNERS!$C125="East Riding of Yorkshire",PARTNERS!$E125="New partner")</f>
        <v>0</v>
      </c>
      <c r="AC101" s="2" t="b">
        <f>AND(PARTNERS!$C125="Elsewhere in Yorkshire &amp; Humber",PARTNERS!$E125="New partner")</f>
        <v>0</v>
      </c>
      <c r="AD101" s="2" t="b">
        <f>AND(PARTNERS!$C125="Elsewhere in the UK",PARTNERS!$E125="New partner")</f>
        <v>0</v>
      </c>
      <c r="AE101" s="2" t="b">
        <f>AND(PARTNERS!$C125="Outside UK",PARTNERS!$E125="New partner")</f>
        <v>0</v>
      </c>
      <c r="AF101" s="2" t="b">
        <f>AND(PARTNERS!$C125="Hull",PARTNERS!$E125="Existing partner")</f>
        <v>0</v>
      </c>
      <c r="AG101" s="2" t="b">
        <f>AND(PARTNERS!$C125="East Riding of Yorkshire",PARTNERS!$E125="Existing partner")</f>
        <v>0</v>
      </c>
      <c r="AH101" s="2" t="b">
        <f>AND(PARTNERS!$C125="Elsewhere in Yorkshire &amp; Humber",PARTNERS!$E125="Existing partner")</f>
        <v>0</v>
      </c>
      <c r="AI101" s="2" t="b">
        <f>AND(PARTNERS!$C125="Elsewhere in the UK",PARTNERS!$E125="Existing partner")</f>
        <v>0</v>
      </c>
      <c r="AJ101" s="2" t="b">
        <f>AND(PARTNERS!$C125="Outside UK",PARTNERS!$E125="Existing partner")</f>
        <v>0</v>
      </c>
      <c r="AK101" s="2" t="b">
        <f>AND(PARTNERS!$D125="Artistic partner",PARTNERS!$E125="New partner")</f>
        <v>0</v>
      </c>
      <c r="AL101" s="2" t="b">
        <f>AND(PARTNERS!$D125="Heritage partner",PARTNERS!$E125="New partner")</f>
        <v>0</v>
      </c>
      <c r="AM101" s="2" t="b">
        <f>AND(PARTNERS!$D125="Funder",PARTNERS!$E125="New partner")</f>
        <v>0</v>
      </c>
      <c r="AN101" s="2" t="b">
        <f>AND(PARTNERS!$D125="Public Service partner",PARTNERS!$E125="New partner")</f>
        <v>0</v>
      </c>
      <c r="AO101" s="2" t="b">
        <f>AND(PARTNERS!$D125="Voluntary Sector / Charity partner",PARTNERS!$E125="New partner")</f>
        <v>0</v>
      </c>
      <c r="AP101" s="2" t="b">
        <f>AND(PARTNERS!$D125="Education partner",PARTNERS!$E125="New partner")</f>
        <v>0</v>
      </c>
      <c r="AQ101" s="2" t="b">
        <f>AND(PARTNERS!$D125="Other",PARTNERS!$E125="New partner")</f>
        <v>0</v>
      </c>
      <c r="AR101" s="2" t="b">
        <f>AND(PARTNERS!$D125="Artistic partner",PARTNERS!$E125="Existing partner")</f>
        <v>0</v>
      </c>
      <c r="AS101" s="2" t="b">
        <f>AND(PARTNERS!$D125="Heritage partner",PARTNERS!$E125="Existing partner")</f>
        <v>0</v>
      </c>
      <c r="AT101" s="2" t="b">
        <f>AND(PARTNERS!$D125="Funder",PARTNERS!$E125="Existing partner")</f>
        <v>0</v>
      </c>
      <c r="AU101" s="2" t="b">
        <f>AND(PARTNERS!$D125="Public Service partner",PARTNERS!$E125="Existing partner")</f>
        <v>0</v>
      </c>
      <c r="AV101" s="2" t="b">
        <f>AND(PARTNERS!$D125="Voluntary Sector / Charity partner",PARTNERS!$E125="Existing partner")</f>
        <v>0</v>
      </c>
      <c r="AW101" s="2" t="b">
        <f>AND(PARTNERS!$D125="Education partner",PARTNERS!$E125="Existing partner")</f>
        <v>0</v>
      </c>
      <c r="AX101" s="2" t="b">
        <f>AND(PARTNERS!$D125="Other",PARTNERS!$E125="Existing partner")</f>
        <v>0</v>
      </c>
    </row>
    <row r="102" spans="20:50">
      <c r="T102" s="2" t="b">
        <f>AND(LEFT('EVENT DELIVERY'!B107,2)="HU",OR(LEN('EVENT DELIVERY'!B107)=6,AND(LEN('EVENT DELIVERY'!B107)=7,MID('EVENT DELIVERY'!B107,4,1)=" ")))</f>
        <v>0</v>
      </c>
      <c r="U102" s="2" t="b">
        <f>AND(LEFT('PROJECT DELIVERY TEAM'!B107,2)="HU",OR(LEN('PROJECT DELIVERY TEAM'!B107)=6,AND(LEN('PROJECT DELIVERY TEAM'!B107)=7,MID('PROJECT DELIVERY TEAM'!B107,4,1)=" ")))</f>
        <v>0</v>
      </c>
      <c r="V102" s="2" t="b">
        <f>AND(LEFT('AUDIENCES &amp; PART... - BY TYPE'!B205,2)="HU",OR(LEN('AUDIENCES &amp; PART... - BY TYPE'!B205)=6,AND(LEN('AUDIENCES &amp; PART... - BY TYPE'!B205)=7,MID('AUDIENCES &amp; PART... - BY TYPE'!B205,4,1)=" ")))</f>
        <v>0</v>
      </c>
      <c r="W102" s="2" t="b">
        <f>AND(LEFT(PARTNERS!B126,2)="HU",OR(LEN(PARTNERS!B126)=6,AND(LEN(PARTNERS!B126)=7,MID(PARTNERS!B126,4,1)=" ")),PARTNERS!E126="New partner")</f>
        <v>0</v>
      </c>
      <c r="X102" s="2" t="b">
        <f>AND(LEFT(PARTNERS!B126,2)="HU",OR(LEN(PARTNERS!B126)=6,AND(LEN(PARTNERS!B126)=7,MID(PARTNERS!B126,4,1)=" ")),PARTNERS!E126="Existing partner")</f>
        <v>0</v>
      </c>
      <c r="Y102" s="2" t="b">
        <f>AND(NOT(AND(LEFT(PARTNERS!B126,2)="HU",OR(LEN(PARTNERS!B126)=6,AND(LEN(PARTNERS!B126)=7,MID(PARTNERS!B126,4,1)=" ")))),PARTNERS!E126="New partner")</f>
        <v>0</v>
      </c>
      <c r="Z102" s="2" t="b">
        <f>AND(NOT(AND(LEFT(PARTNERS!B126,2)="HU",OR(LEN(PARTNERS!B126)=6,AND(LEN(PARTNERS!B126)=7,MID(PARTNERS!B126,4,1)=" ")))),PARTNERS!E126="Existing partner")</f>
        <v>0</v>
      </c>
      <c r="AA102" s="2" t="b">
        <f>AND(PARTNERS!$C126="Hull",PARTNERS!$E126="New partner")</f>
        <v>0</v>
      </c>
      <c r="AB102" s="2" t="b">
        <f>AND(PARTNERS!$C126="East Riding of Yorkshire",PARTNERS!$E126="New partner")</f>
        <v>0</v>
      </c>
      <c r="AC102" s="2" t="b">
        <f>AND(PARTNERS!$C126="Elsewhere in Yorkshire &amp; Humber",PARTNERS!$E126="New partner")</f>
        <v>0</v>
      </c>
      <c r="AD102" s="2" t="b">
        <f>AND(PARTNERS!$C126="Elsewhere in the UK",PARTNERS!$E126="New partner")</f>
        <v>0</v>
      </c>
      <c r="AE102" s="2" t="b">
        <f>AND(PARTNERS!$C126="Outside UK",PARTNERS!$E126="New partner")</f>
        <v>0</v>
      </c>
      <c r="AF102" s="2" t="b">
        <f>AND(PARTNERS!$C126="Hull",PARTNERS!$E126="Existing partner")</f>
        <v>0</v>
      </c>
      <c r="AG102" s="2" t="b">
        <f>AND(PARTNERS!$C126="East Riding of Yorkshire",PARTNERS!$E126="Existing partner")</f>
        <v>0</v>
      </c>
      <c r="AH102" s="2" t="b">
        <f>AND(PARTNERS!$C126="Elsewhere in Yorkshire &amp; Humber",PARTNERS!$E126="Existing partner")</f>
        <v>0</v>
      </c>
      <c r="AI102" s="2" t="b">
        <f>AND(PARTNERS!$C126="Elsewhere in the UK",PARTNERS!$E126="Existing partner")</f>
        <v>0</v>
      </c>
      <c r="AJ102" s="2" t="b">
        <f>AND(PARTNERS!$C126="Outside UK",PARTNERS!$E126="Existing partner")</f>
        <v>0</v>
      </c>
      <c r="AK102" s="2" t="b">
        <f>AND(PARTNERS!$D126="Artistic partner",PARTNERS!$E126="New partner")</f>
        <v>0</v>
      </c>
      <c r="AL102" s="2" t="b">
        <f>AND(PARTNERS!$D126="Heritage partner",PARTNERS!$E126="New partner")</f>
        <v>0</v>
      </c>
      <c r="AM102" s="2" t="b">
        <f>AND(PARTNERS!$D126="Funder",PARTNERS!$E126="New partner")</f>
        <v>0</v>
      </c>
      <c r="AN102" s="2" t="b">
        <f>AND(PARTNERS!$D126="Public Service partner",PARTNERS!$E126="New partner")</f>
        <v>0</v>
      </c>
      <c r="AO102" s="2" t="b">
        <f>AND(PARTNERS!$D126="Voluntary Sector / Charity partner",PARTNERS!$E126="New partner")</f>
        <v>0</v>
      </c>
      <c r="AP102" s="2" t="b">
        <f>AND(PARTNERS!$D126="Education partner",PARTNERS!$E126="New partner")</f>
        <v>0</v>
      </c>
      <c r="AQ102" s="2" t="b">
        <f>AND(PARTNERS!$D126="Other",PARTNERS!$E126="New partner")</f>
        <v>0</v>
      </c>
      <c r="AR102" s="2" t="b">
        <f>AND(PARTNERS!$D126="Artistic partner",PARTNERS!$E126="Existing partner")</f>
        <v>0</v>
      </c>
      <c r="AS102" s="2" t="b">
        <f>AND(PARTNERS!$D126="Heritage partner",PARTNERS!$E126="Existing partner")</f>
        <v>0</v>
      </c>
      <c r="AT102" s="2" t="b">
        <f>AND(PARTNERS!$D126="Funder",PARTNERS!$E126="Existing partner")</f>
        <v>0</v>
      </c>
      <c r="AU102" s="2" t="b">
        <f>AND(PARTNERS!$D126="Public Service partner",PARTNERS!$E126="Existing partner")</f>
        <v>0</v>
      </c>
      <c r="AV102" s="2" t="b">
        <f>AND(PARTNERS!$D126="Voluntary Sector / Charity partner",PARTNERS!$E126="Existing partner")</f>
        <v>0</v>
      </c>
      <c r="AW102" s="2" t="b">
        <f>AND(PARTNERS!$D126="Education partner",PARTNERS!$E126="Existing partner")</f>
        <v>0</v>
      </c>
      <c r="AX102" s="2" t="b">
        <f>AND(PARTNERS!$D126="Other",PARTNERS!$E126="Existing partner")</f>
        <v>0</v>
      </c>
    </row>
    <row r="103" spans="20:50">
      <c r="T103" s="2" t="b">
        <f>AND(LEFT('EVENT DELIVERY'!B108,2)="HU",OR(LEN('EVENT DELIVERY'!B108)=6,AND(LEN('EVENT DELIVERY'!B108)=7,MID('EVENT DELIVERY'!B108,4,1)=" ")))</f>
        <v>0</v>
      </c>
      <c r="U103" s="2" t="b">
        <f>AND(LEFT('PROJECT DELIVERY TEAM'!B108,2)="HU",OR(LEN('PROJECT DELIVERY TEAM'!B108)=6,AND(LEN('PROJECT DELIVERY TEAM'!B108)=7,MID('PROJECT DELIVERY TEAM'!B108,4,1)=" ")))</f>
        <v>0</v>
      </c>
      <c r="V103" s="2" t="b">
        <f>AND(LEFT('AUDIENCES &amp; PART... - BY TYPE'!B206,2)="HU",OR(LEN('AUDIENCES &amp; PART... - BY TYPE'!B206)=6,AND(LEN('AUDIENCES &amp; PART... - BY TYPE'!B206)=7,MID('AUDIENCES &amp; PART... - BY TYPE'!B206,4,1)=" ")))</f>
        <v>0</v>
      </c>
      <c r="W103" s="2" t="b">
        <f>AND(LEFT(PARTNERS!B127,2)="HU",OR(LEN(PARTNERS!B127)=6,AND(LEN(PARTNERS!B127)=7,MID(PARTNERS!B127,4,1)=" ")),PARTNERS!E127="New partner")</f>
        <v>0</v>
      </c>
      <c r="X103" s="2" t="b">
        <f>AND(LEFT(PARTNERS!B127,2)="HU",OR(LEN(PARTNERS!B127)=6,AND(LEN(PARTNERS!B127)=7,MID(PARTNERS!B127,4,1)=" ")),PARTNERS!E127="Existing partner")</f>
        <v>0</v>
      </c>
      <c r="Y103" s="2" t="b">
        <f>AND(NOT(AND(LEFT(PARTNERS!B127,2)="HU",OR(LEN(PARTNERS!B127)=6,AND(LEN(PARTNERS!B127)=7,MID(PARTNERS!B127,4,1)=" ")))),PARTNERS!E127="New partner")</f>
        <v>0</v>
      </c>
      <c r="Z103" s="2" t="b">
        <f>AND(NOT(AND(LEFT(PARTNERS!B127,2)="HU",OR(LEN(PARTNERS!B127)=6,AND(LEN(PARTNERS!B127)=7,MID(PARTNERS!B127,4,1)=" ")))),PARTNERS!E127="Existing partner")</f>
        <v>0</v>
      </c>
      <c r="AA103" s="2" t="b">
        <f>AND(PARTNERS!$C127="Hull",PARTNERS!$E127="New partner")</f>
        <v>0</v>
      </c>
      <c r="AB103" s="2" t="b">
        <f>AND(PARTNERS!$C127="East Riding of Yorkshire",PARTNERS!$E127="New partner")</f>
        <v>0</v>
      </c>
      <c r="AC103" s="2" t="b">
        <f>AND(PARTNERS!$C127="Elsewhere in Yorkshire &amp; Humber",PARTNERS!$E127="New partner")</f>
        <v>0</v>
      </c>
      <c r="AD103" s="2" t="b">
        <f>AND(PARTNERS!$C127="Elsewhere in the UK",PARTNERS!$E127="New partner")</f>
        <v>0</v>
      </c>
      <c r="AE103" s="2" t="b">
        <f>AND(PARTNERS!$C127="Outside UK",PARTNERS!$E127="New partner")</f>
        <v>0</v>
      </c>
      <c r="AF103" s="2" t="b">
        <f>AND(PARTNERS!$C127="Hull",PARTNERS!$E127="Existing partner")</f>
        <v>0</v>
      </c>
      <c r="AG103" s="2" t="b">
        <f>AND(PARTNERS!$C127="East Riding of Yorkshire",PARTNERS!$E127="Existing partner")</f>
        <v>0</v>
      </c>
      <c r="AH103" s="2" t="b">
        <f>AND(PARTNERS!$C127="Elsewhere in Yorkshire &amp; Humber",PARTNERS!$E127="Existing partner")</f>
        <v>0</v>
      </c>
      <c r="AI103" s="2" t="b">
        <f>AND(PARTNERS!$C127="Elsewhere in the UK",PARTNERS!$E127="Existing partner")</f>
        <v>0</v>
      </c>
      <c r="AJ103" s="2" t="b">
        <f>AND(PARTNERS!$C127="Outside UK",PARTNERS!$E127="Existing partner")</f>
        <v>0</v>
      </c>
      <c r="AK103" s="2" t="b">
        <f>AND(PARTNERS!$D127="Artistic partner",PARTNERS!$E127="New partner")</f>
        <v>0</v>
      </c>
      <c r="AL103" s="2" t="b">
        <f>AND(PARTNERS!$D127="Heritage partner",PARTNERS!$E127="New partner")</f>
        <v>0</v>
      </c>
      <c r="AM103" s="2" t="b">
        <f>AND(PARTNERS!$D127="Funder",PARTNERS!$E127="New partner")</f>
        <v>0</v>
      </c>
      <c r="AN103" s="2" t="b">
        <f>AND(PARTNERS!$D127="Public Service partner",PARTNERS!$E127="New partner")</f>
        <v>0</v>
      </c>
      <c r="AO103" s="2" t="b">
        <f>AND(PARTNERS!$D127="Voluntary Sector / Charity partner",PARTNERS!$E127="New partner")</f>
        <v>0</v>
      </c>
      <c r="AP103" s="2" t="b">
        <f>AND(PARTNERS!$D127="Education partner",PARTNERS!$E127="New partner")</f>
        <v>0</v>
      </c>
      <c r="AQ103" s="2" t="b">
        <f>AND(PARTNERS!$D127="Other",PARTNERS!$E127="New partner")</f>
        <v>0</v>
      </c>
      <c r="AR103" s="2" t="b">
        <f>AND(PARTNERS!$D127="Artistic partner",PARTNERS!$E127="Existing partner")</f>
        <v>0</v>
      </c>
      <c r="AS103" s="2" t="b">
        <f>AND(PARTNERS!$D127="Heritage partner",PARTNERS!$E127="Existing partner")</f>
        <v>0</v>
      </c>
      <c r="AT103" s="2" t="b">
        <f>AND(PARTNERS!$D127="Funder",PARTNERS!$E127="Existing partner")</f>
        <v>0</v>
      </c>
      <c r="AU103" s="2" t="b">
        <f>AND(PARTNERS!$D127="Public Service partner",PARTNERS!$E127="Existing partner")</f>
        <v>0</v>
      </c>
      <c r="AV103" s="2" t="b">
        <f>AND(PARTNERS!$D127="Voluntary Sector / Charity partner",PARTNERS!$E127="Existing partner")</f>
        <v>0</v>
      </c>
      <c r="AW103" s="2" t="b">
        <f>AND(PARTNERS!$D127="Education partner",PARTNERS!$E127="Existing partner")</f>
        <v>0</v>
      </c>
      <c r="AX103" s="2" t="b">
        <f>AND(PARTNERS!$D127="Other",PARTNERS!$E127="Existing partner")</f>
        <v>0</v>
      </c>
    </row>
    <row r="104" spans="20:50">
      <c r="T104" s="2" t="b">
        <f>AND(LEFT('EVENT DELIVERY'!B109,2)="HU",OR(LEN('EVENT DELIVERY'!B109)=6,AND(LEN('EVENT DELIVERY'!B109)=7,MID('EVENT DELIVERY'!B109,4,1)=" ")))</f>
        <v>0</v>
      </c>
      <c r="U104" s="2" t="b">
        <f>AND(LEFT('PROJECT DELIVERY TEAM'!B109,2)="HU",OR(LEN('PROJECT DELIVERY TEAM'!B109)=6,AND(LEN('PROJECT DELIVERY TEAM'!B109)=7,MID('PROJECT DELIVERY TEAM'!B109,4,1)=" ")))</f>
        <v>0</v>
      </c>
      <c r="V104" s="2" t="b">
        <f>AND(LEFT('AUDIENCES &amp; PART... - BY TYPE'!B207,2)="HU",OR(LEN('AUDIENCES &amp; PART... - BY TYPE'!B207)=6,AND(LEN('AUDIENCES &amp; PART... - BY TYPE'!B207)=7,MID('AUDIENCES &amp; PART... - BY TYPE'!B207,4,1)=" ")))</f>
        <v>0</v>
      </c>
      <c r="W104" s="2" t="b">
        <f>AND(LEFT(PARTNERS!B128,2)="HU",OR(LEN(PARTNERS!B128)=6,AND(LEN(PARTNERS!B128)=7,MID(PARTNERS!B128,4,1)=" ")),PARTNERS!E128="New partner")</f>
        <v>0</v>
      </c>
      <c r="X104" s="2" t="b">
        <f>AND(LEFT(PARTNERS!B128,2)="HU",OR(LEN(PARTNERS!B128)=6,AND(LEN(PARTNERS!B128)=7,MID(PARTNERS!B128,4,1)=" ")),PARTNERS!E128="Existing partner")</f>
        <v>0</v>
      </c>
      <c r="Y104" s="2" t="b">
        <f>AND(NOT(AND(LEFT(PARTNERS!B128,2)="HU",OR(LEN(PARTNERS!B128)=6,AND(LEN(PARTNERS!B128)=7,MID(PARTNERS!B128,4,1)=" ")))),PARTNERS!E128="New partner")</f>
        <v>0</v>
      </c>
      <c r="Z104" s="2" t="b">
        <f>AND(NOT(AND(LEFT(PARTNERS!B128,2)="HU",OR(LEN(PARTNERS!B128)=6,AND(LEN(PARTNERS!B128)=7,MID(PARTNERS!B128,4,1)=" ")))),PARTNERS!E128="Existing partner")</f>
        <v>0</v>
      </c>
      <c r="AA104" s="2" t="b">
        <f>AND(PARTNERS!$C128="Hull",PARTNERS!$E128="New partner")</f>
        <v>0</v>
      </c>
      <c r="AB104" s="2" t="b">
        <f>AND(PARTNERS!$C128="East Riding of Yorkshire",PARTNERS!$E128="New partner")</f>
        <v>0</v>
      </c>
      <c r="AC104" s="2" t="b">
        <f>AND(PARTNERS!$C128="Elsewhere in Yorkshire &amp; Humber",PARTNERS!$E128="New partner")</f>
        <v>0</v>
      </c>
      <c r="AD104" s="2" t="b">
        <f>AND(PARTNERS!$C128="Elsewhere in the UK",PARTNERS!$E128="New partner")</f>
        <v>0</v>
      </c>
      <c r="AE104" s="2" t="b">
        <f>AND(PARTNERS!$C128="Outside UK",PARTNERS!$E128="New partner")</f>
        <v>0</v>
      </c>
      <c r="AF104" s="2" t="b">
        <f>AND(PARTNERS!$C128="Hull",PARTNERS!$E128="Existing partner")</f>
        <v>0</v>
      </c>
      <c r="AG104" s="2" t="b">
        <f>AND(PARTNERS!$C128="East Riding of Yorkshire",PARTNERS!$E128="Existing partner")</f>
        <v>0</v>
      </c>
      <c r="AH104" s="2" t="b">
        <f>AND(PARTNERS!$C128="Elsewhere in Yorkshire &amp; Humber",PARTNERS!$E128="Existing partner")</f>
        <v>0</v>
      </c>
      <c r="AI104" s="2" t="b">
        <f>AND(PARTNERS!$C128="Elsewhere in the UK",PARTNERS!$E128="Existing partner")</f>
        <v>0</v>
      </c>
      <c r="AJ104" s="2" t="b">
        <f>AND(PARTNERS!$C128="Outside UK",PARTNERS!$E128="Existing partner")</f>
        <v>0</v>
      </c>
      <c r="AK104" s="2" t="b">
        <f>AND(PARTNERS!$D128="Artistic partner",PARTNERS!$E128="New partner")</f>
        <v>0</v>
      </c>
      <c r="AL104" s="2" t="b">
        <f>AND(PARTNERS!$D128="Heritage partner",PARTNERS!$E128="New partner")</f>
        <v>0</v>
      </c>
      <c r="AM104" s="2" t="b">
        <f>AND(PARTNERS!$D128="Funder",PARTNERS!$E128="New partner")</f>
        <v>0</v>
      </c>
      <c r="AN104" s="2" t="b">
        <f>AND(PARTNERS!$D128="Public Service partner",PARTNERS!$E128="New partner")</f>
        <v>0</v>
      </c>
      <c r="AO104" s="2" t="b">
        <f>AND(PARTNERS!$D128="Voluntary Sector / Charity partner",PARTNERS!$E128="New partner")</f>
        <v>0</v>
      </c>
      <c r="AP104" s="2" t="b">
        <f>AND(PARTNERS!$D128="Education partner",PARTNERS!$E128="New partner")</f>
        <v>0</v>
      </c>
      <c r="AQ104" s="2" t="b">
        <f>AND(PARTNERS!$D128="Other",PARTNERS!$E128="New partner")</f>
        <v>0</v>
      </c>
      <c r="AR104" s="2" t="b">
        <f>AND(PARTNERS!$D128="Artistic partner",PARTNERS!$E128="Existing partner")</f>
        <v>0</v>
      </c>
      <c r="AS104" s="2" t="b">
        <f>AND(PARTNERS!$D128="Heritage partner",PARTNERS!$E128="Existing partner")</f>
        <v>0</v>
      </c>
      <c r="AT104" s="2" t="b">
        <f>AND(PARTNERS!$D128="Funder",PARTNERS!$E128="Existing partner")</f>
        <v>0</v>
      </c>
      <c r="AU104" s="2" t="b">
        <f>AND(PARTNERS!$D128="Public Service partner",PARTNERS!$E128="Existing partner")</f>
        <v>0</v>
      </c>
      <c r="AV104" s="2" t="b">
        <f>AND(PARTNERS!$D128="Voluntary Sector / Charity partner",PARTNERS!$E128="Existing partner")</f>
        <v>0</v>
      </c>
      <c r="AW104" s="2" t="b">
        <f>AND(PARTNERS!$D128="Education partner",PARTNERS!$E128="Existing partner")</f>
        <v>0</v>
      </c>
      <c r="AX104" s="2" t="b">
        <f>AND(PARTNERS!$D128="Other",PARTNERS!$E128="Existing partner")</f>
        <v>0</v>
      </c>
    </row>
    <row r="105" spans="20:50">
      <c r="T105" s="2" t="b">
        <f>AND(LEFT('EVENT DELIVERY'!B110,2)="HU",OR(LEN('EVENT DELIVERY'!B110)=6,AND(LEN('EVENT DELIVERY'!B110)=7,MID('EVENT DELIVERY'!B110,4,1)=" ")))</f>
        <v>0</v>
      </c>
      <c r="U105" s="2" t="b">
        <f>AND(LEFT('PROJECT DELIVERY TEAM'!B110,2)="HU",OR(LEN('PROJECT DELIVERY TEAM'!B110)=6,AND(LEN('PROJECT DELIVERY TEAM'!B110)=7,MID('PROJECT DELIVERY TEAM'!B110,4,1)=" ")))</f>
        <v>0</v>
      </c>
      <c r="V105" s="2" t="b">
        <f>AND(LEFT('AUDIENCES &amp; PART... - BY TYPE'!B208,2)="HU",OR(LEN('AUDIENCES &amp; PART... - BY TYPE'!B208)=6,AND(LEN('AUDIENCES &amp; PART... - BY TYPE'!B208)=7,MID('AUDIENCES &amp; PART... - BY TYPE'!B208,4,1)=" ")))</f>
        <v>0</v>
      </c>
      <c r="W105" s="2" t="b">
        <f>AND(LEFT(PARTNERS!B129,2)="HU",OR(LEN(PARTNERS!B129)=6,AND(LEN(PARTNERS!B129)=7,MID(PARTNERS!B129,4,1)=" ")),PARTNERS!E129="New partner")</f>
        <v>0</v>
      </c>
      <c r="X105" s="2" t="b">
        <f>AND(LEFT(PARTNERS!B129,2)="HU",OR(LEN(PARTNERS!B129)=6,AND(LEN(PARTNERS!B129)=7,MID(PARTNERS!B129,4,1)=" ")),PARTNERS!E129="Existing partner")</f>
        <v>0</v>
      </c>
      <c r="Y105" s="2" t="b">
        <f>AND(NOT(AND(LEFT(PARTNERS!B129,2)="HU",OR(LEN(PARTNERS!B129)=6,AND(LEN(PARTNERS!B129)=7,MID(PARTNERS!B129,4,1)=" ")))),PARTNERS!E129="New partner")</f>
        <v>0</v>
      </c>
      <c r="Z105" s="2" t="b">
        <f>AND(NOT(AND(LEFT(PARTNERS!B129,2)="HU",OR(LEN(PARTNERS!B129)=6,AND(LEN(PARTNERS!B129)=7,MID(PARTNERS!B129,4,1)=" ")))),PARTNERS!E129="Existing partner")</f>
        <v>0</v>
      </c>
      <c r="AA105" s="2" t="b">
        <f>AND(PARTNERS!$C129="Hull",PARTNERS!$E129="New partner")</f>
        <v>0</v>
      </c>
      <c r="AB105" s="2" t="b">
        <f>AND(PARTNERS!$C129="East Riding of Yorkshire",PARTNERS!$E129="New partner")</f>
        <v>0</v>
      </c>
      <c r="AC105" s="2" t="b">
        <f>AND(PARTNERS!$C129="Elsewhere in Yorkshire &amp; Humber",PARTNERS!$E129="New partner")</f>
        <v>0</v>
      </c>
      <c r="AD105" s="2" t="b">
        <f>AND(PARTNERS!$C129="Elsewhere in the UK",PARTNERS!$E129="New partner")</f>
        <v>0</v>
      </c>
      <c r="AE105" s="2" t="b">
        <f>AND(PARTNERS!$C129="Outside UK",PARTNERS!$E129="New partner")</f>
        <v>0</v>
      </c>
      <c r="AF105" s="2" t="b">
        <f>AND(PARTNERS!$C129="Hull",PARTNERS!$E129="Existing partner")</f>
        <v>0</v>
      </c>
      <c r="AG105" s="2" t="b">
        <f>AND(PARTNERS!$C129="East Riding of Yorkshire",PARTNERS!$E129="Existing partner")</f>
        <v>0</v>
      </c>
      <c r="AH105" s="2" t="b">
        <f>AND(PARTNERS!$C129="Elsewhere in Yorkshire &amp; Humber",PARTNERS!$E129="Existing partner")</f>
        <v>0</v>
      </c>
      <c r="AI105" s="2" t="b">
        <f>AND(PARTNERS!$C129="Elsewhere in the UK",PARTNERS!$E129="Existing partner")</f>
        <v>0</v>
      </c>
      <c r="AJ105" s="2" t="b">
        <f>AND(PARTNERS!$C129="Outside UK",PARTNERS!$E129="Existing partner")</f>
        <v>0</v>
      </c>
      <c r="AK105" s="2" t="b">
        <f>AND(PARTNERS!$D129="Artistic partner",PARTNERS!$E129="New partner")</f>
        <v>0</v>
      </c>
      <c r="AL105" s="2" t="b">
        <f>AND(PARTNERS!$D129="Heritage partner",PARTNERS!$E129="New partner")</f>
        <v>0</v>
      </c>
      <c r="AM105" s="2" t="b">
        <f>AND(PARTNERS!$D129="Funder",PARTNERS!$E129="New partner")</f>
        <v>0</v>
      </c>
      <c r="AN105" s="2" t="b">
        <f>AND(PARTNERS!$D129="Public Service partner",PARTNERS!$E129="New partner")</f>
        <v>0</v>
      </c>
      <c r="AO105" s="2" t="b">
        <f>AND(PARTNERS!$D129="Voluntary Sector / Charity partner",PARTNERS!$E129="New partner")</f>
        <v>0</v>
      </c>
      <c r="AP105" s="2" t="b">
        <f>AND(PARTNERS!$D129="Education partner",PARTNERS!$E129="New partner")</f>
        <v>0</v>
      </c>
      <c r="AQ105" s="2" t="b">
        <f>AND(PARTNERS!$D129="Other",PARTNERS!$E129="New partner")</f>
        <v>0</v>
      </c>
      <c r="AR105" s="2" t="b">
        <f>AND(PARTNERS!$D129="Artistic partner",PARTNERS!$E129="Existing partner")</f>
        <v>0</v>
      </c>
      <c r="AS105" s="2" t="b">
        <f>AND(PARTNERS!$D129="Heritage partner",PARTNERS!$E129="Existing partner")</f>
        <v>0</v>
      </c>
      <c r="AT105" s="2" t="b">
        <f>AND(PARTNERS!$D129="Funder",PARTNERS!$E129="Existing partner")</f>
        <v>0</v>
      </c>
      <c r="AU105" s="2" t="b">
        <f>AND(PARTNERS!$D129="Public Service partner",PARTNERS!$E129="Existing partner")</f>
        <v>0</v>
      </c>
      <c r="AV105" s="2" t="b">
        <f>AND(PARTNERS!$D129="Voluntary Sector / Charity partner",PARTNERS!$E129="Existing partner")</f>
        <v>0</v>
      </c>
      <c r="AW105" s="2" t="b">
        <f>AND(PARTNERS!$D129="Education partner",PARTNERS!$E129="Existing partner")</f>
        <v>0</v>
      </c>
      <c r="AX105" s="2" t="b">
        <f>AND(PARTNERS!$D129="Other",PARTNERS!$E129="Existing partner")</f>
        <v>0</v>
      </c>
    </row>
    <row r="106" spans="20:50">
      <c r="T106" s="2" t="b">
        <f>AND(LEFT('EVENT DELIVERY'!B111,2)="HU",OR(LEN('EVENT DELIVERY'!B111)=6,AND(LEN('EVENT DELIVERY'!B111)=7,MID('EVENT DELIVERY'!B111,4,1)=" ")))</f>
        <v>0</v>
      </c>
      <c r="U106" s="2" t="b">
        <f>AND(LEFT('PROJECT DELIVERY TEAM'!B111,2)="HU",OR(LEN('PROJECT DELIVERY TEAM'!B111)=6,AND(LEN('PROJECT DELIVERY TEAM'!B111)=7,MID('PROJECT DELIVERY TEAM'!B111,4,1)=" ")))</f>
        <v>0</v>
      </c>
      <c r="V106" s="2" t="b">
        <f>AND(LEFT('AUDIENCES &amp; PART... - BY TYPE'!B209,2)="HU",OR(LEN('AUDIENCES &amp; PART... - BY TYPE'!B209)=6,AND(LEN('AUDIENCES &amp; PART... - BY TYPE'!B209)=7,MID('AUDIENCES &amp; PART... - BY TYPE'!B209,4,1)=" ")))</f>
        <v>0</v>
      </c>
      <c r="W106" s="2" t="b">
        <f>AND(LEFT(PARTNERS!B130,2)="HU",OR(LEN(PARTNERS!B130)=6,AND(LEN(PARTNERS!B130)=7,MID(PARTNERS!B130,4,1)=" ")),PARTNERS!E130="New partner")</f>
        <v>0</v>
      </c>
      <c r="X106" s="2" t="b">
        <f>AND(LEFT(PARTNERS!B130,2)="HU",OR(LEN(PARTNERS!B130)=6,AND(LEN(PARTNERS!B130)=7,MID(PARTNERS!B130,4,1)=" ")),PARTNERS!E130="Existing partner")</f>
        <v>0</v>
      </c>
      <c r="Y106" s="2" t="b">
        <f>AND(NOT(AND(LEFT(PARTNERS!B130,2)="HU",OR(LEN(PARTNERS!B130)=6,AND(LEN(PARTNERS!B130)=7,MID(PARTNERS!B130,4,1)=" ")))),PARTNERS!E130="New partner")</f>
        <v>0</v>
      </c>
      <c r="Z106" s="2" t="b">
        <f>AND(NOT(AND(LEFT(PARTNERS!B130,2)="HU",OR(LEN(PARTNERS!B130)=6,AND(LEN(PARTNERS!B130)=7,MID(PARTNERS!B130,4,1)=" ")))),PARTNERS!E130="Existing partner")</f>
        <v>0</v>
      </c>
      <c r="AA106" s="2" t="b">
        <f>AND(PARTNERS!$C130="Hull",PARTNERS!$E130="New partner")</f>
        <v>0</v>
      </c>
      <c r="AB106" s="2" t="b">
        <f>AND(PARTNERS!$C130="East Riding of Yorkshire",PARTNERS!$E130="New partner")</f>
        <v>0</v>
      </c>
      <c r="AC106" s="2" t="b">
        <f>AND(PARTNERS!$C130="Elsewhere in Yorkshire &amp; Humber",PARTNERS!$E130="New partner")</f>
        <v>0</v>
      </c>
      <c r="AD106" s="2" t="b">
        <f>AND(PARTNERS!$C130="Elsewhere in the UK",PARTNERS!$E130="New partner")</f>
        <v>0</v>
      </c>
      <c r="AE106" s="2" t="b">
        <f>AND(PARTNERS!$C130="Outside UK",PARTNERS!$E130="New partner")</f>
        <v>0</v>
      </c>
      <c r="AF106" s="2" t="b">
        <f>AND(PARTNERS!$C130="Hull",PARTNERS!$E130="Existing partner")</f>
        <v>0</v>
      </c>
      <c r="AG106" s="2" t="b">
        <f>AND(PARTNERS!$C130="East Riding of Yorkshire",PARTNERS!$E130="Existing partner")</f>
        <v>0</v>
      </c>
      <c r="AH106" s="2" t="b">
        <f>AND(PARTNERS!$C130="Elsewhere in Yorkshire &amp; Humber",PARTNERS!$E130="Existing partner")</f>
        <v>0</v>
      </c>
      <c r="AI106" s="2" t="b">
        <f>AND(PARTNERS!$C130="Elsewhere in the UK",PARTNERS!$E130="Existing partner")</f>
        <v>0</v>
      </c>
      <c r="AJ106" s="2" t="b">
        <f>AND(PARTNERS!$C130="Outside UK",PARTNERS!$E130="Existing partner")</f>
        <v>0</v>
      </c>
      <c r="AK106" s="2" t="b">
        <f>AND(PARTNERS!$D130="Artistic partner",PARTNERS!$E130="New partner")</f>
        <v>0</v>
      </c>
      <c r="AL106" s="2" t="b">
        <f>AND(PARTNERS!$D130="Heritage partner",PARTNERS!$E130="New partner")</f>
        <v>0</v>
      </c>
      <c r="AM106" s="2" t="b">
        <f>AND(PARTNERS!$D130="Funder",PARTNERS!$E130="New partner")</f>
        <v>0</v>
      </c>
      <c r="AN106" s="2" t="b">
        <f>AND(PARTNERS!$D130="Public Service partner",PARTNERS!$E130="New partner")</f>
        <v>0</v>
      </c>
      <c r="AO106" s="2" t="b">
        <f>AND(PARTNERS!$D130="Voluntary Sector / Charity partner",PARTNERS!$E130="New partner")</f>
        <v>0</v>
      </c>
      <c r="AP106" s="2" t="b">
        <f>AND(PARTNERS!$D130="Education partner",PARTNERS!$E130="New partner")</f>
        <v>0</v>
      </c>
      <c r="AQ106" s="2" t="b">
        <f>AND(PARTNERS!$D130="Other",PARTNERS!$E130="New partner")</f>
        <v>0</v>
      </c>
      <c r="AR106" s="2" t="b">
        <f>AND(PARTNERS!$D130="Artistic partner",PARTNERS!$E130="Existing partner")</f>
        <v>0</v>
      </c>
      <c r="AS106" s="2" t="b">
        <f>AND(PARTNERS!$D130="Heritage partner",PARTNERS!$E130="Existing partner")</f>
        <v>0</v>
      </c>
      <c r="AT106" s="2" t="b">
        <f>AND(PARTNERS!$D130="Funder",PARTNERS!$E130="Existing partner")</f>
        <v>0</v>
      </c>
      <c r="AU106" s="2" t="b">
        <f>AND(PARTNERS!$D130="Public Service partner",PARTNERS!$E130="Existing partner")</f>
        <v>0</v>
      </c>
      <c r="AV106" s="2" t="b">
        <f>AND(PARTNERS!$D130="Voluntary Sector / Charity partner",PARTNERS!$E130="Existing partner")</f>
        <v>0</v>
      </c>
      <c r="AW106" s="2" t="b">
        <f>AND(PARTNERS!$D130="Education partner",PARTNERS!$E130="Existing partner")</f>
        <v>0</v>
      </c>
      <c r="AX106" s="2" t="b">
        <f>AND(PARTNERS!$D130="Other",PARTNERS!$E130="Existing partner")</f>
        <v>0</v>
      </c>
    </row>
    <row r="107" spans="20:50">
      <c r="T107" s="2" t="b">
        <f>AND(LEFT('EVENT DELIVERY'!B112,2)="HU",OR(LEN('EVENT DELIVERY'!B112)=6,AND(LEN('EVENT DELIVERY'!B112)=7,MID('EVENT DELIVERY'!B112,4,1)=" ")))</f>
        <v>0</v>
      </c>
      <c r="U107" s="2" t="b">
        <f>AND(LEFT('PROJECT DELIVERY TEAM'!B112,2)="HU",OR(LEN('PROJECT DELIVERY TEAM'!B112)=6,AND(LEN('PROJECT DELIVERY TEAM'!B112)=7,MID('PROJECT DELIVERY TEAM'!B112,4,1)=" ")))</f>
        <v>0</v>
      </c>
      <c r="V107" s="2" t="b">
        <f>AND(LEFT('AUDIENCES &amp; PART... - BY TYPE'!B210,2)="HU",OR(LEN('AUDIENCES &amp; PART... - BY TYPE'!B210)=6,AND(LEN('AUDIENCES &amp; PART... - BY TYPE'!B210)=7,MID('AUDIENCES &amp; PART... - BY TYPE'!B210,4,1)=" ")))</f>
        <v>0</v>
      </c>
      <c r="W107" s="2" t="b">
        <f>AND(LEFT(PARTNERS!B131,2)="HU",OR(LEN(PARTNERS!B131)=6,AND(LEN(PARTNERS!B131)=7,MID(PARTNERS!B131,4,1)=" ")),PARTNERS!E131="New partner")</f>
        <v>0</v>
      </c>
      <c r="X107" s="2" t="b">
        <f>AND(LEFT(PARTNERS!B131,2)="HU",OR(LEN(PARTNERS!B131)=6,AND(LEN(PARTNERS!B131)=7,MID(PARTNERS!B131,4,1)=" ")),PARTNERS!E131="Existing partner")</f>
        <v>0</v>
      </c>
      <c r="Y107" s="2" t="b">
        <f>AND(NOT(AND(LEFT(PARTNERS!B131,2)="HU",OR(LEN(PARTNERS!B131)=6,AND(LEN(PARTNERS!B131)=7,MID(PARTNERS!B131,4,1)=" ")))),PARTNERS!E131="New partner")</f>
        <v>0</v>
      </c>
      <c r="Z107" s="2" t="b">
        <f>AND(NOT(AND(LEFT(PARTNERS!B131,2)="HU",OR(LEN(PARTNERS!B131)=6,AND(LEN(PARTNERS!B131)=7,MID(PARTNERS!B131,4,1)=" ")))),PARTNERS!E131="Existing partner")</f>
        <v>0</v>
      </c>
      <c r="AA107" s="2" t="b">
        <f>AND(PARTNERS!$C131="Hull",PARTNERS!$E131="New partner")</f>
        <v>0</v>
      </c>
      <c r="AB107" s="2" t="b">
        <f>AND(PARTNERS!$C131="East Riding of Yorkshire",PARTNERS!$E131="New partner")</f>
        <v>0</v>
      </c>
      <c r="AC107" s="2" t="b">
        <f>AND(PARTNERS!$C131="Elsewhere in Yorkshire &amp; Humber",PARTNERS!$E131="New partner")</f>
        <v>0</v>
      </c>
      <c r="AD107" s="2" t="b">
        <f>AND(PARTNERS!$C131="Elsewhere in the UK",PARTNERS!$E131="New partner")</f>
        <v>0</v>
      </c>
      <c r="AE107" s="2" t="b">
        <f>AND(PARTNERS!$C131="Outside UK",PARTNERS!$E131="New partner")</f>
        <v>0</v>
      </c>
      <c r="AF107" s="2" t="b">
        <f>AND(PARTNERS!$C131="Hull",PARTNERS!$E131="Existing partner")</f>
        <v>0</v>
      </c>
      <c r="AG107" s="2" t="b">
        <f>AND(PARTNERS!$C131="East Riding of Yorkshire",PARTNERS!$E131="Existing partner")</f>
        <v>0</v>
      </c>
      <c r="AH107" s="2" t="b">
        <f>AND(PARTNERS!$C131="Elsewhere in Yorkshire &amp; Humber",PARTNERS!$E131="Existing partner")</f>
        <v>0</v>
      </c>
      <c r="AI107" s="2" t="b">
        <f>AND(PARTNERS!$C131="Elsewhere in the UK",PARTNERS!$E131="Existing partner")</f>
        <v>0</v>
      </c>
      <c r="AJ107" s="2" t="b">
        <f>AND(PARTNERS!$C131="Outside UK",PARTNERS!$E131="Existing partner")</f>
        <v>0</v>
      </c>
      <c r="AK107" s="2" t="b">
        <f>AND(PARTNERS!$D131="Artistic partner",PARTNERS!$E131="New partner")</f>
        <v>0</v>
      </c>
      <c r="AL107" s="2" t="b">
        <f>AND(PARTNERS!$D131="Heritage partner",PARTNERS!$E131="New partner")</f>
        <v>0</v>
      </c>
      <c r="AM107" s="2" t="b">
        <f>AND(PARTNERS!$D131="Funder",PARTNERS!$E131="New partner")</f>
        <v>0</v>
      </c>
      <c r="AN107" s="2" t="b">
        <f>AND(PARTNERS!$D131="Public Service partner",PARTNERS!$E131="New partner")</f>
        <v>0</v>
      </c>
      <c r="AO107" s="2" t="b">
        <f>AND(PARTNERS!$D131="Voluntary Sector / Charity partner",PARTNERS!$E131="New partner")</f>
        <v>0</v>
      </c>
      <c r="AP107" s="2" t="b">
        <f>AND(PARTNERS!$D131="Education partner",PARTNERS!$E131="New partner")</f>
        <v>0</v>
      </c>
      <c r="AQ107" s="2" t="b">
        <f>AND(PARTNERS!$D131="Other",PARTNERS!$E131="New partner")</f>
        <v>0</v>
      </c>
      <c r="AR107" s="2" t="b">
        <f>AND(PARTNERS!$D131="Artistic partner",PARTNERS!$E131="Existing partner")</f>
        <v>0</v>
      </c>
      <c r="AS107" s="2" t="b">
        <f>AND(PARTNERS!$D131="Heritage partner",PARTNERS!$E131="Existing partner")</f>
        <v>0</v>
      </c>
      <c r="AT107" s="2" t="b">
        <f>AND(PARTNERS!$D131="Funder",PARTNERS!$E131="Existing partner")</f>
        <v>0</v>
      </c>
      <c r="AU107" s="2" t="b">
        <f>AND(PARTNERS!$D131="Public Service partner",PARTNERS!$E131="Existing partner")</f>
        <v>0</v>
      </c>
      <c r="AV107" s="2" t="b">
        <f>AND(PARTNERS!$D131="Voluntary Sector / Charity partner",PARTNERS!$E131="Existing partner")</f>
        <v>0</v>
      </c>
      <c r="AW107" s="2" t="b">
        <f>AND(PARTNERS!$D131="Education partner",PARTNERS!$E131="Existing partner")</f>
        <v>0</v>
      </c>
      <c r="AX107" s="2" t="b">
        <f>AND(PARTNERS!$D131="Other",PARTNERS!$E131="Existing partner")</f>
        <v>0</v>
      </c>
    </row>
    <row r="108" spans="20:50">
      <c r="T108" s="2" t="b">
        <f>AND(LEFT('EVENT DELIVERY'!B113,2)="HU",OR(LEN('EVENT DELIVERY'!B113)=6,AND(LEN('EVENT DELIVERY'!B113)=7,MID('EVENT DELIVERY'!B113,4,1)=" ")))</f>
        <v>0</v>
      </c>
      <c r="U108" s="2" t="b">
        <f>AND(LEFT('PROJECT DELIVERY TEAM'!B113,2)="HU",OR(LEN('PROJECT DELIVERY TEAM'!B113)=6,AND(LEN('PROJECT DELIVERY TEAM'!B113)=7,MID('PROJECT DELIVERY TEAM'!B113,4,1)=" ")))</f>
        <v>0</v>
      </c>
      <c r="V108" s="2" t="b">
        <f>AND(LEFT('AUDIENCES &amp; PART... - BY TYPE'!B211,2)="HU",OR(LEN('AUDIENCES &amp; PART... - BY TYPE'!B211)=6,AND(LEN('AUDIENCES &amp; PART... - BY TYPE'!B211)=7,MID('AUDIENCES &amp; PART... - BY TYPE'!B211,4,1)=" ")))</f>
        <v>0</v>
      </c>
      <c r="W108" s="2" t="b">
        <f>AND(LEFT(PARTNERS!B132,2)="HU",OR(LEN(PARTNERS!B132)=6,AND(LEN(PARTNERS!B132)=7,MID(PARTNERS!B132,4,1)=" ")),PARTNERS!E132="New partner")</f>
        <v>0</v>
      </c>
      <c r="X108" s="2" t="b">
        <f>AND(LEFT(PARTNERS!B132,2)="HU",OR(LEN(PARTNERS!B132)=6,AND(LEN(PARTNERS!B132)=7,MID(PARTNERS!B132,4,1)=" ")),PARTNERS!E132="Existing partner")</f>
        <v>0</v>
      </c>
      <c r="Y108" s="2" t="b">
        <f>AND(NOT(AND(LEFT(PARTNERS!B132,2)="HU",OR(LEN(PARTNERS!B132)=6,AND(LEN(PARTNERS!B132)=7,MID(PARTNERS!B132,4,1)=" ")))),PARTNERS!E132="New partner")</f>
        <v>0</v>
      </c>
      <c r="Z108" s="2" t="b">
        <f>AND(NOT(AND(LEFT(PARTNERS!B132,2)="HU",OR(LEN(PARTNERS!B132)=6,AND(LEN(PARTNERS!B132)=7,MID(PARTNERS!B132,4,1)=" ")))),PARTNERS!E132="Existing partner")</f>
        <v>0</v>
      </c>
      <c r="AA108" s="2" t="b">
        <f>AND(PARTNERS!$C132="Hull",PARTNERS!$E132="New partner")</f>
        <v>0</v>
      </c>
      <c r="AB108" s="2" t="b">
        <f>AND(PARTNERS!$C132="East Riding of Yorkshire",PARTNERS!$E132="New partner")</f>
        <v>0</v>
      </c>
      <c r="AC108" s="2" t="b">
        <f>AND(PARTNERS!$C132="Elsewhere in Yorkshire &amp; Humber",PARTNERS!$E132="New partner")</f>
        <v>0</v>
      </c>
      <c r="AD108" s="2" t="b">
        <f>AND(PARTNERS!$C132="Elsewhere in the UK",PARTNERS!$E132="New partner")</f>
        <v>0</v>
      </c>
      <c r="AE108" s="2" t="b">
        <f>AND(PARTNERS!$C132="Outside UK",PARTNERS!$E132="New partner")</f>
        <v>0</v>
      </c>
      <c r="AF108" s="2" t="b">
        <f>AND(PARTNERS!$C132="Hull",PARTNERS!$E132="Existing partner")</f>
        <v>0</v>
      </c>
      <c r="AG108" s="2" t="b">
        <f>AND(PARTNERS!$C132="East Riding of Yorkshire",PARTNERS!$E132="Existing partner")</f>
        <v>0</v>
      </c>
      <c r="AH108" s="2" t="b">
        <f>AND(PARTNERS!$C132="Elsewhere in Yorkshire &amp; Humber",PARTNERS!$E132="Existing partner")</f>
        <v>0</v>
      </c>
      <c r="AI108" s="2" t="b">
        <f>AND(PARTNERS!$C132="Elsewhere in the UK",PARTNERS!$E132="Existing partner")</f>
        <v>0</v>
      </c>
      <c r="AJ108" s="2" t="b">
        <f>AND(PARTNERS!$C132="Outside UK",PARTNERS!$E132="Existing partner")</f>
        <v>0</v>
      </c>
      <c r="AK108" s="2" t="b">
        <f>AND(PARTNERS!$D132="Artistic partner",PARTNERS!$E132="New partner")</f>
        <v>0</v>
      </c>
      <c r="AL108" s="2" t="b">
        <f>AND(PARTNERS!$D132="Heritage partner",PARTNERS!$E132="New partner")</f>
        <v>0</v>
      </c>
      <c r="AM108" s="2" t="b">
        <f>AND(PARTNERS!$D132="Funder",PARTNERS!$E132="New partner")</f>
        <v>0</v>
      </c>
      <c r="AN108" s="2" t="b">
        <f>AND(PARTNERS!$D132="Public Service partner",PARTNERS!$E132="New partner")</f>
        <v>0</v>
      </c>
      <c r="AO108" s="2" t="b">
        <f>AND(PARTNERS!$D132="Voluntary Sector / Charity partner",PARTNERS!$E132="New partner")</f>
        <v>0</v>
      </c>
      <c r="AP108" s="2" t="b">
        <f>AND(PARTNERS!$D132="Education partner",PARTNERS!$E132="New partner")</f>
        <v>0</v>
      </c>
      <c r="AQ108" s="2" t="b">
        <f>AND(PARTNERS!$D132="Other",PARTNERS!$E132="New partner")</f>
        <v>0</v>
      </c>
      <c r="AR108" s="2" t="b">
        <f>AND(PARTNERS!$D132="Artistic partner",PARTNERS!$E132="Existing partner")</f>
        <v>0</v>
      </c>
      <c r="AS108" s="2" t="b">
        <f>AND(PARTNERS!$D132="Heritage partner",PARTNERS!$E132="Existing partner")</f>
        <v>0</v>
      </c>
      <c r="AT108" s="2" t="b">
        <f>AND(PARTNERS!$D132="Funder",PARTNERS!$E132="Existing partner")</f>
        <v>0</v>
      </c>
      <c r="AU108" s="2" t="b">
        <f>AND(PARTNERS!$D132="Public Service partner",PARTNERS!$E132="Existing partner")</f>
        <v>0</v>
      </c>
      <c r="AV108" s="2" t="b">
        <f>AND(PARTNERS!$D132="Voluntary Sector / Charity partner",PARTNERS!$E132="Existing partner")</f>
        <v>0</v>
      </c>
      <c r="AW108" s="2" t="b">
        <f>AND(PARTNERS!$D132="Education partner",PARTNERS!$E132="Existing partner")</f>
        <v>0</v>
      </c>
      <c r="AX108" s="2" t="b">
        <f>AND(PARTNERS!$D132="Other",PARTNERS!$E132="Existing partner")</f>
        <v>0</v>
      </c>
    </row>
    <row r="109" spans="20:50">
      <c r="T109" s="2" t="b">
        <f>AND(LEFT('EVENT DELIVERY'!B114,2)="HU",OR(LEN('EVENT DELIVERY'!B114)=6,AND(LEN('EVENT DELIVERY'!B114)=7,MID('EVENT DELIVERY'!B114,4,1)=" ")))</f>
        <v>0</v>
      </c>
      <c r="U109" s="2" t="b">
        <f>AND(LEFT('PROJECT DELIVERY TEAM'!B114,2)="HU",OR(LEN('PROJECT DELIVERY TEAM'!B114)=6,AND(LEN('PROJECT DELIVERY TEAM'!B114)=7,MID('PROJECT DELIVERY TEAM'!B114,4,1)=" ")))</f>
        <v>0</v>
      </c>
      <c r="V109" s="2" t="b">
        <f>AND(LEFT('AUDIENCES &amp; PART... - BY TYPE'!B212,2)="HU",OR(LEN('AUDIENCES &amp; PART... - BY TYPE'!B212)=6,AND(LEN('AUDIENCES &amp; PART... - BY TYPE'!B212)=7,MID('AUDIENCES &amp; PART... - BY TYPE'!B212,4,1)=" ")))</f>
        <v>0</v>
      </c>
      <c r="W109" s="2" t="b">
        <f>AND(LEFT(PARTNERS!B133,2)="HU",OR(LEN(PARTNERS!B133)=6,AND(LEN(PARTNERS!B133)=7,MID(PARTNERS!B133,4,1)=" ")),PARTNERS!E133="New partner")</f>
        <v>0</v>
      </c>
      <c r="X109" s="2" t="b">
        <f>AND(LEFT(PARTNERS!B133,2)="HU",OR(LEN(PARTNERS!B133)=6,AND(LEN(PARTNERS!B133)=7,MID(PARTNERS!B133,4,1)=" ")),PARTNERS!E133="Existing partner")</f>
        <v>0</v>
      </c>
      <c r="Y109" s="2" t="b">
        <f>AND(NOT(AND(LEFT(PARTNERS!B133,2)="HU",OR(LEN(PARTNERS!B133)=6,AND(LEN(PARTNERS!B133)=7,MID(PARTNERS!B133,4,1)=" ")))),PARTNERS!E133="New partner")</f>
        <v>0</v>
      </c>
      <c r="Z109" s="2" t="b">
        <f>AND(NOT(AND(LEFT(PARTNERS!B133,2)="HU",OR(LEN(PARTNERS!B133)=6,AND(LEN(PARTNERS!B133)=7,MID(PARTNERS!B133,4,1)=" ")))),PARTNERS!E133="Existing partner")</f>
        <v>0</v>
      </c>
      <c r="AA109" s="2" t="b">
        <f>AND(PARTNERS!$C133="Hull",PARTNERS!$E133="New partner")</f>
        <v>0</v>
      </c>
      <c r="AB109" s="2" t="b">
        <f>AND(PARTNERS!$C133="East Riding of Yorkshire",PARTNERS!$E133="New partner")</f>
        <v>0</v>
      </c>
      <c r="AC109" s="2" t="b">
        <f>AND(PARTNERS!$C133="Elsewhere in Yorkshire &amp; Humber",PARTNERS!$E133="New partner")</f>
        <v>0</v>
      </c>
      <c r="AD109" s="2" t="b">
        <f>AND(PARTNERS!$C133="Elsewhere in the UK",PARTNERS!$E133="New partner")</f>
        <v>0</v>
      </c>
      <c r="AE109" s="2" t="b">
        <f>AND(PARTNERS!$C133="Outside UK",PARTNERS!$E133="New partner")</f>
        <v>0</v>
      </c>
      <c r="AF109" s="2" t="b">
        <f>AND(PARTNERS!$C133="Hull",PARTNERS!$E133="Existing partner")</f>
        <v>0</v>
      </c>
      <c r="AG109" s="2" t="b">
        <f>AND(PARTNERS!$C133="East Riding of Yorkshire",PARTNERS!$E133="Existing partner")</f>
        <v>0</v>
      </c>
      <c r="AH109" s="2" t="b">
        <f>AND(PARTNERS!$C133="Elsewhere in Yorkshire &amp; Humber",PARTNERS!$E133="Existing partner")</f>
        <v>0</v>
      </c>
      <c r="AI109" s="2" t="b">
        <f>AND(PARTNERS!$C133="Elsewhere in the UK",PARTNERS!$E133="Existing partner")</f>
        <v>0</v>
      </c>
      <c r="AJ109" s="2" t="b">
        <f>AND(PARTNERS!$C133="Outside UK",PARTNERS!$E133="Existing partner")</f>
        <v>0</v>
      </c>
      <c r="AK109" s="2" t="b">
        <f>AND(PARTNERS!$D133="Artistic partner",PARTNERS!$E133="New partner")</f>
        <v>0</v>
      </c>
      <c r="AL109" s="2" t="b">
        <f>AND(PARTNERS!$D133="Heritage partner",PARTNERS!$E133="New partner")</f>
        <v>0</v>
      </c>
      <c r="AM109" s="2" t="b">
        <f>AND(PARTNERS!$D133="Funder",PARTNERS!$E133="New partner")</f>
        <v>0</v>
      </c>
      <c r="AN109" s="2" t="b">
        <f>AND(PARTNERS!$D133="Public Service partner",PARTNERS!$E133="New partner")</f>
        <v>0</v>
      </c>
      <c r="AO109" s="2" t="b">
        <f>AND(PARTNERS!$D133="Voluntary Sector / Charity partner",PARTNERS!$E133="New partner")</f>
        <v>0</v>
      </c>
      <c r="AP109" s="2" t="b">
        <f>AND(PARTNERS!$D133="Education partner",PARTNERS!$E133="New partner")</f>
        <v>0</v>
      </c>
      <c r="AQ109" s="2" t="b">
        <f>AND(PARTNERS!$D133="Other",PARTNERS!$E133="New partner")</f>
        <v>0</v>
      </c>
      <c r="AR109" s="2" t="b">
        <f>AND(PARTNERS!$D133="Artistic partner",PARTNERS!$E133="Existing partner")</f>
        <v>0</v>
      </c>
      <c r="AS109" s="2" t="b">
        <f>AND(PARTNERS!$D133="Heritage partner",PARTNERS!$E133="Existing partner")</f>
        <v>0</v>
      </c>
      <c r="AT109" s="2" t="b">
        <f>AND(PARTNERS!$D133="Funder",PARTNERS!$E133="Existing partner")</f>
        <v>0</v>
      </c>
      <c r="AU109" s="2" t="b">
        <f>AND(PARTNERS!$D133="Public Service partner",PARTNERS!$E133="Existing partner")</f>
        <v>0</v>
      </c>
      <c r="AV109" s="2" t="b">
        <f>AND(PARTNERS!$D133="Voluntary Sector / Charity partner",PARTNERS!$E133="Existing partner")</f>
        <v>0</v>
      </c>
      <c r="AW109" s="2" t="b">
        <f>AND(PARTNERS!$D133="Education partner",PARTNERS!$E133="Existing partner")</f>
        <v>0</v>
      </c>
      <c r="AX109" s="2" t="b">
        <f>AND(PARTNERS!$D133="Other",PARTNERS!$E133="Existing partner")</f>
        <v>0</v>
      </c>
    </row>
    <row r="110" spans="20:50">
      <c r="T110" s="2" t="b">
        <f>AND(LEFT('EVENT DELIVERY'!B115,2)="HU",OR(LEN('EVENT DELIVERY'!B115)=6,AND(LEN('EVENT DELIVERY'!B115)=7,MID('EVENT DELIVERY'!B115,4,1)=" ")))</f>
        <v>0</v>
      </c>
      <c r="U110" s="2" t="b">
        <f>AND(LEFT('PROJECT DELIVERY TEAM'!B115,2)="HU",OR(LEN('PROJECT DELIVERY TEAM'!B115)=6,AND(LEN('PROJECT DELIVERY TEAM'!B115)=7,MID('PROJECT DELIVERY TEAM'!B115,4,1)=" ")))</f>
        <v>0</v>
      </c>
      <c r="V110" s="2" t="b">
        <f>AND(LEFT('AUDIENCES &amp; PART... - BY TYPE'!B213,2)="HU",OR(LEN('AUDIENCES &amp; PART... - BY TYPE'!B213)=6,AND(LEN('AUDIENCES &amp; PART... - BY TYPE'!B213)=7,MID('AUDIENCES &amp; PART... - BY TYPE'!B213,4,1)=" ")))</f>
        <v>0</v>
      </c>
      <c r="W110" s="2" t="b">
        <f>AND(LEFT(PARTNERS!B134,2)="HU",OR(LEN(PARTNERS!B134)=6,AND(LEN(PARTNERS!B134)=7,MID(PARTNERS!B134,4,1)=" ")),PARTNERS!E134="New partner")</f>
        <v>0</v>
      </c>
      <c r="X110" s="2" t="b">
        <f>AND(LEFT(PARTNERS!B134,2)="HU",OR(LEN(PARTNERS!B134)=6,AND(LEN(PARTNERS!B134)=7,MID(PARTNERS!B134,4,1)=" ")),PARTNERS!E134="Existing partner")</f>
        <v>0</v>
      </c>
      <c r="Y110" s="2" t="b">
        <f>AND(NOT(AND(LEFT(PARTNERS!B134,2)="HU",OR(LEN(PARTNERS!B134)=6,AND(LEN(PARTNERS!B134)=7,MID(PARTNERS!B134,4,1)=" ")))),PARTNERS!E134="New partner")</f>
        <v>0</v>
      </c>
      <c r="Z110" s="2" t="b">
        <f>AND(NOT(AND(LEFT(PARTNERS!B134,2)="HU",OR(LEN(PARTNERS!B134)=6,AND(LEN(PARTNERS!B134)=7,MID(PARTNERS!B134,4,1)=" ")))),PARTNERS!E134="Existing partner")</f>
        <v>0</v>
      </c>
      <c r="AA110" s="2" t="b">
        <f>AND(PARTNERS!$C134="Hull",PARTNERS!$E134="New partner")</f>
        <v>0</v>
      </c>
      <c r="AB110" s="2" t="b">
        <f>AND(PARTNERS!$C134="East Riding of Yorkshire",PARTNERS!$E134="New partner")</f>
        <v>0</v>
      </c>
      <c r="AC110" s="2" t="b">
        <f>AND(PARTNERS!$C134="Elsewhere in Yorkshire &amp; Humber",PARTNERS!$E134="New partner")</f>
        <v>0</v>
      </c>
      <c r="AD110" s="2" t="b">
        <f>AND(PARTNERS!$C134="Elsewhere in the UK",PARTNERS!$E134="New partner")</f>
        <v>0</v>
      </c>
      <c r="AE110" s="2" t="b">
        <f>AND(PARTNERS!$C134="Outside UK",PARTNERS!$E134="New partner")</f>
        <v>0</v>
      </c>
      <c r="AF110" s="2" t="b">
        <f>AND(PARTNERS!$C134="Hull",PARTNERS!$E134="Existing partner")</f>
        <v>0</v>
      </c>
      <c r="AG110" s="2" t="b">
        <f>AND(PARTNERS!$C134="East Riding of Yorkshire",PARTNERS!$E134="Existing partner")</f>
        <v>0</v>
      </c>
      <c r="AH110" s="2" t="b">
        <f>AND(PARTNERS!$C134="Elsewhere in Yorkshire &amp; Humber",PARTNERS!$E134="Existing partner")</f>
        <v>0</v>
      </c>
      <c r="AI110" s="2" t="b">
        <f>AND(PARTNERS!$C134="Elsewhere in the UK",PARTNERS!$E134="Existing partner")</f>
        <v>0</v>
      </c>
      <c r="AJ110" s="2" t="b">
        <f>AND(PARTNERS!$C134="Outside UK",PARTNERS!$E134="Existing partner")</f>
        <v>0</v>
      </c>
      <c r="AK110" s="2" t="b">
        <f>AND(PARTNERS!$D134="Artistic partner",PARTNERS!$E134="New partner")</f>
        <v>0</v>
      </c>
      <c r="AL110" s="2" t="b">
        <f>AND(PARTNERS!$D134="Heritage partner",PARTNERS!$E134="New partner")</f>
        <v>0</v>
      </c>
      <c r="AM110" s="2" t="b">
        <f>AND(PARTNERS!$D134="Funder",PARTNERS!$E134="New partner")</f>
        <v>0</v>
      </c>
      <c r="AN110" s="2" t="b">
        <f>AND(PARTNERS!$D134="Public Service partner",PARTNERS!$E134="New partner")</f>
        <v>0</v>
      </c>
      <c r="AO110" s="2" t="b">
        <f>AND(PARTNERS!$D134="Voluntary Sector / Charity partner",PARTNERS!$E134="New partner")</f>
        <v>0</v>
      </c>
      <c r="AP110" s="2" t="b">
        <f>AND(PARTNERS!$D134="Education partner",PARTNERS!$E134="New partner")</f>
        <v>0</v>
      </c>
      <c r="AQ110" s="2" t="b">
        <f>AND(PARTNERS!$D134="Other",PARTNERS!$E134="New partner")</f>
        <v>0</v>
      </c>
      <c r="AR110" s="2" t="b">
        <f>AND(PARTNERS!$D134="Artistic partner",PARTNERS!$E134="Existing partner")</f>
        <v>0</v>
      </c>
      <c r="AS110" s="2" t="b">
        <f>AND(PARTNERS!$D134="Heritage partner",PARTNERS!$E134="Existing partner")</f>
        <v>0</v>
      </c>
      <c r="AT110" s="2" t="b">
        <f>AND(PARTNERS!$D134="Funder",PARTNERS!$E134="Existing partner")</f>
        <v>0</v>
      </c>
      <c r="AU110" s="2" t="b">
        <f>AND(PARTNERS!$D134="Public Service partner",PARTNERS!$E134="Existing partner")</f>
        <v>0</v>
      </c>
      <c r="AV110" s="2" t="b">
        <f>AND(PARTNERS!$D134="Voluntary Sector / Charity partner",PARTNERS!$E134="Existing partner")</f>
        <v>0</v>
      </c>
      <c r="AW110" s="2" t="b">
        <f>AND(PARTNERS!$D134="Education partner",PARTNERS!$E134="Existing partner")</f>
        <v>0</v>
      </c>
      <c r="AX110" s="2" t="b">
        <f>AND(PARTNERS!$D134="Other",PARTNERS!$E134="Existing partner")</f>
        <v>0</v>
      </c>
    </row>
    <row r="111" spans="20:50">
      <c r="T111" s="2" t="b">
        <f>AND(LEFT('EVENT DELIVERY'!B116,2)="HU",OR(LEN('EVENT DELIVERY'!B116)=6,AND(LEN('EVENT DELIVERY'!B116)=7,MID('EVENT DELIVERY'!B116,4,1)=" ")))</f>
        <v>0</v>
      </c>
      <c r="U111" s="2" t="b">
        <f>AND(LEFT('PROJECT DELIVERY TEAM'!B116,2)="HU",OR(LEN('PROJECT DELIVERY TEAM'!B116)=6,AND(LEN('PROJECT DELIVERY TEAM'!B116)=7,MID('PROJECT DELIVERY TEAM'!B116,4,1)=" ")))</f>
        <v>0</v>
      </c>
      <c r="V111" s="2" t="b">
        <f>AND(LEFT('AUDIENCES &amp; PART... - BY TYPE'!B214,2)="HU",OR(LEN('AUDIENCES &amp; PART... - BY TYPE'!B214)=6,AND(LEN('AUDIENCES &amp; PART... - BY TYPE'!B214)=7,MID('AUDIENCES &amp; PART... - BY TYPE'!B214,4,1)=" ")))</f>
        <v>0</v>
      </c>
      <c r="W111" s="2" t="b">
        <f>AND(LEFT(PARTNERS!B135,2)="HU",OR(LEN(PARTNERS!B135)=6,AND(LEN(PARTNERS!B135)=7,MID(PARTNERS!B135,4,1)=" ")),PARTNERS!E135="New partner")</f>
        <v>0</v>
      </c>
      <c r="X111" s="2" t="b">
        <f>AND(LEFT(PARTNERS!B135,2)="HU",OR(LEN(PARTNERS!B135)=6,AND(LEN(PARTNERS!B135)=7,MID(PARTNERS!B135,4,1)=" ")),PARTNERS!E135="Existing partner")</f>
        <v>0</v>
      </c>
      <c r="Y111" s="2" t="b">
        <f>AND(NOT(AND(LEFT(PARTNERS!B135,2)="HU",OR(LEN(PARTNERS!B135)=6,AND(LEN(PARTNERS!B135)=7,MID(PARTNERS!B135,4,1)=" ")))),PARTNERS!E135="New partner")</f>
        <v>0</v>
      </c>
      <c r="Z111" s="2" t="b">
        <f>AND(NOT(AND(LEFT(PARTNERS!B135,2)="HU",OR(LEN(PARTNERS!B135)=6,AND(LEN(PARTNERS!B135)=7,MID(PARTNERS!B135,4,1)=" ")))),PARTNERS!E135="Existing partner")</f>
        <v>0</v>
      </c>
      <c r="AA111" s="2" t="b">
        <f>AND(PARTNERS!$C135="Hull",PARTNERS!$E135="New partner")</f>
        <v>0</v>
      </c>
      <c r="AB111" s="2" t="b">
        <f>AND(PARTNERS!$C135="East Riding of Yorkshire",PARTNERS!$E135="New partner")</f>
        <v>0</v>
      </c>
      <c r="AC111" s="2" t="b">
        <f>AND(PARTNERS!$C135="Elsewhere in Yorkshire &amp; Humber",PARTNERS!$E135="New partner")</f>
        <v>0</v>
      </c>
      <c r="AD111" s="2" t="b">
        <f>AND(PARTNERS!$C135="Elsewhere in the UK",PARTNERS!$E135="New partner")</f>
        <v>0</v>
      </c>
      <c r="AE111" s="2" t="b">
        <f>AND(PARTNERS!$C135="Outside UK",PARTNERS!$E135="New partner")</f>
        <v>0</v>
      </c>
      <c r="AF111" s="2" t="b">
        <f>AND(PARTNERS!$C135="Hull",PARTNERS!$E135="Existing partner")</f>
        <v>0</v>
      </c>
      <c r="AG111" s="2" t="b">
        <f>AND(PARTNERS!$C135="East Riding of Yorkshire",PARTNERS!$E135="Existing partner")</f>
        <v>0</v>
      </c>
      <c r="AH111" s="2" t="b">
        <f>AND(PARTNERS!$C135="Elsewhere in Yorkshire &amp; Humber",PARTNERS!$E135="Existing partner")</f>
        <v>0</v>
      </c>
      <c r="AI111" s="2" t="b">
        <f>AND(PARTNERS!$C135="Elsewhere in the UK",PARTNERS!$E135="Existing partner")</f>
        <v>0</v>
      </c>
      <c r="AJ111" s="2" t="b">
        <f>AND(PARTNERS!$C135="Outside UK",PARTNERS!$E135="Existing partner")</f>
        <v>0</v>
      </c>
      <c r="AK111" s="2" t="b">
        <f>AND(PARTNERS!$D135="Artistic partner",PARTNERS!$E135="New partner")</f>
        <v>0</v>
      </c>
      <c r="AL111" s="2" t="b">
        <f>AND(PARTNERS!$D135="Heritage partner",PARTNERS!$E135="New partner")</f>
        <v>0</v>
      </c>
      <c r="AM111" s="2" t="b">
        <f>AND(PARTNERS!$D135="Funder",PARTNERS!$E135="New partner")</f>
        <v>0</v>
      </c>
      <c r="AN111" s="2" t="b">
        <f>AND(PARTNERS!$D135="Public Service partner",PARTNERS!$E135="New partner")</f>
        <v>0</v>
      </c>
      <c r="AO111" s="2" t="b">
        <f>AND(PARTNERS!$D135="Voluntary Sector / Charity partner",PARTNERS!$E135="New partner")</f>
        <v>0</v>
      </c>
      <c r="AP111" s="2" t="b">
        <f>AND(PARTNERS!$D135="Education partner",PARTNERS!$E135="New partner")</f>
        <v>0</v>
      </c>
      <c r="AQ111" s="2" t="b">
        <f>AND(PARTNERS!$D135="Other",PARTNERS!$E135="New partner")</f>
        <v>0</v>
      </c>
      <c r="AR111" s="2" t="b">
        <f>AND(PARTNERS!$D135="Artistic partner",PARTNERS!$E135="Existing partner")</f>
        <v>0</v>
      </c>
      <c r="AS111" s="2" t="b">
        <f>AND(PARTNERS!$D135="Heritage partner",PARTNERS!$E135="Existing partner")</f>
        <v>0</v>
      </c>
      <c r="AT111" s="2" t="b">
        <f>AND(PARTNERS!$D135="Funder",PARTNERS!$E135="Existing partner")</f>
        <v>0</v>
      </c>
      <c r="AU111" s="2" t="b">
        <f>AND(PARTNERS!$D135="Public Service partner",PARTNERS!$E135="Existing partner")</f>
        <v>0</v>
      </c>
      <c r="AV111" s="2" t="b">
        <f>AND(PARTNERS!$D135="Voluntary Sector / Charity partner",PARTNERS!$E135="Existing partner")</f>
        <v>0</v>
      </c>
      <c r="AW111" s="2" t="b">
        <f>AND(PARTNERS!$D135="Education partner",PARTNERS!$E135="Existing partner")</f>
        <v>0</v>
      </c>
      <c r="AX111" s="2" t="b">
        <f>AND(PARTNERS!$D135="Other",PARTNERS!$E135="Existing partner")</f>
        <v>0</v>
      </c>
    </row>
    <row r="112" spans="20:50">
      <c r="T112" s="2" t="b">
        <f>AND(LEFT('EVENT DELIVERY'!B117,2)="HU",OR(LEN('EVENT DELIVERY'!B117)=6,AND(LEN('EVENT DELIVERY'!B117)=7,MID('EVENT DELIVERY'!B117,4,1)=" ")))</f>
        <v>0</v>
      </c>
      <c r="U112" s="2" t="b">
        <f>AND(LEFT('PROJECT DELIVERY TEAM'!B117,2)="HU",OR(LEN('PROJECT DELIVERY TEAM'!B117)=6,AND(LEN('PROJECT DELIVERY TEAM'!B117)=7,MID('PROJECT DELIVERY TEAM'!B117,4,1)=" ")))</f>
        <v>0</v>
      </c>
      <c r="V112" s="2" t="b">
        <f>AND(LEFT('AUDIENCES &amp; PART... - BY TYPE'!B215,2)="HU",OR(LEN('AUDIENCES &amp; PART... - BY TYPE'!B215)=6,AND(LEN('AUDIENCES &amp; PART... - BY TYPE'!B215)=7,MID('AUDIENCES &amp; PART... - BY TYPE'!B215,4,1)=" ")))</f>
        <v>0</v>
      </c>
      <c r="W112" s="2" t="b">
        <f>AND(LEFT(PARTNERS!B136,2)="HU",OR(LEN(PARTNERS!B136)=6,AND(LEN(PARTNERS!B136)=7,MID(PARTNERS!B136,4,1)=" ")),PARTNERS!E136="New partner")</f>
        <v>0</v>
      </c>
      <c r="X112" s="2" t="b">
        <f>AND(LEFT(PARTNERS!B136,2)="HU",OR(LEN(PARTNERS!B136)=6,AND(LEN(PARTNERS!B136)=7,MID(PARTNERS!B136,4,1)=" ")),PARTNERS!E136="Existing partner")</f>
        <v>0</v>
      </c>
      <c r="Y112" s="2" t="b">
        <f>AND(NOT(AND(LEFT(PARTNERS!B136,2)="HU",OR(LEN(PARTNERS!B136)=6,AND(LEN(PARTNERS!B136)=7,MID(PARTNERS!B136,4,1)=" ")))),PARTNERS!E136="New partner")</f>
        <v>0</v>
      </c>
      <c r="Z112" s="2" t="b">
        <f>AND(NOT(AND(LEFT(PARTNERS!B136,2)="HU",OR(LEN(PARTNERS!B136)=6,AND(LEN(PARTNERS!B136)=7,MID(PARTNERS!B136,4,1)=" ")))),PARTNERS!E136="Existing partner")</f>
        <v>0</v>
      </c>
      <c r="AA112" s="2" t="b">
        <f>AND(PARTNERS!$C136="Hull",PARTNERS!$E136="New partner")</f>
        <v>0</v>
      </c>
      <c r="AB112" s="2" t="b">
        <f>AND(PARTNERS!$C136="East Riding of Yorkshire",PARTNERS!$E136="New partner")</f>
        <v>0</v>
      </c>
      <c r="AC112" s="2" t="b">
        <f>AND(PARTNERS!$C136="Elsewhere in Yorkshire &amp; Humber",PARTNERS!$E136="New partner")</f>
        <v>0</v>
      </c>
      <c r="AD112" s="2" t="b">
        <f>AND(PARTNERS!$C136="Elsewhere in the UK",PARTNERS!$E136="New partner")</f>
        <v>0</v>
      </c>
      <c r="AE112" s="2" t="b">
        <f>AND(PARTNERS!$C136="Outside UK",PARTNERS!$E136="New partner")</f>
        <v>0</v>
      </c>
      <c r="AF112" s="2" t="b">
        <f>AND(PARTNERS!$C136="Hull",PARTNERS!$E136="Existing partner")</f>
        <v>0</v>
      </c>
      <c r="AG112" s="2" t="b">
        <f>AND(PARTNERS!$C136="East Riding of Yorkshire",PARTNERS!$E136="Existing partner")</f>
        <v>0</v>
      </c>
      <c r="AH112" s="2" t="b">
        <f>AND(PARTNERS!$C136="Elsewhere in Yorkshire &amp; Humber",PARTNERS!$E136="Existing partner")</f>
        <v>0</v>
      </c>
      <c r="AI112" s="2" t="b">
        <f>AND(PARTNERS!$C136="Elsewhere in the UK",PARTNERS!$E136="Existing partner")</f>
        <v>0</v>
      </c>
      <c r="AJ112" s="2" t="b">
        <f>AND(PARTNERS!$C136="Outside UK",PARTNERS!$E136="Existing partner")</f>
        <v>0</v>
      </c>
      <c r="AK112" s="2" t="b">
        <f>AND(PARTNERS!$D136="Artistic partner",PARTNERS!$E136="New partner")</f>
        <v>0</v>
      </c>
      <c r="AL112" s="2" t="b">
        <f>AND(PARTNERS!$D136="Heritage partner",PARTNERS!$E136="New partner")</f>
        <v>0</v>
      </c>
      <c r="AM112" s="2" t="b">
        <f>AND(PARTNERS!$D136="Funder",PARTNERS!$E136="New partner")</f>
        <v>0</v>
      </c>
      <c r="AN112" s="2" t="b">
        <f>AND(PARTNERS!$D136="Public Service partner",PARTNERS!$E136="New partner")</f>
        <v>0</v>
      </c>
      <c r="AO112" s="2" t="b">
        <f>AND(PARTNERS!$D136="Voluntary Sector / Charity partner",PARTNERS!$E136="New partner")</f>
        <v>0</v>
      </c>
      <c r="AP112" s="2" t="b">
        <f>AND(PARTNERS!$D136="Education partner",PARTNERS!$E136="New partner")</f>
        <v>0</v>
      </c>
      <c r="AQ112" s="2" t="b">
        <f>AND(PARTNERS!$D136="Other",PARTNERS!$E136="New partner")</f>
        <v>0</v>
      </c>
      <c r="AR112" s="2" t="b">
        <f>AND(PARTNERS!$D136="Artistic partner",PARTNERS!$E136="Existing partner")</f>
        <v>0</v>
      </c>
      <c r="AS112" s="2" t="b">
        <f>AND(PARTNERS!$D136="Heritage partner",PARTNERS!$E136="Existing partner")</f>
        <v>0</v>
      </c>
      <c r="AT112" s="2" t="b">
        <f>AND(PARTNERS!$D136="Funder",PARTNERS!$E136="Existing partner")</f>
        <v>0</v>
      </c>
      <c r="AU112" s="2" t="b">
        <f>AND(PARTNERS!$D136="Public Service partner",PARTNERS!$E136="Existing partner")</f>
        <v>0</v>
      </c>
      <c r="AV112" s="2" t="b">
        <f>AND(PARTNERS!$D136="Voluntary Sector / Charity partner",PARTNERS!$E136="Existing partner")</f>
        <v>0</v>
      </c>
      <c r="AW112" s="2" t="b">
        <f>AND(PARTNERS!$D136="Education partner",PARTNERS!$E136="Existing partner")</f>
        <v>0</v>
      </c>
      <c r="AX112" s="2" t="b">
        <f>AND(PARTNERS!$D136="Other",PARTNERS!$E136="Existing partner")</f>
        <v>0</v>
      </c>
    </row>
    <row r="113" spans="20:50">
      <c r="T113" s="2" t="b">
        <f>AND(LEFT('EVENT DELIVERY'!B118,2)="HU",OR(LEN('EVENT DELIVERY'!B118)=6,AND(LEN('EVENT DELIVERY'!B118)=7,MID('EVENT DELIVERY'!B118,4,1)=" ")))</f>
        <v>0</v>
      </c>
      <c r="U113" s="2" t="b">
        <f>AND(LEFT('PROJECT DELIVERY TEAM'!B118,2)="HU",OR(LEN('PROJECT DELIVERY TEAM'!B118)=6,AND(LEN('PROJECT DELIVERY TEAM'!B118)=7,MID('PROJECT DELIVERY TEAM'!B118,4,1)=" ")))</f>
        <v>0</v>
      </c>
      <c r="V113" s="2" t="b">
        <f>AND(LEFT('AUDIENCES &amp; PART... - BY TYPE'!B216,2)="HU",OR(LEN('AUDIENCES &amp; PART... - BY TYPE'!B216)=6,AND(LEN('AUDIENCES &amp; PART... - BY TYPE'!B216)=7,MID('AUDIENCES &amp; PART... - BY TYPE'!B216,4,1)=" ")))</f>
        <v>0</v>
      </c>
      <c r="W113" s="2" t="b">
        <f>AND(LEFT(PARTNERS!B137,2)="HU",OR(LEN(PARTNERS!B137)=6,AND(LEN(PARTNERS!B137)=7,MID(PARTNERS!B137,4,1)=" ")),PARTNERS!E137="New partner")</f>
        <v>0</v>
      </c>
      <c r="X113" s="2" t="b">
        <f>AND(LEFT(PARTNERS!B137,2)="HU",OR(LEN(PARTNERS!B137)=6,AND(LEN(PARTNERS!B137)=7,MID(PARTNERS!B137,4,1)=" ")),PARTNERS!E137="Existing partner")</f>
        <v>0</v>
      </c>
      <c r="Y113" s="2" t="b">
        <f>AND(NOT(AND(LEFT(PARTNERS!B137,2)="HU",OR(LEN(PARTNERS!B137)=6,AND(LEN(PARTNERS!B137)=7,MID(PARTNERS!B137,4,1)=" ")))),PARTNERS!E137="New partner")</f>
        <v>0</v>
      </c>
      <c r="Z113" s="2" t="b">
        <f>AND(NOT(AND(LEFT(PARTNERS!B137,2)="HU",OR(LEN(PARTNERS!B137)=6,AND(LEN(PARTNERS!B137)=7,MID(PARTNERS!B137,4,1)=" ")))),PARTNERS!E137="Existing partner")</f>
        <v>0</v>
      </c>
      <c r="AA113" s="2" t="b">
        <f>AND(PARTNERS!$C137="Hull",PARTNERS!$E137="New partner")</f>
        <v>0</v>
      </c>
      <c r="AB113" s="2" t="b">
        <f>AND(PARTNERS!$C137="East Riding of Yorkshire",PARTNERS!$E137="New partner")</f>
        <v>0</v>
      </c>
      <c r="AC113" s="2" t="b">
        <f>AND(PARTNERS!$C137="Elsewhere in Yorkshire &amp; Humber",PARTNERS!$E137="New partner")</f>
        <v>0</v>
      </c>
      <c r="AD113" s="2" t="b">
        <f>AND(PARTNERS!$C137="Elsewhere in the UK",PARTNERS!$E137="New partner")</f>
        <v>0</v>
      </c>
      <c r="AE113" s="2" t="b">
        <f>AND(PARTNERS!$C137="Outside UK",PARTNERS!$E137="New partner")</f>
        <v>0</v>
      </c>
      <c r="AF113" s="2" t="b">
        <f>AND(PARTNERS!$C137="Hull",PARTNERS!$E137="Existing partner")</f>
        <v>0</v>
      </c>
      <c r="AG113" s="2" t="b">
        <f>AND(PARTNERS!$C137="East Riding of Yorkshire",PARTNERS!$E137="Existing partner")</f>
        <v>0</v>
      </c>
      <c r="AH113" s="2" t="b">
        <f>AND(PARTNERS!$C137="Elsewhere in Yorkshire &amp; Humber",PARTNERS!$E137="Existing partner")</f>
        <v>0</v>
      </c>
      <c r="AI113" s="2" t="b">
        <f>AND(PARTNERS!$C137="Elsewhere in the UK",PARTNERS!$E137="Existing partner")</f>
        <v>0</v>
      </c>
      <c r="AJ113" s="2" t="b">
        <f>AND(PARTNERS!$C137="Outside UK",PARTNERS!$E137="Existing partner")</f>
        <v>0</v>
      </c>
      <c r="AK113" s="2" t="b">
        <f>AND(PARTNERS!$D137="Artistic partner",PARTNERS!$E137="New partner")</f>
        <v>0</v>
      </c>
      <c r="AL113" s="2" t="b">
        <f>AND(PARTNERS!$D137="Heritage partner",PARTNERS!$E137="New partner")</f>
        <v>0</v>
      </c>
      <c r="AM113" s="2" t="b">
        <f>AND(PARTNERS!$D137="Funder",PARTNERS!$E137="New partner")</f>
        <v>0</v>
      </c>
      <c r="AN113" s="2" t="b">
        <f>AND(PARTNERS!$D137="Public Service partner",PARTNERS!$E137="New partner")</f>
        <v>0</v>
      </c>
      <c r="AO113" s="2" t="b">
        <f>AND(PARTNERS!$D137="Voluntary Sector / Charity partner",PARTNERS!$E137="New partner")</f>
        <v>0</v>
      </c>
      <c r="AP113" s="2" t="b">
        <f>AND(PARTNERS!$D137="Education partner",PARTNERS!$E137="New partner")</f>
        <v>0</v>
      </c>
      <c r="AQ113" s="2" t="b">
        <f>AND(PARTNERS!$D137="Other",PARTNERS!$E137="New partner")</f>
        <v>0</v>
      </c>
      <c r="AR113" s="2" t="b">
        <f>AND(PARTNERS!$D137="Artistic partner",PARTNERS!$E137="Existing partner")</f>
        <v>0</v>
      </c>
      <c r="AS113" s="2" t="b">
        <f>AND(PARTNERS!$D137="Heritage partner",PARTNERS!$E137="Existing partner")</f>
        <v>0</v>
      </c>
      <c r="AT113" s="2" t="b">
        <f>AND(PARTNERS!$D137="Funder",PARTNERS!$E137="Existing partner")</f>
        <v>0</v>
      </c>
      <c r="AU113" s="2" t="b">
        <f>AND(PARTNERS!$D137="Public Service partner",PARTNERS!$E137="Existing partner")</f>
        <v>0</v>
      </c>
      <c r="AV113" s="2" t="b">
        <f>AND(PARTNERS!$D137="Voluntary Sector / Charity partner",PARTNERS!$E137="Existing partner")</f>
        <v>0</v>
      </c>
      <c r="AW113" s="2" t="b">
        <f>AND(PARTNERS!$D137="Education partner",PARTNERS!$E137="Existing partner")</f>
        <v>0</v>
      </c>
      <c r="AX113" s="2" t="b">
        <f>AND(PARTNERS!$D137="Other",PARTNERS!$E137="Existing partner")</f>
        <v>0</v>
      </c>
    </row>
    <row r="114" spans="20:50">
      <c r="T114" s="2" t="b">
        <f>AND(LEFT('EVENT DELIVERY'!B119,2)="HU",OR(LEN('EVENT DELIVERY'!B119)=6,AND(LEN('EVENT DELIVERY'!B119)=7,MID('EVENT DELIVERY'!B119,4,1)=" ")))</f>
        <v>0</v>
      </c>
      <c r="U114" s="2" t="b">
        <f>AND(LEFT('PROJECT DELIVERY TEAM'!B119,2)="HU",OR(LEN('PROJECT DELIVERY TEAM'!B119)=6,AND(LEN('PROJECT DELIVERY TEAM'!B119)=7,MID('PROJECT DELIVERY TEAM'!B119,4,1)=" ")))</f>
        <v>0</v>
      </c>
      <c r="V114" s="2" t="b">
        <f>AND(LEFT('AUDIENCES &amp; PART... - BY TYPE'!B217,2)="HU",OR(LEN('AUDIENCES &amp; PART... - BY TYPE'!B217)=6,AND(LEN('AUDIENCES &amp; PART... - BY TYPE'!B217)=7,MID('AUDIENCES &amp; PART... - BY TYPE'!B217,4,1)=" ")))</f>
        <v>0</v>
      </c>
      <c r="W114" s="2" t="b">
        <f>AND(LEFT(PARTNERS!B138,2)="HU",OR(LEN(PARTNERS!B138)=6,AND(LEN(PARTNERS!B138)=7,MID(PARTNERS!B138,4,1)=" ")),PARTNERS!E138="New partner")</f>
        <v>0</v>
      </c>
      <c r="X114" s="2" t="b">
        <f>AND(LEFT(PARTNERS!B138,2)="HU",OR(LEN(PARTNERS!B138)=6,AND(LEN(PARTNERS!B138)=7,MID(PARTNERS!B138,4,1)=" ")),PARTNERS!E138="Existing partner")</f>
        <v>0</v>
      </c>
      <c r="Y114" s="2" t="b">
        <f>AND(NOT(AND(LEFT(PARTNERS!B138,2)="HU",OR(LEN(PARTNERS!B138)=6,AND(LEN(PARTNERS!B138)=7,MID(PARTNERS!B138,4,1)=" ")))),PARTNERS!E138="New partner")</f>
        <v>0</v>
      </c>
      <c r="Z114" s="2" t="b">
        <f>AND(NOT(AND(LEFT(PARTNERS!B138,2)="HU",OR(LEN(PARTNERS!B138)=6,AND(LEN(PARTNERS!B138)=7,MID(PARTNERS!B138,4,1)=" ")))),PARTNERS!E138="Existing partner")</f>
        <v>0</v>
      </c>
      <c r="AA114" s="2" t="b">
        <f>AND(PARTNERS!$C138="Hull",PARTNERS!$E138="New partner")</f>
        <v>0</v>
      </c>
      <c r="AB114" s="2" t="b">
        <f>AND(PARTNERS!$C138="East Riding of Yorkshire",PARTNERS!$E138="New partner")</f>
        <v>0</v>
      </c>
      <c r="AC114" s="2" t="b">
        <f>AND(PARTNERS!$C138="Elsewhere in Yorkshire &amp; Humber",PARTNERS!$E138="New partner")</f>
        <v>0</v>
      </c>
      <c r="AD114" s="2" t="b">
        <f>AND(PARTNERS!$C138="Elsewhere in the UK",PARTNERS!$E138="New partner")</f>
        <v>0</v>
      </c>
      <c r="AE114" s="2" t="b">
        <f>AND(PARTNERS!$C138="Outside UK",PARTNERS!$E138="New partner")</f>
        <v>0</v>
      </c>
      <c r="AF114" s="2" t="b">
        <f>AND(PARTNERS!$C138="Hull",PARTNERS!$E138="Existing partner")</f>
        <v>0</v>
      </c>
      <c r="AG114" s="2" t="b">
        <f>AND(PARTNERS!$C138="East Riding of Yorkshire",PARTNERS!$E138="Existing partner")</f>
        <v>0</v>
      </c>
      <c r="AH114" s="2" t="b">
        <f>AND(PARTNERS!$C138="Elsewhere in Yorkshire &amp; Humber",PARTNERS!$E138="Existing partner")</f>
        <v>0</v>
      </c>
      <c r="AI114" s="2" t="b">
        <f>AND(PARTNERS!$C138="Elsewhere in the UK",PARTNERS!$E138="Existing partner")</f>
        <v>0</v>
      </c>
      <c r="AJ114" s="2" t="b">
        <f>AND(PARTNERS!$C138="Outside UK",PARTNERS!$E138="Existing partner")</f>
        <v>0</v>
      </c>
      <c r="AK114" s="2" t="b">
        <f>AND(PARTNERS!$D138="Artistic partner",PARTNERS!$E138="New partner")</f>
        <v>0</v>
      </c>
      <c r="AL114" s="2" t="b">
        <f>AND(PARTNERS!$D138="Heritage partner",PARTNERS!$E138="New partner")</f>
        <v>0</v>
      </c>
      <c r="AM114" s="2" t="b">
        <f>AND(PARTNERS!$D138="Funder",PARTNERS!$E138="New partner")</f>
        <v>0</v>
      </c>
      <c r="AN114" s="2" t="b">
        <f>AND(PARTNERS!$D138="Public Service partner",PARTNERS!$E138="New partner")</f>
        <v>0</v>
      </c>
      <c r="AO114" s="2" t="b">
        <f>AND(PARTNERS!$D138="Voluntary Sector / Charity partner",PARTNERS!$E138="New partner")</f>
        <v>0</v>
      </c>
      <c r="AP114" s="2" t="b">
        <f>AND(PARTNERS!$D138="Education partner",PARTNERS!$E138="New partner")</f>
        <v>0</v>
      </c>
      <c r="AQ114" s="2" t="b">
        <f>AND(PARTNERS!$D138="Other",PARTNERS!$E138="New partner")</f>
        <v>0</v>
      </c>
      <c r="AR114" s="2" t="b">
        <f>AND(PARTNERS!$D138="Artistic partner",PARTNERS!$E138="Existing partner")</f>
        <v>0</v>
      </c>
      <c r="AS114" s="2" t="b">
        <f>AND(PARTNERS!$D138="Heritage partner",PARTNERS!$E138="Existing partner")</f>
        <v>0</v>
      </c>
      <c r="AT114" s="2" t="b">
        <f>AND(PARTNERS!$D138="Funder",PARTNERS!$E138="Existing partner")</f>
        <v>0</v>
      </c>
      <c r="AU114" s="2" t="b">
        <f>AND(PARTNERS!$D138="Public Service partner",PARTNERS!$E138="Existing partner")</f>
        <v>0</v>
      </c>
      <c r="AV114" s="2" t="b">
        <f>AND(PARTNERS!$D138="Voluntary Sector / Charity partner",PARTNERS!$E138="Existing partner")</f>
        <v>0</v>
      </c>
      <c r="AW114" s="2" t="b">
        <f>AND(PARTNERS!$D138="Education partner",PARTNERS!$E138="Existing partner")</f>
        <v>0</v>
      </c>
      <c r="AX114" s="2" t="b">
        <f>AND(PARTNERS!$D138="Other",PARTNERS!$E138="Existing partner")</f>
        <v>0</v>
      </c>
    </row>
    <row r="115" spans="20:50">
      <c r="T115" s="2" t="b">
        <f>AND(LEFT('EVENT DELIVERY'!B120,2)="HU",OR(LEN('EVENT DELIVERY'!B120)=6,AND(LEN('EVENT DELIVERY'!B120)=7,MID('EVENT DELIVERY'!B120,4,1)=" ")))</f>
        <v>0</v>
      </c>
      <c r="U115" s="2" t="b">
        <f>AND(LEFT('PROJECT DELIVERY TEAM'!B120,2)="HU",OR(LEN('PROJECT DELIVERY TEAM'!B120)=6,AND(LEN('PROJECT DELIVERY TEAM'!B120)=7,MID('PROJECT DELIVERY TEAM'!B120,4,1)=" ")))</f>
        <v>0</v>
      </c>
      <c r="V115" s="2" t="b">
        <f>AND(LEFT('AUDIENCES &amp; PART... - BY TYPE'!B218,2)="HU",OR(LEN('AUDIENCES &amp; PART... - BY TYPE'!B218)=6,AND(LEN('AUDIENCES &amp; PART... - BY TYPE'!B218)=7,MID('AUDIENCES &amp; PART... - BY TYPE'!B218,4,1)=" ")))</f>
        <v>0</v>
      </c>
      <c r="W115" s="2" t="b">
        <f>AND(LEFT(PARTNERS!B139,2)="HU",OR(LEN(PARTNERS!B139)=6,AND(LEN(PARTNERS!B139)=7,MID(PARTNERS!B139,4,1)=" ")),PARTNERS!E139="New partner")</f>
        <v>0</v>
      </c>
      <c r="X115" s="2" t="b">
        <f>AND(LEFT(PARTNERS!B139,2)="HU",OR(LEN(PARTNERS!B139)=6,AND(LEN(PARTNERS!B139)=7,MID(PARTNERS!B139,4,1)=" ")),PARTNERS!E139="Existing partner")</f>
        <v>0</v>
      </c>
      <c r="Y115" s="2" t="b">
        <f>AND(NOT(AND(LEFT(PARTNERS!B139,2)="HU",OR(LEN(PARTNERS!B139)=6,AND(LEN(PARTNERS!B139)=7,MID(PARTNERS!B139,4,1)=" ")))),PARTNERS!E139="New partner")</f>
        <v>0</v>
      </c>
      <c r="Z115" s="2" t="b">
        <f>AND(NOT(AND(LEFT(PARTNERS!B139,2)="HU",OR(LEN(PARTNERS!B139)=6,AND(LEN(PARTNERS!B139)=7,MID(PARTNERS!B139,4,1)=" ")))),PARTNERS!E139="Existing partner")</f>
        <v>0</v>
      </c>
      <c r="AA115" s="2" t="b">
        <f>AND(PARTNERS!$C139="Hull",PARTNERS!$E139="New partner")</f>
        <v>0</v>
      </c>
      <c r="AB115" s="2" t="b">
        <f>AND(PARTNERS!$C139="East Riding of Yorkshire",PARTNERS!$E139="New partner")</f>
        <v>0</v>
      </c>
      <c r="AC115" s="2" t="b">
        <f>AND(PARTNERS!$C139="Elsewhere in Yorkshire &amp; Humber",PARTNERS!$E139="New partner")</f>
        <v>0</v>
      </c>
      <c r="AD115" s="2" t="b">
        <f>AND(PARTNERS!$C139="Elsewhere in the UK",PARTNERS!$E139="New partner")</f>
        <v>0</v>
      </c>
      <c r="AE115" s="2" t="b">
        <f>AND(PARTNERS!$C139="Outside UK",PARTNERS!$E139="New partner")</f>
        <v>0</v>
      </c>
      <c r="AF115" s="2" t="b">
        <f>AND(PARTNERS!$C139="Hull",PARTNERS!$E139="Existing partner")</f>
        <v>0</v>
      </c>
      <c r="AG115" s="2" t="b">
        <f>AND(PARTNERS!$C139="East Riding of Yorkshire",PARTNERS!$E139="Existing partner")</f>
        <v>0</v>
      </c>
      <c r="AH115" s="2" t="b">
        <f>AND(PARTNERS!$C139="Elsewhere in Yorkshire &amp; Humber",PARTNERS!$E139="Existing partner")</f>
        <v>0</v>
      </c>
      <c r="AI115" s="2" t="b">
        <f>AND(PARTNERS!$C139="Elsewhere in the UK",PARTNERS!$E139="Existing partner")</f>
        <v>0</v>
      </c>
      <c r="AJ115" s="2" t="b">
        <f>AND(PARTNERS!$C139="Outside UK",PARTNERS!$E139="Existing partner")</f>
        <v>0</v>
      </c>
      <c r="AK115" s="2" t="b">
        <f>AND(PARTNERS!$D139="Artistic partner",PARTNERS!$E139="New partner")</f>
        <v>0</v>
      </c>
      <c r="AL115" s="2" t="b">
        <f>AND(PARTNERS!$D139="Heritage partner",PARTNERS!$E139="New partner")</f>
        <v>0</v>
      </c>
      <c r="AM115" s="2" t="b">
        <f>AND(PARTNERS!$D139="Funder",PARTNERS!$E139="New partner")</f>
        <v>0</v>
      </c>
      <c r="AN115" s="2" t="b">
        <f>AND(PARTNERS!$D139="Public Service partner",PARTNERS!$E139="New partner")</f>
        <v>0</v>
      </c>
      <c r="AO115" s="2" t="b">
        <f>AND(PARTNERS!$D139="Voluntary Sector / Charity partner",PARTNERS!$E139="New partner")</f>
        <v>0</v>
      </c>
      <c r="AP115" s="2" t="b">
        <f>AND(PARTNERS!$D139="Education partner",PARTNERS!$E139="New partner")</f>
        <v>0</v>
      </c>
      <c r="AQ115" s="2" t="b">
        <f>AND(PARTNERS!$D139="Other",PARTNERS!$E139="New partner")</f>
        <v>0</v>
      </c>
      <c r="AR115" s="2" t="b">
        <f>AND(PARTNERS!$D139="Artistic partner",PARTNERS!$E139="Existing partner")</f>
        <v>0</v>
      </c>
      <c r="AS115" s="2" t="b">
        <f>AND(PARTNERS!$D139="Heritage partner",PARTNERS!$E139="Existing partner")</f>
        <v>0</v>
      </c>
      <c r="AT115" s="2" t="b">
        <f>AND(PARTNERS!$D139="Funder",PARTNERS!$E139="Existing partner")</f>
        <v>0</v>
      </c>
      <c r="AU115" s="2" t="b">
        <f>AND(PARTNERS!$D139="Public Service partner",PARTNERS!$E139="Existing partner")</f>
        <v>0</v>
      </c>
      <c r="AV115" s="2" t="b">
        <f>AND(PARTNERS!$D139="Voluntary Sector / Charity partner",PARTNERS!$E139="Existing partner")</f>
        <v>0</v>
      </c>
      <c r="AW115" s="2" t="b">
        <f>AND(PARTNERS!$D139="Education partner",PARTNERS!$E139="Existing partner")</f>
        <v>0</v>
      </c>
      <c r="AX115" s="2" t="b">
        <f>AND(PARTNERS!$D139="Other",PARTNERS!$E139="Existing partner")</f>
        <v>0</v>
      </c>
    </row>
    <row r="116" spans="20:50">
      <c r="T116" s="2" t="b">
        <f>AND(LEFT('EVENT DELIVERY'!B121,2)="HU",OR(LEN('EVENT DELIVERY'!B121)=6,AND(LEN('EVENT DELIVERY'!B121)=7,MID('EVENT DELIVERY'!B121,4,1)=" ")))</f>
        <v>0</v>
      </c>
      <c r="U116" s="2" t="b">
        <f>AND(LEFT('PROJECT DELIVERY TEAM'!B121,2)="HU",OR(LEN('PROJECT DELIVERY TEAM'!B121)=6,AND(LEN('PROJECT DELIVERY TEAM'!B121)=7,MID('PROJECT DELIVERY TEAM'!B121,4,1)=" ")))</f>
        <v>0</v>
      </c>
      <c r="V116" s="2" t="b">
        <f>AND(LEFT('AUDIENCES &amp; PART... - BY TYPE'!B219,2)="HU",OR(LEN('AUDIENCES &amp; PART... - BY TYPE'!B219)=6,AND(LEN('AUDIENCES &amp; PART... - BY TYPE'!B219)=7,MID('AUDIENCES &amp; PART... - BY TYPE'!B219,4,1)=" ")))</f>
        <v>0</v>
      </c>
      <c r="W116" s="2" t="b">
        <f>AND(LEFT(PARTNERS!B140,2)="HU",OR(LEN(PARTNERS!B140)=6,AND(LEN(PARTNERS!B140)=7,MID(PARTNERS!B140,4,1)=" ")),PARTNERS!E140="New partner")</f>
        <v>0</v>
      </c>
      <c r="X116" s="2" t="b">
        <f>AND(LEFT(PARTNERS!B140,2)="HU",OR(LEN(PARTNERS!B140)=6,AND(LEN(PARTNERS!B140)=7,MID(PARTNERS!B140,4,1)=" ")),PARTNERS!E140="Existing partner")</f>
        <v>0</v>
      </c>
      <c r="Y116" s="2" t="b">
        <f>AND(NOT(AND(LEFT(PARTNERS!B140,2)="HU",OR(LEN(PARTNERS!B140)=6,AND(LEN(PARTNERS!B140)=7,MID(PARTNERS!B140,4,1)=" ")))),PARTNERS!E140="New partner")</f>
        <v>0</v>
      </c>
      <c r="Z116" s="2" t="b">
        <f>AND(NOT(AND(LEFT(PARTNERS!B140,2)="HU",OR(LEN(PARTNERS!B140)=6,AND(LEN(PARTNERS!B140)=7,MID(PARTNERS!B140,4,1)=" ")))),PARTNERS!E140="Existing partner")</f>
        <v>0</v>
      </c>
      <c r="AA116" s="2" t="b">
        <f>AND(PARTNERS!$C140="Hull",PARTNERS!$E140="New partner")</f>
        <v>0</v>
      </c>
      <c r="AB116" s="2" t="b">
        <f>AND(PARTNERS!$C140="East Riding of Yorkshire",PARTNERS!$E140="New partner")</f>
        <v>0</v>
      </c>
      <c r="AC116" s="2" t="b">
        <f>AND(PARTNERS!$C140="Elsewhere in Yorkshire &amp; Humber",PARTNERS!$E140="New partner")</f>
        <v>0</v>
      </c>
      <c r="AD116" s="2" t="b">
        <f>AND(PARTNERS!$C140="Elsewhere in the UK",PARTNERS!$E140="New partner")</f>
        <v>0</v>
      </c>
      <c r="AE116" s="2" t="b">
        <f>AND(PARTNERS!$C140="Outside UK",PARTNERS!$E140="New partner")</f>
        <v>0</v>
      </c>
      <c r="AF116" s="2" t="b">
        <f>AND(PARTNERS!$C140="Hull",PARTNERS!$E140="Existing partner")</f>
        <v>0</v>
      </c>
      <c r="AG116" s="2" t="b">
        <f>AND(PARTNERS!$C140="East Riding of Yorkshire",PARTNERS!$E140="Existing partner")</f>
        <v>0</v>
      </c>
      <c r="AH116" s="2" t="b">
        <f>AND(PARTNERS!$C140="Elsewhere in Yorkshire &amp; Humber",PARTNERS!$E140="Existing partner")</f>
        <v>0</v>
      </c>
      <c r="AI116" s="2" t="b">
        <f>AND(PARTNERS!$C140="Elsewhere in the UK",PARTNERS!$E140="Existing partner")</f>
        <v>0</v>
      </c>
      <c r="AJ116" s="2" t="b">
        <f>AND(PARTNERS!$C140="Outside UK",PARTNERS!$E140="Existing partner")</f>
        <v>0</v>
      </c>
      <c r="AK116" s="2" t="b">
        <f>AND(PARTNERS!$D140="Artistic partner",PARTNERS!$E140="New partner")</f>
        <v>0</v>
      </c>
      <c r="AL116" s="2" t="b">
        <f>AND(PARTNERS!$D140="Heritage partner",PARTNERS!$E140="New partner")</f>
        <v>0</v>
      </c>
      <c r="AM116" s="2" t="b">
        <f>AND(PARTNERS!$D140="Funder",PARTNERS!$E140="New partner")</f>
        <v>0</v>
      </c>
      <c r="AN116" s="2" t="b">
        <f>AND(PARTNERS!$D140="Public Service partner",PARTNERS!$E140="New partner")</f>
        <v>0</v>
      </c>
      <c r="AO116" s="2" t="b">
        <f>AND(PARTNERS!$D140="Voluntary Sector / Charity partner",PARTNERS!$E140="New partner")</f>
        <v>0</v>
      </c>
      <c r="AP116" s="2" t="b">
        <f>AND(PARTNERS!$D140="Education partner",PARTNERS!$E140="New partner")</f>
        <v>0</v>
      </c>
      <c r="AQ116" s="2" t="b">
        <f>AND(PARTNERS!$D140="Other",PARTNERS!$E140="New partner")</f>
        <v>0</v>
      </c>
      <c r="AR116" s="2" t="b">
        <f>AND(PARTNERS!$D140="Artistic partner",PARTNERS!$E140="Existing partner")</f>
        <v>0</v>
      </c>
      <c r="AS116" s="2" t="b">
        <f>AND(PARTNERS!$D140="Heritage partner",PARTNERS!$E140="Existing partner")</f>
        <v>0</v>
      </c>
      <c r="AT116" s="2" t="b">
        <f>AND(PARTNERS!$D140="Funder",PARTNERS!$E140="Existing partner")</f>
        <v>0</v>
      </c>
      <c r="AU116" s="2" t="b">
        <f>AND(PARTNERS!$D140="Public Service partner",PARTNERS!$E140="Existing partner")</f>
        <v>0</v>
      </c>
      <c r="AV116" s="2" t="b">
        <f>AND(PARTNERS!$D140="Voluntary Sector / Charity partner",PARTNERS!$E140="Existing partner")</f>
        <v>0</v>
      </c>
      <c r="AW116" s="2" t="b">
        <f>AND(PARTNERS!$D140="Education partner",PARTNERS!$E140="Existing partner")</f>
        <v>0</v>
      </c>
      <c r="AX116" s="2" t="b">
        <f>AND(PARTNERS!$D140="Other",PARTNERS!$E140="Existing partner")</f>
        <v>0</v>
      </c>
    </row>
    <row r="117" spans="20:50">
      <c r="T117" s="2" t="b">
        <f>AND(LEFT('EVENT DELIVERY'!B122,2)="HU",OR(LEN('EVENT DELIVERY'!B122)=6,AND(LEN('EVENT DELIVERY'!B122)=7,MID('EVENT DELIVERY'!B122,4,1)=" ")))</f>
        <v>0</v>
      </c>
      <c r="U117" s="2" t="b">
        <f>AND(LEFT('PROJECT DELIVERY TEAM'!B122,2)="HU",OR(LEN('PROJECT DELIVERY TEAM'!B122)=6,AND(LEN('PROJECT DELIVERY TEAM'!B122)=7,MID('PROJECT DELIVERY TEAM'!B122,4,1)=" ")))</f>
        <v>0</v>
      </c>
      <c r="V117" s="2" t="b">
        <f>AND(LEFT('AUDIENCES &amp; PART... - BY TYPE'!B220,2)="HU",OR(LEN('AUDIENCES &amp; PART... - BY TYPE'!B220)=6,AND(LEN('AUDIENCES &amp; PART... - BY TYPE'!B220)=7,MID('AUDIENCES &amp; PART... - BY TYPE'!B220,4,1)=" ")))</f>
        <v>0</v>
      </c>
      <c r="W117" s="2" t="b">
        <f>AND(LEFT(PARTNERS!B141,2)="HU",OR(LEN(PARTNERS!B141)=6,AND(LEN(PARTNERS!B141)=7,MID(PARTNERS!B141,4,1)=" ")),PARTNERS!E141="New partner")</f>
        <v>0</v>
      </c>
      <c r="X117" s="2" t="b">
        <f>AND(LEFT(PARTNERS!B141,2)="HU",OR(LEN(PARTNERS!B141)=6,AND(LEN(PARTNERS!B141)=7,MID(PARTNERS!B141,4,1)=" ")),PARTNERS!E141="Existing partner")</f>
        <v>0</v>
      </c>
      <c r="Y117" s="2" t="b">
        <f>AND(NOT(AND(LEFT(PARTNERS!B141,2)="HU",OR(LEN(PARTNERS!B141)=6,AND(LEN(PARTNERS!B141)=7,MID(PARTNERS!B141,4,1)=" ")))),PARTNERS!E141="New partner")</f>
        <v>0</v>
      </c>
      <c r="Z117" s="2" t="b">
        <f>AND(NOT(AND(LEFT(PARTNERS!B141,2)="HU",OR(LEN(PARTNERS!B141)=6,AND(LEN(PARTNERS!B141)=7,MID(PARTNERS!B141,4,1)=" ")))),PARTNERS!E141="Existing partner")</f>
        <v>0</v>
      </c>
      <c r="AA117" s="2" t="b">
        <f>AND(PARTNERS!$C141="Hull",PARTNERS!$E141="New partner")</f>
        <v>0</v>
      </c>
      <c r="AB117" s="2" t="b">
        <f>AND(PARTNERS!$C141="East Riding of Yorkshire",PARTNERS!$E141="New partner")</f>
        <v>0</v>
      </c>
      <c r="AC117" s="2" t="b">
        <f>AND(PARTNERS!$C141="Elsewhere in Yorkshire &amp; Humber",PARTNERS!$E141="New partner")</f>
        <v>0</v>
      </c>
      <c r="AD117" s="2" t="b">
        <f>AND(PARTNERS!$C141="Elsewhere in the UK",PARTNERS!$E141="New partner")</f>
        <v>0</v>
      </c>
      <c r="AE117" s="2" t="b">
        <f>AND(PARTNERS!$C141="Outside UK",PARTNERS!$E141="New partner")</f>
        <v>0</v>
      </c>
      <c r="AF117" s="2" t="b">
        <f>AND(PARTNERS!$C141="Hull",PARTNERS!$E141="Existing partner")</f>
        <v>0</v>
      </c>
      <c r="AG117" s="2" t="b">
        <f>AND(PARTNERS!$C141="East Riding of Yorkshire",PARTNERS!$E141="Existing partner")</f>
        <v>0</v>
      </c>
      <c r="AH117" s="2" t="b">
        <f>AND(PARTNERS!$C141="Elsewhere in Yorkshire &amp; Humber",PARTNERS!$E141="Existing partner")</f>
        <v>0</v>
      </c>
      <c r="AI117" s="2" t="b">
        <f>AND(PARTNERS!$C141="Elsewhere in the UK",PARTNERS!$E141="Existing partner")</f>
        <v>0</v>
      </c>
      <c r="AJ117" s="2" t="b">
        <f>AND(PARTNERS!$C141="Outside UK",PARTNERS!$E141="Existing partner")</f>
        <v>0</v>
      </c>
      <c r="AK117" s="2" t="b">
        <f>AND(PARTNERS!$D141="Artistic partner",PARTNERS!$E141="New partner")</f>
        <v>0</v>
      </c>
      <c r="AL117" s="2" t="b">
        <f>AND(PARTNERS!$D141="Heritage partner",PARTNERS!$E141="New partner")</f>
        <v>0</v>
      </c>
      <c r="AM117" s="2" t="b">
        <f>AND(PARTNERS!$D141="Funder",PARTNERS!$E141="New partner")</f>
        <v>0</v>
      </c>
      <c r="AN117" s="2" t="b">
        <f>AND(PARTNERS!$D141="Public Service partner",PARTNERS!$E141="New partner")</f>
        <v>0</v>
      </c>
      <c r="AO117" s="2" t="b">
        <f>AND(PARTNERS!$D141="Voluntary Sector / Charity partner",PARTNERS!$E141="New partner")</f>
        <v>0</v>
      </c>
      <c r="AP117" s="2" t="b">
        <f>AND(PARTNERS!$D141="Education partner",PARTNERS!$E141="New partner")</f>
        <v>0</v>
      </c>
      <c r="AQ117" s="2" t="b">
        <f>AND(PARTNERS!$D141="Other",PARTNERS!$E141="New partner")</f>
        <v>0</v>
      </c>
      <c r="AR117" s="2" t="b">
        <f>AND(PARTNERS!$D141="Artistic partner",PARTNERS!$E141="Existing partner")</f>
        <v>0</v>
      </c>
      <c r="AS117" s="2" t="b">
        <f>AND(PARTNERS!$D141="Heritage partner",PARTNERS!$E141="Existing partner")</f>
        <v>0</v>
      </c>
      <c r="AT117" s="2" t="b">
        <f>AND(PARTNERS!$D141="Funder",PARTNERS!$E141="Existing partner")</f>
        <v>0</v>
      </c>
      <c r="AU117" s="2" t="b">
        <f>AND(PARTNERS!$D141="Public Service partner",PARTNERS!$E141="Existing partner")</f>
        <v>0</v>
      </c>
      <c r="AV117" s="2" t="b">
        <f>AND(PARTNERS!$D141="Voluntary Sector / Charity partner",PARTNERS!$E141="Existing partner")</f>
        <v>0</v>
      </c>
      <c r="AW117" s="2" t="b">
        <f>AND(PARTNERS!$D141="Education partner",PARTNERS!$E141="Existing partner")</f>
        <v>0</v>
      </c>
      <c r="AX117" s="2" t="b">
        <f>AND(PARTNERS!$D141="Other",PARTNERS!$E141="Existing partner")</f>
        <v>0</v>
      </c>
    </row>
    <row r="118" spans="20:50">
      <c r="T118" s="2" t="b">
        <f>AND(LEFT('EVENT DELIVERY'!B123,2)="HU",OR(LEN('EVENT DELIVERY'!B123)=6,AND(LEN('EVENT DELIVERY'!B123)=7,MID('EVENT DELIVERY'!B123,4,1)=" ")))</f>
        <v>0</v>
      </c>
      <c r="U118" s="2" t="b">
        <f>AND(LEFT('PROJECT DELIVERY TEAM'!B123,2)="HU",OR(LEN('PROJECT DELIVERY TEAM'!B123)=6,AND(LEN('PROJECT DELIVERY TEAM'!B123)=7,MID('PROJECT DELIVERY TEAM'!B123,4,1)=" ")))</f>
        <v>0</v>
      </c>
      <c r="V118" s="2" t="b">
        <f>AND(LEFT('AUDIENCES &amp; PART... - BY TYPE'!B221,2)="HU",OR(LEN('AUDIENCES &amp; PART... - BY TYPE'!B221)=6,AND(LEN('AUDIENCES &amp; PART... - BY TYPE'!B221)=7,MID('AUDIENCES &amp; PART... - BY TYPE'!B221,4,1)=" ")))</f>
        <v>0</v>
      </c>
      <c r="W118" s="2" t="b">
        <f>AND(LEFT(PARTNERS!B142,2)="HU",OR(LEN(PARTNERS!B142)=6,AND(LEN(PARTNERS!B142)=7,MID(PARTNERS!B142,4,1)=" ")),PARTNERS!E142="New partner")</f>
        <v>0</v>
      </c>
      <c r="X118" s="2" t="b">
        <f>AND(LEFT(PARTNERS!B142,2)="HU",OR(LEN(PARTNERS!B142)=6,AND(LEN(PARTNERS!B142)=7,MID(PARTNERS!B142,4,1)=" ")),PARTNERS!E142="Existing partner")</f>
        <v>0</v>
      </c>
      <c r="Y118" s="2" t="b">
        <f>AND(NOT(AND(LEFT(PARTNERS!B142,2)="HU",OR(LEN(PARTNERS!B142)=6,AND(LEN(PARTNERS!B142)=7,MID(PARTNERS!B142,4,1)=" ")))),PARTNERS!E142="New partner")</f>
        <v>0</v>
      </c>
      <c r="Z118" s="2" t="b">
        <f>AND(NOT(AND(LEFT(PARTNERS!B142,2)="HU",OR(LEN(PARTNERS!B142)=6,AND(LEN(PARTNERS!B142)=7,MID(PARTNERS!B142,4,1)=" ")))),PARTNERS!E142="Existing partner")</f>
        <v>0</v>
      </c>
      <c r="AA118" s="2" t="b">
        <f>AND(PARTNERS!$C142="Hull",PARTNERS!$E142="New partner")</f>
        <v>0</v>
      </c>
      <c r="AB118" s="2" t="b">
        <f>AND(PARTNERS!$C142="East Riding of Yorkshire",PARTNERS!$E142="New partner")</f>
        <v>0</v>
      </c>
      <c r="AC118" s="2" t="b">
        <f>AND(PARTNERS!$C142="Elsewhere in Yorkshire &amp; Humber",PARTNERS!$E142="New partner")</f>
        <v>0</v>
      </c>
      <c r="AD118" s="2" t="b">
        <f>AND(PARTNERS!$C142="Elsewhere in the UK",PARTNERS!$E142="New partner")</f>
        <v>0</v>
      </c>
      <c r="AE118" s="2" t="b">
        <f>AND(PARTNERS!$C142="Outside UK",PARTNERS!$E142="New partner")</f>
        <v>0</v>
      </c>
      <c r="AF118" s="2" t="b">
        <f>AND(PARTNERS!$C142="Hull",PARTNERS!$E142="Existing partner")</f>
        <v>0</v>
      </c>
      <c r="AG118" s="2" t="b">
        <f>AND(PARTNERS!$C142="East Riding of Yorkshire",PARTNERS!$E142="Existing partner")</f>
        <v>0</v>
      </c>
      <c r="AH118" s="2" t="b">
        <f>AND(PARTNERS!$C142="Elsewhere in Yorkshire &amp; Humber",PARTNERS!$E142="Existing partner")</f>
        <v>0</v>
      </c>
      <c r="AI118" s="2" t="b">
        <f>AND(PARTNERS!$C142="Elsewhere in the UK",PARTNERS!$E142="Existing partner")</f>
        <v>0</v>
      </c>
      <c r="AJ118" s="2" t="b">
        <f>AND(PARTNERS!$C142="Outside UK",PARTNERS!$E142="Existing partner")</f>
        <v>0</v>
      </c>
      <c r="AK118" s="2" t="b">
        <f>AND(PARTNERS!$D142="Artistic partner",PARTNERS!$E142="New partner")</f>
        <v>0</v>
      </c>
      <c r="AL118" s="2" t="b">
        <f>AND(PARTNERS!$D142="Heritage partner",PARTNERS!$E142="New partner")</f>
        <v>0</v>
      </c>
      <c r="AM118" s="2" t="b">
        <f>AND(PARTNERS!$D142="Funder",PARTNERS!$E142="New partner")</f>
        <v>0</v>
      </c>
      <c r="AN118" s="2" t="b">
        <f>AND(PARTNERS!$D142="Public Service partner",PARTNERS!$E142="New partner")</f>
        <v>0</v>
      </c>
      <c r="AO118" s="2" t="b">
        <f>AND(PARTNERS!$D142="Voluntary Sector / Charity partner",PARTNERS!$E142="New partner")</f>
        <v>0</v>
      </c>
      <c r="AP118" s="2" t="b">
        <f>AND(PARTNERS!$D142="Education partner",PARTNERS!$E142="New partner")</f>
        <v>0</v>
      </c>
      <c r="AQ118" s="2" t="b">
        <f>AND(PARTNERS!$D142="Other",PARTNERS!$E142="New partner")</f>
        <v>0</v>
      </c>
      <c r="AR118" s="2" t="b">
        <f>AND(PARTNERS!$D142="Artistic partner",PARTNERS!$E142="Existing partner")</f>
        <v>0</v>
      </c>
      <c r="AS118" s="2" t="b">
        <f>AND(PARTNERS!$D142="Heritage partner",PARTNERS!$E142="Existing partner")</f>
        <v>0</v>
      </c>
      <c r="AT118" s="2" t="b">
        <f>AND(PARTNERS!$D142="Funder",PARTNERS!$E142="Existing partner")</f>
        <v>0</v>
      </c>
      <c r="AU118" s="2" t="b">
        <f>AND(PARTNERS!$D142="Public Service partner",PARTNERS!$E142="Existing partner")</f>
        <v>0</v>
      </c>
      <c r="AV118" s="2" t="b">
        <f>AND(PARTNERS!$D142="Voluntary Sector / Charity partner",PARTNERS!$E142="Existing partner")</f>
        <v>0</v>
      </c>
      <c r="AW118" s="2" t="b">
        <f>AND(PARTNERS!$D142="Education partner",PARTNERS!$E142="Existing partner")</f>
        <v>0</v>
      </c>
      <c r="AX118" s="2" t="b">
        <f>AND(PARTNERS!$D142="Other",PARTNERS!$E142="Existing partner")</f>
        <v>0</v>
      </c>
    </row>
    <row r="119" spans="20:50">
      <c r="T119" s="2" t="b">
        <f>AND(LEFT('EVENT DELIVERY'!B124,2)="HU",OR(LEN('EVENT DELIVERY'!B124)=6,AND(LEN('EVENT DELIVERY'!B124)=7,MID('EVENT DELIVERY'!B124,4,1)=" ")))</f>
        <v>0</v>
      </c>
      <c r="U119" s="2" t="b">
        <f>AND(LEFT('PROJECT DELIVERY TEAM'!B124,2)="HU",OR(LEN('PROJECT DELIVERY TEAM'!B124)=6,AND(LEN('PROJECT DELIVERY TEAM'!B124)=7,MID('PROJECT DELIVERY TEAM'!B124,4,1)=" ")))</f>
        <v>0</v>
      </c>
      <c r="V119" s="2" t="b">
        <f>AND(LEFT('AUDIENCES &amp; PART... - BY TYPE'!B222,2)="HU",OR(LEN('AUDIENCES &amp; PART... - BY TYPE'!B222)=6,AND(LEN('AUDIENCES &amp; PART... - BY TYPE'!B222)=7,MID('AUDIENCES &amp; PART... - BY TYPE'!B222,4,1)=" ")))</f>
        <v>0</v>
      </c>
      <c r="W119" s="2" t="b">
        <f>AND(LEFT(PARTNERS!B143,2)="HU",OR(LEN(PARTNERS!B143)=6,AND(LEN(PARTNERS!B143)=7,MID(PARTNERS!B143,4,1)=" ")),PARTNERS!E143="New partner")</f>
        <v>0</v>
      </c>
      <c r="X119" s="2" t="b">
        <f>AND(LEFT(PARTNERS!B143,2)="HU",OR(LEN(PARTNERS!B143)=6,AND(LEN(PARTNERS!B143)=7,MID(PARTNERS!B143,4,1)=" ")),PARTNERS!E143="Existing partner")</f>
        <v>0</v>
      </c>
      <c r="Y119" s="2" t="b">
        <f>AND(NOT(AND(LEFT(PARTNERS!B143,2)="HU",OR(LEN(PARTNERS!B143)=6,AND(LEN(PARTNERS!B143)=7,MID(PARTNERS!B143,4,1)=" ")))),PARTNERS!E143="New partner")</f>
        <v>0</v>
      </c>
      <c r="Z119" s="2" t="b">
        <f>AND(NOT(AND(LEFT(PARTNERS!B143,2)="HU",OR(LEN(PARTNERS!B143)=6,AND(LEN(PARTNERS!B143)=7,MID(PARTNERS!B143,4,1)=" ")))),PARTNERS!E143="Existing partner")</f>
        <v>0</v>
      </c>
      <c r="AA119" s="2" t="b">
        <f>AND(PARTNERS!$C143="Hull",PARTNERS!$E143="New partner")</f>
        <v>0</v>
      </c>
      <c r="AB119" s="2" t="b">
        <f>AND(PARTNERS!$C143="East Riding of Yorkshire",PARTNERS!$E143="New partner")</f>
        <v>0</v>
      </c>
      <c r="AC119" s="2" t="b">
        <f>AND(PARTNERS!$C143="Elsewhere in Yorkshire &amp; Humber",PARTNERS!$E143="New partner")</f>
        <v>0</v>
      </c>
      <c r="AD119" s="2" t="b">
        <f>AND(PARTNERS!$C143="Elsewhere in the UK",PARTNERS!$E143="New partner")</f>
        <v>0</v>
      </c>
      <c r="AE119" s="2" t="b">
        <f>AND(PARTNERS!$C143="Outside UK",PARTNERS!$E143="New partner")</f>
        <v>0</v>
      </c>
      <c r="AF119" s="2" t="b">
        <f>AND(PARTNERS!$C143="Hull",PARTNERS!$E143="Existing partner")</f>
        <v>0</v>
      </c>
      <c r="AG119" s="2" t="b">
        <f>AND(PARTNERS!$C143="East Riding of Yorkshire",PARTNERS!$E143="Existing partner")</f>
        <v>0</v>
      </c>
      <c r="AH119" s="2" t="b">
        <f>AND(PARTNERS!$C143="Elsewhere in Yorkshire &amp; Humber",PARTNERS!$E143="Existing partner")</f>
        <v>0</v>
      </c>
      <c r="AI119" s="2" t="b">
        <f>AND(PARTNERS!$C143="Elsewhere in the UK",PARTNERS!$E143="Existing partner")</f>
        <v>0</v>
      </c>
      <c r="AJ119" s="2" t="b">
        <f>AND(PARTNERS!$C143="Outside UK",PARTNERS!$E143="Existing partner")</f>
        <v>0</v>
      </c>
      <c r="AK119" s="2" t="b">
        <f>AND(PARTNERS!$D143="Artistic partner",PARTNERS!$E143="New partner")</f>
        <v>0</v>
      </c>
      <c r="AL119" s="2" t="b">
        <f>AND(PARTNERS!$D143="Heritage partner",PARTNERS!$E143="New partner")</f>
        <v>0</v>
      </c>
      <c r="AM119" s="2" t="b">
        <f>AND(PARTNERS!$D143="Funder",PARTNERS!$E143="New partner")</f>
        <v>0</v>
      </c>
      <c r="AN119" s="2" t="b">
        <f>AND(PARTNERS!$D143="Public Service partner",PARTNERS!$E143="New partner")</f>
        <v>0</v>
      </c>
      <c r="AO119" s="2" t="b">
        <f>AND(PARTNERS!$D143="Voluntary Sector / Charity partner",PARTNERS!$E143="New partner")</f>
        <v>0</v>
      </c>
      <c r="AP119" s="2" t="b">
        <f>AND(PARTNERS!$D143="Education partner",PARTNERS!$E143="New partner")</f>
        <v>0</v>
      </c>
      <c r="AQ119" s="2" t="b">
        <f>AND(PARTNERS!$D143="Other",PARTNERS!$E143="New partner")</f>
        <v>0</v>
      </c>
      <c r="AR119" s="2" t="b">
        <f>AND(PARTNERS!$D143="Artistic partner",PARTNERS!$E143="Existing partner")</f>
        <v>0</v>
      </c>
      <c r="AS119" s="2" t="b">
        <f>AND(PARTNERS!$D143="Heritage partner",PARTNERS!$E143="Existing partner")</f>
        <v>0</v>
      </c>
      <c r="AT119" s="2" t="b">
        <f>AND(PARTNERS!$D143="Funder",PARTNERS!$E143="Existing partner")</f>
        <v>0</v>
      </c>
      <c r="AU119" s="2" t="b">
        <f>AND(PARTNERS!$D143="Public Service partner",PARTNERS!$E143="Existing partner")</f>
        <v>0</v>
      </c>
      <c r="AV119" s="2" t="b">
        <f>AND(PARTNERS!$D143="Voluntary Sector / Charity partner",PARTNERS!$E143="Existing partner")</f>
        <v>0</v>
      </c>
      <c r="AW119" s="2" t="b">
        <f>AND(PARTNERS!$D143="Education partner",PARTNERS!$E143="Existing partner")</f>
        <v>0</v>
      </c>
      <c r="AX119" s="2" t="b">
        <f>AND(PARTNERS!$D143="Other",PARTNERS!$E143="Existing partner")</f>
        <v>0</v>
      </c>
    </row>
    <row r="120" spans="20:50">
      <c r="T120" s="2" t="b">
        <f>AND(LEFT('EVENT DELIVERY'!B125,2)="HU",OR(LEN('EVENT DELIVERY'!B125)=6,AND(LEN('EVENT DELIVERY'!B125)=7,MID('EVENT DELIVERY'!B125,4,1)=" ")))</f>
        <v>0</v>
      </c>
      <c r="U120" s="2" t="b">
        <f>AND(LEFT('PROJECT DELIVERY TEAM'!B125,2)="HU",OR(LEN('PROJECT DELIVERY TEAM'!B125)=6,AND(LEN('PROJECT DELIVERY TEAM'!B125)=7,MID('PROJECT DELIVERY TEAM'!B125,4,1)=" ")))</f>
        <v>0</v>
      </c>
      <c r="V120" s="2" t="b">
        <f>AND(LEFT('AUDIENCES &amp; PART... - BY TYPE'!B223,2)="HU",OR(LEN('AUDIENCES &amp; PART... - BY TYPE'!B223)=6,AND(LEN('AUDIENCES &amp; PART... - BY TYPE'!B223)=7,MID('AUDIENCES &amp; PART... - BY TYPE'!B223,4,1)=" ")))</f>
        <v>0</v>
      </c>
      <c r="W120" s="2" t="b">
        <f>AND(LEFT(PARTNERS!B144,2)="HU",OR(LEN(PARTNERS!B144)=6,AND(LEN(PARTNERS!B144)=7,MID(PARTNERS!B144,4,1)=" ")),PARTNERS!E144="New partner")</f>
        <v>0</v>
      </c>
      <c r="X120" s="2" t="b">
        <f>AND(LEFT(PARTNERS!B144,2)="HU",OR(LEN(PARTNERS!B144)=6,AND(LEN(PARTNERS!B144)=7,MID(PARTNERS!B144,4,1)=" ")),PARTNERS!E144="Existing partner")</f>
        <v>0</v>
      </c>
      <c r="Y120" s="2" t="b">
        <f>AND(NOT(AND(LEFT(PARTNERS!B144,2)="HU",OR(LEN(PARTNERS!B144)=6,AND(LEN(PARTNERS!B144)=7,MID(PARTNERS!B144,4,1)=" ")))),PARTNERS!E144="New partner")</f>
        <v>0</v>
      </c>
      <c r="Z120" s="2" t="b">
        <f>AND(NOT(AND(LEFT(PARTNERS!B144,2)="HU",OR(LEN(PARTNERS!B144)=6,AND(LEN(PARTNERS!B144)=7,MID(PARTNERS!B144,4,1)=" ")))),PARTNERS!E144="Existing partner")</f>
        <v>0</v>
      </c>
      <c r="AA120" s="2" t="b">
        <f>AND(PARTNERS!$C144="Hull",PARTNERS!$E144="New partner")</f>
        <v>0</v>
      </c>
      <c r="AB120" s="2" t="b">
        <f>AND(PARTNERS!$C144="East Riding of Yorkshire",PARTNERS!$E144="New partner")</f>
        <v>0</v>
      </c>
      <c r="AC120" s="2" t="b">
        <f>AND(PARTNERS!$C144="Elsewhere in Yorkshire &amp; Humber",PARTNERS!$E144="New partner")</f>
        <v>0</v>
      </c>
      <c r="AD120" s="2" t="b">
        <f>AND(PARTNERS!$C144="Elsewhere in the UK",PARTNERS!$E144="New partner")</f>
        <v>0</v>
      </c>
      <c r="AE120" s="2" t="b">
        <f>AND(PARTNERS!$C144="Outside UK",PARTNERS!$E144="New partner")</f>
        <v>0</v>
      </c>
      <c r="AF120" s="2" t="b">
        <f>AND(PARTNERS!$C144="Hull",PARTNERS!$E144="Existing partner")</f>
        <v>0</v>
      </c>
      <c r="AG120" s="2" t="b">
        <f>AND(PARTNERS!$C144="East Riding of Yorkshire",PARTNERS!$E144="Existing partner")</f>
        <v>0</v>
      </c>
      <c r="AH120" s="2" t="b">
        <f>AND(PARTNERS!$C144="Elsewhere in Yorkshire &amp; Humber",PARTNERS!$E144="Existing partner")</f>
        <v>0</v>
      </c>
      <c r="AI120" s="2" t="b">
        <f>AND(PARTNERS!$C144="Elsewhere in the UK",PARTNERS!$E144="Existing partner")</f>
        <v>0</v>
      </c>
      <c r="AJ120" s="2" t="b">
        <f>AND(PARTNERS!$C144="Outside UK",PARTNERS!$E144="Existing partner")</f>
        <v>0</v>
      </c>
      <c r="AK120" s="2" t="b">
        <f>AND(PARTNERS!$D144="Artistic partner",PARTNERS!$E144="New partner")</f>
        <v>0</v>
      </c>
      <c r="AL120" s="2" t="b">
        <f>AND(PARTNERS!$D144="Heritage partner",PARTNERS!$E144="New partner")</f>
        <v>0</v>
      </c>
      <c r="AM120" s="2" t="b">
        <f>AND(PARTNERS!$D144="Funder",PARTNERS!$E144="New partner")</f>
        <v>0</v>
      </c>
      <c r="AN120" s="2" t="b">
        <f>AND(PARTNERS!$D144="Public Service partner",PARTNERS!$E144="New partner")</f>
        <v>0</v>
      </c>
      <c r="AO120" s="2" t="b">
        <f>AND(PARTNERS!$D144="Voluntary Sector / Charity partner",PARTNERS!$E144="New partner")</f>
        <v>0</v>
      </c>
      <c r="AP120" s="2" t="b">
        <f>AND(PARTNERS!$D144="Education partner",PARTNERS!$E144="New partner")</f>
        <v>0</v>
      </c>
      <c r="AQ120" s="2" t="b">
        <f>AND(PARTNERS!$D144="Other",PARTNERS!$E144="New partner")</f>
        <v>0</v>
      </c>
      <c r="AR120" s="2" t="b">
        <f>AND(PARTNERS!$D144="Artistic partner",PARTNERS!$E144="Existing partner")</f>
        <v>0</v>
      </c>
      <c r="AS120" s="2" t="b">
        <f>AND(PARTNERS!$D144="Heritage partner",PARTNERS!$E144="Existing partner")</f>
        <v>0</v>
      </c>
      <c r="AT120" s="2" t="b">
        <f>AND(PARTNERS!$D144="Funder",PARTNERS!$E144="Existing partner")</f>
        <v>0</v>
      </c>
      <c r="AU120" s="2" t="b">
        <f>AND(PARTNERS!$D144="Public Service partner",PARTNERS!$E144="Existing partner")</f>
        <v>0</v>
      </c>
      <c r="AV120" s="2" t="b">
        <f>AND(PARTNERS!$D144="Voluntary Sector / Charity partner",PARTNERS!$E144="Existing partner")</f>
        <v>0</v>
      </c>
      <c r="AW120" s="2" t="b">
        <f>AND(PARTNERS!$D144="Education partner",PARTNERS!$E144="Existing partner")</f>
        <v>0</v>
      </c>
      <c r="AX120" s="2" t="b">
        <f>AND(PARTNERS!$D144="Other",PARTNERS!$E144="Existing partner")</f>
        <v>0</v>
      </c>
    </row>
    <row r="121" spans="20:50">
      <c r="T121" s="2" t="b">
        <f>AND(LEFT('EVENT DELIVERY'!B126,2)="HU",OR(LEN('EVENT DELIVERY'!B126)=6,AND(LEN('EVENT DELIVERY'!B126)=7,MID('EVENT DELIVERY'!B126,4,1)=" ")))</f>
        <v>0</v>
      </c>
      <c r="U121" s="2" t="b">
        <f>AND(LEFT('PROJECT DELIVERY TEAM'!B126,2)="HU",OR(LEN('PROJECT DELIVERY TEAM'!B126)=6,AND(LEN('PROJECT DELIVERY TEAM'!B126)=7,MID('PROJECT DELIVERY TEAM'!B126,4,1)=" ")))</f>
        <v>0</v>
      </c>
      <c r="V121" s="2" t="b">
        <f>AND(LEFT('AUDIENCES &amp; PART... - BY TYPE'!B224,2)="HU",OR(LEN('AUDIENCES &amp; PART... - BY TYPE'!B224)=6,AND(LEN('AUDIENCES &amp; PART... - BY TYPE'!B224)=7,MID('AUDIENCES &amp; PART... - BY TYPE'!B224,4,1)=" ")))</f>
        <v>0</v>
      </c>
      <c r="W121" s="2" t="b">
        <f>AND(LEFT(PARTNERS!B145,2)="HU",OR(LEN(PARTNERS!B145)=6,AND(LEN(PARTNERS!B145)=7,MID(PARTNERS!B145,4,1)=" ")),PARTNERS!E145="New partner")</f>
        <v>0</v>
      </c>
      <c r="X121" s="2" t="b">
        <f>AND(LEFT(PARTNERS!B145,2)="HU",OR(LEN(PARTNERS!B145)=6,AND(LEN(PARTNERS!B145)=7,MID(PARTNERS!B145,4,1)=" ")),PARTNERS!E145="Existing partner")</f>
        <v>0</v>
      </c>
      <c r="Y121" s="2" t="b">
        <f>AND(NOT(AND(LEFT(PARTNERS!B145,2)="HU",OR(LEN(PARTNERS!B145)=6,AND(LEN(PARTNERS!B145)=7,MID(PARTNERS!B145,4,1)=" ")))),PARTNERS!E145="New partner")</f>
        <v>0</v>
      </c>
      <c r="Z121" s="2" t="b">
        <f>AND(NOT(AND(LEFT(PARTNERS!B145,2)="HU",OR(LEN(PARTNERS!B145)=6,AND(LEN(PARTNERS!B145)=7,MID(PARTNERS!B145,4,1)=" ")))),PARTNERS!E145="Existing partner")</f>
        <v>0</v>
      </c>
      <c r="AA121" s="2" t="b">
        <f>AND(PARTNERS!$C145="Hull",PARTNERS!$E145="New partner")</f>
        <v>0</v>
      </c>
      <c r="AB121" s="2" t="b">
        <f>AND(PARTNERS!$C145="East Riding of Yorkshire",PARTNERS!$E145="New partner")</f>
        <v>0</v>
      </c>
      <c r="AC121" s="2" t="b">
        <f>AND(PARTNERS!$C145="Elsewhere in Yorkshire &amp; Humber",PARTNERS!$E145="New partner")</f>
        <v>0</v>
      </c>
      <c r="AD121" s="2" t="b">
        <f>AND(PARTNERS!$C145="Elsewhere in the UK",PARTNERS!$E145="New partner")</f>
        <v>0</v>
      </c>
      <c r="AE121" s="2" t="b">
        <f>AND(PARTNERS!$C145="Outside UK",PARTNERS!$E145="New partner")</f>
        <v>0</v>
      </c>
      <c r="AF121" s="2" t="b">
        <f>AND(PARTNERS!$C145="Hull",PARTNERS!$E145="Existing partner")</f>
        <v>0</v>
      </c>
      <c r="AG121" s="2" t="b">
        <f>AND(PARTNERS!$C145="East Riding of Yorkshire",PARTNERS!$E145="Existing partner")</f>
        <v>0</v>
      </c>
      <c r="AH121" s="2" t="b">
        <f>AND(PARTNERS!$C145="Elsewhere in Yorkshire &amp; Humber",PARTNERS!$E145="Existing partner")</f>
        <v>0</v>
      </c>
      <c r="AI121" s="2" t="b">
        <f>AND(PARTNERS!$C145="Elsewhere in the UK",PARTNERS!$E145="Existing partner")</f>
        <v>0</v>
      </c>
      <c r="AJ121" s="2" t="b">
        <f>AND(PARTNERS!$C145="Outside UK",PARTNERS!$E145="Existing partner")</f>
        <v>0</v>
      </c>
      <c r="AK121" s="2" t="b">
        <f>AND(PARTNERS!$D145="Artistic partner",PARTNERS!$E145="New partner")</f>
        <v>0</v>
      </c>
      <c r="AL121" s="2" t="b">
        <f>AND(PARTNERS!$D145="Heritage partner",PARTNERS!$E145="New partner")</f>
        <v>0</v>
      </c>
      <c r="AM121" s="2" t="b">
        <f>AND(PARTNERS!$D145="Funder",PARTNERS!$E145="New partner")</f>
        <v>0</v>
      </c>
      <c r="AN121" s="2" t="b">
        <f>AND(PARTNERS!$D145="Public Service partner",PARTNERS!$E145="New partner")</f>
        <v>0</v>
      </c>
      <c r="AO121" s="2" t="b">
        <f>AND(PARTNERS!$D145="Voluntary Sector / Charity partner",PARTNERS!$E145="New partner")</f>
        <v>0</v>
      </c>
      <c r="AP121" s="2" t="b">
        <f>AND(PARTNERS!$D145="Education partner",PARTNERS!$E145="New partner")</f>
        <v>0</v>
      </c>
      <c r="AQ121" s="2" t="b">
        <f>AND(PARTNERS!$D145="Other",PARTNERS!$E145="New partner")</f>
        <v>0</v>
      </c>
      <c r="AR121" s="2" t="b">
        <f>AND(PARTNERS!$D145="Artistic partner",PARTNERS!$E145="Existing partner")</f>
        <v>0</v>
      </c>
      <c r="AS121" s="2" t="b">
        <f>AND(PARTNERS!$D145="Heritage partner",PARTNERS!$E145="Existing partner")</f>
        <v>0</v>
      </c>
      <c r="AT121" s="2" t="b">
        <f>AND(PARTNERS!$D145="Funder",PARTNERS!$E145="Existing partner")</f>
        <v>0</v>
      </c>
      <c r="AU121" s="2" t="b">
        <f>AND(PARTNERS!$D145="Public Service partner",PARTNERS!$E145="Existing partner")</f>
        <v>0</v>
      </c>
      <c r="AV121" s="2" t="b">
        <f>AND(PARTNERS!$D145="Voluntary Sector / Charity partner",PARTNERS!$E145="Existing partner")</f>
        <v>0</v>
      </c>
      <c r="AW121" s="2" t="b">
        <f>AND(PARTNERS!$D145="Education partner",PARTNERS!$E145="Existing partner")</f>
        <v>0</v>
      </c>
      <c r="AX121" s="2" t="b">
        <f>AND(PARTNERS!$D145="Other",PARTNERS!$E145="Existing partner")</f>
        <v>0</v>
      </c>
    </row>
    <row r="122" spans="20:50">
      <c r="T122" s="2" t="b">
        <f>AND(LEFT('EVENT DELIVERY'!B127,2)="HU",OR(LEN('EVENT DELIVERY'!B127)=6,AND(LEN('EVENT DELIVERY'!B127)=7,MID('EVENT DELIVERY'!B127,4,1)=" ")))</f>
        <v>0</v>
      </c>
      <c r="U122" s="2" t="b">
        <f>AND(LEFT('PROJECT DELIVERY TEAM'!B127,2)="HU",OR(LEN('PROJECT DELIVERY TEAM'!B127)=6,AND(LEN('PROJECT DELIVERY TEAM'!B127)=7,MID('PROJECT DELIVERY TEAM'!B127,4,1)=" ")))</f>
        <v>0</v>
      </c>
      <c r="V122" s="2" t="b">
        <f>AND(LEFT('AUDIENCES &amp; PART... - BY TYPE'!B225,2)="HU",OR(LEN('AUDIENCES &amp; PART... - BY TYPE'!B225)=6,AND(LEN('AUDIENCES &amp; PART... - BY TYPE'!B225)=7,MID('AUDIENCES &amp; PART... - BY TYPE'!B225,4,1)=" ")))</f>
        <v>0</v>
      </c>
      <c r="W122" s="2" t="b">
        <f>AND(LEFT(PARTNERS!B146,2)="HU",OR(LEN(PARTNERS!B146)=6,AND(LEN(PARTNERS!B146)=7,MID(PARTNERS!B146,4,1)=" ")),PARTNERS!E146="New partner")</f>
        <v>0</v>
      </c>
      <c r="X122" s="2" t="b">
        <f>AND(LEFT(PARTNERS!B146,2)="HU",OR(LEN(PARTNERS!B146)=6,AND(LEN(PARTNERS!B146)=7,MID(PARTNERS!B146,4,1)=" ")),PARTNERS!E146="Existing partner")</f>
        <v>0</v>
      </c>
      <c r="Y122" s="2" t="b">
        <f>AND(NOT(AND(LEFT(PARTNERS!B146,2)="HU",OR(LEN(PARTNERS!B146)=6,AND(LEN(PARTNERS!B146)=7,MID(PARTNERS!B146,4,1)=" ")))),PARTNERS!E146="New partner")</f>
        <v>0</v>
      </c>
      <c r="Z122" s="2" t="b">
        <f>AND(NOT(AND(LEFT(PARTNERS!B146,2)="HU",OR(LEN(PARTNERS!B146)=6,AND(LEN(PARTNERS!B146)=7,MID(PARTNERS!B146,4,1)=" ")))),PARTNERS!E146="Existing partner")</f>
        <v>0</v>
      </c>
      <c r="AA122" s="2" t="b">
        <f>AND(PARTNERS!$C146="Hull",PARTNERS!$E146="New partner")</f>
        <v>0</v>
      </c>
      <c r="AB122" s="2" t="b">
        <f>AND(PARTNERS!$C146="East Riding of Yorkshire",PARTNERS!$E146="New partner")</f>
        <v>0</v>
      </c>
      <c r="AC122" s="2" t="b">
        <f>AND(PARTNERS!$C146="Elsewhere in Yorkshire &amp; Humber",PARTNERS!$E146="New partner")</f>
        <v>0</v>
      </c>
      <c r="AD122" s="2" t="b">
        <f>AND(PARTNERS!$C146="Elsewhere in the UK",PARTNERS!$E146="New partner")</f>
        <v>0</v>
      </c>
      <c r="AE122" s="2" t="b">
        <f>AND(PARTNERS!$C146="Outside UK",PARTNERS!$E146="New partner")</f>
        <v>0</v>
      </c>
      <c r="AF122" s="2" t="b">
        <f>AND(PARTNERS!$C146="Hull",PARTNERS!$E146="Existing partner")</f>
        <v>0</v>
      </c>
      <c r="AG122" s="2" t="b">
        <f>AND(PARTNERS!$C146="East Riding of Yorkshire",PARTNERS!$E146="Existing partner")</f>
        <v>0</v>
      </c>
      <c r="AH122" s="2" t="b">
        <f>AND(PARTNERS!$C146="Elsewhere in Yorkshire &amp; Humber",PARTNERS!$E146="Existing partner")</f>
        <v>0</v>
      </c>
      <c r="AI122" s="2" t="b">
        <f>AND(PARTNERS!$C146="Elsewhere in the UK",PARTNERS!$E146="Existing partner")</f>
        <v>0</v>
      </c>
      <c r="AJ122" s="2" t="b">
        <f>AND(PARTNERS!$C146="Outside UK",PARTNERS!$E146="Existing partner")</f>
        <v>0</v>
      </c>
      <c r="AK122" s="2" t="b">
        <f>AND(PARTNERS!$D146="Artistic partner",PARTNERS!$E146="New partner")</f>
        <v>0</v>
      </c>
      <c r="AL122" s="2" t="b">
        <f>AND(PARTNERS!$D146="Heritage partner",PARTNERS!$E146="New partner")</f>
        <v>0</v>
      </c>
      <c r="AM122" s="2" t="b">
        <f>AND(PARTNERS!$D146="Funder",PARTNERS!$E146="New partner")</f>
        <v>0</v>
      </c>
      <c r="AN122" s="2" t="b">
        <f>AND(PARTNERS!$D146="Public Service partner",PARTNERS!$E146="New partner")</f>
        <v>0</v>
      </c>
      <c r="AO122" s="2" t="b">
        <f>AND(PARTNERS!$D146="Voluntary Sector / Charity partner",PARTNERS!$E146="New partner")</f>
        <v>0</v>
      </c>
      <c r="AP122" s="2" t="b">
        <f>AND(PARTNERS!$D146="Education partner",PARTNERS!$E146="New partner")</f>
        <v>0</v>
      </c>
      <c r="AQ122" s="2" t="b">
        <f>AND(PARTNERS!$D146="Other",PARTNERS!$E146="New partner")</f>
        <v>0</v>
      </c>
      <c r="AR122" s="2" t="b">
        <f>AND(PARTNERS!$D146="Artistic partner",PARTNERS!$E146="Existing partner")</f>
        <v>0</v>
      </c>
      <c r="AS122" s="2" t="b">
        <f>AND(PARTNERS!$D146="Heritage partner",PARTNERS!$E146="Existing partner")</f>
        <v>0</v>
      </c>
      <c r="AT122" s="2" t="b">
        <f>AND(PARTNERS!$D146="Funder",PARTNERS!$E146="Existing partner")</f>
        <v>0</v>
      </c>
      <c r="AU122" s="2" t="b">
        <f>AND(PARTNERS!$D146="Public Service partner",PARTNERS!$E146="Existing partner")</f>
        <v>0</v>
      </c>
      <c r="AV122" s="2" t="b">
        <f>AND(PARTNERS!$D146="Voluntary Sector / Charity partner",PARTNERS!$E146="Existing partner")</f>
        <v>0</v>
      </c>
      <c r="AW122" s="2" t="b">
        <f>AND(PARTNERS!$D146="Education partner",PARTNERS!$E146="Existing partner")</f>
        <v>0</v>
      </c>
      <c r="AX122" s="2" t="b">
        <f>AND(PARTNERS!$D146="Other",PARTNERS!$E146="Existing partner")</f>
        <v>0</v>
      </c>
    </row>
    <row r="123" spans="20:50">
      <c r="T123" s="2" t="b">
        <f>AND(LEFT('EVENT DELIVERY'!B128,2)="HU",OR(LEN('EVENT DELIVERY'!B128)=6,AND(LEN('EVENT DELIVERY'!B128)=7,MID('EVENT DELIVERY'!B128,4,1)=" ")))</f>
        <v>0</v>
      </c>
      <c r="U123" s="2" t="b">
        <f>AND(LEFT('PROJECT DELIVERY TEAM'!B128,2)="HU",OR(LEN('PROJECT DELIVERY TEAM'!B128)=6,AND(LEN('PROJECT DELIVERY TEAM'!B128)=7,MID('PROJECT DELIVERY TEAM'!B128,4,1)=" ")))</f>
        <v>0</v>
      </c>
      <c r="V123" s="2" t="b">
        <f>AND(LEFT('AUDIENCES &amp; PART... - BY TYPE'!B226,2)="HU",OR(LEN('AUDIENCES &amp; PART... - BY TYPE'!B226)=6,AND(LEN('AUDIENCES &amp; PART... - BY TYPE'!B226)=7,MID('AUDIENCES &amp; PART... - BY TYPE'!B226,4,1)=" ")))</f>
        <v>0</v>
      </c>
      <c r="W123" s="2" t="b">
        <f>AND(LEFT(PARTNERS!B147,2)="HU",OR(LEN(PARTNERS!B147)=6,AND(LEN(PARTNERS!B147)=7,MID(PARTNERS!B147,4,1)=" ")),PARTNERS!E147="New partner")</f>
        <v>0</v>
      </c>
      <c r="X123" s="2" t="b">
        <f>AND(LEFT(PARTNERS!B147,2)="HU",OR(LEN(PARTNERS!B147)=6,AND(LEN(PARTNERS!B147)=7,MID(PARTNERS!B147,4,1)=" ")),PARTNERS!E147="Existing partner")</f>
        <v>0</v>
      </c>
      <c r="Y123" s="2" t="b">
        <f>AND(NOT(AND(LEFT(PARTNERS!B147,2)="HU",OR(LEN(PARTNERS!B147)=6,AND(LEN(PARTNERS!B147)=7,MID(PARTNERS!B147,4,1)=" ")))),PARTNERS!E147="New partner")</f>
        <v>0</v>
      </c>
      <c r="Z123" s="2" t="b">
        <f>AND(NOT(AND(LEFT(PARTNERS!B147,2)="HU",OR(LEN(PARTNERS!B147)=6,AND(LEN(PARTNERS!B147)=7,MID(PARTNERS!B147,4,1)=" ")))),PARTNERS!E147="Existing partner")</f>
        <v>0</v>
      </c>
      <c r="AA123" s="2" t="b">
        <f>AND(PARTNERS!$C147="Hull",PARTNERS!$E147="New partner")</f>
        <v>0</v>
      </c>
      <c r="AB123" s="2" t="b">
        <f>AND(PARTNERS!$C147="East Riding of Yorkshire",PARTNERS!$E147="New partner")</f>
        <v>0</v>
      </c>
      <c r="AC123" s="2" t="b">
        <f>AND(PARTNERS!$C147="Elsewhere in Yorkshire &amp; Humber",PARTNERS!$E147="New partner")</f>
        <v>0</v>
      </c>
      <c r="AD123" s="2" t="b">
        <f>AND(PARTNERS!$C147="Elsewhere in the UK",PARTNERS!$E147="New partner")</f>
        <v>0</v>
      </c>
      <c r="AE123" s="2" t="b">
        <f>AND(PARTNERS!$C147="Outside UK",PARTNERS!$E147="New partner")</f>
        <v>0</v>
      </c>
      <c r="AF123" s="2" t="b">
        <f>AND(PARTNERS!$C147="Hull",PARTNERS!$E147="Existing partner")</f>
        <v>0</v>
      </c>
      <c r="AG123" s="2" t="b">
        <f>AND(PARTNERS!$C147="East Riding of Yorkshire",PARTNERS!$E147="Existing partner")</f>
        <v>0</v>
      </c>
      <c r="AH123" s="2" t="b">
        <f>AND(PARTNERS!$C147="Elsewhere in Yorkshire &amp; Humber",PARTNERS!$E147="Existing partner")</f>
        <v>0</v>
      </c>
      <c r="AI123" s="2" t="b">
        <f>AND(PARTNERS!$C147="Elsewhere in the UK",PARTNERS!$E147="Existing partner")</f>
        <v>0</v>
      </c>
      <c r="AJ123" s="2" t="b">
        <f>AND(PARTNERS!$C147="Outside UK",PARTNERS!$E147="Existing partner")</f>
        <v>0</v>
      </c>
      <c r="AK123" s="2" t="b">
        <f>AND(PARTNERS!$D147="Artistic partner",PARTNERS!$E147="New partner")</f>
        <v>0</v>
      </c>
      <c r="AL123" s="2" t="b">
        <f>AND(PARTNERS!$D147="Heritage partner",PARTNERS!$E147="New partner")</f>
        <v>0</v>
      </c>
      <c r="AM123" s="2" t="b">
        <f>AND(PARTNERS!$D147="Funder",PARTNERS!$E147="New partner")</f>
        <v>0</v>
      </c>
      <c r="AN123" s="2" t="b">
        <f>AND(PARTNERS!$D147="Public Service partner",PARTNERS!$E147="New partner")</f>
        <v>0</v>
      </c>
      <c r="AO123" s="2" t="b">
        <f>AND(PARTNERS!$D147="Voluntary Sector / Charity partner",PARTNERS!$E147="New partner")</f>
        <v>0</v>
      </c>
      <c r="AP123" s="2" t="b">
        <f>AND(PARTNERS!$D147="Education partner",PARTNERS!$E147="New partner")</f>
        <v>0</v>
      </c>
      <c r="AQ123" s="2" t="b">
        <f>AND(PARTNERS!$D147="Other",PARTNERS!$E147="New partner")</f>
        <v>0</v>
      </c>
      <c r="AR123" s="2" t="b">
        <f>AND(PARTNERS!$D147="Artistic partner",PARTNERS!$E147="Existing partner")</f>
        <v>0</v>
      </c>
      <c r="AS123" s="2" t="b">
        <f>AND(PARTNERS!$D147="Heritage partner",PARTNERS!$E147="Existing partner")</f>
        <v>0</v>
      </c>
      <c r="AT123" s="2" t="b">
        <f>AND(PARTNERS!$D147="Funder",PARTNERS!$E147="Existing partner")</f>
        <v>0</v>
      </c>
      <c r="AU123" s="2" t="b">
        <f>AND(PARTNERS!$D147="Public Service partner",PARTNERS!$E147="Existing partner")</f>
        <v>0</v>
      </c>
      <c r="AV123" s="2" t="b">
        <f>AND(PARTNERS!$D147="Voluntary Sector / Charity partner",PARTNERS!$E147="Existing partner")</f>
        <v>0</v>
      </c>
      <c r="AW123" s="2" t="b">
        <f>AND(PARTNERS!$D147="Education partner",PARTNERS!$E147="Existing partner")</f>
        <v>0</v>
      </c>
      <c r="AX123" s="2" t="b">
        <f>AND(PARTNERS!$D147="Other",PARTNERS!$E147="Existing partner")</f>
        <v>0</v>
      </c>
    </row>
    <row r="124" spans="20:50">
      <c r="T124" s="2" t="b">
        <f>AND(LEFT('EVENT DELIVERY'!B129,2)="HU",OR(LEN('EVENT DELIVERY'!B129)=6,AND(LEN('EVENT DELIVERY'!B129)=7,MID('EVENT DELIVERY'!B129,4,1)=" ")))</f>
        <v>0</v>
      </c>
      <c r="U124" s="2" t="b">
        <f>AND(LEFT('PROJECT DELIVERY TEAM'!B129,2)="HU",OR(LEN('PROJECT DELIVERY TEAM'!B129)=6,AND(LEN('PROJECT DELIVERY TEAM'!B129)=7,MID('PROJECT DELIVERY TEAM'!B129,4,1)=" ")))</f>
        <v>0</v>
      </c>
      <c r="V124" s="2" t="b">
        <f>AND(LEFT('AUDIENCES &amp; PART... - BY TYPE'!B227,2)="HU",OR(LEN('AUDIENCES &amp; PART... - BY TYPE'!B227)=6,AND(LEN('AUDIENCES &amp; PART... - BY TYPE'!B227)=7,MID('AUDIENCES &amp; PART... - BY TYPE'!B227,4,1)=" ")))</f>
        <v>0</v>
      </c>
      <c r="W124" s="2" t="b">
        <f>AND(LEFT(PARTNERS!B148,2)="HU",OR(LEN(PARTNERS!B148)=6,AND(LEN(PARTNERS!B148)=7,MID(PARTNERS!B148,4,1)=" ")),PARTNERS!E148="New partner")</f>
        <v>0</v>
      </c>
      <c r="X124" s="2" t="b">
        <f>AND(LEFT(PARTNERS!B148,2)="HU",OR(LEN(PARTNERS!B148)=6,AND(LEN(PARTNERS!B148)=7,MID(PARTNERS!B148,4,1)=" ")),PARTNERS!E148="Existing partner")</f>
        <v>0</v>
      </c>
      <c r="Y124" s="2" t="b">
        <f>AND(NOT(AND(LEFT(PARTNERS!B148,2)="HU",OR(LEN(PARTNERS!B148)=6,AND(LEN(PARTNERS!B148)=7,MID(PARTNERS!B148,4,1)=" ")))),PARTNERS!E148="New partner")</f>
        <v>0</v>
      </c>
      <c r="Z124" s="2" t="b">
        <f>AND(NOT(AND(LEFT(PARTNERS!B148,2)="HU",OR(LEN(PARTNERS!B148)=6,AND(LEN(PARTNERS!B148)=7,MID(PARTNERS!B148,4,1)=" ")))),PARTNERS!E148="Existing partner")</f>
        <v>0</v>
      </c>
      <c r="AA124" s="2" t="b">
        <f>AND(PARTNERS!$C148="Hull",PARTNERS!$E148="New partner")</f>
        <v>0</v>
      </c>
      <c r="AB124" s="2" t="b">
        <f>AND(PARTNERS!$C148="East Riding of Yorkshire",PARTNERS!$E148="New partner")</f>
        <v>0</v>
      </c>
      <c r="AC124" s="2" t="b">
        <f>AND(PARTNERS!$C148="Elsewhere in Yorkshire &amp; Humber",PARTNERS!$E148="New partner")</f>
        <v>0</v>
      </c>
      <c r="AD124" s="2" t="b">
        <f>AND(PARTNERS!$C148="Elsewhere in the UK",PARTNERS!$E148="New partner")</f>
        <v>0</v>
      </c>
      <c r="AE124" s="2" t="b">
        <f>AND(PARTNERS!$C148="Outside UK",PARTNERS!$E148="New partner")</f>
        <v>0</v>
      </c>
      <c r="AF124" s="2" t="b">
        <f>AND(PARTNERS!$C148="Hull",PARTNERS!$E148="Existing partner")</f>
        <v>0</v>
      </c>
      <c r="AG124" s="2" t="b">
        <f>AND(PARTNERS!$C148="East Riding of Yorkshire",PARTNERS!$E148="Existing partner")</f>
        <v>0</v>
      </c>
      <c r="AH124" s="2" t="b">
        <f>AND(PARTNERS!$C148="Elsewhere in Yorkshire &amp; Humber",PARTNERS!$E148="Existing partner")</f>
        <v>0</v>
      </c>
      <c r="AI124" s="2" t="b">
        <f>AND(PARTNERS!$C148="Elsewhere in the UK",PARTNERS!$E148="Existing partner")</f>
        <v>0</v>
      </c>
      <c r="AJ124" s="2" t="b">
        <f>AND(PARTNERS!$C148="Outside UK",PARTNERS!$E148="Existing partner")</f>
        <v>0</v>
      </c>
      <c r="AK124" s="2" t="b">
        <f>AND(PARTNERS!$D148="Artistic partner",PARTNERS!$E148="New partner")</f>
        <v>0</v>
      </c>
      <c r="AL124" s="2" t="b">
        <f>AND(PARTNERS!$D148="Heritage partner",PARTNERS!$E148="New partner")</f>
        <v>0</v>
      </c>
      <c r="AM124" s="2" t="b">
        <f>AND(PARTNERS!$D148="Funder",PARTNERS!$E148="New partner")</f>
        <v>0</v>
      </c>
      <c r="AN124" s="2" t="b">
        <f>AND(PARTNERS!$D148="Public Service partner",PARTNERS!$E148="New partner")</f>
        <v>0</v>
      </c>
      <c r="AO124" s="2" t="b">
        <f>AND(PARTNERS!$D148="Voluntary Sector / Charity partner",PARTNERS!$E148="New partner")</f>
        <v>0</v>
      </c>
      <c r="AP124" s="2" t="b">
        <f>AND(PARTNERS!$D148="Education partner",PARTNERS!$E148="New partner")</f>
        <v>0</v>
      </c>
      <c r="AQ124" s="2" t="b">
        <f>AND(PARTNERS!$D148="Other",PARTNERS!$E148="New partner")</f>
        <v>0</v>
      </c>
      <c r="AR124" s="2" t="b">
        <f>AND(PARTNERS!$D148="Artistic partner",PARTNERS!$E148="Existing partner")</f>
        <v>0</v>
      </c>
      <c r="AS124" s="2" t="b">
        <f>AND(PARTNERS!$D148="Heritage partner",PARTNERS!$E148="Existing partner")</f>
        <v>0</v>
      </c>
      <c r="AT124" s="2" t="b">
        <f>AND(PARTNERS!$D148="Funder",PARTNERS!$E148="Existing partner")</f>
        <v>0</v>
      </c>
      <c r="AU124" s="2" t="b">
        <f>AND(PARTNERS!$D148="Public Service partner",PARTNERS!$E148="Existing partner")</f>
        <v>0</v>
      </c>
      <c r="AV124" s="2" t="b">
        <f>AND(PARTNERS!$D148="Voluntary Sector / Charity partner",PARTNERS!$E148="Existing partner")</f>
        <v>0</v>
      </c>
      <c r="AW124" s="2" t="b">
        <f>AND(PARTNERS!$D148="Education partner",PARTNERS!$E148="Existing partner")</f>
        <v>0</v>
      </c>
      <c r="AX124" s="2" t="b">
        <f>AND(PARTNERS!$D148="Other",PARTNERS!$E148="Existing partner")</f>
        <v>0</v>
      </c>
    </row>
    <row r="125" spans="20:50">
      <c r="T125" s="2" t="b">
        <f>AND(LEFT('EVENT DELIVERY'!B130,2)="HU",OR(LEN('EVENT DELIVERY'!B130)=6,AND(LEN('EVENT DELIVERY'!B130)=7,MID('EVENT DELIVERY'!B130,4,1)=" ")))</f>
        <v>0</v>
      </c>
      <c r="U125" s="2" t="b">
        <f>AND(LEFT('PROJECT DELIVERY TEAM'!B130,2)="HU",OR(LEN('PROJECT DELIVERY TEAM'!B130)=6,AND(LEN('PROJECT DELIVERY TEAM'!B130)=7,MID('PROJECT DELIVERY TEAM'!B130,4,1)=" ")))</f>
        <v>0</v>
      </c>
      <c r="V125" s="2" t="b">
        <f>AND(LEFT('AUDIENCES &amp; PART... - BY TYPE'!B228,2)="HU",OR(LEN('AUDIENCES &amp; PART... - BY TYPE'!B228)=6,AND(LEN('AUDIENCES &amp; PART... - BY TYPE'!B228)=7,MID('AUDIENCES &amp; PART... - BY TYPE'!B228,4,1)=" ")))</f>
        <v>0</v>
      </c>
      <c r="W125" s="2" t="b">
        <f>AND(LEFT(PARTNERS!B149,2)="HU",OR(LEN(PARTNERS!B149)=6,AND(LEN(PARTNERS!B149)=7,MID(PARTNERS!B149,4,1)=" ")),PARTNERS!E149="New partner")</f>
        <v>0</v>
      </c>
      <c r="X125" s="2" t="b">
        <f>AND(LEFT(PARTNERS!B149,2)="HU",OR(LEN(PARTNERS!B149)=6,AND(LEN(PARTNERS!B149)=7,MID(PARTNERS!B149,4,1)=" ")),PARTNERS!E149="Existing partner")</f>
        <v>0</v>
      </c>
      <c r="Y125" s="2" t="b">
        <f>AND(NOT(AND(LEFT(PARTNERS!B149,2)="HU",OR(LEN(PARTNERS!B149)=6,AND(LEN(PARTNERS!B149)=7,MID(PARTNERS!B149,4,1)=" ")))),PARTNERS!E149="New partner")</f>
        <v>0</v>
      </c>
      <c r="Z125" s="2" t="b">
        <f>AND(NOT(AND(LEFT(PARTNERS!B149,2)="HU",OR(LEN(PARTNERS!B149)=6,AND(LEN(PARTNERS!B149)=7,MID(PARTNERS!B149,4,1)=" ")))),PARTNERS!E149="Existing partner")</f>
        <v>0</v>
      </c>
      <c r="AA125" s="2" t="b">
        <f>AND(PARTNERS!$C149="Hull",PARTNERS!$E149="New partner")</f>
        <v>0</v>
      </c>
      <c r="AB125" s="2" t="b">
        <f>AND(PARTNERS!$C149="East Riding of Yorkshire",PARTNERS!$E149="New partner")</f>
        <v>0</v>
      </c>
      <c r="AC125" s="2" t="b">
        <f>AND(PARTNERS!$C149="Elsewhere in Yorkshire &amp; Humber",PARTNERS!$E149="New partner")</f>
        <v>0</v>
      </c>
      <c r="AD125" s="2" t="b">
        <f>AND(PARTNERS!$C149="Elsewhere in the UK",PARTNERS!$E149="New partner")</f>
        <v>0</v>
      </c>
      <c r="AE125" s="2" t="b">
        <f>AND(PARTNERS!$C149="Outside UK",PARTNERS!$E149="New partner")</f>
        <v>0</v>
      </c>
      <c r="AF125" s="2" t="b">
        <f>AND(PARTNERS!$C149="Hull",PARTNERS!$E149="Existing partner")</f>
        <v>0</v>
      </c>
      <c r="AG125" s="2" t="b">
        <f>AND(PARTNERS!$C149="East Riding of Yorkshire",PARTNERS!$E149="Existing partner")</f>
        <v>0</v>
      </c>
      <c r="AH125" s="2" t="b">
        <f>AND(PARTNERS!$C149="Elsewhere in Yorkshire &amp; Humber",PARTNERS!$E149="Existing partner")</f>
        <v>0</v>
      </c>
      <c r="AI125" s="2" t="b">
        <f>AND(PARTNERS!$C149="Elsewhere in the UK",PARTNERS!$E149="Existing partner")</f>
        <v>0</v>
      </c>
      <c r="AJ125" s="2" t="b">
        <f>AND(PARTNERS!$C149="Outside UK",PARTNERS!$E149="Existing partner")</f>
        <v>0</v>
      </c>
      <c r="AK125" s="2" t="b">
        <f>AND(PARTNERS!$D149="Artistic partner",PARTNERS!$E149="New partner")</f>
        <v>0</v>
      </c>
      <c r="AL125" s="2" t="b">
        <f>AND(PARTNERS!$D149="Heritage partner",PARTNERS!$E149="New partner")</f>
        <v>0</v>
      </c>
      <c r="AM125" s="2" t="b">
        <f>AND(PARTNERS!$D149="Funder",PARTNERS!$E149="New partner")</f>
        <v>0</v>
      </c>
      <c r="AN125" s="2" t="b">
        <f>AND(PARTNERS!$D149="Public Service partner",PARTNERS!$E149="New partner")</f>
        <v>0</v>
      </c>
      <c r="AO125" s="2" t="b">
        <f>AND(PARTNERS!$D149="Voluntary Sector / Charity partner",PARTNERS!$E149="New partner")</f>
        <v>0</v>
      </c>
      <c r="AP125" s="2" t="b">
        <f>AND(PARTNERS!$D149="Education partner",PARTNERS!$E149="New partner")</f>
        <v>0</v>
      </c>
      <c r="AQ125" s="2" t="b">
        <f>AND(PARTNERS!$D149="Other",PARTNERS!$E149="New partner")</f>
        <v>0</v>
      </c>
      <c r="AR125" s="2" t="b">
        <f>AND(PARTNERS!$D149="Artistic partner",PARTNERS!$E149="Existing partner")</f>
        <v>0</v>
      </c>
      <c r="AS125" s="2" t="b">
        <f>AND(PARTNERS!$D149="Heritage partner",PARTNERS!$E149="Existing partner")</f>
        <v>0</v>
      </c>
      <c r="AT125" s="2" t="b">
        <f>AND(PARTNERS!$D149="Funder",PARTNERS!$E149="Existing partner")</f>
        <v>0</v>
      </c>
      <c r="AU125" s="2" t="b">
        <f>AND(PARTNERS!$D149="Public Service partner",PARTNERS!$E149="Existing partner")</f>
        <v>0</v>
      </c>
      <c r="AV125" s="2" t="b">
        <f>AND(PARTNERS!$D149="Voluntary Sector / Charity partner",PARTNERS!$E149="Existing partner")</f>
        <v>0</v>
      </c>
      <c r="AW125" s="2" t="b">
        <f>AND(PARTNERS!$D149="Education partner",PARTNERS!$E149="Existing partner")</f>
        <v>0</v>
      </c>
      <c r="AX125" s="2" t="b">
        <f>AND(PARTNERS!$D149="Other",PARTNERS!$E149="Existing partner")</f>
        <v>0</v>
      </c>
    </row>
    <row r="126" spans="20:50">
      <c r="T126" s="2" t="b">
        <f>AND(LEFT('EVENT DELIVERY'!B131,2)="HU",OR(LEN('EVENT DELIVERY'!B131)=6,AND(LEN('EVENT DELIVERY'!B131)=7,MID('EVENT DELIVERY'!B131,4,1)=" ")))</f>
        <v>0</v>
      </c>
      <c r="U126" s="2" t="b">
        <f>AND(LEFT('PROJECT DELIVERY TEAM'!B131,2)="HU",OR(LEN('PROJECT DELIVERY TEAM'!B131)=6,AND(LEN('PROJECT DELIVERY TEAM'!B131)=7,MID('PROJECT DELIVERY TEAM'!B131,4,1)=" ")))</f>
        <v>0</v>
      </c>
      <c r="V126" s="2" t="b">
        <f>AND(LEFT('AUDIENCES &amp; PART... - BY TYPE'!B229,2)="HU",OR(LEN('AUDIENCES &amp; PART... - BY TYPE'!B229)=6,AND(LEN('AUDIENCES &amp; PART... - BY TYPE'!B229)=7,MID('AUDIENCES &amp; PART... - BY TYPE'!B229,4,1)=" ")))</f>
        <v>0</v>
      </c>
      <c r="W126" s="2" t="b">
        <f>AND(LEFT(PARTNERS!B150,2)="HU",OR(LEN(PARTNERS!B150)=6,AND(LEN(PARTNERS!B150)=7,MID(PARTNERS!B150,4,1)=" ")),PARTNERS!E150="New partner")</f>
        <v>0</v>
      </c>
      <c r="X126" s="2" t="b">
        <f>AND(LEFT(PARTNERS!B150,2)="HU",OR(LEN(PARTNERS!B150)=6,AND(LEN(PARTNERS!B150)=7,MID(PARTNERS!B150,4,1)=" ")),PARTNERS!E150="Existing partner")</f>
        <v>0</v>
      </c>
      <c r="Y126" s="2" t="b">
        <f>AND(NOT(AND(LEFT(PARTNERS!B150,2)="HU",OR(LEN(PARTNERS!B150)=6,AND(LEN(PARTNERS!B150)=7,MID(PARTNERS!B150,4,1)=" ")))),PARTNERS!E150="New partner")</f>
        <v>0</v>
      </c>
      <c r="Z126" s="2" t="b">
        <f>AND(NOT(AND(LEFT(PARTNERS!B150,2)="HU",OR(LEN(PARTNERS!B150)=6,AND(LEN(PARTNERS!B150)=7,MID(PARTNERS!B150,4,1)=" ")))),PARTNERS!E150="Existing partner")</f>
        <v>0</v>
      </c>
      <c r="AA126" s="2" t="b">
        <f>AND(PARTNERS!$C150="Hull",PARTNERS!$E150="New partner")</f>
        <v>0</v>
      </c>
      <c r="AB126" s="2" t="b">
        <f>AND(PARTNERS!$C150="East Riding of Yorkshire",PARTNERS!$E150="New partner")</f>
        <v>0</v>
      </c>
      <c r="AC126" s="2" t="b">
        <f>AND(PARTNERS!$C150="Elsewhere in Yorkshire &amp; Humber",PARTNERS!$E150="New partner")</f>
        <v>0</v>
      </c>
      <c r="AD126" s="2" t="b">
        <f>AND(PARTNERS!$C150="Elsewhere in the UK",PARTNERS!$E150="New partner")</f>
        <v>0</v>
      </c>
      <c r="AE126" s="2" t="b">
        <f>AND(PARTNERS!$C150="Outside UK",PARTNERS!$E150="New partner")</f>
        <v>0</v>
      </c>
      <c r="AF126" s="2" t="b">
        <f>AND(PARTNERS!$C150="Hull",PARTNERS!$E150="Existing partner")</f>
        <v>0</v>
      </c>
      <c r="AG126" s="2" t="b">
        <f>AND(PARTNERS!$C150="East Riding of Yorkshire",PARTNERS!$E150="Existing partner")</f>
        <v>0</v>
      </c>
      <c r="AH126" s="2" t="b">
        <f>AND(PARTNERS!$C150="Elsewhere in Yorkshire &amp; Humber",PARTNERS!$E150="Existing partner")</f>
        <v>0</v>
      </c>
      <c r="AI126" s="2" t="b">
        <f>AND(PARTNERS!$C150="Elsewhere in the UK",PARTNERS!$E150="Existing partner")</f>
        <v>0</v>
      </c>
      <c r="AJ126" s="2" t="b">
        <f>AND(PARTNERS!$C150="Outside UK",PARTNERS!$E150="Existing partner")</f>
        <v>0</v>
      </c>
      <c r="AK126" s="2" t="b">
        <f>AND(PARTNERS!$D150="Artistic partner",PARTNERS!$E150="New partner")</f>
        <v>0</v>
      </c>
      <c r="AL126" s="2" t="b">
        <f>AND(PARTNERS!$D150="Heritage partner",PARTNERS!$E150="New partner")</f>
        <v>0</v>
      </c>
      <c r="AM126" s="2" t="b">
        <f>AND(PARTNERS!$D150="Funder",PARTNERS!$E150="New partner")</f>
        <v>0</v>
      </c>
      <c r="AN126" s="2" t="b">
        <f>AND(PARTNERS!$D150="Public Service partner",PARTNERS!$E150="New partner")</f>
        <v>0</v>
      </c>
      <c r="AO126" s="2" t="b">
        <f>AND(PARTNERS!$D150="Voluntary Sector / Charity partner",PARTNERS!$E150="New partner")</f>
        <v>0</v>
      </c>
      <c r="AP126" s="2" t="b">
        <f>AND(PARTNERS!$D150="Education partner",PARTNERS!$E150="New partner")</f>
        <v>0</v>
      </c>
      <c r="AQ126" s="2" t="b">
        <f>AND(PARTNERS!$D150="Other",PARTNERS!$E150="New partner")</f>
        <v>0</v>
      </c>
      <c r="AR126" s="2" t="b">
        <f>AND(PARTNERS!$D150="Artistic partner",PARTNERS!$E150="Existing partner")</f>
        <v>0</v>
      </c>
      <c r="AS126" s="2" t="b">
        <f>AND(PARTNERS!$D150="Heritage partner",PARTNERS!$E150="Existing partner")</f>
        <v>0</v>
      </c>
      <c r="AT126" s="2" t="b">
        <f>AND(PARTNERS!$D150="Funder",PARTNERS!$E150="Existing partner")</f>
        <v>0</v>
      </c>
      <c r="AU126" s="2" t="b">
        <f>AND(PARTNERS!$D150="Public Service partner",PARTNERS!$E150="Existing partner")</f>
        <v>0</v>
      </c>
      <c r="AV126" s="2" t="b">
        <f>AND(PARTNERS!$D150="Voluntary Sector / Charity partner",PARTNERS!$E150="Existing partner")</f>
        <v>0</v>
      </c>
      <c r="AW126" s="2" t="b">
        <f>AND(PARTNERS!$D150="Education partner",PARTNERS!$E150="Existing partner")</f>
        <v>0</v>
      </c>
      <c r="AX126" s="2" t="b">
        <f>AND(PARTNERS!$D150="Other",PARTNERS!$E150="Existing partner")</f>
        <v>0</v>
      </c>
    </row>
    <row r="127" spans="20:50">
      <c r="T127" s="2" t="b">
        <f>AND(LEFT('EVENT DELIVERY'!B132,2)="HU",OR(LEN('EVENT DELIVERY'!B132)=6,AND(LEN('EVENT DELIVERY'!B132)=7,MID('EVENT DELIVERY'!B132,4,1)=" ")))</f>
        <v>0</v>
      </c>
      <c r="U127" s="2" t="b">
        <f>AND(LEFT('PROJECT DELIVERY TEAM'!B132,2)="HU",OR(LEN('PROJECT DELIVERY TEAM'!B132)=6,AND(LEN('PROJECT DELIVERY TEAM'!B132)=7,MID('PROJECT DELIVERY TEAM'!B132,4,1)=" ")))</f>
        <v>0</v>
      </c>
      <c r="V127" s="2" t="b">
        <f>AND(LEFT('AUDIENCES &amp; PART... - BY TYPE'!B230,2)="HU",OR(LEN('AUDIENCES &amp; PART... - BY TYPE'!B230)=6,AND(LEN('AUDIENCES &amp; PART... - BY TYPE'!B230)=7,MID('AUDIENCES &amp; PART... - BY TYPE'!B230,4,1)=" ")))</f>
        <v>0</v>
      </c>
      <c r="W127" s="2" t="b">
        <f>AND(LEFT(PARTNERS!B151,2)="HU",OR(LEN(PARTNERS!B151)=6,AND(LEN(PARTNERS!B151)=7,MID(PARTNERS!B151,4,1)=" ")),PARTNERS!E151="New partner")</f>
        <v>0</v>
      </c>
      <c r="X127" s="2" t="b">
        <f>AND(LEFT(PARTNERS!B151,2)="HU",OR(LEN(PARTNERS!B151)=6,AND(LEN(PARTNERS!B151)=7,MID(PARTNERS!B151,4,1)=" ")),PARTNERS!E151="Existing partner")</f>
        <v>0</v>
      </c>
      <c r="Y127" s="2" t="b">
        <f>AND(NOT(AND(LEFT(PARTNERS!B151,2)="HU",OR(LEN(PARTNERS!B151)=6,AND(LEN(PARTNERS!B151)=7,MID(PARTNERS!B151,4,1)=" ")))),PARTNERS!E151="New partner")</f>
        <v>0</v>
      </c>
      <c r="Z127" s="2" t="b">
        <f>AND(NOT(AND(LEFT(PARTNERS!B151,2)="HU",OR(LEN(PARTNERS!B151)=6,AND(LEN(PARTNERS!B151)=7,MID(PARTNERS!B151,4,1)=" ")))),PARTNERS!E151="Existing partner")</f>
        <v>0</v>
      </c>
      <c r="AA127" s="2" t="b">
        <f>AND(PARTNERS!$C151="Hull",PARTNERS!$E151="New partner")</f>
        <v>0</v>
      </c>
      <c r="AB127" s="2" t="b">
        <f>AND(PARTNERS!$C151="East Riding of Yorkshire",PARTNERS!$E151="New partner")</f>
        <v>0</v>
      </c>
      <c r="AC127" s="2" t="b">
        <f>AND(PARTNERS!$C151="Elsewhere in Yorkshire &amp; Humber",PARTNERS!$E151="New partner")</f>
        <v>0</v>
      </c>
      <c r="AD127" s="2" t="b">
        <f>AND(PARTNERS!$C151="Elsewhere in the UK",PARTNERS!$E151="New partner")</f>
        <v>0</v>
      </c>
      <c r="AE127" s="2" t="b">
        <f>AND(PARTNERS!$C151="Outside UK",PARTNERS!$E151="New partner")</f>
        <v>0</v>
      </c>
      <c r="AF127" s="2" t="b">
        <f>AND(PARTNERS!$C151="Hull",PARTNERS!$E151="Existing partner")</f>
        <v>0</v>
      </c>
      <c r="AG127" s="2" t="b">
        <f>AND(PARTNERS!$C151="East Riding of Yorkshire",PARTNERS!$E151="Existing partner")</f>
        <v>0</v>
      </c>
      <c r="AH127" s="2" t="b">
        <f>AND(PARTNERS!$C151="Elsewhere in Yorkshire &amp; Humber",PARTNERS!$E151="Existing partner")</f>
        <v>0</v>
      </c>
      <c r="AI127" s="2" t="b">
        <f>AND(PARTNERS!$C151="Elsewhere in the UK",PARTNERS!$E151="Existing partner")</f>
        <v>0</v>
      </c>
      <c r="AJ127" s="2" t="b">
        <f>AND(PARTNERS!$C151="Outside UK",PARTNERS!$E151="Existing partner")</f>
        <v>0</v>
      </c>
      <c r="AK127" s="2" t="b">
        <f>AND(PARTNERS!$D151="Artistic partner",PARTNERS!$E151="New partner")</f>
        <v>0</v>
      </c>
      <c r="AL127" s="2" t="b">
        <f>AND(PARTNERS!$D151="Heritage partner",PARTNERS!$E151="New partner")</f>
        <v>0</v>
      </c>
      <c r="AM127" s="2" t="b">
        <f>AND(PARTNERS!$D151="Funder",PARTNERS!$E151="New partner")</f>
        <v>0</v>
      </c>
      <c r="AN127" s="2" t="b">
        <f>AND(PARTNERS!$D151="Public Service partner",PARTNERS!$E151="New partner")</f>
        <v>0</v>
      </c>
      <c r="AO127" s="2" t="b">
        <f>AND(PARTNERS!$D151="Voluntary Sector / Charity partner",PARTNERS!$E151="New partner")</f>
        <v>0</v>
      </c>
      <c r="AP127" s="2" t="b">
        <f>AND(PARTNERS!$D151="Education partner",PARTNERS!$E151="New partner")</f>
        <v>0</v>
      </c>
      <c r="AQ127" s="2" t="b">
        <f>AND(PARTNERS!$D151="Other",PARTNERS!$E151="New partner")</f>
        <v>0</v>
      </c>
      <c r="AR127" s="2" t="b">
        <f>AND(PARTNERS!$D151="Artistic partner",PARTNERS!$E151="Existing partner")</f>
        <v>0</v>
      </c>
      <c r="AS127" s="2" t="b">
        <f>AND(PARTNERS!$D151="Heritage partner",PARTNERS!$E151="Existing partner")</f>
        <v>0</v>
      </c>
      <c r="AT127" s="2" t="b">
        <f>AND(PARTNERS!$D151="Funder",PARTNERS!$E151="Existing partner")</f>
        <v>0</v>
      </c>
      <c r="AU127" s="2" t="b">
        <f>AND(PARTNERS!$D151="Public Service partner",PARTNERS!$E151="Existing partner")</f>
        <v>0</v>
      </c>
      <c r="AV127" s="2" t="b">
        <f>AND(PARTNERS!$D151="Voluntary Sector / Charity partner",PARTNERS!$E151="Existing partner")</f>
        <v>0</v>
      </c>
      <c r="AW127" s="2" t="b">
        <f>AND(PARTNERS!$D151="Education partner",PARTNERS!$E151="Existing partner")</f>
        <v>0</v>
      </c>
      <c r="AX127" s="2" t="b">
        <f>AND(PARTNERS!$D151="Other",PARTNERS!$E151="Existing partner")</f>
        <v>0</v>
      </c>
    </row>
    <row r="128" spans="20:50">
      <c r="T128" s="2" t="b">
        <f>AND(LEFT('EVENT DELIVERY'!B133,2)="HU",OR(LEN('EVENT DELIVERY'!B133)=6,AND(LEN('EVENT DELIVERY'!B133)=7,MID('EVENT DELIVERY'!B133,4,1)=" ")))</f>
        <v>0</v>
      </c>
      <c r="U128" s="2" t="b">
        <f>AND(LEFT('PROJECT DELIVERY TEAM'!B133,2)="HU",OR(LEN('PROJECT DELIVERY TEAM'!B133)=6,AND(LEN('PROJECT DELIVERY TEAM'!B133)=7,MID('PROJECT DELIVERY TEAM'!B133,4,1)=" ")))</f>
        <v>0</v>
      </c>
      <c r="V128" s="2" t="b">
        <f>AND(LEFT('AUDIENCES &amp; PART... - BY TYPE'!B231,2)="HU",OR(LEN('AUDIENCES &amp; PART... - BY TYPE'!B231)=6,AND(LEN('AUDIENCES &amp; PART... - BY TYPE'!B231)=7,MID('AUDIENCES &amp; PART... - BY TYPE'!B231,4,1)=" ")))</f>
        <v>0</v>
      </c>
      <c r="W128" s="2" t="b">
        <f>AND(LEFT(PARTNERS!B152,2)="HU",OR(LEN(PARTNERS!B152)=6,AND(LEN(PARTNERS!B152)=7,MID(PARTNERS!B152,4,1)=" ")),PARTNERS!E152="New partner")</f>
        <v>0</v>
      </c>
      <c r="X128" s="2" t="b">
        <f>AND(LEFT(PARTNERS!B152,2)="HU",OR(LEN(PARTNERS!B152)=6,AND(LEN(PARTNERS!B152)=7,MID(PARTNERS!B152,4,1)=" ")),PARTNERS!E152="Existing partner")</f>
        <v>0</v>
      </c>
      <c r="Y128" s="2" t="b">
        <f>AND(NOT(AND(LEFT(PARTNERS!B152,2)="HU",OR(LEN(PARTNERS!B152)=6,AND(LEN(PARTNERS!B152)=7,MID(PARTNERS!B152,4,1)=" ")))),PARTNERS!E152="New partner")</f>
        <v>0</v>
      </c>
      <c r="Z128" s="2" t="b">
        <f>AND(NOT(AND(LEFT(PARTNERS!B152,2)="HU",OR(LEN(PARTNERS!B152)=6,AND(LEN(PARTNERS!B152)=7,MID(PARTNERS!B152,4,1)=" ")))),PARTNERS!E152="Existing partner")</f>
        <v>0</v>
      </c>
      <c r="AA128" s="2" t="b">
        <f>AND(PARTNERS!$C152="Hull",PARTNERS!$E152="New partner")</f>
        <v>0</v>
      </c>
      <c r="AB128" s="2" t="b">
        <f>AND(PARTNERS!$C152="East Riding of Yorkshire",PARTNERS!$E152="New partner")</f>
        <v>0</v>
      </c>
      <c r="AC128" s="2" t="b">
        <f>AND(PARTNERS!$C152="Elsewhere in Yorkshire &amp; Humber",PARTNERS!$E152="New partner")</f>
        <v>0</v>
      </c>
      <c r="AD128" s="2" t="b">
        <f>AND(PARTNERS!$C152="Elsewhere in the UK",PARTNERS!$E152="New partner")</f>
        <v>0</v>
      </c>
      <c r="AE128" s="2" t="b">
        <f>AND(PARTNERS!$C152="Outside UK",PARTNERS!$E152="New partner")</f>
        <v>0</v>
      </c>
      <c r="AF128" s="2" t="b">
        <f>AND(PARTNERS!$C152="Hull",PARTNERS!$E152="Existing partner")</f>
        <v>0</v>
      </c>
      <c r="AG128" s="2" t="b">
        <f>AND(PARTNERS!$C152="East Riding of Yorkshire",PARTNERS!$E152="Existing partner")</f>
        <v>0</v>
      </c>
      <c r="AH128" s="2" t="b">
        <f>AND(PARTNERS!$C152="Elsewhere in Yorkshire &amp; Humber",PARTNERS!$E152="Existing partner")</f>
        <v>0</v>
      </c>
      <c r="AI128" s="2" t="b">
        <f>AND(PARTNERS!$C152="Elsewhere in the UK",PARTNERS!$E152="Existing partner")</f>
        <v>0</v>
      </c>
      <c r="AJ128" s="2" t="b">
        <f>AND(PARTNERS!$C152="Outside UK",PARTNERS!$E152="Existing partner")</f>
        <v>0</v>
      </c>
      <c r="AK128" s="2" t="b">
        <f>AND(PARTNERS!$D152="Artistic partner",PARTNERS!$E152="New partner")</f>
        <v>0</v>
      </c>
      <c r="AL128" s="2" t="b">
        <f>AND(PARTNERS!$D152="Heritage partner",PARTNERS!$E152="New partner")</f>
        <v>0</v>
      </c>
      <c r="AM128" s="2" t="b">
        <f>AND(PARTNERS!$D152="Funder",PARTNERS!$E152="New partner")</f>
        <v>0</v>
      </c>
      <c r="AN128" s="2" t="b">
        <f>AND(PARTNERS!$D152="Public Service partner",PARTNERS!$E152="New partner")</f>
        <v>0</v>
      </c>
      <c r="AO128" s="2" t="b">
        <f>AND(PARTNERS!$D152="Voluntary Sector / Charity partner",PARTNERS!$E152="New partner")</f>
        <v>0</v>
      </c>
      <c r="AP128" s="2" t="b">
        <f>AND(PARTNERS!$D152="Education partner",PARTNERS!$E152="New partner")</f>
        <v>0</v>
      </c>
      <c r="AQ128" s="2" t="b">
        <f>AND(PARTNERS!$D152="Other",PARTNERS!$E152="New partner")</f>
        <v>0</v>
      </c>
      <c r="AR128" s="2" t="b">
        <f>AND(PARTNERS!$D152="Artistic partner",PARTNERS!$E152="Existing partner")</f>
        <v>0</v>
      </c>
      <c r="AS128" s="2" t="b">
        <f>AND(PARTNERS!$D152="Heritage partner",PARTNERS!$E152="Existing partner")</f>
        <v>0</v>
      </c>
      <c r="AT128" s="2" t="b">
        <f>AND(PARTNERS!$D152="Funder",PARTNERS!$E152="Existing partner")</f>
        <v>0</v>
      </c>
      <c r="AU128" s="2" t="b">
        <f>AND(PARTNERS!$D152="Public Service partner",PARTNERS!$E152="Existing partner")</f>
        <v>0</v>
      </c>
      <c r="AV128" s="2" t="b">
        <f>AND(PARTNERS!$D152="Voluntary Sector / Charity partner",PARTNERS!$E152="Existing partner")</f>
        <v>0</v>
      </c>
      <c r="AW128" s="2" t="b">
        <f>AND(PARTNERS!$D152="Education partner",PARTNERS!$E152="Existing partner")</f>
        <v>0</v>
      </c>
      <c r="AX128" s="2" t="b">
        <f>AND(PARTNERS!$D152="Other",PARTNERS!$E152="Existing partner")</f>
        <v>0</v>
      </c>
    </row>
    <row r="129" spans="20:50">
      <c r="T129" s="2" t="b">
        <f>AND(LEFT('EVENT DELIVERY'!B134,2)="HU",OR(LEN('EVENT DELIVERY'!B134)=6,AND(LEN('EVENT DELIVERY'!B134)=7,MID('EVENT DELIVERY'!B134,4,1)=" ")))</f>
        <v>0</v>
      </c>
      <c r="U129" s="2" t="b">
        <f>AND(LEFT('PROJECT DELIVERY TEAM'!B134,2)="HU",OR(LEN('PROJECT DELIVERY TEAM'!B134)=6,AND(LEN('PROJECT DELIVERY TEAM'!B134)=7,MID('PROJECT DELIVERY TEAM'!B134,4,1)=" ")))</f>
        <v>0</v>
      </c>
      <c r="V129" s="2" t="b">
        <f>AND(LEFT('AUDIENCES &amp; PART... - BY TYPE'!B232,2)="HU",OR(LEN('AUDIENCES &amp; PART... - BY TYPE'!B232)=6,AND(LEN('AUDIENCES &amp; PART... - BY TYPE'!B232)=7,MID('AUDIENCES &amp; PART... - BY TYPE'!B232,4,1)=" ")))</f>
        <v>0</v>
      </c>
      <c r="W129" s="2" t="b">
        <f>AND(LEFT(PARTNERS!B153,2)="HU",OR(LEN(PARTNERS!B153)=6,AND(LEN(PARTNERS!B153)=7,MID(PARTNERS!B153,4,1)=" ")),PARTNERS!E153="New partner")</f>
        <v>0</v>
      </c>
      <c r="X129" s="2" t="b">
        <f>AND(LEFT(PARTNERS!B153,2)="HU",OR(LEN(PARTNERS!B153)=6,AND(LEN(PARTNERS!B153)=7,MID(PARTNERS!B153,4,1)=" ")),PARTNERS!E153="Existing partner")</f>
        <v>0</v>
      </c>
      <c r="Y129" s="2" t="b">
        <f>AND(NOT(AND(LEFT(PARTNERS!B153,2)="HU",OR(LEN(PARTNERS!B153)=6,AND(LEN(PARTNERS!B153)=7,MID(PARTNERS!B153,4,1)=" ")))),PARTNERS!E153="New partner")</f>
        <v>0</v>
      </c>
      <c r="Z129" s="2" t="b">
        <f>AND(NOT(AND(LEFT(PARTNERS!B153,2)="HU",OR(LEN(PARTNERS!B153)=6,AND(LEN(PARTNERS!B153)=7,MID(PARTNERS!B153,4,1)=" ")))),PARTNERS!E153="Existing partner")</f>
        <v>0</v>
      </c>
      <c r="AA129" s="2" t="b">
        <f>AND(PARTNERS!$C153="Hull",PARTNERS!$E153="New partner")</f>
        <v>0</v>
      </c>
      <c r="AB129" s="2" t="b">
        <f>AND(PARTNERS!$C153="East Riding of Yorkshire",PARTNERS!$E153="New partner")</f>
        <v>0</v>
      </c>
      <c r="AC129" s="2" t="b">
        <f>AND(PARTNERS!$C153="Elsewhere in Yorkshire &amp; Humber",PARTNERS!$E153="New partner")</f>
        <v>0</v>
      </c>
      <c r="AD129" s="2" t="b">
        <f>AND(PARTNERS!$C153="Elsewhere in the UK",PARTNERS!$E153="New partner")</f>
        <v>0</v>
      </c>
      <c r="AE129" s="2" t="b">
        <f>AND(PARTNERS!$C153="Outside UK",PARTNERS!$E153="New partner")</f>
        <v>0</v>
      </c>
      <c r="AF129" s="2" t="b">
        <f>AND(PARTNERS!$C153="Hull",PARTNERS!$E153="Existing partner")</f>
        <v>0</v>
      </c>
      <c r="AG129" s="2" t="b">
        <f>AND(PARTNERS!$C153="East Riding of Yorkshire",PARTNERS!$E153="Existing partner")</f>
        <v>0</v>
      </c>
      <c r="AH129" s="2" t="b">
        <f>AND(PARTNERS!$C153="Elsewhere in Yorkshire &amp; Humber",PARTNERS!$E153="Existing partner")</f>
        <v>0</v>
      </c>
      <c r="AI129" s="2" t="b">
        <f>AND(PARTNERS!$C153="Elsewhere in the UK",PARTNERS!$E153="Existing partner")</f>
        <v>0</v>
      </c>
      <c r="AJ129" s="2" t="b">
        <f>AND(PARTNERS!$C153="Outside UK",PARTNERS!$E153="Existing partner")</f>
        <v>0</v>
      </c>
      <c r="AK129" s="2" t="b">
        <f>AND(PARTNERS!$D153="Artistic partner",PARTNERS!$E153="New partner")</f>
        <v>0</v>
      </c>
      <c r="AL129" s="2" t="b">
        <f>AND(PARTNERS!$D153="Heritage partner",PARTNERS!$E153="New partner")</f>
        <v>0</v>
      </c>
      <c r="AM129" s="2" t="b">
        <f>AND(PARTNERS!$D153="Funder",PARTNERS!$E153="New partner")</f>
        <v>0</v>
      </c>
      <c r="AN129" s="2" t="b">
        <f>AND(PARTNERS!$D153="Public Service partner",PARTNERS!$E153="New partner")</f>
        <v>0</v>
      </c>
      <c r="AO129" s="2" t="b">
        <f>AND(PARTNERS!$D153="Voluntary Sector / Charity partner",PARTNERS!$E153="New partner")</f>
        <v>0</v>
      </c>
      <c r="AP129" s="2" t="b">
        <f>AND(PARTNERS!$D153="Education partner",PARTNERS!$E153="New partner")</f>
        <v>0</v>
      </c>
      <c r="AQ129" s="2" t="b">
        <f>AND(PARTNERS!$D153="Other",PARTNERS!$E153="New partner")</f>
        <v>0</v>
      </c>
      <c r="AR129" s="2" t="b">
        <f>AND(PARTNERS!$D153="Artistic partner",PARTNERS!$E153="Existing partner")</f>
        <v>0</v>
      </c>
      <c r="AS129" s="2" t="b">
        <f>AND(PARTNERS!$D153="Heritage partner",PARTNERS!$E153="Existing partner")</f>
        <v>0</v>
      </c>
      <c r="AT129" s="2" t="b">
        <f>AND(PARTNERS!$D153="Funder",PARTNERS!$E153="Existing partner")</f>
        <v>0</v>
      </c>
      <c r="AU129" s="2" t="b">
        <f>AND(PARTNERS!$D153="Public Service partner",PARTNERS!$E153="Existing partner")</f>
        <v>0</v>
      </c>
      <c r="AV129" s="2" t="b">
        <f>AND(PARTNERS!$D153="Voluntary Sector / Charity partner",PARTNERS!$E153="Existing partner")</f>
        <v>0</v>
      </c>
      <c r="AW129" s="2" t="b">
        <f>AND(PARTNERS!$D153="Education partner",PARTNERS!$E153="Existing partner")</f>
        <v>0</v>
      </c>
      <c r="AX129" s="2" t="b">
        <f>AND(PARTNERS!$D153="Other",PARTNERS!$E153="Existing partner")</f>
        <v>0</v>
      </c>
    </row>
    <row r="130" spans="20:50">
      <c r="T130" s="2" t="b">
        <f>AND(LEFT('EVENT DELIVERY'!B135,2)="HU",OR(LEN('EVENT DELIVERY'!B135)=6,AND(LEN('EVENT DELIVERY'!B135)=7,MID('EVENT DELIVERY'!B135,4,1)=" ")))</f>
        <v>0</v>
      </c>
      <c r="U130" s="2" t="b">
        <f>AND(LEFT('PROJECT DELIVERY TEAM'!B135,2)="HU",OR(LEN('PROJECT DELIVERY TEAM'!B135)=6,AND(LEN('PROJECT DELIVERY TEAM'!B135)=7,MID('PROJECT DELIVERY TEAM'!B135,4,1)=" ")))</f>
        <v>0</v>
      </c>
      <c r="V130" s="2" t="b">
        <f>AND(LEFT('AUDIENCES &amp; PART... - BY TYPE'!B233,2)="HU",OR(LEN('AUDIENCES &amp; PART... - BY TYPE'!B233)=6,AND(LEN('AUDIENCES &amp; PART... - BY TYPE'!B233)=7,MID('AUDIENCES &amp; PART... - BY TYPE'!B233,4,1)=" ")))</f>
        <v>0</v>
      </c>
      <c r="W130" s="2" t="b">
        <f>AND(LEFT(PARTNERS!B154,2)="HU",OR(LEN(PARTNERS!B154)=6,AND(LEN(PARTNERS!B154)=7,MID(PARTNERS!B154,4,1)=" ")),PARTNERS!E154="New partner")</f>
        <v>0</v>
      </c>
      <c r="X130" s="2" t="b">
        <f>AND(LEFT(PARTNERS!B154,2)="HU",OR(LEN(PARTNERS!B154)=6,AND(LEN(PARTNERS!B154)=7,MID(PARTNERS!B154,4,1)=" ")),PARTNERS!E154="Existing partner")</f>
        <v>0</v>
      </c>
      <c r="Y130" s="2" t="b">
        <f>AND(NOT(AND(LEFT(PARTNERS!B154,2)="HU",OR(LEN(PARTNERS!B154)=6,AND(LEN(PARTNERS!B154)=7,MID(PARTNERS!B154,4,1)=" ")))),PARTNERS!E154="New partner")</f>
        <v>0</v>
      </c>
      <c r="Z130" s="2" t="b">
        <f>AND(NOT(AND(LEFT(PARTNERS!B154,2)="HU",OR(LEN(PARTNERS!B154)=6,AND(LEN(PARTNERS!B154)=7,MID(PARTNERS!B154,4,1)=" ")))),PARTNERS!E154="Existing partner")</f>
        <v>0</v>
      </c>
      <c r="AA130" s="2" t="b">
        <f>AND(PARTNERS!$C154="Hull",PARTNERS!$E154="New partner")</f>
        <v>0</v>
      </c>
      <c r="AB130" s="2" t="b">
        <f>AND(PARTNERS!$C154="East Riding of Yorkshire",PARTNERS!$E154="New partner")</f>
        <v>0</v>
      </c>
      <c r="AC130" s="2" t="b">
        <f>AND(PARTNERS!$C154="Elsewhere in Yorkshire &amp; Humber",PARTNERS!$E154="New partner")</f>
        <v>0</v>
      </c>
      <c r="AD130" s="2" t="b">
        <f>AND(PARTNERS!$C154="Elsewhere in the UK",PARTNERS!$E154="New partner")</f>
        <v>0</v>
      </c>
      <c r="AE130" s="2" t="b">
        <f>AND(PARTNERS!$C154="Outside UK",PARTNERS!$E154="New partner")</f>
        <v>0</v>
      </c>
      <c r="AF130" s="2" t="b">
        <f>AND(PARTNERS!$C154="Hull",PARTNERS!$E154="Existing partner")</f>
        <v>0</v>
      </c>
      <c r="AG130" s="2" t="b">
        <f>AND(PARTNERS!$C154="East Riding of Yorkshire",PARTNERS!$E154="Existing partner")</f>
        <v>0</v>
      </c>
      <c r="AH130" s="2" t="b">
        <f>AND(PARTNERS!$C154="Elsewhere in Yorkshire &amp; Humber",PARTNERS!$E154="Existing partner")</f>
        <v>0</v>
      </c>
      <c r="AI130" s="2" t="b">
        <f>AND(PARTNERS!$C154="Elsewhere in the UK",PARTNERS!$E154="Existing partner")</f>
        <v>0</v>
      </c>
      <c r="AJ130" s="2" t="b">
        <f>AND(PARTNERS!$C154="Outside UK",PARTNERS!$E154="Existing partner")</f>
        <v>0</v>
      </c>
      <c r="AK130" s="2" t="b">
        <f>AND(PARTNERS!$D154="Artistic partner",PARTNERS!$E154="New partner")</f>
        <v>0</v>
      </c>
      <c r="AL130" s="2" t="b">
        <f>AND(PARTNERS!$D154="Heritage partner",PARTNERS!$E154="New partner")</f>
        <v>0</v>
      </c>
      <c r="AM130" s="2" t="b">
        <f>AND(PARTNERS!$D154="Funder",PARTNERS!$E154="New partner")</f>
        <v>0</v>
      </c>
      <c r="AN130" s="2" t="b">
        <f>AND(PARTNERS!$D154="Public Service partner",PARTNERS!$E154="New partner")</f>
        <v>0</v>
      </c>
      <c r="AO130" s="2" t="b">
        <f>AND(PARTNERS!$D154="Voluntary Sector / Charity partner",PARTNERS!$E154="New partner")</f>
        <v>0</v>
      </c>
      <c r="AP130" s="2" t="b">
        <f>AND(PARTNERS!$D154="Education partner",PARTNERS!$E154="New partner")</f>
        <v>0</v>
      </c>
      <c r="AQ130" s="2" t="b">
        <f>AND(PARTNERS!$D154="Other",PARTNERS!$E154="New partner")</f>
        <v>0</v>
      </c>
      <c r="AR130" s="2" t="b">
        <f>AND(PARTNERS!$D154="Artistic partner",PARTNERS!$E154="Existing partner")</f>
        <v>0</v>
      </c>
      <c r="AS130" s="2" t="b">
        <f>AND(PARTNERS!$D154="Heritage partner",PARTNERS!$E154="Existing partner")</f>
        <v>0</v>
      </c>
      <c r="AT130" s="2" t="b">
        <f>AND(PARTNERS!$D154="Funder",PARTNERS!$E154="Existing partner")</f>
        <v>0</v>
      </c>
      <c r="AU130" s="2" t="b">
        <f>AND(PARTNERS!$D154="Public Service partner",PARTNERS!$E154="Existing partner")</f>
        <v>0</v>
      </c>
      <c r="AV130" s="2" t="b">
        <f>AND(PARTNERS!$D154="Voluntary Sector / Charity partner",PARTNERS!$E154="Existing partner")</f>
        <v>0</v>
      </c>
      <c r="AW130" s="2" t="b">
        <f>AND(PARTNERS!$D154="Education partner",PARTNERS!$E154="Existing partner")</f>
        <v>0</v>
      </c>
      <c r="AX130" s="2" t="b">
        <f>AND(PARTNERS!$D154="Other",PARTNERS!$E154="Existing partner")</f>
        <v>0</v>
      </c>
    </row>
    <row r="131" spans="20:50">
      <c r="T131" s="2" t="b">
        <f>AND(LEFT('EVENT DELIVERY'!B136,2)="HU",OR(LEN('EVENT DELIVERY'!B136)=6,AND(LEN('EVENT DELIVERY'!B136)=7,MID('EVENT DELIVERY'!B136,4,1)=" ")))</f>
        <v>0</v>
      </c>
      <c r="U131" s="2" t="b">
        <f>AND(LEFT('PROJECT DELIVERY TEAM'!B136,2)="HU",OR(LEN('PROJECT DELIVERY TEAM'!B136)=6,AND(LEN('PROJECT DELIVERY TEAM'!B136)=7,MID('PROJECT DELIVERY TEAM'!B136,4,1)=" ")))</f>
        <v>0</v>
      </c>
      <c r="V131" s="2" t="b">
        <f>AND(LEFT('AUDIENCES &amp; PART... - BY TYPE'!B234,2)="HU",OR(LEN('AUDIENCES &amp; PART... - BY TYPE'!B234)=6,AND(LEN('AUDIENCES &amp; PART... - BY TYPE'!B234)=7,MID('AUDIENCES &amp; PART... - BY TYPE'!B234,4,1)=" ")))</f>
        <v>0</v>
      </c>
      <c r="W131" s="2" t="b">
        <f>AND(LEFT(PARTNERS!B155,2)="HU",OR(LEN(PARTNERS!B155)=6,AND(LEN(PARTNERS!B155)=7,MID(PARTNERS!B155,4,1)=" ")),PARTNERS!E155="New partner")</f>
        <v>0</v>
      </c>
      <c r="X131" s="2" t="b">
        <f>AND(LEFT(PARTNERS!B155,2)="HU",OR(LEN(PARTNERS!B155)=6,AND(LEN(PARTNERS!B155)=7,MID(PARTNERS!B155,4,1)=" ")),PARTNERS!E155="Existing partner")</f>
        <v>0</v>
      </c>
      <c r="Y131" s="2" t="b">
        <f>AND(NOT(AND(LEFT(PARTNERS!B155,2)="HU",OR(LEN(PARTNERS!B155)=6,AND(LEN(PARTNERS!B155)=7,MID(PARTNERS!B155,4,1)=" ")))),PARTNERS!E155="New partner")</f>
        <v>0</v>
      </c>
      <c r="Z131" s="2" t="b">
        <f>AND(NOT(AND(LEFT(PARTNERS!B155,2)="HU",OR(LEN(PARTNERS!B155)=6,AND(LEN(PARTNERS!B155)=7,MID(PARTNERS!B155,4,1)=" ")))),PARTNERS!E155="Existing partner")</f>
        <v>0</v>
      </c>
      <c r="AA131" s="2" t="b">
        <f>AND(PARTNERS!$C155="Hull",PARTNERS!$E155="New partner")</f>
        <v>0</v>
      </c>
      <c r="AB131" s="2" t="b">
        <f>AND(PARTNERS!$C155="East Riding of Yorkshire",PARTNERS!$E155="New partner")</f>
        <v>0</v>
      </c>
      <c r="AC131" s="2" t="b">
        <f>AND(PARTNERS!$C155="Elsewhere in Yorkshire &amp; Humber",PARTNERS!$E155="New partner")</f>
        <v>0</v>
      </c>
      <c r="AD131" s="2" t="b">
        <f>AND(PARTNERS!$C155="Elsewhere in the UK",PARTNERS!$E155="New partner")</f>
        <v>0</v>
      </c>
      <c r="AE131" s="2" t="b">
        <f>AND(PARTNERS!$C155="Outside UK",PARTNERS!$E155="New partner")</f>
        <v>0</v>
      </c>
      <c r="AF131" s="2" t="b">
        <f>AND(PARTNERS!$C155="Hull",PARTNERS!$E155="Existing partner")</f>
        <v>0</v>
      </c>
      <c r="AG131" s="2" t="b">
        <f>AND(PARTNERS!$C155="East Riding of Yorkshire",PARTNERS!$E155="Existing partner")</f>
        <v>0</v>
      </c>
      <c r="AH131" s="2" t="b">
        <f>AND(PARTNERS!$C155="Elsewhere in Yorkshire &amp; Humber",PARTNERS!$E155="Existing partner")</f>
        <v>0</v>
      </c>
      <c r="AI131" s="2" t="b">
        <f>AND(PARTNERS!$C155="Elsewhere in the UK",PARTNERS!$E155="Existing partner")</f>
        <v>0</v>
      </c>
      <c r="AJ131" s="2" t="b">
        <f>AND(PARTNERS!$C155="Outside UK",PARTNERS!$E155="Existing partner")</f>
        <v>0</v>
      </c>
      <c r="AK131" s="2" t="b">
        <f>AND(PARTNERS!$D155="Artistic partner",PARTNERS!$E155="New partner")</f>
        <v>0</v>
      </c>
      <c r="AL131" s="2" t="b">
        <f>AND(PARTNERS!$D155="Heritage partner",PARTNERS!$E155="New partner")</f>
        <v>0</v>
      </c>
      <c r="AM131" s="2" t="b">
        <f>AND(PARTNERS!$D155="Funder",PARTNERS!$E155="New partner")</f>
        <v>0</v>
      </c>
      <c r="AN131" s="2" t="b">
        <f>AND(PARTNERS!$D155="Public Service partner",PARTNERS!$E155="New partner")</f>
        <v>0</v>
      </c>
      <c r="AO131" s="2" t="b">
        <f>AND(PARTNERS!$D155="Voluntary Sector / Charity partner",PARTNERS!$E155="New partner")</f>
        <v>0</v>
      </c>
      <c r="AP131" s="2" t="b">
        <f>AND(PARTNERS!$D155="Education partner",PARTNERS!$E155="New partner")</f>
        <v>0</v>
      </c>
      <c r="AQ131" s="2" t="b">
        <f>AND(PARTNERS!$D155="Other",PARTNERS!$E155="New partner")</f>
        <v>0</v>
      </c>
      <c r="AR131" s="2" t="b">
        <f>AND(PARTNERS!$D155="Artistic partner",PARTNERS!$E155="Existing partner")</f>
        <v>0</v>
      </c>
      <c r="AS131" s="2" t="b">
        <f>AND(PARTNERS!$D155="Heritage partner",PARTNERS!$E155="Existing partner")</f>
        <v>0</v>
      </c>
      <c r="AT131" s="2" t="b">
        <f>AND(PARTNERS!$D155="Funder",PARTNERS!$E155="Existing partner")</f>
        <v>0</v>
      </c>
      <c r="AU131" s="2" t="b">
        <f>AND(PARTNERS!$D155="Public Service partner",PARTNERS!$E155="Existing partner")</f>
        <v>0</v>
      </c>
      <c r="AV131" s="2" t="b">
        <f>AND(PARTNERS!$D155="Voluntary Sector / Charity partner",PARTNERS!$E155="Existing partner")</f>
        <v>0</v>
      </c>
      <c r="AW131" s="2" t="b">
        <f>AND(PARTNERS!$D155="Education partner",PARTNERS!$E155="Existing partner")</f>
        <v>0</v>
      </c>
      <c r="AX131" s="2" t="b">
        <f>AND(PARTNERS!$D155="Other",PARTNERS!$E155="Existing partner")</f>
        <v>0</v>
      </c>
    </row>
    <row r="132" spans="20:50">
      <c r="T132" s="2" t="b">
        <f>AND(LEFT('EVENT DELIVERY'!B137,2)="HU",OR(LEN('EVENT DELIVERY'!B137)=6,AND(LEN('EVENT DELIVERY'!B137)=7,MID('EVENT DELIVERY'!B137,4,1)=" ")))</f>
        <v>0</v>
      </c>
      <c r="U132" s="2" t="b">
        <f>AND(LEFT('PROJECT DELIVERY TEAM'!B137,2)="HU",OR(LEN('PROJECT DELIVERY TEAM'!B137)=6,AND(LEN('PROJECT DELIVERY TEAM'!B137)=7,MID('PROJECT DELIVERY TEAM'!B137,4,1)=" ")))</f>
        <v>0</v>
      </c>
      <c r="V132" s="2" t="b">
        <f>AND(LEFT('AUDIENCES &amp; PART... - BY TYPE'!B235,2)="HU",OR(LEN('AUDIENCES &amp; PART... - BY TYPE'!B235)=6,AND(LEN('AUDIENCES &amp; PART... - BY TYPE'!B235)=7,MID('AUDIENCES &amp; PART... - BY TYPE'!B235,4,1)=" ")))</f>
        <v>0</v>
      </c>
      <c r="W132" s="2" t="b">
        <f>AND(LEFT(PARTNERS!B156,2)="HU",OR(LEN(PARTNERS!B156)=6,AND(LEN(PARTNERS!B156)=7,MID(PARTNERS!B156,4,1)=" ")),PARTNERS!E156="New partner")</f>
        <v>0</v>
      </c>
      <c r="X132" s="2" t="b">
        <f>AND(LEFT(PARTNERS!B156,2)="HU",OR(LEN(PARTNERS!B156)=6,AND(LEN(PARTNERS!B156)=7,MID(PARTNERS!B156,4,1)=" ")),PARTNERS!E156="Existing partner")</f>
        <v>0</v>
      </c>
      <c r="Y132" s="2" t="b">
        <f>AND(NOT(AND(LEFT(PARTNERS!B156,2)="HU",OR(LEN(PARTNERS!B156)=6,AND(LEN(PARTNERS!B156)=7,MID(PARTNERS!B156,4,1)=" ")))),PARTNERS!E156="New partner")</f>
        <v>0</v>
      </c>
      <c r="Z132" s="2" t="b">
        <f>AND(NOT(AND(LEFT(PARTNERS!B156,2)="HU",OR(LEN(PARTNERS!B156)=6,AND(LEN(PARTNERS!B156)=7,MID(PARTNERS!B156,4,1)=" ")))),PARTNERS!E156="Existing partner")</f>
        <v>0</v>
      </c>
      <c r="AA132" s="2" t="b">
        <f>AND(PARTNERS!$C156="Hull",PARTNERS!$E156="New partner")</f>
        <v>0</v>
      </c>
      <c r="AB132" s="2" t="b">
        <f>AND(PARTNERS!$C156="East Riding of Yorkshire",PARTNERS!$E156="New partner")</f>
        <v>0</v>
      </c>
      <c r="AC132" s="2" t="b">
        <f>AND(PARTNERS!$C156="Elsewhere in Yorkshire &amp; Humber",PARTNERS!$E156="New partner")</f>
        <v>0</v>
      </c>
      <c r="AD132" s="2" t="b">
        <f>AND(PARTNERS!$C156="Elsewhere in the UK",PARTNERS!$E156="New partner")</f>
        <v>0</v>
      </c>
      <c r="AE132" s="2" t="b">
        <f>AND(PARTNERS!$C156="Outside UK",PARTNERS!$E156="New partner")</f>
        <v>0</v>
      </c>
      <c r="AF132" s="2" t="b">
        <f>AND(PARTNERS!$C156="Hull",PARTNERS!$E156="Existing partner")</f>
        <v>0</v>
      </c>
      <c r="AG132" s="2" t="b">
        <f>AND(PARTNERS!$C156="East Riding of Yorkshire",PARTNERS!$E156="Existing partner")</f>
        <v>0</v>
      </c>
      <c r="AH132" s="2" t="b">
        <f>AND(PARTNERS!$C156="Elsewhere in Yorkshire &amp; Humber",PARTNERS!$E156="Existing partner")</f>
        <v>0</v>
      </c>
      <c r="AI132" s="2" t="b">
        <f>AND(PARTNERS!$C156="Elsewhere in the UK",PARTNERS!$E156="Existing partner")</f>
        <v>0</v>
      </c>
      <c r="AJ132" s="2" t="b">
        <f>AND(PARTNERS!$C156="Outside UK",PARTNERS!$E156="Existing partner")</f>
        <v>0</v>
      </c>
      <c r="AK132" s="2" t="b">
        <f>AND(PARTNERS!$D156="Artistic partner",PARTNERS!$E156="New partner")</f>
        <v>0</v>
      </c>
      <c r="AL132" s="2" t="b">
        <f>AND(PARTNERS!$D156="Heritage partner",PARTNERS!$E156="New partner")</f>
        <v>0</v>
      </c>
      <c r="AM132" s="2" t="b">
        <f>AND(PARTNERS!$D156="Funder",PARTNERS!$E156="New partner")</f>
        <v>0</v>
      </c>
      <c r="AN132" s="2" t="b">
        <f>AND(PARTNERS!$D156="Public Service partner",PARTNERS!$E156="New partner")</f>
        <v>0</v>
      </c>
      <c r="AO132" s="2" t="b">
        <f>AND(PARTNERS!$D156="Voluntary Sector / Charity partner",PARTNERS!$E156="New partner")</f>
        <v>0</v>
      </c>
      <c r="AP132" s="2" t="b">
        <f>AND(PARTNERS!$D156="Education partner",PARTNERS!$E156="New partner")</f>
        <v>0</v>
      </c>
      <c r="AQ132" s="2" t="b">
        <f>AND(PARTNERS!$D156="Other",PARTNERS!$E156="New partner")</f>
        <v>0</v>
      </c>
      <c r="AR132" s="2" t="b">
        <f>AND(PARTNERS!$D156="Artistic partner",PARTNERS!$E156="Existing partner")</f>
        <v>0</v>
      </c>
      <c r="AS132" s="2" t="b">
        <f>AND(PARTNERS!$D156="Heritage partner",PARTNERS!$E156="Existing partner")</f>
        <v>0</v>
      </c>
      <c r="AT132" s="2" t="b">
        <f>AND(PARTNERS!$D156="Funder",PARTNERS!$E156="Existing partner")</f>
        <v>0</v>
      </c>
      <c r="AU132" s="2" t="b">
        <f>AND(PARTNERS!$D156="Public Service partner",PARTNERS!$E156="Existing partner")</f>
        <v>0</v>
      </c>
      <c r="AV132" s="2" t="b">
        <f>AND(PARTNERS!$D156="Voluntary Sector / Charity partner",PARTNERS!$E156="Existing partner")</f>
        <v>0</v>
      </c>
      <c r="AW132" s="2" t="b">
        <f>AND(PARTNERS!$D156="Education partner",PARTNERS!$E156="Existing partner")</f>
        <v>0</v>
      </c>
      <c r="AX132" s="2" t="b">
        <f>AND(PARTNERS!$D156="Other",PARTNERS!$E156="Existing partner")</f>
        <v>0</v>
      </c>
    </row>
    <row r="133" spans="20:50">
      <c r="T133" s="2" t="b">
        <f>AND(LEFT('EVENT DELIVERY'!B138,2)="HU",OR(LEN('EVENT DELIVERY'!B138)=6,AND(LEN('EVENT DELIVERY'!B138)=7,MID('EVENT DELIVERY'!B138,4,1)=" ")))</f>
        <v>0</v>
      </c>
      <c r="U133" s="2" t="b">
        <f>AND(LEFT('PROJECT DELIVERY TEAM'!B138,2)="HU",OR(LEN('PROJECT DELIVERY TEAM'!B138)=6,AND(LEN('PROJECT DELIVERY TEAM'!B138)=7,MID('PROJECT DELIVERY TEAM'!B138,4,1)=" ")))</f>
        <v>0</v>
      </c>
      <c r="V133" s="2" t="b">
        <f>AND(LEFT('AUDIENCES &amp; PART... - BY TYPE'!B236,2)="HU",OR(LEN('AUDIENCES &amp; PART... - BY TYPE'!B236)=6,AND(LEN('AUDIENCES &amp; PART... - BY TYPE'!B236)=7,MID('AUDIENCES &amp; PART... - BY TYPE'!B236,4,1)=" ")))</f>
        <v>0</v>
      </c>
      <c r="W133" s="2" t="b">
        <f>AND(LEFT(PARTNERS!B157,2)="HU",OR(LEN(PARTNERS!B157)=6,AND(LEN(PARTNERS!B157)=7,MID(PARTNERS!B157,4,1)=" ")),PARTNERS!E157="New partner")</f>
        <v>0</v>
      </c>
      <c r="X133" s="2" t="b">
        <f>AND(LEFT(PARTNERS!B157,2)="HU",OR(LEN(PARTNERS!B157)=6,AND(LEN(PARTNERS!B157)=7,MID(PARTNERS!B157,4,1)=" ")),PARTNERS!E157="Existing partner")</f>
        <v>0</v>
      </c>
      <c r="Y133" s="2" t="b">
        <f>AND(NOT(AND(LEFT(PARTNERS!B157,2)="HU",OR(LEN(PARTNERS!B157)=6,AND(LEN(PARTNERS!B157)=7,MID(PARTNERS!B157,4,1)=" ")))),PARTNERS!E157="New partner")</f>
        <v>0</v>
      </c>
      <c r="Z133" s="2" t="b">
        <f>AND(NOT(AND(LEFT(PARTNERS!B157,2)="HU",OR(LEN(PARTNERS!B157)=6,AND(LEN(PARTNERS!B157)=7,MID(PARTNERS!B157,4,1)=" ")))),PARTNERS!E157="Existing partner")</f>
        <v>0</v>
      </c>
      <c r="AA133" s="2" t="b">
        <f>AND(PARTNERS!$C157="Hull",PARTNERS!$E157="New partner")</f>
        <v>0</v>
      </c>
      <c r="AB133" s="2" t="b">
        <f>AND(PARTNERS!$C157="East Riding of Yorkshire",PARTNERS!$E157="New partner")</f>
        <v>0</v>
      </c>
      <c r="AC133" s="2" t="b">
        <f>AND(PARTNERS!$C157="Elsewhere in Yorkshire &amp; Humber",PARTNERS!$E157="New partner")</f>
        <v>0</v>
      </c>
      <c r="AD133" s="2" t="b">
        <f>AND(PARTNERS!$C157="Elsewhere in the UK",PARTNERS!$E157="New partner")</f>
        <v>0</v>
      </c>
      <c r="AE133" s="2" t="b">
        <f>AND(PARTNERS!$C157="Outside UK",PARTNERS!$E157="New partner")</f>
        <v>0</v>
      </c>
      <c r="AF133" s="2" t="b">
        <f>AND(PARTNERS!$C157="Hull",PARTNERS!$E157="Existing partner")</f>
        <v>0</v>
      </c>
      <c r="AG133" s="2" t="b">
        <f>AND(PARTNERS!$C157="East Riding of Yorkshire",PARTNERS!$E157="Existing partner")</f>
        <v>0</v>
      </c>
      <c r="AH133" s="2" t="b">
        <f>AND(PARTNERS!$C157="Elsewhere in Yorkshire &amp; Humber",PARTNERS!$E157="Existing partner")</f>
        <v>0</v>
      </c>
      <c r="AI133" s="2" t="b">
        <f>AND(PARTNERS!$C157="Elsewhere in the UK",PARTNERS!$E157="Existing partner")</f>
        <v>0</v>
      </c>
      <c r="AJ133" s="2" t="b">
        <f>AND(PARTNERS!$C157="Outside UK",PARTNERS!$E157="Existing partner")</f>
        <v>0</v>
      </c>
      <c r="AK133" s="2" t="b">
        <f>AND(PARTNERS!$D157="Artistic partner",PARTNERS!$E157="New partner")</f>
        <v>0</v>
      </c>
      <c r="AL133" s="2" t="b">
        <f>AND(PARTNERS!$D157="Heritage partner",PARTNERS!$E157="New partner")</f>
        <v>0</v>
      </c>
      <c r="AM133" s="2" t="b">
        <f>AND(PARTNERS!$D157="Funder",PARTNERS!$E157="New partner")</f>
        <v>0</v>
      </c>
      <c r="AN133" s="2" t="b">
        <f>AND(PARTNERS!$D157="Public Service partner",PARTNERS!$E157="New partner")</f>
        <v>0</v>
      </c>
      <c r="AO133" s="2" t="b">
        <f>AND(PARTNERS!$D157="Voluntary Sector / Charity partner",PARTNERS!$E157="New partner")</f>
        <v>0</v>
      </c>
      <c r="AP133" s="2" t="b">
        <f>AND(PARTNERS!$D157="Education partner",PARTNERS!$E157="New partner")</f>
        <v>0</v>
      </c>
      <c r="AQ133" s="2" t="b">
        <f>AND(PARTNERS!$D157="Other",PARTNERS!$E157="New partner")</f>
        <v>0</v>
      </c>
      <c r="AR133" s="2" t="b">
        <f>AND(PARTNERS!$D157="Artistic partner",PARTNERS!$E157="Existing partner")</f>
        <v>0</v>
      </c>
      <c r="AS133" s="2" t="b">
        <f>AND(PARTNERS!$D157="Heritage partner",PARTNERS!$E157="Existing partner")</f>
        <v>0</v>
      </c>
      <c r="AT133" s="2" t="b">
        <f>AND(PARTNERS!$D157="Funder",PARTNERS!$E157="Existing partner")</f>
        <v>0</v>
      </c>
      <c r="AU133" s="2" t="b">
        <f>AND(PARTNERS!$D157="Public Service partner",PARTNERS!$E157="Existing partner")</f>
        <v>0</v>
      </c>
      <c r="AV133" s="2" t="b">
        <f>AND(PARTNERS!$D157="Voluntary Sector / Charity partner",PARTNERS!$E157="Existing partner")</f>
        <v>0</v>
      </c>
      <c r="AW133" s="2" t="b">
        <f>AND(PARTNERS!$D157="Education partner",PARTNERS!$E157="Existing partner")</f>
        <v>0</v>
      </c>
      <c r="AX133" s="2" t="b">
        <f>AND(PARTNERS!$D157="Other",PARTNERS!$E157="Existing partner")</f>
        <v>0</v>
      </c>
    </row>
    <row r="134" spans="20:50">
      <c r="T134" s="2" t="b">
        <f>AND(LEFT('EVENT DELIVERY'!B139,2)="HU",OR(LEN('EVENT DELIVERY'!B139)=6,AND(LEN('EVENT DELIVERY'!B139)=7,MID('EVENT DELIVERY'!B139,4,1)=" ")))</f>
        <v>0</v>
      </c>
      <c r="U134" s="2" t="b">
        <f>AND(LEFT('PROJECT DELIVERY TEAM'!B139,2)="HU",OR(LEN('PROJECT DELIVERY TEAM'!B139)=6,AND(LEN('PROJECT DELIVERY TEAM'!B139)=7,MID('PROJECT DELIVERY TEAM'!B139,4,1)=" ")))</f>
        <v>0</v>
      </c>
      <c r="V134" s="2" t="b">
        <f>AND(LEFT('AUDIENCES &amp; PART... - BY TYPE'!B237,2)="HU",OR(LEN('AUDIENCES &amp; PART... - BY TYPE'!B237)=6,AND(LEN('AUDIENCES &amp; PART... - BY TYPE'!B237)=7,MID('AUDIENCES &amp; PART... - BY TYPE'!B237,4,1)=" ")))</f>
        <v>0</v>
      </c>
      <c r="W134" s="2" t="b">
        <f>AND(LEFT(PARTNERS!B158,2)="HU",OR(LEN(PARTNERS!B158)=6,AND(LEN(PARTNERS!B158)=7,MID(PARTNERS!B158,4,1)=" ")),PARTNERS!E158="New partner")</f>
        <v>0</v>
      </c>
      <c r="X134" s="2" t="b">
        <f>AND(LEFT(PARTNERS!B158,2)="HU",OR(LEN(PARTNERS!B158)=6,AND(LEN(PARTNERS!B158)=7,MID(PARTNERS!B158,4,1)=" ")),PARTNERS!E158="Existing partner")</f>
        <v>0</v>
      </c>
      <c r="Y134" s="2" t="b">
        <f>AND(NOT(AND(LEFT(PARTNERS!B158,2)="HU",OR(LEN(PARTNERS!B158)=6,AND(LEN(PARTNERS!B158)=7,MID(PARTNERS!B158,4,1)=" ")))),PARTNERS!E158="New partner")</f>
        <v>0</v>
      </c>
      <c r="Z134" s="2" t="b">
        <f>AND(NOT(AND(LEFT(PARTNERS!B158,2)="HU",OR(LEN(PARTNERS!B158)=6,AND(LEN(PARTNERS!B158)=7,MID(PARTNERS!B158,4,1)=" ")))),PARTNERS!E158="Existing partner")</f>
        <v>0</v>
      </c>
      <c r="AA134" s="2" t="b">
        <f>AND(PARTNERS!$C158="Hull",PARTNERS!$E158="New partner")</f>
        <v>0</v>
      </c>
      <c r="AB134" s="2" t="b">
        <f>AND(PARTNERS!$C158="East Riding of Yorkshire",PARTNERS!$E158="New partner")</f>
        <v>0</v>
      </c>
      <c r="AC134" s="2" t="b">
        <f>AND(PARTNERS!$C158="Elsewhere in Yorkshire &amp; Humber",PARTNERS!$E158="New partner")</f>
        <v>0</v>
      </c>
      <c r="AD134" s="2" t="b">
        <f>AND(PARTNERS!$C158="Elsewhere in the UK",PARTNERS!$E158="New partner")</f>
        <v>0</v>
      </c>
      <c r="AE134" s="2" t="b">
        <f>AND(PARTNERS!$C158="Outside UK",PARTNERS!$E158="New partner")</f>
        <v>0</v>
      </c>
      <c r="AF134" s="2" t="b">
        <f>AND(PARTNERS!$C158="Hull",PARTNERS!$E158="Existing partner")</f>
        <v>0</v>
      </c>
      <c r="AG134" s="2" t="b">
        <f>AND(PARTNERS!$C158="East Riding of Yorkshire",PARTNERS!$E158="Existing partner")</f>
        <v>0</v>
      </c>
      <c r="AH134" s="2" t="b">
        <f>AND(PARTNERS!$C158="Elsewhere in Yorkshire &amp; Humber",PARTNERS!$E158="Existing partner")</f>
        <v>0</v>
      </c>
      <c r="AI134" s="2" t="b">
        <f>AND(PARTNERS!$C158="Elsewhere in the UK",PARTNERS!$E158="Existing partner")</f>
        <v>0</v>
      </c>
      <c r="AJ134" s="2" t="b">
        <f>AND(PARTNERS!$C158="Outside UK",PARTNERS!$E158="Existing partner")</f>
        <v>0</v>
      </c>
      <c r="AK134" s="2" t="b">
        <f>AND(PARTNERS!$D158="Artistic partner",PARTNERS!$E158="New partner")</f>
        <v>0</v>
      </c>
      <c r="AL134" s="2" t="b">
        <f>AND(PARTNERS!$D158="Heritage partner",PARTNERS!$E158="New partner")</f>
        <v>0</v>
      </c>
      <c r="AM134" s="2" t="b">
        <f>AND(PARTNERS!$D158="Funder",PARTNERS!$E158="New partner")</f>
        <v>0</v>
      </c>
      <c r="AN134" s="2" t="b">
        <f>AND(PARTNERS!$D158="Public Service partner",PARTNERS!$E158="New partner")</f>
        <v>0</v>
      </c>
      <c r="AO134" s="2" t="b">
        <f>AND(PARTNERS!$D158="Voluntary Sector / Charity partner",PARTNERS!$E158="New partner")</f>
        <v>0</v>
      </c>
      <c r="AP134" s="2" t="b">
        <f>AND(PARTNERS!$D158="Education partner",PARTNERS!$E158="New partner")</f>
        <v>0</v>
      </c>
      <c r="AQ134" s="2" t="b">
        <f>AND(PARTNERS!$D158="Other",PARTNERS!$E158="New partner")</f>
        <v>0</v>
      </c>
      <c r="AR134" s="2" t="b">
        <f>AND(PARTNERS!$D158="Artistic partner",PARTNERS!$E158="Existing partner")</f>
        <v>0</v>
      </c>
      <c r="AS134" s="2" t="b">
        <f>AND(PARTNERS!$D158="Heritage partner",PARTNERS!$E158="Existing partner")</f>
        <v>0</v>
      </c>
      <c r="AT134" s="2" t="b">
        <f>AND(PARTNERS!$D158="Funder",PARTNERS!$E158="Existing partner")</f>
        <v>0</v>
      </c>
      <c r="AU134" s="2" t="b">
        <f>AND(PARTNERS!$D158="Public Service partner",PARTNERS!$E158="Existing partner")</f>
        <v>0</v>
      </c>
      <c r="AV134" s="2" t="b">
        <f>AND(PARTNERS!$D158="Voluntary Sector / Charity partner",PARTNERS!$E158="Existing partner")</f>
        <v>0</v>
      </c>
      <c r="AW134" s="2" t="b">
        <f>AND(PARTNERS!$D158="Education partner",PARTNERS!$E158="Existing partner")</f>
        <v>0</v>
      </c>
      <c r="AX134" s="2" t="b">
        <f>AND(PARTNERS!$D158="Other",PARTNERS!$E158="Existing partner")</f>
        <v>0</v>
      </c>
    </row>
    <row r="135" spans="20:50">
      <c r="T135" s="2" t="b">
        <f>AND(LEFT('EVENT DELIVERY'!B140,2)="HU",OR(LEN('EVENT DELIVERY'!B140)=6,AND(LEN('EVENT DELIVERY'!B140)=7,MID('EVENT DELIVERY'!B140,4,1)=" ")))</f>
        <v>0</v>
      </c>
      <c r="U135" s="2" t="b">
        <f>AND(LEFT('PROJECT DELIVERY TEAM'!B140,2)="HU",OR(LEN('PROJECT DELIVERY TEAM'!B140)=6,AND(LEN('PROJECT DELIVERY TEAM'!B140)=7,MID('PROJECT DELIVERY TEAM'!B140,4,1)=" ")))</f>
        <v>0</v>
      </c>
      <c r="V135" s="2" t="b">
        <f>AND(LEFT('AUDIENCES &amp; PART... - BY TYPE'!B238,2)="HU",OR(LEN('AUDIENCES &amp; PART... - BY TYPE'!B238)=6,AND(LEN('AUDIENCES &amp; PART... - BY TYPE'!B238)=7,MID('AUDIENCES &amp; PART... - BY TYPE'!B238,4,1)=" ")))</f>
        <v>0</v>
      </c>
      <c r="W135" s="2" t="b">
        <f>AND(LEFT(PARTNERS!B159,2)="HU",OR(LEN(PARTNERS!B159)=6,AND(LEN(PARTNERS!B159)=7,MID(PARTNERS!B159,4,1)=" ")),PARTNERS!E159="New partner")</f>
        <v>0</v>
      </c>
      <c r="X135" s="2" t="b">
        <f>AND(LEFT(PARTNERS!B159,2)="HU",OR(LEN(PARTNERS!B159)=6,AND(LEN(PARTNERS!B159)=7,MID(PARTNERS!B159,4,1)=" ")),PARTNERS!E159="Existing partner")</f>
        <v>0</v>
      </c>
      <c r="Y135" s="2" t="b">
        <f>AND(NOT(AND(LEFT(PARTNERS!B159,2)="HU",OR(LEN(PARTNERS!B159)=6,AND(LEN(PARTNERS!B159)=7,MID(PARTNERS!B159,4,1)=" ")))),PARTNERS!E159="New partner")</f>
        <v>0</v>
      </c>
      <c r="Z135" s="2" t="b">
        <f>AND(NOT(AND(LEFT(PARTNERS!B159,2)="HU",OR(LEN(PARTNERS!B159)=6,AND(LEN(PARTNERS!B159)=7,MID(PARTNERS!B159,4,1)=" ")))),PARTNERS!E159="Existing partner")</f>
        <v>0</v>
      </c>
      <c r="AA135" s="2" t="b">
        <f>AND(PARTNERS!$C159="Hull",PARTNERS!$E159="New partner")</f>
        <v>0</v>
      </c>
      <c r="AB135" s="2" t="b">
        <f>AND(PARTNERS!$C159="East Riding of Yorkshire",PARTNERS!$E159="New partner")</f>
        <v>0</v>
      </c>
      <c r="AC135" s="2" t="b">
        <f>AND(PARTNERS!$C159="Elsewhere in Yorkshire &amp; Humber",PARTNERS!$E159="New partner")</f>
        <v>0</v>
      </c>
      <c r="AD135" s="2" t="b">
        <f>AND(PARTNERS!$C159="Elsewhere in the UK",PARTNERS!$E159="New partner")</f>
        <v>0</v>
      </c>
      <c r="AE135" s="2" t="b">
        <f>AND(PARTNERS!$C159="Outside UK",PARTNERS!$E159="New partner")</f>
        <v>0</v>
      </c>
      <c r="AF135" s="2" t="b">
        <f>AND(PARTNERS!$C159="Hull",PARTNERS!$E159="Existing partner")</f>
        <v>0</v>
      </c>
      <c r="AG135" s="2" t="b">
        <f>AND(PARTNERS!$C159="East Riding of Yorkshire",PARTNERS!$E159="Existing partner")</f>
        <v>0</v>
      </c>
      <c r="AH135" s="2" t="b">
        <f>AND(PARTNERS!$C159="Elsewhere in Yorkshire &amp; Humber",PARTNERS!$E159="Existing partner")</f>
        <v>0</v>
      </c>
      <c r="AI135" s="2" t="b">
        <f>AND(PARTNERS!$C159="Elsewhere in the UK",PARTNERS!$E159="Existing partner")</f>
        <v>0</v>
      </c>
      <c r="AJ135" s="2" t="b">
        <f>AND(PARTNERS!$C159="Outside UK",PARTNERS!$E159="Existing partner")</f>
        <v>0</v>
      </c>
      <c r="AK135" s="2" t="b">
        <f>AND(PARTNERS!$D159="Artistic partner",PARTNERS!$E159="New partner")</f>
        <v>0</v>
      </c>
      <c r="AL135" s="2" t="b">
        <f>AND(PARTNERS!$D159="Heritage partner",PARTNERS!$E159="New partner")</f>
        <v>0</v>
      </c>
      <c r="AM135" s="2" t="b">
        <f>AND(PARTNERS!$D159="Funder",PARTNERS!$E159="New partner")</f>
        <v>0</v>
      </c>
      <c r="AN135" s="2" t="b">
        <f>AND(PARTNERS!$D159="Public Service partner",PARTNERS!$E159="New partner")</f>
        <v>0</v>
      </c>
      <c r="AO135" s="2" t="b">
        <f>AND(PARTNERS!$D159="Voluntary Sector / Charity partner",PARTNERS!$E159="New partner")</f>
        <v>0</v>
      </c>
      <c r="AP135" s="2" t="b">
        <f>AND(PARTNERS!$D159="Education partner",PARTNERS!$E159="New partner")</f>
        <v>0</v>
      </c>
      <c r="AQ135" s="2" t="b">
        <f>AND(PARTNERS!$D159="Other",PARTNERS!$E159="New partner")</f>
        <v>0</v>
      </c>
      <c r="AR135" s="2" t="b">
        <f>AND(PARTNERS!$D159="Artistic partner",PARTNERS!$E159="Existing partner")</f>
        <v>0</v>
      </c>
      <c r="AS135" s="2" t="b">
        <f>AND(PARTNERS!$D159="Heritage partner",PARTNERS!$E159="Existing partner")</f>
        <v>0</v>
      </c>
      <c r="AT135" s="2" t="b">
        <f>AND(PARTNERS!$D159="Funder",PARTNERS!$E159="Existing partner")</f>
        <v>0</v>
      </c>
      <c r="AU135" s="2" t="b">
        <f>AND(PARTNERS!$D159="Public Service partner",PARTNERS!$E159="Existing partner")</f>
        <v>0</v>
      </c>
      <c r="AV135" s="2" t="b">
        <f>AND(PARTNERS!$D159="Voluntary Sector / Charity partner",PARTNERS!$E159="Existing partner")</f>
        <v>0</v>
      </c>
      <c r="AW135" s="2" t="b">
        <f>AND(PARTNERS!$D159="Education partner",PARTNERS!$E159="Existing partner")</f>
        <v>0</v>
      </c>
      <c r="AX135" s="2" t="b">
        <f>AND(PARTNERS!$D159="Other",PARTNERS!$E159="Existing partner")</f>
        <v>0</v>
      </c>
    </row>
    <row r="136" spans="20:50">
      <c r="T136" s="2" t="b">
        <f>AND(LEFT('EVENT DELIVERY'!B141,2)="HU",OR(LEN('EVENT DELIVERY'!B141)=6,AND(LEN('EVENT DELIVERY'!B141)=7,MID('EVENT DELIVERY'!B141,4,1)=" ")))</f>
        <v>0</v>
      </c>
      <c r="U136" s="2" t="b">
        <f>AND(LEFT('PROJECT DELIVERY TEAM'!B141,2)="HU",OR(LEN('PROJECT DELIVERY TEAM'!B141)=6,AND(LEN('PROJECT DELIVERY TEAM'!B141)=7,MID('PROJECT DELIVERY TEAM'!B141,4,1)=" ")))</f>
        <v>0</v>
      </c>
      <c r="V136" s="2" t="b">
        <f>AND(LEFT('AUDIENCES &amp; PART... - BY TYPE'!B239,2)="HU",OR(LEN('AUDIENCES &amp; PART... - BY TYPE'!B239)=6,AND(LEN('AUDIENCES &amp; PART... - BY TYPE'!B239)=7,MID('AUDIENCES &amp; PART... - BY TYPE'!B239,4,1)=" ")))</f>
        <v>0</v>
      </c>
      <c r="W136" s="2" t="b">
        <f>AND(LEFT(PARTNERS!B160,2)="HU",OR(LEN(PARTNERS!B160)=6,AND(LEN(PARTNERS!B160)=7,MID(PARTNERS!B160,4,1)=" ")),PARTNERS!E160="New partner")</f>
        <v>0</v>
      </c>
      <c r="X136" s="2" t="b">
        <f>AND(LEFT(PARTNERS!B160,2)="HU",OR(LEN(PARTNERS!B160)=6,AND(LEN(PARTNERS!B160)=7,MID(PARTNERS!B160,4,1)=" ")),PARTNERS!E160="Existing partner")</f>
        <v>0</v>
      </c>
      <c r="Y136" s="2" t="b">
        <f>AND(NOT(AND(LEFT(PARTNERS!B160,2)="HU",OR(LEN(PARTNERS!B160)=6,AND(LEN(PARTNERS!B160)=7,MID(PARTNERS!B160,4,1)=" ")))),PARTNERS!E160="New partner")</f>
        <v>0</v>
      </c>
      <c r="Z136" s="2" t="b">
        <f>AND(NOT(AND(LEFT(PARTNERS!B160,2)="HU",OR(LEN(PARTNERS!B160)=6,AND(LEN(PARTNERS!B160)=7,MID(PARTNERS!B160,4,1)=" ")))),PARTNERS!E160="Existing partner")</f>
        <v>0</v>
      </c>
      <c r="AA136" s="2" t="b">
        <f>AND(PARTNERS!$C160="Hull",PARTNERS!$E160="New partner")</f>
        <v>0</v>
      </c>
      <c r="AB136" s="2" t="b">
        <f>AND(PARTNERS!$C160="East Riding of Yorkshire",PARTNERS!$E160="New partner")</f>
        <v>0</v>
      </c>
      <c r="AC136" s="2" t="b">
        <f>AND(PARTNERS!$C160="Elsewhere in Yorkshire &amp; Humber",PARTNERS!$E160="New partner")</f>
        <v>0</v>
      </c>
      <c r="AD136" s="2" t="b">
        <f>AND(PARTNERS!$C160="Elsewhere in the UK",PARTNERS!$E160="New partner")</f>
        <v>0</v>
      </c>
      <c r="AE136" s="2" t="b">
        <f>AND(PARTNERS!$C160="Outside UK",PARTNERS!$E160="New partner")</f>
        <v>0</v>
      </c>
      <c r="AF136" s="2" t="b">
        <f>AND(PARTNERS!$C160="Hull",PARTNERS!$E160="Existing partner")</f>
        <v>0</v>
      </c>
      <c r="AG136" s="2" t="b">
        <f>AND(PARTNERS!$C160="East Riding of Yorkshire",PARTNERS!$E160="Existing partner")</f>
        <v>0</v>
      </c>
      <c r="AH136" s="2" t="b">
        <f>AND(PARTNERS!$C160="Elsewhere in Yorkshire &amp; Humber",PARTNERS!$E160="Existing partner")</f>
        <v>0</v>
      </c>
      <c r="AI136" s="2" t="b">
        <f>AND(PARTNERS!$C160="Elsewhere in the UK",PARTNERS!$E160="Existing partner")</f>
        <v>0</v>
      </c>
      <c r="AJ136" s="2" t="b">
        <f>AND(PARTNERS!$C160="Outside UK",PARTNERS!$E160="Existing partner")</f>
        <v>0</v>
      </c>
      <c r="AK136" s="2" t="b">
        <f>AND(PARTNERS!$D160="Artistic partner",PARTNERS!$E160="New partner")</f>
        <v>0</v>
      </c>
      <c r="AL136" s="2" t="b">
        <f>AND(PARTNERS!$D160="Heritage partner",PARTNERS!$E160="New partner")</f>
        <v>0</v>
      </c>
      <c r="AM136" s="2" t="b">
        <f>AND(PARTNERS!$D160="Funder",PARTNERS!$E160="New partner")</f>
        <v>0</v>
      </c>
      <c r="AN136" s="2" t="b">
        <f>AND(PARTNERS!$D160="Public Service partner",PARTNERS!$E160="New partner")</f>
        <v>0</v>
      </c>
      <c r="AO136" s="2" t="b">
        <f>AND(PARTNERS!$D160="Voluntary Sector / Charity partner",PARTNERS!$E160="New partner")</f>
        <v>0</v>
      </c>
      <c r="AP136" s="2" t="b">
        <f>AND(PARTNERS!$D160="Education partner",PARTNERS!$E160="New partner")</f>
        <v>0</v>
      </c>
      <c r="AQ136" s="2" t="b">
        <f>AND(PARTNERS!$D160="Other",PARTNERS!$E160="New partner")</f>
        <v>0</v>
      </c>
      <c r="AR136" s="2" t="b">
        <f>AND(PARTNERS!$D160="Artistic partner",PARTNERS!$E160="Existing partner")</f>
        <v>0</v>
      </c>
      <c r="AS136" s="2" t="b">
        <f>AND(PARTNERS!$D160="Heritage partner",PARTNERS!$E160="Existing partner")</f>
        <v>0</v>
      </c>
      <c r="AT136" s="2" t="b">
        <f>AND(PARTNERS!$D160="Funder",PARTNERS!$E160="Existing partner")</f>
        <v>0</v>
      </c>
      <c r="AU136" s="2" t="b">
        <f>AND(PARTNERS!$D160="Public Service partner",PARTNERS!$E160="Existing partner")</f>
        <v>0</v>
      </c>
      <c r="AV136" s="2" t="b">
        <f>AND(PARTNERS!$D160="Voluntary Sector / Charity partner",PARTNERS!$E160="Existing partner")</f>
        <v>0</v>
      </c>
      <c r="AW136" s="2" t="b">
        <f>AND(PARTNERS!$D160="Education partner",PARTNERS!$E160="Existing partner")</f>
        <v>0</v>
      </c>
      <c r="AX136" s="2" t="b">
        <f>AND(PARTNERS!$D160="Other",PARTNERS!$E160="Existing partner")</f>
        <v>0</v>
      </c>
    </row>
    <row r="137" spans="20:50">
      <c r="T137" s="2" t="b">
        <f>AND(LEFT('EVENT DELIVERY'!B142,2)="HU",OR(LEN('EVENT DELIVERY'!B142)=6,AND(LEN('EVENT DELIVERY'!B142)=7,MID('EVENT DELIVERY'!B142,4,1)=" ")))</f>
        <v>0</v>
      </c>
      <c r="U137" s="2" t="b">
        <f>AND(LEFT('PROJECT DELIVERY TEAM'!B142,2)="HU",OR(LEN('PROJECT DELIVERY TEAM'!B142)=6,AND(LEN('PROJECT DELIVERY TEAM'!B142)=7,MID('PROJECT DELIVERY TEAM'!B142,4,1)=" ")))</f>
        <v>0</v>
      </c>
      <c r="V137" s="2" t="b">
        <f>AND(LEFT('AUDIENCES &amp; PART... - BY TYPE'!B240,2)="HU",OR(LEN('AUDIENCES &amp; PART... - BY TYPE'!B240)=6,AND(LEN('AUDIENCES &amp; PART... - BY TYPE'!B240)=7,MID('AUDIENCES &amp; PART... - BY TYPE'!B240,4,1)=" ")))</f>
        <v>0</v>
      </c>
      <c r="W137" s="2" t="b">
        <f>AND(LEFT(PARTNERS!B161,2)="HU",OR(LEN(PARTNERS!B161)=6,AND(LEN(PARTNERS!B161)=7,MID(PARTNERS!B161,4,1)=" ")),PARTNERS!E161="New partner")</f>
        <v>0</v>
      </c>
      <c r="X137" s="2" t="b">
        <f>AND(LEFT(PARTNERS!B161,2)="HU",OR(LEN(PARTNERS!B161)=6,AND(LEN(PARTNERS!B161)=7,MID(PARTNERS!B161,4,1)=" ")),PARTNERS!E161="Existing partner")</f>
        <v>0</v>
      </c>
      <c r="Y137" s="2" t="b">
        <f>AND(NOT(AND(LEFT(PARTNERS!B161,2)="HU",OR(LEN(PARTNERS!B161)=6,AND(LEN(PARTNERS!B161)=7,MID(PARTNERS!B161,4,1)=" ")))),PARTNERS!E161="New partner")</f>
        <v>0</v>
      </c>
      <c r="Z137" s="2" t="b">
        <f>AND(NOT(AND(LEFT(PARTNERS!B161,2)="HU",OR(LEN(PARTNERS!B161)=6,AND(LEN(PARTNERS!B161)=7,MID(PARTNERS!B161,4,1)=" ")))),PARTNERS!E161="Existing partner")</f>
        <v>0</v>
      </c>
      <c r="AA137" s="2" t="b">
        <f>AND(PARTNERS!$C161="Hull",PARTNERS!$E161="New partner")</f>
        <v>0</v>
      </c>
      <c r="AB137" s="2" t="b">
        <f>AND(PARTNERS!$C161="East Riding of Yorkshire",PARTNERS!$E161="New partner")</f>
        <v>0</v>
      </c>
      <c r="AC137" s="2" t="b">
        <f>AND(PARTNERS!$C161="Elsewhere in Yorkshire &amp; Humber",PARTNERS!$E161="New partner")</f>
        <v>0</v>
      </c>
      <c r="AD137" s="2" t="b">
        <f>AND(PARTNERS!$C161="Elsewhere in the UK",PARTNERS!$E161="New partner")</f>
        <v>0</v>
      </c>
      <c r="AE137" s="2" t="b">
        <f>AND(PARTNERS!$C161="Outside UK",PARTNERS!$E161="New partner")</f>
        <v>0</v>
      </c>
      <c r="AF137" s="2" t="b">
        <f>AND(PARTNERS!$C161="Hull",PARTNERS!$E161="Existing partner")</f>
        <v>0</v>
      </c>
      <c r="AG137" s="2" t="b">
        <f>AND(PARTNERS!$C161="East Riding of Yorkshire",PARTNERS!$E161="Existing partner")</f>
        <v>0</v>
      </c>
      <c r="AH137" s="2" t="b">
        <f>AND(PARTNERS!$C161="Elsewhere in Yorkshire &amp; Humber",PARTNERS!$E161="Existing partner")</f>
        <v>0</v>
      </c>
      <c r="AI137" s="2" t="b">
        <f>AND(PARTNERS!$C161="Elsewhere in the UK",PARTNERS!$E161="Existing partner")</f>
        <v>0</v>
      </c>
      <c r="AJ137" s="2" t="b">
        <f>AND(PARTNERS!$C161="Outside UK",PARTNERS!$E161="Existing partner")</f>
        <v>0</v>
      </c>
      <c r="AK137" s="2" t="b">
        <f>AND(PARTNERS!$D161="Artistic partner",PARTNERS!$E161="New partner")</f>
        <v>0</v>
      </c>
      <c r="AL137" s="2" t="b">
        <f>AND(PARTNERS!$D161="Heritage partner",PARTNERS!$E161="New partner")</f>
        <v>0</v>
      </c>
      <c r="AM137" s="2" t="b">
        <f>AND(PARTNERS!$D161="Funder",PARTNERS!$E161="New partner")</f>
        <v>0</v>
      </c>
      <c r="AN137" s="2" t="b">
        <f>AND(PARTNERS!$D161="Public Service partner",PARTNERS!$E161="New partner")</f>
        <v>0</v>
      </c>
      <c r="AO137" s="2" t="b">
        <f>AND(PARTNERS!$D161="Voluntary Sector / Charity partner",PARTNERS!$E161="New partner")</f>
        <v>0</v>
      </c>
      <c r="AP137" s="2" t="b">
        <f>AND(PARTNERS!$D161="Education partner",PARTNERS!$E161="New partner")</f>
        <v>0</v>
      </c>
      <c r="AQ137" s="2" t="b">
        <f>AND(PARTNERS!$D161="Other",PARTNERS!$E161="New partner")</f>
        <v>0</v>
      </c>
      <c r="AR137" s="2" t="b">
        <f>AND(PARTNERS!$D161="Artistic partner",PARTNERS!$E161="Existing partner")</f>
        <v>0</v>
      </c>
      <c r="AS137" s="2" t="b">
        <f>AND(PARTNERS!$D161="Heritage partner",PARTNERS!$E161="Existing partner")</f>
        <v>0</v>
      </c>
      <c r="AT137" s="2" t="b">
        <f>AND(PARTNERS!$D161="Funder",PARTNERS!$E161="Existing partner")</f>
        <v>0</v>
      </c>
      <c r="AU137" s="2" t="b">
        <f>AND(PARTNERS!$D161="Public Service partner",PARTNERS!$E161="Existing partner")</f>
        <v>0</v>
      </c>
      <c r="AV137" s="2" t="b">
        <f>AND(PARTNERS!$D161="Voluntary Sector / Charity partner",PARTNERS!$E161="Existing partner")</f>
        <v>0</v>
      </c>
      <c r="AW137" s="2" t="b">
        <f>AND(PARTNERS!$D161="Education partner",PARTNERS!$E161="Existing partner")</f>
        <v>0</v>
      </c>
      <c r="AX137" s="2" t="b">
        <f>AND(PARTNERS!$D161="Other",PARTNERS!$E161="Existing partner")</f>
        <v>0</v>
      </c>
    </row>
    <row r="138" spans="20:50">
      <c r="T138" s="2" t="b">
        <f>AND(LEFT('EVENT DELIVERY'!B143,2)="HU",OR(LEN('EVENT DELIVERY'!B143)=6,AND(LEN('EVENT DELIVERY'!B143)=7,MID('EVENT DELIVERY'!B143,4,1)=" ")))</f>
        <v>0</v>
      </c>
      <c r="U138" s="2" t="b">
        <f>AND(LEFT('PROJECT DELIVERY TEAM'!B143,2)="HU",OR(LEN('PROJECT DELIVERY TEAM'!B143)=6,AND(LEN('PROJECT DELIVERY TEAM'!B143)=7,MID('PROJECT DELIVERY TEAM'!B143,4,1)=" ")))</f>
        <v>0</v>
      </c>
      <c r="V138" s="2" t="b">
        <f>AND(LEFT('AUDIENCES &amp; PART... - BY TYPE'!B241,2)="HU",OR(LEN('AUDIENCES &amp; PART... - BY TYPE'!B241)=6,AND(LEN('AUDIENCES &amp; PART... - BY TYPE'!B241)=7,MID('AUDIENCES &amp; PART... - BY TYPE'!B241,4,1)=" ")))</f>
        <v>0</v>
      </c>
      <c r="W138" s="2" t="b">
        <f>AND(LEFT(PARTNERS!B162,2)="HU",OR(LEN(PARTNERS!B162)=6,AND(LEN(PARTNERS!B162)=7,MID(PARTNERS!B162,4,1)=" ")),PARTNERS!E162="New partner")</f>
        <v>0</v>
      </c>
      <c r="X138" s="2" t="b">
        <f>AND(LEFT(PARTNERS!B162,2)="HU",OR(LEN(PARTNERS!B162)=6,AND(LEN(PARTNERS!B162)=7,MID(PARTNERS!B162,4,1)=" ")),PARTNERS!E162="Existing partner")</f>
        <v>0</v>
      </c>
      <c r="Y138" s="2" t="b">
        <f>AND(NOT(AND(LEFT(PARTNERS!B162,2)="HU",OR(LEN(PARTNERS!B162)=6,AND(LEN(PARTNERS!B162)=7,MID(PARTNERS!B162,4,1)=" ")))),PARTNERS!E162="New partner")</f>
        <v>0</v>
      </c>
      <c r="Z138" s="2" t="b">
        <f>AND(NOT(AND(LEFT(PARTNERS!B162,2)="HU",OR(LEN(PARTNERS!B162)=6,AND(LEN(PARTNERS!B162)=7,MID(PARTNERS!B162,4,1)=" ")))),PARTNERS!E162="Existing partner")</f>
        <v>0</v>
      </c>
      <c r="AA138" s="2" t="b">
        <f>AND(PARTNERS!$C162="Hull",PARTNERS!$E162="New partner")</f>
        <v>0</v>
      </c>
      <c r="AB138" s="2" t="b">
        <f>AND(PARTNERS!$C162="East Riding of Yorkshire",PARTNERS!$E162="New partner")</f>
        <v>0</v>
      </c>
      <c r="AC138" s="2" t="b">
        <f>AND(PARTNERS!$C162="Elsewhere in Yorkshire &amp; Humber",PARTNERS!$E162="New partner")</f>
        <v>0</v>
      </c>
      <c r="AD138" s="2" t="b">
        <f>AND(PARTNERS!$C162="Elsewhere in the UK",PARTNERS!$E162="New partner")</f>
        <v>0</v>
      </c>
      <c r="AE138" s="2" t="b">
        <f>AND(PARTNERS!$C162="Outside UK",PARTNERS!$E162="New partner")</f>
        <v>0</v>
      </c>
      <c r="AF138" s="2" t="b">
        <f>AND(PARTNERS!$C162="Hull",PARTNERS!$E162="Existing partner")</f>
        <v>0</v>
      </c>
      <c r="AG138" s="2" t="b">
        <f>AND(PARTNERS!$C162="East Riding of Yorkshire",PARTNERS!$E162="Existing partner")</f>
        <v>0</v>
      </c>
      <c r="AH138" s="2" t="b">
        <f>AND(PARTNERS!$C162="Elsewhere in Yorkshire &amp; Humber",PARTNERS!$E162="Existing partner")</f>
        <v>0</v>
      </c>
      <c r="AI138" s="2" t="b">
        <f>AND(PARTNERS!$C162="Elsewhere in the UK",PARTNERS!$E162="Existing partner")</f>
        <v>0</v>
      </c>
      <c r="AJ138" s="2" t="b">
        <f>AND(PARTNERS!$C162="Outside UK",PARTNERS!$E162="Existing partner")</f>
        <v>0</v>
      </c>
      <c r="AK138" s="2" t="b">
        <f>AND(PARTNERS!$D162="Artistic partner",PARTNERS!$E162="New partner")</f>
        <v>0</v>
      </c>
      <c r="AL138" s="2" t="b">
        <f>AND(PARTNERS!$D162="Heritage partner",PARTNERS!$E162="New partner")</f>
        <v>0</v>
      </c>
      <c r="AM138" s="2" t="b">
        <f>AND(PARTNERS!$D162="Funder",PARTNERS!$E162="New partner")</f>
        <v>0</v>
      </c>
      <c r="AN138" s="2" t="b">
        <f>AND(PARTNERS!$D162="Public Service partner",PARTNERS!$E162="New partner")</f>
        <v>0</v>
      </c>
      <c r="AO138" s="2" t="b">
        <f>AND(PARTNERS!$D162="Voluntary Sector / Charity partner",PARTNERS!$E162="New partner")</f>
        <v>0</v>
      </c>
      <c r="AP138" s="2" t="b">
        <f>AND(PARTNERS!$D162="Education partner",PARTNERS!$E162="New partner")</f>
        <v>0</v>
      </c>
      <c r="AQ138" s="2" t="b">
        <f>AND(PARTNERS!$D162="Other",PARTNERS!$E162="New partner")</f>
        <v>0</v>
      </c>
      <c r="AR138" s="2" t="b">
        <f>AND(PARTNERS!$D162="Artistic partner",PARTNERS!$E162="Existing partner")</f>
        <v>0</v>
      </c>
      <c r="AS138" s="2" t="b">
        <f>AND(PARTNERS!$D162="Heritage partner",PARTNERS!$E162="Existing partner")</f>
        <v>0</v>
      </c>
      <c r="AT138" s="2" t="b">
        <f>AND(PARTNERS!$D162="Funder",PARTNERS!$E162="Existing partner")</f>
        <v>0</v>
      </c>
      <c r="AU138" s="2" t="b">
        <f>AND(PARTNERS!$D162="Public Service partner",PARTNERS!$E162="Existing partner")</f>
        <v>0</v>
      </c>
      <c r="AV138" s="2" t="b">
        <f>AND(PARTNERS!$D162="Voluntary Sector / Charity partner",PARTNERS!$E162="Existing partner")</f>
        <v>0</v>
      </c>
      <c r="AW138" s="2" t="b">
        <f>AND(PARTNERS!$D162="Education partner",PARTNERS!$E162="Existing partner")</f>
        <v>0</v>
      </c>
      <c r="AX138" s="2" t="b">
        <f>AND(PARTNERS!$D162="Other",PARTNERS!$E162="Existing partner")</f>
        <v>0</v>
      </c>
    </row>
    <row r="139" spans="20:50">
      <c r="T139" s="2" t="b">
        <f>AND(LEFT('EVENT DELIVERY'!B144,2)="HU",OR(LEN('EVENT DELIVERY'!B144)=6,AND(LEN('EVENT DELIVERY'!B144)=7,MID('EVENT DELIVERY'!B144,4,1)=" ")))</f>
        <v>0</v>
      </c>
      <c r="U139" s="2" t="b">
        <f>AND(LEFT('PROJECT DELIVERY TEAM'!B144,2)="HU",OR(LEN('PROJECT DELIVERY TEAM'!B144)=6,AND(LEN('PROJECT DELIVERY TEAM'!B144)=7,MID('PROJECT DELIVERY TEAM'!B144,4,1)=" ")))</f>
        <v>0</v>
      </c>
      <c r="V139" s="2" t="b">
        <f>AND(LEFT('AUDIENCES &amp; PART... - BY TYPE'!B242,2)="HU",OR(LEN('AUDIENCES &amp; PART... - BY TYPE'!B242)=6,AND(LEN('AUDIENCES &amp; PART... - BY TYPE'!B242)=7,MID('AUDIENCES &amp; PART... - BY TYPE'!B242,4,1)=" ")))</f>
        <v>0</v>
      </c>
      <c r="W139" s="2" t="b">
        <f>AND(LEFT(PARTNERS!B163,2)="HU",OR(LEN(PARTNERS!B163)=6,AND(LEN(PARTNERS!B163)=7,MID(PARTNERS!B163,4,1)=" ")),PARTNERS!E163="New partner")</f>
        <v>0</v>
      </c>
      <c r="X139" s="2" t="b">
        <f>AND(LEFT(PARTNERS!B163,2)="HU",OR(LEN(PARTNERS!B163)=6,AND(LEN(PARTNERS!B163)=7,MID(PARTNERS!B163,4,1)=" ")),PARTNERS!E163="Existing partner")</f>
        <v>0</v>
      </c>
      <c r="Y139" s="2" t="b">
        <f>AND(NOT(AND(LEFT(PARTNERS!B163,2)="HU",OR(LEN(PARTNERS!B163)=6,AND(LEN(PARTNERS!B163)=7,MID(PARTNERS!B163,4,1)=" ")))),PARTNERS!E163="New partner")</f>
        <v>0</v>
      </c>
      <c r="Z139" s="2" t="b">
        <f>AND(NOT(AND(LEFT(PARTNERS!B163,2)="HU",OR(LEN(PARTNERS!B163)=6,AND(LEN(PARTNERS!B163)=7,MID(PARTNERS!B163,4,1)=" ")))),PARTNERS!E163="Existing partner")</f>
        <v>0</v>
      </c>
      <c r="AA139" s="2" t="b">
        <f>AND(PARTNERS!$C163="Hull",PARTNERS!$E163="New partner")</f>
        <v>0</v>
      </c>
      <c r="AB139" s="2" t="b">
        <f>AND(PARTNERS!$C163="East Riding of Yorkshire",PARTNERS!$E163="New partner")</f>
        <v>0</v>
      </c>
      <c r="AC139" s="2" t="b">
        <f>AND(PARTNERS!$C163="Elsewhere in Yorkshire &amp; Humber",PARTNERS!$E163="New partner")</f>
        <v>0</v>
      </c>
      <c r="AD139" s="2" t="b">
        <f>AND(PARTNERS!$C163="Elsewhere in the UK",PARTNERS!$E163="New partner")</f>
        <v>0</v>
      </c>
      <c r="AE139" s="2" t="b">
        <f>AND(PARTNERS!$C163="Outside UK",PARTNERS!$E163="New partner")</f>
        <v>0</v>
      </c>
      <c r="AF139" s="2" t="b">
        <f>AND(PARTNERS!$C163="Hull",PARTNERS!$E163="Existing partner")</f>
        <v>0</v>
      </c>
      <c r="AG139" s="2" t="b">
        <f>AND(PARTNERS!$C163="East Riding of Yorkshire",PARTNERS!$E163="Existing partner")</f>
        <v>0</v>
      </c>
      <c r="AH139" s="2" t="b">
        <f>AND(PARTNERS!$C163="Elsewhere in Yorkshire &amp; Humber",PARTNERS!$E163="Existing partner")</f>
        <v>0</v>
      </c>
      <c r="AI139" s="2" t="b">
        <f>AND(PARTNERS!$C163="Elsewhere in the UK",PARTNERS!$E163="Existing partner")</f>
        <v>0</v>
      </c>
      <c r="AJ139" s="2" t="b">
        <f>AND(PARTNERS!$C163="Outside UK",PARTNERS!$E163="Existing partner")</f>
        <v>0</v>
      </c>
      <c r="AK139" s="2" t="b">
        <f>AND(PARTNERS!$D163="Artistic partner",PARTNERS!$E163="New partner")</f>
        <v>0</v>
      </c>
      <c r="AL139" s="2" t="b">
        <f>AND(PARTNERS!$D163="Heritage partner",PARTNERS!$E163="New partner")</f>
        <v>0</v>
      </c>
      <c r="AM139" s="2" t="b">
        <f>AND(PARTNERS!$D163="Funder",PARTNERS!$E163="New partner")</f>
        <v>0</v>
      </c>
      <c r="AN139" s="2" t="b">
        <f>AND(PARTNERS!$D163="Public Service partner",PARTNERS!$E163="New partner")</f>
        <v>0</v>
      </c>
      <c r="AO139" s="2" t="b">
        <f>AND(PARTNERS!$D163="Voluntary Sector / Charity partner",PARTNERS!$E163="New partner")</f>
        <v>0</v>
      </c>
      <c r="AP139" s="2" t="b">
        <f>AND(PARTNERS!$D163="Education partner",PARTNERS!$E163="New partner")</f>
        <v>0</v>
      </c>
      <c r="AQ139" s="2" t="b">
        <f>AND(PARTNERS!$D163="Other",PARTNERS!$E163="New partner")</f>
        <v>0</v>
      </c>
      <c r="AR139" s="2" t="b">
        <f>AND(PARTNERS!$D163="Artistic partner",PARTNERS!$E163="Existing partner")</f>
        <v>0</v>
      </c>
      <c r="AS139" s="2" t="b">
        <f>AND(PARTNERS!$D163="Heritage partner",PARTNERS!$E163="Existing partner")</f>
        <v>0</v>
      </c>
      <c r="AT139" s="2" t="b">
        <f>AND(PARTNERS!$D163="Funder",PARTNERS!$E163="Existing partner")</f>
        <v>0</v>
      </c>
      <c r="AU139" s="2" t="b">
        <f>AND(PARTNERS!$D163="Public Service partner",PARTNERS!$E163="Existing partner")</f>
        <v>0</v>
      </c>
      <c r="AV139" s="2" t="b">
        <f>AND(PARTNERS!$D163="Voluntary Sector / Charity partner",PARTNERS!$E163="Existing partner")</f>
        <v>0</v>
      </c>
      <c r="AW139" s="2" t="b">
        <f>AND(PARTNERS!$D163="Education partner",PARTNERS!$E163="Existing partner")</f>
        <v>0</v>
      </c>
      <c r="AX139" s="2" t="b">
        <f>AND(PARTNERS!$D163="Other",PARTNERS!$E163="Existing partner")</f>
        <v>0</v>
      </c>
    </row>
    <row r="140" spans="20:50">
      <c r="T140" s="2" t="b">
        <f>AND(LEFT('EVENT DELIVERY'!B145,2)="HU",OR(LEN('EVENT DELIVERY'!B145)=6,AND(LEN('EVENT DELIVERY'!B145)=7,MID('EVENT DELIVERY'!B145,4,1)=" ")))</f>
        <v>0</v>
      </c>
      <c r="U140" s="2" t="b">
        <f>AND(LEFT('PROJECT DELIVERY TEAM'!B145,2)="HU",OR(LEN('PROJECT DELIVERY TEAM'!B145)=6,AND(LEN('PROJECT DELIVERY TEAM'!B145)=7,MID('PROJECT DELIVERY TEAM'!B145,4,1)=" ")))</f>
        <v>0</v>
      </c>
      <c r="V140" s="2" t="b">
        <f>AND(LEFT('AUDIENCES &amp; PART... - BY TYPE'!B243,2)="HU",OR(LEN('AUDIENCES &amp; PART... - BY TYPE'!B243)=6,AND(LEN('AUDIENCES &amp; PART... - BY TYPE'!B243)=7,MID('AUDIENCES &amp; PART... - BY TYPE'!B243,4,1)=" ")))</f>
        <v>0</v>
      </c>
      <c r="W140" s="2" t="b">
        <f>AND(LEFT(PARTNERS!B164,2)="HU",OR(LEN(PARTNERS!B164)=6,AND(LEN(PARTNERS!B164)=7,MID(PARTNERS!B164,4,1)=" ")),PARTNERS!E164="New partner")</f>
        <v>0</v>
      </c>
      <c r="X140" s="2" t="b">
        <f>AND(LEFT(PARTNERS!B164,2)="HU",OR(LEN(PARTNERS!B164)=6,AND(LEN(PARTNERS!B164)=7,MID(PARTNERS!B164,4,1)=" ")),PARTNERS!E164="Existing partner")</f>
        <v>0</v>
      </c>
      <c r="Y140" s="2" t="b">
        <f>AND(NOT(AND(LEFT(PARTNERS!B164,2)="HU",OR(LEN(PARTNERS!B164)=6,AND(LEN(PARTNERS!B164)=7,MID(PARTNERS!B164,4,1)=" ")))),PARTNERS!E164="New partner")</f>
        <v>0</v>
      </c>
      <c r="Z140" s="2" t="b">
        <f>AND(NOT(AND(LEFT(PARTNERS!B164,2)="HU",OR(LEN(PARTNERS!B164)=6,AND(LEN(PARTNERS!B164)=7,MID(PARTNERS!B164,4,1)=" ")))),PARTNERS!E164="Existing partner")</f>
        <v>0</v>
      </c>
      <c r="AA140" s="2" t="b">
        <f>AND(PARTNERS!$C164="Hull",PARTNERS!$E164="New partner")</f>
        <v>0</v>
      </c>
      <c r="AB140" s="2" t="b">
        <f>AND(PARTNERS!$C164="East Riding of Yorkshire",PARTNERS!$E164="New partner")</f>
        <v>0</v>
      </c>
      <c r="AC140" s="2" t="b">
        <f>AND(PARTNERS!$C164="Elsewhere in Yorkshire &amp; Humber",PARTNERS!$E164="New partner")</f>
        <v>0</v>
      </c>
      <c r="AD140" s="2" t="b">
        <f>AND(PARTNERS!$C164="Elsewhere in the UK",PARTNERS!$E164="New partner")</f>
        <v>0</v>
      </c>
      <c r="AE140" s="2" t="b">
        <f>AND(PARTNERS!$C164="Outside UK",PARTNERS!$E164="New partner")</f>
        <v>0</v>
      </c>
      <c r="AF140" s="2" t="b">
        <f>AND(PARTNERS!$C164="Hull",PARTNERS!$E164="Existing partner")</f>
        <v>0</v>
      </c>
      <c r="AG140" s="2" t="b">
        <f>AND(PARTNERS!$C164="East Riding of Yorkshire",PARTNERS!$E164="Existing partner")</f>
        <v>0</v>
      </c>
      <c r="AH140" s="2" t="b">
        <f>AND(PARTNERS!$C164="Elsewhere in Yorkshire &amp; Humber",PARTNERS!$E164="Existing partner")</f>
        <v>0</v>
      </c>
      <c r="AI140" s="2" t="b">
        <f>AND(PARTNERS!$C164="Elsewhere in the UK",PARTNERS!$E164="Existing partner")</f>
        <v>0</v>
      </c>
      <c r="AJ140" s="2" t="b">
        <f>AND(PARTNERS!$C164="Outside UK",PARTNERS!$E164="Existing partner")</f>
        <v>0</v>
      </c>
      <c r="AK140" s="2" t="b">
        <f>AND(PARTNERS!$D164="Artistic partner",PARTNERS!$E164="New partner")</f>
        <v>0</v>
      </c>
      <c r="AL140" s="2" t="b">
        <f>AND(PARTNERS!$D164="Heritage partner",PARTNERS!$E164="New partner")</f>
        <v>0</v>
      </c>
      <c r="AM140" s="2" t="b">
        <f>AND(PARTNERS!$D164="Funder",PARTNERS!$E164="New partner")</f>
        <v>0</v>
      </c>
      <c r="AN140" s="2" t="b">
        <f>AND(PARTNERS!$D164="Public Service partner",PARTNERS!$E164="New partner")</f>
        <v>0</v>
      </c>
      <c r="AO140" s="2" t="b">
        <f>AND(PARTNERS!$D164="Voluntary Sector / Charity partner",PARTNERS!$E164="New partner")</f>
        <v>0</v>
      </c>
      <c r="AP140" s="2" t="b">
        <f>AND(PARTNERS!$D164="Education partner",PARTNERS!$E164="New partner")</f>
        <v>0</v>
      </c>
      <c r="AQ140" s="2" t="b">
        <f>AND(PARTNERS!$D164="Other",PARTNERS!$E164="New partner")</f>
        <v>0</v>
      </c>
      <c r="AR140" s="2" t="b">
        <f>AND(PARTNERS!$D164="Artistic partner",PARTNERS!$E164="Existing partner")</f>
        <v>0</v>
      </c>
      <c r="AS140" s="2" t="b">
        <f>AND(PARTNERS!$D164="Heritage partner",PARTNERS!$E164="Existing partner")</f>
        <v>0</v>
      </c>
      <c r="AT140" s="2" t="b">
        <f>AND(PARTNERS!$D164="Funder",PARTNERS!$E164="Existing partner")</f>
        <v>0</v>
      </c>
      <c r="AU140" s="2" t="b">
        <f>AND(PARTNERS!$D164="Public Service partner",PARTNERS!$E164="Existing partner")</f>
        <v>0</v>
      </c>
      <c r="AV140" s="2" t="b">
        <f>AND(PARTNERS!$D164="Voluntary Sector / Charity partner",PARTNERS!$E164="Existing partner")</f>
        <v>0</v>
      </c>
      <c r="AW140" s="2" t="b">
        <f>AND(PARTNERS!$D164="Education partner",PARTNERS!$E164="Existing partner")</f>
        <v>0</v>
      </c>
      <c r="AX140" s="2" t="b">
        <f>AND(PARTNERS!$D164="Other",PARTNERS!$E164="Existing partner")</f>
        <v>0</v>
      </c>
    </row>
    <row r="141" spans="20:50">
      <c r="T141" s="2" t="b">
        <f>AND(LEFT('EVENT DELIVERY'!B146,2)="HU",OR(LEN('EVENT DELIVERY'!B146)=6,AND(LEN('EVENT DELIVERY'!B146)=7,MID('EVENT DELIVERY'!B146,4,1)=" ")))</f>
        <v>0</v>
      </c>
      <c r="U141" s="2" t="b">
        <f>AND(LEFT('PROJECT DELIVERY TEAM'!B146,2)="HU",OR(LEN('PROJECT DELIVERY TEAM'!B146)=6,AND(LEN('PROJECT DELIVERY TEAM'!B146)=7,MID('PROJECT DELIVERY TEAM'!B146,4,1)=" ")))</f>
        <v>0</v>
      </c>
      <c r="V141" s="2" t="b">
        <f>AND(LEFT('AUDIENCES &amp; PART... - BY TYPE'!B244,2)="HU",OR(LEN('AUDIENCES &amp; PART... - BY TYPE'!B244)=6,AND(LEN('AUDIENCES &amp; PART... - BY TYPE'!B244)=7,MID('AUDIENCES &amp; PART... - BY TYPE'!B244,4,1)=" ")))</f>
        <v>0</v>
      </c>
      <c r="W141" s="2" t="b">
        <f>AND(LEFT(PARTNERS!B165,2)="HU",OR(LEN(PARTNERS!B165)=6,AND(LEN(PARTNERS!B165)=7,MID(PARTNERS!B165,4,1)=" ")),PARTNERS!E165="New partner")</f>
        <v>0</v>
      </c>
      <c r="X141" s="2" t="b">
        <f>AND(LEFT(PARTNERS!B165,2)="HU",OR(LEN(PARTNERS!B165)=6,AND(LEN(PARTNERS!B165)=7,MID(PARTNERS!B165,4,1)=" ")),PARTNERS!E165="Existing partner")</f>
        <v>0</v>
      </c>
      <c r="Y141" s="2" t="b">
        <f>AND(NOT(AND(LEFT(PARTNERS!B165,2)="HU",OR(LEN(PARTNERS!B165)=6,AND(LEN(PARTNERS!B165)=7,MID(PARTNERS!B165,4,1)=" ")))),PARTNERS!E165="New partner")</f>
        <v>0</v>
      </c>
      <c r="Z141" s="2" t="b">
        <f>AND(NOT(AND(LEFT(PARTNERS!B165,2)="HU",OR(LEN(PARTNERS!B165)=6,AND(LEN(PARTNERS!B165)=7,MID(PARTNERS!B165,4,1)=" ")))),PARTNERS!E165="Existing partner")</f>
        <v>0</v>
      </c>
      <c r="AA141" s="2" t="b">
        <f>AND(PARTNERS!$C165="Hull",PARTNERS!$E165="New partner")</f>
        <v>0</v>
      </c>
      <c r="AB141" s="2" t="b">
        <f>AND(PARTNERS!$C165="East Riding of Yorkshire",PARTNERS!$E165="New partner")</f>
        <v>0</v>
      </c>
      <c r="AC141" s="2" t="b">
        <f>AND(PARTNERS!$C165="Elsewhere in Yorkshire &amp; Humber",PARTNERS!$E165="New partner")</f>
        <v>0</v>
      </c>
      <c r="AD141" s="2" t="b">
        <f>AND(PARTNERS!$C165="Elsewhere in the UK",PARTNERS!$E165="New partner")</f>
        <v>0</v>
      </c>
      <c r="AE141" s="2" t="b">
        <f>AND(PARTNERS!$C165="Outside UK",PARTNERS!$E165="New partner")</f>
        <v>0</v>
      </c>
      <c r="AF141" s="2" t="b">
        <f>AND(PARTNERS!$C165="Hull",PARTNERS!$E165="Existing partner")</f>
        <v>0</v>
      </c>
      <c r="AG141" s="2" t="b">
        <f>AND(PARTNERS!$C165="East Riding of Yorkshire",PARTNERS!$E165="Existing partner")</f>
        <v>0</v>
      </c>
      <c r="AH141" s="2" t="b">
        <f>AND(PARTNERS!$C165="Elsewhere in Yorkshire &amp; Humber",PARTNERS!$E165="Existing partner")</f>
        <v>0</v>
      </c>
      <c r="AI141" s="2" t="b">
        <f>AND(PARTNERS!$C165="Elsewhere in the UK",PARTNERS!$E165="Existing partner")</f>
        <v>0</v>
      </c>
      <c r="AJ141" s="2" t="b">
        <f>AND(PARTNERS!$C165="Outside UK",PARTNERS!$E165="Existing partner")</f>
        <v>0</v>
      </c>
      <c r="AK141" s="2" t="b">
        <f>AND(PARTNERS!$D165="Artistic partner",PARTNERS!$E165="New partner")</f>
        <v>0</v>
      </c>
      <c r="AL141" s="2" t="b">
        <f>AND(PARTNERS!$D165="Heritage partner",PARTNERS!$E165="New partner")</f>
        <v>0</v>
      </c>
      <c r="AM141" s="2" t="b">
        <f>AND(PARTNERS!$D165="Funder",PARTNERS!$E165="New partner")</f>
        <v>0</v>
      </c>
      <c r="AN141" s="2" t="b">
        <f>AND(PARTNERS!$D165="Public Service partner",PARTNERS!$E165="New partner")</f>
        <v>0</v>
      </c>
      <c r="AO141" s="2" t="b">
        <f>AND(PARTNERS!$D165="Voluntary Sector / Charity partner",PARTNERS!$E165="New partner")</f>
        <v>0</v>
      </c>
      <c r="AP141" s="2" t="b">
        <f>AND(PARTNERS!$D165="Education partner",PARTNERS!$E165="New partner")</f>
        <v>0</v>
      </c>
      <c r="AQ141" s="2" t="b">
        <f>AND(PARTNERS!$D165="Other",PARTNERS!$E165="New partner")</f>
        <v>0</v>
      </c>
      <c r="AR141" s="2" t="b">
        <f>AND(PARTNERS!$D165="Artistic partner",PARTNERS!$E165="Existing partner")</f>
        <v>0</v>
      </c>
      <c r="AS141" s="2" t="b">
        <f>AND(PARTNERS!$D165="Heritage partner",PARTNERS!$E165="Existing partner")</f>
        <v>0</v>
      </c>
      <c r="AT141" s="2" t="b">
        <f>AND(PARTNERS!$D165="Funder",PARTNERS!$E165="Existing partner")</f>
        <v>0</v>
      </c>
      <c r="AU141" s="2" t="b">
        <f>AND(PARTNERS!$D165="Public Service partner",PARTNERS!$E165="Existing partner")</f>
        <v>0</v>
      </c>
      <c r="AV141" s="2" t="b">
        <f>AND(PARTNERS!$D165="Voluntary Sector / Charity partner",PARTNERS!$E165="Existing partner")</f>
        <v>0</v>
      </c>
      <c r="AW141" s="2" t="b">
        <f>AND(PARTNERS!$D165="Education partner",PARTNERS!$E165="Existing partner")</f>
        <v>0</v>
      </c>
      <c r="AX141" s="2" t="b">
        <f>AND(PARTNERS!$D165="Other",PARTNERS!$E165="Existing partner")</f>
        <v>0</v>
      </c>
    </row>
    <row r="142" spans="20:50">
      <c r="T142" s="2" t="b">
        <f>AND(LEFT('EVENT DELIVERY'!B147,2)="HU",OR(LEN('EVENT DELIVERY'!B147)=6,AND(LEN('EVENT DELIVERY'!B147)=7,MID('EVENT DELIVERY'!B147,4,1)=" ")))</f>
        <v>0</v>
      </c>
      <c r="U142" s="2" t="b">
        <f>AND(LEFT('PROJECT DELIVERY TEAM'!B147,2)="HU",OR(LEN('PROJECT DELIVERY TEAM'!B147)=6,AND(LEN('PROJECT DELIVERY TEAM'!B147)=7,MID('PROJECT DELIVERY TEAM'!B147,4,1)=" ")))</f>
        <v>0</v>
      </c>
      <c r="V142" s="2" t="b">
        <f>AND(LEFT('AUDIENCES &amp; PART... - BY TYPE'!B245,2)="HU",OR(LEN('AUDIENCES &amp; PART... - BY TYPE'!B245)=6,AND(LEN('AUDIENCES &amp; PART... - BY TYPE'!B245)=7,MID('AUDIENCES &amp; PART... - BY TYPE'!B245,4,1)=" ")))</f>
        <v>0</v>
      </c>
      <c r="W142" s="2" t="b">
        <f>AND(LEFT(PARTNERS!B166,2)="HU",OR(LEN(PARTNERS!B166)=6,AND(LEN(PARTNERS!B166)=7,MID(PARTNERS!B166,4,1)=" ")),PARTNERS!E166="New partner")</f>
        <v>0</v>
      </c>
      <c r="X142" s="2" t="b">
        <f>AND(LEFT(PARTNERS!B166,2)="HU",OR(LEN(PARTNERS!B166)=6,AND(LEN(PARTNERS!B166)=7,MID(PARTNERS!B166,4,1)=" ")),PARTNERS!E166="Existing partner")</f>
        <v>0</v>
      </c>
      <c r="Y142" s="2" t="b">
        <f>AND(NOT(AND(LEFT(PARTNERS!B166,2)="HU",OR(LEN(PARTNERS!B166)=6,AND(LEN(PARTNERS!B166)=7,MID(PARTNERS!B166,4,1)=" ")))),PARTNERS!E166="New partner")</f>
        <v>0</v>
      </c>
      <c r="Z142" s="2" t="b">
        <f>AND(NOT(AND(LEFT(PARTNERS!B166,2)="HU",OR(LEN(PARTNERS!B166)=6,AND(LEN(PARTNERS!B166)=7,MID(PARTNERS!B166,4,1)=" ")))),PARTNERS!E166="Existing partner")</f>
        <v>0</v>
      </c>
      <c r="AA142" s="2" t="b">
        <f>AND(PARTNERS!$C166="Hull",PARTNERS!$E166="New partner")</f>
        <v>0</v>
      </c>
      <c r="AB142" s="2" t="b">
        <f>AND(PARTNERS!$C166="East Riding of Yorkshire",PARTNERS!$E166="New partner")</f>
        <v>0</v>
      </c>
      <c r="AC142" s="2" t="b">
        <f>AND(PARTNERS!$C166="Elsewhere in Yorkshire &amp; Humber",PARTNERS!$E166="New partner")</f>
        <v>0</v>
      </c>
      <c r="AD142" s="2" t="b">
        <f>AND(PARTNERS!$C166="Elsewhere in the UK",PARTNERS!$E166="New partner")</f>
        <v>0</v>
      </c>
      <c r="AE142" s="2" t="b">
        <f>AND(PARTNERS!$C166="Outside UK",PARTNERS!$E166="New partner")</f>
        <v>0</v>
      </c>
      <c r="AF142" s="2" t="b">
        <f>AND(PARTNERS!$C166="Hull",PARTNERS!$E166="Existing partner")</f>
        <v>0</v>
      </c>
      <c r="AG142" s="2" t="b">
        <f>AND(PARTNERS!$C166="East Riding of Yorkshire",PARTNERS!$E166="Existing partner")</f>
        <v>0</v>
      </c>
      <c r="AH142" s="2" t="b">
        <f>AND(PARTNERS!$C166="Elsewhere in Yorkshire &amp; Humber",PARTNERS!$E166="Existing partner")</f>
        <v>0</v>
      </c>
      <c r="AI142" s="2" t="b">
        <f>AND(PARTNERS!$C166="Elsewhere in the UK",PARTNERS!$E166="Existing partner")</f>
        <v>0</v>
      </c>
      <c r="AJ142" s="2" t="b">
        <f>AND(PARTNERS!$C166="Outside UK",PARTNERS!$E166="Existing partner")</f>
        <v>0</v>
      </c>
      <c r="AK142" s="2" t="b">
        <f>AND(PARTNERS!$D166="Artistic partner",PARTNERS!$E166="New partner")</f>
        <v>0</v>
      </c>
      <c r="AL142" s="2" t="b">
        <f>AND(PARTNERS!$D166="Heritage partner",PARTNERS!$E166="New partner")</f>
        <v>0</v>
      </c>
      <c r="AM142" s="2" t="b">
        <f>AND(PARTNERS!$D166="Funder",PARTNERS!$E166="New partner")</f>
        <v>0</v>
      </c>
      <c r="AN142" s="2" t="b">
        <f>AND(PARTNERS!$D166="Public Service partner",PARTNERS!$E166="New partner")</f>
        <v>0</v>
      </c>
      <c r="AO142" s="2" t="b">
        <f>AND(PARTNERS!$D166="Voluntary Sector / Charity partner",PARTNERS!$E166="New partner")</f>
        <v>0</v>
      </c>
      <c r="AP142" s="2" t="b">
        <f>AND(PARTNERS!$D166="Education partner",PARTNERS!$E166="New partner")</f>
        <v>0</v>
      </c>
      <c r="AQ142" s="2" t="b">
        <f>AND(PARTNERS!$D166="Other",PARTNERS!$E166="New partner")</f>
        <v>0</v>
      </c>
      <c r="AR142" s="2" t="b">
        <f>AND(PARTNERS!$D166="Artistic partner",PARTNERS!$E166="Existing partner")</f>
        <v>0</v>
      </c>
      <c r="AS142" s="2" t="b">
        <f>AND(PARTNERS!$D166="Heritage partner",PARTNERS!$E166="Existing partner")</f>
        <v>0</v>
      </c>
      <c r="AT142" s="2" t="b">
        <f>AND(PARTNERS!$D166="Funder",PARTNERS!$E166="Existing partner")</f>
        <v>0</v>
      </c>
      <c r="AU142" s="2" t="b">
        <f>AND(PARTNERS!$D166="Public Service partner",PARTNERS!$E166="Existing partner")</f>
        <v>0</v>
      </c>
      <c r="AV142" s="2" t="b">
        <f>AND(PARTNERS!$D166="Voluntary Sector / Charity partner",PARTNERS!$E166="Existing partner")</f>
        <v>0</v>
      </c>
      <c r="AW142" s="2" t="b">
        <f>AND(PARTNERS!$D166="Education partner",PARTNERS!$E166="Existing partner")</f>
        <v>0</v>
      </c>
      <c r="AX142" s="2" t="b">
        <f>AND(PARTNERS!$D166="Other",PARTNERS!$E166="Existing partner")</f>
        <v>0</v>
      </c>
    </row>
    <row r="143" spans="20:50">
      <c r="T143" s="2" t="b">
        <f>AND(LEFT('EVENT DELIVERY'!B148,2)="HU",OR(LEN('EVENT DELIVERY'!B148)=6,AND(LEN('EVENT DELIVERY'!B148)=7,MID('EVENT DELIVERY'!B148,4,1)=" ")))</f>
        <v>0</v>
      </c>
      <c r="U143" s="2" t="b">
        <f>AND(LEFT('PROJECT DELIVERY TEAM'!B148,2)="HU",OR(LEN('PROJECT DELIVERY TEAM'!B148)=6,AND(LEN('PROJECT DELIVERY TEAM'!B148)=7,MID('PROJECT DELIVERY TEAM'!B148,4,1)=" ")))</f>
        <v>0</v>
      </c>
      <c r="V143" s="2" t="b">
        <f>AND(LEFT('AUDIENCES &amp; PART... - BY TYPE'!B246,2)="HU",OR(LEN('AUDIENCES &amp; PART... - BY TYPE'!B246)=6,AND(LEN('AUDIENCES &amp; PART... - BY TYPE'!B246)=7,MID('AUDIENCES &amp; PART... - BY TYPE'!B246,4,1)=" ")))</f>
        <v>0</v>
      </c>
      <c r="W143" s="2" t="b">
        <f>AND(LEFT(PARTNERS!B167,2)="HU",OR(LEN(PARTNERS!B167)=6,AND(LEN(PARTNERS!B167)=7,MID(PARTNERS!B167,4,1)=" ")),PARTNERS!E167="New partner")</f>
        <v>0</v>
      </c>
      <c r="X143" s="2" t="b">
        <f>AND(LEFT(PARTNERS!B167,2)="HU",OR(LEN(PARTNERS!B167)=6,AND(LEN(PARTNERS!B167)=7,MID(PARTNERS!B167,4,1)=" ")),PARTNERS!E167="Existing partner")</f>
        <v>0</v>
      </c>
      <c r="Y143" s="2" t="b">
        <f>AND(NOT(AND(LEFT(PARTNERS!B167,2)="HU",OR(LEN(PARTNERS!B167)=6,AND(LEN(PARTNERS!B167)=7,MID(PARTNERS!B167,4,1)=" ")))),PARTNERS!E167="New partner")</f>
        <v>0</v>
      </c>
      <c r="Z143" s="2" t="b">
        <f>AND(NOT(AND(LEFT(PARTNERS!B167,2)="HU",OR(LEN(PARTNERS!B167)=6,AND(LEN(PARTNERS!B167)=7,MID(PARTNERS!B167,4,1)=" ")))),PARTNERS!E167="Existing partner")</f>
        <v>0</v>
      </c>
      <c r="AA143" s="2" t="b">
        <f>AND(PARTNERS!$C167="Hull",PARTNERS!$E167="New partner")</f>
        <v>0</v>
      </c>
      <c r="AB143" s="2" t="b">
        <f>AND(PARTNERS!$C167="East Riding of Yorkshire",PARTNERS!$E167="New partner")</f>
        <v>0</v>
      </c>
      <c r="AC143" s="2" t="b">
        <f>AND(PARTNERS!$C167="Elsewhere in Yorkshire &amp; Humber",PARTNERS!$E167="New partner")</f>
        <v>0</v>
      </c>
      <c r="AD143" s="2" t="b">
        <f>AND(PARTNERS!$C167="Elsewhere in the UK",PARTNERS!$E167="New partner")</f>
        <v>0</v>
      </c>
      <c r="AE143" s="2" t="b">
        <f>AND(PARTNERS!$C167="Outside UK",PARTNERS!$E167="New partner")</f>
        <v>0</v>
      </c>
      <c r="AF143" s="2" t="b">
        <f>AND(PARTNERS!$C167="Hull",PARTNERS!$E167="Existing partner")</f>
        <v>0</v>
      </c>
      <c r="AG143" s="2" t="b">
        <f>AND(PARTNERS!$C167="East Riding of Yorkshire",PARTNERS!$E167="Existing partner")</f>
        <v>0</v>
      </c>
      <c r="AH143" s="2" t="b">
        <f>AND(PARTNERS!$C167="Elsewhere in Yorkshire &amp; Humber",PARTNERS!$E167="Existing partner")</f>
        <v>0</v>
      </c>
      <c r="AI143" s="2" t="b">
        <f>AND(PARTNERS!$C167="Elsewhere in the UK",PARTNERS!$E167="Existing partner")</f>
        <v>0</v>
      </c>
      <c r="AJ143" s="2" t="b">
        <f>AND(PARTNERS!$C167="Outside UK",PARTNERS!$E167="Existing partner")</f>
        <v>0</v>
      </c>
      <c r="AK143" s="2" t="b">
        <f>AND(PARTNERS!$D167="Artistic partner",PARTNERS!$E167="New partner")</f>
        <v>0</v>
      </c>
      <c r="AL143" s="2" t="b">
        <f>AND(PARTNERS!$D167="Heritage partner",PARTNERS!$E167="New partner")</f>
        <v>0</v>
      </c>
      <c r="AM143" s="2" t="b">
        <f>AND(PARTNERS!$D167="Funder",PARTNERS!$E167="New partner")</f>
        <v>0</v>
      </c>
      <c r="AN143" s="2" t="b">
        <f>AND(PARTNERS!$D167="Public Service partner",PARTNERS!$E167="New partner")</f>
        <v>0</v>
      </c>
      <c r="AO143" s="2" t="b">
        <f>AND(PARTNERS!$D167="Voluntary Sector / Charity partner",PARTNERS!$E167="New partner")</f>
        <v>0</v>
      </c>
      <c r="AP143" s="2" t="b">
        <f>AND(PARTNERS!$D167="Education partner",PARTNERS!$E167="New partner")</f>
        <v>0</v>
      </c>
      <c r="AQ143" s="2" t="b">
        <f>AND(PARTNERS!$D167="Other",PARTNERS!$E167="New partner")</f>
        <v>0</v>
      </c>
      <c r="AR143" s="2" t="b">
        <f>AND(PARTNERS!$D167="Artistic partner",PARTNERS!$E167="Existing partner")</f>
        <v>0</v>
      </c>
      <c r="AS143" s="2" t="b">
        <f>AND(PARTNERS!$D167="Heritage partner",PARTNERS!$E167="Existing partner")</f>
        <v>0</v>
      </c>
      <c r="AT143" s="2" t="b">
        <f>AND(PARTNERS!$D167="Funder",PARTNERS!$E167="Existing partner")</f>
        <v>0</v>
      </c>
      <c r="AU143" s="2" t="b">
        <f>AND(PARTNERS!$D167="Public Service partner",PARTNERS!$E167="Existing partner")</f>
        <v>0</v>
      </c>
      <c r="AV143" s="2" t="b">
        <f>AND(PARTNERS!$D167="Voluntary Sector / Charity partner",PARTNERS!$E167="Existing partner")</f>
        <v>0</v>
      </c>
      <c r="AW143" s="2" t="b">
        <f>AND(PARTNERS!$D167="Education partner",PARTNERS!$E167="Existing partner")</f>
        <v>0</v>
      </c>
      <c r="AX143" s="2" t="b">
        <f>AND(PARTNERS!$D167="Other",PARTNERS!$E167="Existing partner")</f>
        <v>0</v>
      </c>
    </row>
    <row r="144" spans="20:50">
      <c r="T144" s="2" t="b">
        <f>AND(LEFT('EVENT DELIVERY'!B149,2)="HU",OR(LEN('EVENT DELIVERY'!B149)=6,AND(LEN('EVENT DELIVERY'!B149)=7,MID('EVENT DELIVERY'!B149,4,1)=" ")))</f>
        <v>0</v>
      </c>
      <c r="U144" s="2" t="b">
        <f>AND(LEFT('PROJECT DELIVERY TEAM'!B149,2)="HU",OR(LEN('PROJECT DELIVERY TEAM'!B149)=6,AND(LEN('PROJECT DELIVERY TEAM'!B149)=7,MID('PROJECT DELIVERY TEAM'!B149,4,1)=" ")))</f>
        <v>0</v>
      </c>
      <c r="V144" s="2" t="b">
        <f>AND(LEFT('AUDIENCES &amp; PART... - BY TYPE'!B247,2)="HU",OR(LEN('AUDIENCES &amp; PART... - BY TYPE'!B247)=6,AND(LEN('AUDIENCES &amp; PART... - BY TYPE'!B247)=7,MID('AUDIENCES &amp; PART... - BY TYPE'!B247,4,1)=" ")))</f>
        <v>0</v>
      </c>
      <c r="W144" s="2" t="b">
        <f>AND(LEFT(PARTNERS!B168,2)="HU",OR(LEN(PARTNERS!B168)=6,AND(LEN(PARTNERS!B168)=7,MID(PARTNERS!B168,4,1)=" ")),PARTNERS!E168="New partner")</f>
        <v>0</v>
      </c>
      <c r="X144" s="2" t="b">
        <f>AND(LEFT(PARTNERS!B168,2)="HU",OR(LEN(PARTNERS!B168)=6,AND(LEN(PARTNERS!B168)=7,MID(PARTNERS!B168,4,1)=" ")),PARTNERS!E168="Existing partner")</f>
        <v>0</v>
      </c>
      <c r="Y144" s="2" t="b">
        <f>AND(NOT(AND(LEFT(PARTNERS!B168,2)="HU",OR(LEN(PARTNERS!B168)=6,AND(LEN(PARTNERS!B168)=7,MID(PARTNERS!B168,4,1)=" ")))),PARTNERS!E168="New partner")</f>
        <v>0</v>
      </c>
      <c r="Z144" s="2" t="b">
        <f>AND(NOT(AND(LEFT(PARTNERS!B168,2)="HU",OR(LEN(PARTNERS!B168)=6,AND(LEN(PARTNERS!B168)=7,MID(PARTNERS!B168,4,1)=" ")))),PARTNERS!E168="Existing partner")</f>
        <v>0</v>
      </c>
      <c r="AA144" s="2" t="b">
        <f>AND(PARTNERS!$C168="Hull",PARTNERS!$E168="New partner")</f>
        <v>0</v>
      </c>
      <c r="AB144" s="2" t="b">
        <f>AND(PARTNERS!$C168="East Riding of Yorkshire",PARTNERS!$E168="New partner")</f>
        <v>0</v>
      </c>
      <c r="AC144" s="2" t="b">
        <f>AND(PARTNERS!$C168="Elsewhere in Yorkshire &amp; Humber",PARTNERS!$E168="New partner")</f>
        <v>0</v>
      </c>
      <c r="AD144" s="2" t="b">
        <f>AND(PARTNERS!$C168="Elsewhere in the UK",PARTNERS!$E168="New partner")</f>
        <v>0</v>
      </c>
      <c r="AE144" s="2" t="b">
        <f>AND(PARTNERS!$C168="Outside UK",PARTNERS!$E168="New partner")</f>
        <v>0</v>
      </c>
      <c r="AF144" s="2" t="b">
        <f>AND(PARTNERS!$C168="Hull",PARTNERS!$E168="Existing partner")</f>
        <v>0</v>
      </c>
      <c r="AG144" s="2" t="b">
        <f>AND(PARTNERS!$C168="East Riding of Yorkshire",PARTNERS!$E168="Existing partner")</f>
        <v>0</v>
      </c>
      <c r="AH144" s="2" t="b">
        <f>AND(PARTNERS!$C168="Elsewhere in Yorkshire &amp; Humber",PARTNERS!$E168="Existing partner")</f>
        <v>0</v>
      </c>
      <c r="AI144" s="2" t="b">
        <f>AND(PARTNERS!$C168="Elsewhere in the UK",PARTNERS!$E168="Existing partner")</f>
        <v>0</v>
      </c>
      <c r="AJ144" s="2" t="b">
        <f>AND(PARTNERS!$C168="Outside UK",PARTNERS!$E168="Existing partner")</f>
        <v>0</v>
      </c>
      <c r="AK144" s="2" t="b">
        <f>AND(PARTNERS!$D168="Artistic partner",PARTNERS!$E168="New partner")</f>
        <v>0</v>
      </c>
      <c r="AL144" s="2" t="b">
        <f>AND(PARTNERS!$D168="Heritage partner",PARTNERS!$E168="New partner")</f>
        <v>0</v>
      </c>
      <c r="AM144" s="2" t="b">
        <f>AND(PARTNERS!$D168="Funder",PARTNERS!$E168="New partner")</f>
        <v>0</v>
      </c>
      <c r="AN144" s="2" t="b">
        <f>AND(PARTNERS!$D168="Public Service partner",PARTNERS!$E168="New partner")</f>
        <v>0</v>
      </c>
      <c r="AO144" s="2" t="b">
        <f>AND(PARTNERS!$D168="Voluntary Sector / Charity partner",PARTNERS!$E168="New partner")</f>
        <v>0</v>
      </c>
      <c r="AP144" s="2" t="b">
        <f>AND(PARTNERS!$D168="Education partner",PARTNERS!$E168="New partner")</f>
        <v>0</v>
      </c>
      <c r="AQ144" s="2" t="b">
        <f>AND(PARTNERS!$D168="Other",PARTNERS!$E168="New partner")</f>
        <v>0</v>
      </c>
      <c r="AR144" s="2" t="b">
        <f>AND(PARTNERS!$D168="Artistic partner",PARTNERS!$E168="Existing partner")</f>
        <v>0</v>
      </c>
      <c r="AS144" s="2" t="b">
        <f>AND(PARTNERS!$D168="Heritage partner",PARTNERS!$E168="Existing partner")</f>
        <v>0</v>
      </c>
      <c r="AT144" s="2" t="b">
        <f>AND(PARTNERS!$D168="Funder",PARTNERS!$E168="Existing partner")</f>
        <v>0</v>
      </c>
      <c r="AU144" s="2" t="b">
        <f>AND(PARTNERS!$D168="Public Service partner",PARTNERS!$E168="Existing partner")</f>
        <v>0</v>
      </c>
      <c r="AV144" s="2" t="b">
        <f>AND(PARTNERS!$D168="Voluntary Sector / Charity partner",PARTNERS!$E168="Existing partner")</f>
        <v>0</v>
      </c>
      <c r="AW144" s="2" t="b">
        <f>AND(PARTNERS!$D168="Education partner",PARTNERS!$E168="Existing partner")</f>
        <v>0</v>
      </c>
      <c r="AX144" s="2" t="b">
        <f>AND(PARTNERS!$D168="Other",PARTNERS!$E168="Existing partner")</f>
        <v>0</v>
      </c>
    </row>
    <row r="145" spans="20:50">
      <c r="T145" s="2" t="b">
        <f>AND(LEFT('EVENT DELIVERY'!B150,2)="HU",OR(LEN('EVENT DELIVERY'!B150)=6,AND(LEN('EVENT DELIVERY'!B150)=7,MID('EVENT DELIVERY'!B150,4,1)=" ")))</f>
        <v>0</v>
      </c>
      <c r="U145" s="2" t="b">
        <f>AND(LEFT('PROJECT DELIVERY TEAM'!B150,2)="HU",OR(LEN('PROJECT DELIVERY TEAM'!B150)=6,AND(LEN('PROJECT DELIVERY TEAM'!B150)=7,MID('PROJECT DELIVERY TEAM'!B150,4,1)=" ")))</f>
        <v>0</v>
      </c>
      <c r="V145" s="2" t="b">
        <f>AND(LEFT('AUDIENCES &amp; PART... - BY TYPE'!B248,2)="HU",OR(LEN('AUDIENCES &amp; PART... - BY TYPE'!B248)=6,AND(LEN('AUDIENCES &amp; PART... - BY TYPE'!B248)=7,MID('AUDIENCES &amp; PART... - BY TYPE'!B248,4,1)=" ")))</f>
        <v>0</v>
      </c>
      <c r="W145" s="2" t="b">
        <f>AND(LEFT(PARTNERS!B169,2)="HU",OR(LEN(PARTNERS!B169)=6,AND(LEN(PARTNERS!B169)=7,MID(PARTNERS!B169,4,1)=" ")),PARTNERS!E169="New partner")</f>
        <v>0</v>
      </c>
      <c r="X145" s="2" t="b">
        <f>AND(LEFT(PARTNERS!B169,2)="HU",OR(LEN(PARTNERS!B169)=6,AND(LEN(PARTNERS!B169)=7,MID(PARTNERS!B169,4,1)=" ")),PARTNERS!E169="Existing partner")</f>
        <v>0</v>
      </c>
      <c r="Y145" s="2" t="b">
        <f>AND(NOT(AND(LEFT(PARTNERS!B169,2)="HU",OR(LEN(PARTNERS!B169)=6,AND(LEN(PARTNERS!B169)=7,MID(PARTNERS!B169,4,1)=" ")))),PARTNERS!E169="New partner")</f>
        <v>0</v>
      </c>
      <c r="Z145" s="2" t="b">
        <f>AND(NOT(AND(LEFT(PARTNERS!B169,2)="HU",OR(LEN(PARTNERS!B169)=6,AND(LEN(PARTNERS!B169)=7,MID(PARTNERS!B169,4,1)=" ")))),PARTNERS!E169="Existing partner")</f>
        <v>0</v>
      </c>
      <c r="AA145" s="2" t="b">
        <f>AND(PARTNERS!$C169="Hull",PARTNERS!$E169="New partner")</f>
        <v>0</v>
      </c>
      <c r="AB145" s="2" t="b">
        <f>AND(PARTNERS!$C169="East Riding of Yorkshire",PARTNERS!$E169="New partner")</f>
        <v>0</v>
      </c>
      <c r="AC145" s="2" t="b">
        <f>AND(PARTNERS!$C169="Elsewhere in Yorkshire &amp; Humber",PARTNERS!$E169="New partner")</f>
        <v>0</v>
      </c>
      <c r="AD145" s="2" t="b">
        <f>AND(PARTNERS!$C169="Elsewhere in the UK",PARTNERS!$E169="New partner")</f>
        <v>0</v>
      </c>
      <c r="AE145" s="2" t="b">
        <f>AND(PARTNERS!$C169="Outside UK",PARTNERS!$E169="New partner")</f>
        <v>0</v>
      </c>
      <c r="AF145" s="2" t="b">
        <f>AND(PARTNERS!$C169="Hull",PARTNERS!$E169="Existing partner")</f>
        <v>0</v>
      </c>
      <c r="AG145" s="2" t="b">
        <f>AND(PARTNERS!$C169="East Riding of Yorkshire",PARTNERS!$E169="Existing partner")</f>
        <v>0</v>
      </c>
      <c r="AH145" s="2" t="b">
        <f>AND(PARTNERS!$C169="Elsewhere in Yorkshire &amp; Humber",PARTNERS!$E169="Existing partner")</f>
        <v>0</v>
      </c>
      <c r="AI145" s="2" t="b">
        <f>AND(PARTNERS!$C169="Elsewhere in the UK",PARTNERS!$E169="Existing partner")</f>
        <v>0</v>
      </c>
      <c r="AJ145" s="2" t="b">
        <f>AND(PARTNERS!$C169="Outside UK",PARTNERS!$E169="Existing partner")</f>
        <v>0</v>
      </c>
      <c r="AK145" s="2" t="b">
        <f>AND(PARTNERS!$D169="Artistic partner",PARTNERS!$E169="New partner")</f>
        <v>0</v>
      </c>
      <c r="AL145" s="2" t="b">
        <f>AND(PARTNERS!$D169="Heritage partner",PARTNERS!$E169="New partner")</f>
        <v>0</v>
      </c>
      <c r="AM145" s="2" t="b">
        <f>AND(PARTNERS!$D169="Funder",PARTNERS!$E169="New partner")</f>
        <v>0</v>
      </c>
      <c r="AN145" s="2" t="b">
        <f>AND(PARTNERS!$D169="Public Service partner",PARTNERS!$E169="New partner")</f>
        <v>0</v>
      </c>
      <c r="AO145" s="2" t="b">
        <f>AND(PARTNERS!$D169="Voluntary Sector / Charity partner",PARTNERS!$E169="New partner")</f>
        <v>0</v>
      </c>
      <c r="AP145" s="2" t="b">
        <f>AND(PARTNERS!$D169="Education partner",PARTNERS!$E169="New partner")</f>
        <v>0</v>
      </c>
      <c r="AQ145" s="2" t="b">
        <f>AND(PARTNERS!$D169="Other",PARTNERS!$E169="New partner")</f>
        <v>0</v>
      </c>
      <c r="AR145" s="2" t="b">
        <f>AND(PARTNERS!$D169="Artistic partner",PARTNERS!$E169="Existing partner")</f>
        <v>0</v>
      </c>
      <c r="AS145" s="2" t="b">
        <f>AND(PARTNERS!$D169="Heritage partner",PARTNERS!$E169="Existing partner")</f>
        <v>0</v>
      </c>
      <c r="AT145" s="2" t="b">
        <f>AND(PARTNERS!$D169="Funder",PARTNERS!$E169="Existing partner")</f>
        <v>0</v>
      </c>
      <c r="AU145" s="2" t="b">
        <f>AND(PARTNERS!$D169="Public Service partner",PARTNERS!$E169="Existing partner")</f>
        <v>0</v>
      </c>
      <c r="AV145" s="2" t="b">
        <f>AND(PARTNERS!$D169="Voluntary Sector / Charity partner",PARTNERS!$E169="Existing partner")</f>
        <v>0</v>
      </c>
      <c r="AW145" s="2" t="b">
        <f>AND(PARTNERS!$D169="Education partner",PARTNERS!$E169="Existing partner")</f>
        <v>0</v>
      </c>
      <c r="AX145" s="2" t="b">
        <f>AND(PARTNERS!$D169="Other",PARTNERS!$E169="Existing partner")</f>
        <v>0</v>
      </c>
    </row>
    <row r="146" spans="20:50">
      <c r="T146" s="2" t="b">
        <f>AND(LEFT('EVENT DELIVERY'!B151,2)="HU",OR(LEN('EVENT DELIVERY'!B151)=6,AND(LEN('EVENT DELIVERY'!B151)=7,MID('EVENT DELIVERY'!B151,4,1)=" ")))</f>
        <v>0</v>
      </c>
      <c r="U146" s="2" t="b">
        <f>AND(LEFT('PROJECT DELIVERY TEAM'!B151,2)="HU",OR(LEN('PROJECT DELIVERY TEAM'!B151)=6,AND(LEN('PROJECT DELIVERY TEAM'!B151)=7,MID('PROJECT DELIVERY TEAM'!B151,4,1)=" ")))</f>
        <v>0</v>
      </c>
      <c r="V146" s="2" t="b">
        <f>AND(LEFT('AUDIENCES &amp; PART... - BY TYPE'!B249,2)="HU",OR(LEN('AUDIENCES &amp; PART... - BY TYPE'!B249)=6,AND(LEN('AUDIENCES &amp; PART... - BY TYPE'!B249)=7,MID('AUDIENCES &amp; PART... - BY TYPE'!B249,4,1)=" ")))</f>
        <v>0</v>
      </c>
      <c r="W146" s="2" t="b">
        <f>AND(LEFT(PARTNERS!B170,2)="HU",OR(LEN(PARTNERS!B170)=6,AND(LEN(PARTNERS!B170)=7,MID(PARTNERS!B170,4,1)=" ")),PARTNERS!E170="New partner")</f>
        <v>0</v>
      </c>
      <c r="X146" s="2" t="b">
        <f>AND(LEFT(PARTNERS!B170,2)="HU",OR(LEN(PARTNERS!B170)=6,AND(LEN(PARTNERS!B170)=7,MID(PARTNERS!B170,4,1)=" ")),PARTNERS!E170="Existing partner")</f>
        <v>0</v>
      </c>
      <c r="Y146" s="2" t="b">
        <f>AND(NOT(AND(LEFT(PARTNERS!B170,2)="HU",OR(LEN(PARTNERS!B170)=6,AND(LEN(PARTNERS!B170)=7,MID(PARTNERS!B170,4,1)=" ")))),PARTNERS!E170="New partner")</f>
        <v>0</v>
      </c>
      <c r="Z146" s="2" t="b">
        <f>AND(NOT(AND(LEFT(PARTNERS!B170,2)="HU",OR(LEN(PARTNERS!B170)=6,AND(LEN(PARTNERS!B170)=7,MID(PARTNERS!B170,4,1)=" ")))),PARTNERS!E170="Existing partner")</f>
        <v>0</v>
      </c>
      <c r="AA146" s="2" t="b">
        <f>AND(PARTNERS!$C170="Hull",PARTNERS!$E170="New partner")</f>
        <v>0</v>
      </c>
      <c r="AB146" s="2" t="b">
        <f>AND(PARTNERS!$C170="East Riding of Yorkshire",PARTNERS!$E170="New partner")</f>
        <v>0</v>
      </c>
      <c r="AC146" s="2" t="b">
        <f>AND(PARTNERS!$C170="Elsewhere in Yorkshire &amp; Humber",PARTNERS!$E170="New partner")</f>
        <v>0</v>
      </c>
      <c r="AD146" s="2" t="b">
        <f>AND(PARTNERS!$C170="Elsewhere in the UK",PARTNERS!$E170="New partner")</f>
        <v>0</v>
      </c>
      <c r="AE146" s="2" t="b">
        <f>AND(PARTNERS!$C170="Outside UK",PARTNERS!$E170="New partner")</f>
        <v>0</v>
      </c>
      <c r="AF146" s="2" t="b">
        <f>AND(PARTNERS!$C170="Hull",PARTNERS!$E170="Existing partner")</f>
        <v>0</v>
      </c>
      <c r="AG146" s="2" t="b">
        <f>AND(PARTNERS!$C170="East Riding of Yorkshire",PARTNERS!$E170="Existing partner")</f>
        <v>0</v>
      </c>
      <c r="AH146" s="2" t="b">
        <f>AND(PARTNERS!$C170="Elsewhere in Yorkshire &amp; Humber",PARTNERS!$E170="Existing partner")</f>
        <v>0</v>
      </c>
      <c r="AI146" s="2" t="b">
        <f>AND(PARTNERS!$C170="Elsewhere in the UK",PARTNERS!$E170="Existing partner")</f>
        <v>0</v>
      </c>
      <c r="AJ146" s="2" t="b">
        <f>AND(PARTNERS!$C170="Outside UK",PARTNERS!$E170="Existing partner")</f>
        <v>0</v>
      </c>
      <c r="AK146" s="2" t="b">
        <f>AND(PARTNERS!$D170="Artistic partner",PARTNERS!$E170="New partner")</f>
        <v>0</v>
      </c>
      <c r="AL146" s="2" t="b">
        <f>AND(PARTNERS!$D170="Heritage partner",PARTNERS!$E170="New partner")</f>
        <v>0</v>
      </c>
      <c r="AM146" s="2" t="b">
        <f>AND(PARTNERS!$D170="Funder",PARTNERS!$E170="New partner")</f>
        <v>0</v>
      </c>
      <c r="AN146" s="2" t="b">
        <f>AND(PARTNERS!$D170="Public Service partner",PARTNERS!$E170="New partner")</f>
        <v>0</v>
      </c>
      <c r="AO146" s="2" t="b">
        <f>AND(PARTNERS!$D170="Voluntary Sector / Charity partner",PARTNERS!$E170="New partner")</f>
        <v>0</v>
      </c>
      <c r="AP146" s="2" t="b">
        <f>AND(PARTNERS!$D170="Education partner",PARTNERS!$E170="New partner")</f>
        <v>0</v>
      </c>
      <c r="AQ146" s="2" t="b">
        <f>AND(PARTNERS!$D170="Other",PARTNERS!$E170="New partner")</f>
        <v>0</v>
      </c>
      <c r="AR146" s="2" t="b">
        <f>AND(PARTNERS!$D170="Artistic partner",PARTNERS!$E170="Existing partner")</f>
        <v>0</v>
      </c>
      <c r="AS146" s="2" t="b">
        <f>AND(PARTNERS!$D170="Heritage partner",PARTNERS!$E170="Existing partner")</f>
        <v>0</v>
      </c>
      <c r="AT146" s="2" t="b">
        <f>AND(PARTNERS!$D170="Funder",PARTNERS!$E170="Existing partner")</f>
        <v>0</v>
      </c>
      <c r="AU146" s="2" t="b">
        <f>AND(PARTNERS!$D170="Public Service partner",PARTNERS!$E170="Existing partner")</f>
        <v>0</v>
      </c>
      <c r="AV146" s="2" t="b">
        <f>AND(PARTNERS!$D170="Voluntary Sector / Charity partner",PARTNERS!$E170="Existing partner")</f>
        <v>0</v>
      </c>
      <c r="AW146" s="2" t="b">
        <f>AND(PARTNERS!$D170="Education partner",PARTNERS!$E170="Existing partner")</f>
        <v>0</v>
      </c>
      <c r="AX146" s="2" t="b">
        <f>AND(PARTNERS!$D170="Other",PARTNERS!$E170="Existing partner")</f>
        <v>0</v>
      </c>
    </row>
    <row r="147" spans="20:50">
      <c r="T147" s="2" t="b">
        <f>AND(LEFT('EVENT DELIVERY'!B152,2)="HU",OR(LEN('EVENT DELIVERY'!B152)=6,AND(LEN('EVENT DELIVERY'!B152)=7,MID('EVENT DELIVERY'!B152,4,1)=" ")))</f>
        <v>0</v>
      </c>
      <c r="U147" s="2" t="b">
        <f>AND(LEFT('PROJECT DELIVERY TEAM'!B152,2)="HU",OR(LEN('PROJECT DELIVERY TEAM'!B152)=6,AND(LEN('PROJECT DELIVERY TEAM'!B152)=7,MID('PROJECT DELIVERY TEAM'!B152,4,1)=" ")))</f>
        <v>0</v>
      </c>
      <c r="V147" s="2" t="b">
        <f>AND(LEFT('AUDIENCES &amp; PART... - BY TYPE'!B250,2)="HU",OR(LEN('AUDIENCES &amp; PART... - BY TYPE'!B250)=6,AND(LEN('AUDIENCES &amp; PART... - BY TYPE'!B250)=7,MID('AUDIENCES &amp; PART... - BY TYPE'!B250,4,1)=" ")))</f>
        <v>0</v>
      </c>
      <c r="W147" s="2" t="b">
        <f>AND(LEFT(PARTNERS!B171,2)="HU",OR(LEN(PARTNERS!B171)=6,AND(LEN(PARTNERS!B171)=7,MID(PARTNERS!B171,4,1)=" ")),PARTNERS!E171="New partner")</f>
        <v>0</v>
      </c>
      <c r="X147" s="2" t="b">
        <f>AND(LEFT(PARTNERS!B171,2)="HU",OR(LEN(PARTNERS!B171)=6,AND(LEN(PARTNERS!B171)=7,MID(PARTNERS!B171,4,1)=" ")),PARTNERS!E171="Existing partner")</f>
        <v>0</v>
      </c>
      <c r="Y147" s="2" t="b">
        <f>AND(NOT(AND(LEFT(PARTNERS!B171,2)="HU",OR(LEN(PARTNERS!B171)=6,AND(LEN(PARTNERS!B171)=7,MID(PARTNERS!B171,4,1)=" ")))),PARTNERS!E171="New partner")</f>
        <v>0</v>
      </c>
      <c r="Z147" s="2" t="b">
        <f>AND(NOT(AND(LEFT(PARTNERS!B171,2)="HU",OR(LEN(PARTNERS!B171)=6,AND(LEN(PARTNERS!B171)=7,MID(PARTNERS!B171,4,1)=" ")))),PARTNERS!E171="Existing partner")</f>
        <v>0</v>
      </c>
      <c r="AA147" s="2" t="b">
        <f>AND(PARTNERS!$C171="Hull",PARTNERS!$E171="New partner")</f>
        <v>0</v>
      </c>
      <c r="AB147" s="2" t="b">
        <f>AND(PARTNERS!$C171="East Riding of Yorkshire",PARTNERS!$E171="New partner")</f>
        <v>0</v>
      </c>
      <c r="AC147" s="2" t="b">
        <f>AND(PARTNERS!$C171="Elsewhere in Yorkshire &amp; Humber",PARTNERS!$E171="New partner")</f>
        <v>0</v>
      </c>
      <c r="AD147" s="2" t="b">
        <f>AND(PARTNERS!$C171="Elsewhere in the UK",PARTNERS!$E171="New partner")</f>
        <v>0</v>
      </c>
      <c r="AE147" s="2" t="b">
        <f>AND(PARTNERS!$C171="Outside UK",PARTNERS!$E171="New partner")</f>
        <v>0</v>
      </c>
      <c r="AF147" s="2" t="b">
        <f>AND(PARTNERS!$C171="Hull",PARTNERS!$E171="Existing partner")</f>
        <v>0</v>
      </c>
      <c r="AG147" s="2" t="b">
        <f>AND(PARTNERS!$C171="East Riding of Yorkshire",PARTNERS!$E171="Existing partner")</f>
        <v>0</v>
      </c>
      <c r="AH147" s="2" t="b">
        <f>AND(PARTNERS!$C171="Elsewhere in Yorkshire &amp; Humber",PARTNERS!$E171="Existing partner")</f>
        <v>0</v>
      </c>
      <c r="AI147" s="2" t="b">
        <f>AND(PARTNERS!$C171="Elsewhere in the UK",PARTNERS!$E171="Existing partner")</f>
        <v>0</v>
      </c>
      <c r="AJ147" s="2" t="b">
        <f>AND(PARTNERS!$C171="Outside UK",PARTNERS!$E171="Existing partner")</f>
        <v>0</v>
      </c>
      <c r="AK147" s="2" t="b">
        <f>AND(PARTNERS!$D171="Artistic partner",PARTNERS!$E171="New partner")</f>
        <v>0</v>
      </c>
      <c r="AL147" s="2" t="b">
        <f>AND(PARTNERS!$D171="Heritage partner",PARTNERS!$E171="New partner")</f>
        <v>0</v>
      </c>
      <c r="AM147" s="2" t="b">
        <f>AND(PARTNERS!$D171="Funder",PARTNERS!$E171="New partner")</f>
        <v>0</v>
      </c>
      <c r="AN147" s="2" t="b">
        <f>AND(PARTNERS!$D171="Public Service partner",PARTNERS!$E171="New partner")</f>
        <v>0</v>
      </c>
      <c r="AO147" s="2" t="b">
        <f>AND(PARTNERS!$D171="Voluntary Sector / Charity partner",PARTNERS!$E171="New partner")</f>
        <v>0</v>
      </c>
      <c r="AP147" s="2" t="b">
        <f>AND(PARTNERS!$D171="Education partner",PARTNERS!$E171="New partner")</f>
        <v>0</v>
      </c>
      <c r="AQ147" s="2" t="b">
        <f>AND(PARTNERS!$D171="Other",PARTNERS!$E171="New partner")</f>
        <v>0</v>
      </c>
      <c r="AR147" s="2" t="b">
        <f>AND(PARTNERS!$D171="Artistic partner",PARTNERS!$E171="Existing partner")</f>
        <v>0</v>
      </c>
      <c r="AS147" s="2" t="b">
        <f>AND(PARTNERS!$D171="Heritage partner",PARTNERS!$E171="Existing partner")</f>
        <v>0</v>
      </c>
      <c r="AT147" s="2" t="b">
        <f>AND(PARTNERS!$D171="Funder",PARTNERS!$E171="Existing partner")</f>
        <v>0</v>
      </c>
      <c r="AU147" s="2" t="b">
        <f>AND(PARTNERS!$D171="Public Service partner",PARTNERS!$E171="Existing partner")</f>
        <v>0</v>
      </c>
      <c r="AV147" s="2" t="b">
        <f>AND(PARTNERS!$D171="Voluntary Sector / Charity partner",PARTNERS!$E171="Existing partner")</f>
        <v>0</v>
      </c>
      <c r="AW147" s="2" t="b">
        <f>AND(PARTNERS!$D171="Education partner",PARTNERS!$E171="Existing partner")</f>
        <v>0</v>
      </c>
      <c r="AX147" s="2" t="b">
        <f>AND(PARTNERS!$D171="Other",PARTNERS!$E171="Existing partner")</f>
        <v>0</v>
      </c>
    </row>
    <row r="148" spans="20:50">
      <c r="T148" s="2" t="b">
        <f>AND(LEFT('EVENT DELIVERY'!B153,2)="HU",OR(LEN('EVENT DELIVERY'!B153)=6,AND(LEN('EVENT DELIVERY'!B153)=7,MID('EVENT DELIVERY'!B153,4,1)=" ")))</f>
        <v>0</v>
      </c>
      <c r="U148" s="2" t="b">
        <f>AND(LEFT('PROJECT DELIVERY TEAM'!B153,2)="HU",OR(LEN('PROJECT DELIVERY TEAM'!B153)=6,AND(LEN('PROJECT DELIVERY TEAM'!B153)=7,MID('PROJECT DELIVERY TEAM'!B153,4,1)=" ")))</f>
        <v>0</v>
      </c>
      <c r="V148" s="2" t="b">
        <f>AND(LEFT('AUDIENCES &amp; PART... - BY TYPE'!B251,2)="HU",OR(LEN('AUDIENCES &amp; PART... - BY TYPE'!B251)=6,AND(LEN('AUDIENCES &amp; PART... - BY TYPE'!B251)=7,MID('AUDIENCES &amp; PART... - BY TYPE'!B251,4,1)=" ")))</f>
        <v>0</v>
      </c>
      <c r="W148" s="2" t="b">
        <f>AND(LEFT(PARTNERS!B172,2)="HU",OR(LEN(PARTNERS!B172)=6,AND(LEN(PARTNERS!B172)=7,MID(PARTNERS!B172,4,1)=" ")),PARTNERS!E172="New partner")</f>
        <v>0</v>
      </c>
      <c r="X148" s="2" t="b">
        <f>AND(LEFT(PARTNERS!B172,2)="HU",OR(LEN(PARTNERS!B172)=6,AND(LEN(PARTNERS!B172)=7,MID(PARTNERS!B172,4,1)=" ")),PARTNERS!E172="Existing partner")</f>
        <v>0</v>
      </c>
      <c r="Y148" s="2" t="b">
        <f>AND(NOT(AND(LEFT(PARTNERS!B172,2)="HU",OR(LEN(PARTNERS!B172)=6,AND(LEN(PARTNERS!B172)=7,MID(PARTNERS!B172,4,1)=" ")))),PARTNERS!E172="New partner")</f>
        <v>0</v>
      </c>
      <c r="Z148" s="2" t="b">
        <f>AND(NOT(AND(LEFT(PARTNERS!B172,2)="HU",OR(LEN(PARTNERS!B172)=6,AND(LEN(PARTNERS!B172)=7,MID(PARTNERS!B172,4,1)=" ")))),PARTNERS!E172="Existing partner")</f>
        <v>0</v>
      </c>
      <c r="AA148" s="2" t="b">
        <f>AND(PARTNERS!$C172="Hull",PARTNERS!$E172="New partner")</f>
        <v>0</v>
      </c>
      <c r="AB148" s="2" t="b">
        <f>AND(PARTNERS!$C172="East Riding of Yorkshire",PARTNERS!$E172="New partner")</f>
        <v>0</v>
      </c>
      <c r="AC148" s="2" t="b">
        <f>AND(PARTNERS!$C172="Elsewhere in Yorkshire &amp; Humber",PARTNERS!$E172="New partner")</f>
        <v>0</v>
      </c>
      <c r="AD148" s="2" t="b">
        <f>AND(PARTNERS!$C172="Elsewhere in the UK",PARTNERS!$E172="New partner")</f>
        <v>0</v>
      </c>
      <c r="AE148" s="2" t="b">
        <f>AND(PARTNERS!$C172="Outside UK",PARTNERS!$E172="New partner")</f>
        <v>0</v>
      </c>
      <c r="AF148" s="2" t="b">
        <f>AND(PARTNERS!$C172="Hull",PARTNERS!$E172="Existing partner")</f>
        <v>0</v>
      </c>
      <c r="AG148" s="2" t="b">
        <f>AND(PARTNERS!$C172="East Riding of Yorkshire",PARTNERS!$E172="Existing partner")</f>
        <v>0</v>
      </c>
      <c r="AH148" s="2" t="b">
        <f>AND(PARTNERS!$C172="Elsewhere in Yorkshire &amp; Humber",PARTNERS!$E172="Existing partner")</f>
        <v>0</v>
      </c>
      <c r="AI148" s="2" t="b">
        <f>AND(PARTNERS!$C172="Elsewhere in the UK",PARTNERS!$E172="Existing partner")</f>
        <v>0</v>
      </c>
      <c r="AJ148" s="2" t="b">
        <f>AND(PARTNERS!$C172="Outside UK",PARTNERS!$E172="Existing partner")</f>
        <v>0</v>
      </c>
      <c r="AK148" s="2" t="b">
        <f>AND(PARTNERS!$D172="Artistic partner",PARTNERS!$E172="New partner")</f>
        <v>0</v>
      </c>
      <c r="AL148" s="2" t="b">
        <f>AND(PARTNERS!$D172="Heritage partner",PARTNERS!$E172="New partner")</f>
        <v>0</v>
      </c>
      <c r="AM148" s="2" t="b">
        <f>AND(PARTNERS!$D172="Funder",PARTNERS!$E172="New partner")</f>
        <v>0</v>
      </c>
      <c r="AN148" s="2" t="b">
        <f>AND(PARTNERS!$D172="Public Service partner",PARTNERS!$E172="New partner")</f>
        <v>0</v>
      </c>
      <c r="AO148" s="2" t="b">
        <f>AND(PARTNERS!$D172="Voluntary Sector / Charity partner",PARTNERS!$E172="New partner")</f>
        <v>0</v>
      </c>
      <c r="AP148" s="2" t="b">
        <f>AND(PARTNERS!$D172="Education partner",PARTNERS!$E172="New partner")</f>
        <v>0</v>
      </c>
      <c r="AQ148" s="2" t="b">
        <f>AND(PARTNERS!$D172="Other",PARTNERS!$E172="New partner")</f>
        <v>0</v>
      </c>
      <c r="AR148" s="2" t="b">
        <f>AND(PARTNERS!$D172="Artistic partner",PARTNERS!$E172="Existing partner")</f>
        <v>0</v>
      </c>
      <c r="AS148" s="2" t="b">
        <f>AND(PARTNERS!$D172="Heritage partner",PARTNERS!$E172="Existing partner")</f>
        <v>0</v>
      </c>
      <c r="AT148" s="2" t="b">
        <f>AND(PARTNERS!$D172="Funder",PARTNERS!$E172="Existing partner")</f>
        <v>0</v>
      </c>
      <c r="AU148" s="2" t="b">
        <f>AND(PARTNERS!$D172="Public Service partner",PARTNERS!$E172="Existing partner")</f>
        <v>0</v>
      </c>
      <c r="AV148" s="2" t="b">
        <f>AND(PARTNERS!$D172="Voluntary Sector / Charity partner",PARTNERS!$E172="Existing partner")</f>
        <v>0</v>
      </c>
      <c r="AW148" s="2" t="b">
        <f>AND(PARTNERS!$D172="Education partner",PARTNERS!$E172="Existing partner")</f>
        <v>0</v>
      </c>
      <c r="AX148" s="2" t="b">
        <f>AND(PARTNERS!$D172="Other",PARTNERS!$E172="Existing partner")</f>
        <v>0</v>
      </c>
    </row>
    <row r="149" spans="20:50">
      <c r="T149" s="2" t="b">
        <f>AND(LEFT('EVENT DELIVERY'!B154,2)="HU",OR(LEN('EVENT DELIVERY'!B154)=6,AND(LEN('EVENT DELIVERY'!B154)=7,MID('EVENT DELIVERY'!B154,4,1)=" ")))</f>
        <v>0</v>
      </c>
      <c r="U149" s="2" t="b">
        <f>AND(LEFT('PROJECT DELIVERY TEAM'!B154,2)="HU",OR(LEN('PROJECT DELIVERY TEAM'!B154)=6,AND(LEN('PROJECT DELIVERY TEAM'!B154)=7,MID('PROJECT DELIVERY TEAM'!B154,4,1)=" ")))</f>
        <v>0</v>
      </c>
      <c r="V149" s="2" t="b">
        <f>AND(LEFT('AUDIENCES &amp; PART... - BY TYPE'!B252,2)="HU",OR(LEN('AUDIENCES &amp; PART... - BY TYPE'!B252)=6,AND(LEN('AUDIENCES &amp; PART... - BY TYPE'!B252)=7,MID('AUDIENCES &amp; PART... - BY TYPE'!B252,4,1)=" ")))</f>
        <v>0</v>
      </c>
      <c r="W149" s="2" t="b">
        <f>AND(LEFT(PARTNERS!B173,2)="HU",OR(LEN(PARTNERS!B173)=6,AND(LEN(PARTNERS!B173)=7,MID(PARTNERS!B173,4,1)=" ")),PARTNERS!E173="New partner")</f>
        <v>0</v>
      </c>
      <c r="X149" s="2" t="b">
        <f>AND(LEFT(PARTNERS!B173,2)="HU",OR(LEN(PARTNERS!B173)=6,AND(LEN(PARTNERS!B173)=7,MID(PARTNERS!B173,4,1)=" ")),PARTNERS!E173="Existing partner")</f>
        <v>0</v>
      </c>
      <c r="Y149" s="2" t="b">
        <f>AND(NOT(AND(LEFT(PARTNERS!B173,2)="HU",OR(LEN(PARTNERS!B173)=6,AND(LEN(PARTNERS!B173)=7,MID(PARTNERS!B173,4,1)=" ")))),PARTNERS!E173="New partner")</f>
        <v>0</v>
      </c>
      <c r="Z149" s="2" t="b">
        <f>AND(NOT(AND(LEFT(PARTNERS!B173,2)="HU",OR(LEN(PARTNERS!B173)=6,AND(LEN(PARTNERS!B173)=7,MID(PARTNERS!B173,4,1)=" ")))),PARTNERS!E173="Existing partner")</f>
        <v>0</v>
      </c>
      <c r="AA149" s="2" t="b">
        <f>AND(PARTNERS!$C173="Hull",PARTNERS!$E173="New partner")</f>
        <v>0</v>
      </c>
      <c r="AB149" s="2" t="b">
        <f>AND(PARTNERS!$C173="East Riding of Yorkshire",PARTNERS!$E173="New partner")</f>
        <v>0</v>
      </c>
      <c r="AC149" s="2" t="b">
        <f>AND(PARTNERS!$C173="Elsewhere in Yorkshire &amp; Humber",PARTNERS!$E173="New partner")</f>
        <v>0</v>
      </c>
      <c r="AD149" s="2" t="b">
        <f>AND(PARTNERS!$C173="Elsewhere in the UK",PARTNERS!$E173="New partner")</f>
        <v>0</v>
      </c>
      <c r="AE149" s="2" t="b">
        <f>AND(PARTNERS!$C173="Outside UK",PARTNERS!$E173="New partner")</f>
        <v>0</v>
      </c>
      <c r="AF149" s="2" t="b">
        <f>AND(PARTNERS!$C173="Hull",PARTNERS!$E173="Existing partner")</f>
        <v>0</v>
      </c>
      <c r="AG149" s="2" t="b">
        <f>AND(PARTNERS!$C173="East Riding of Yorkshire",PARTNERS!$E173="Existing partner")</f>
        <v>0</v>
      </c>
      <c r="AH149" s="2" t="b">
        <f>AND(PARTNERS!$C173="Elsewhere in Yorkshire &amp; Humber",PARTNERS!$E173="Existing partner")</f>
        <v>0</v>
      </c>
      <c r="AI149" s="2" t="b">
        <f>AND(PARTNERS!$C173="Elsewhere in the UK",PARTNERS!$E173="Existing partner")</f>
        <v>0</v>
      </c>
      <c r="AJ149" s="2" t="b">
        <f>AND(PARTNERS!$C173="Outside UK",PARTNERS!$E173="Existing partner")</f>
        <v>0</v>
      </c>
      <c r="AK149" s="2" t="b">
        <f>AND(PARTNERS!$D173="Artistic partner",PARTNERS!$E173="New partner")</f>
        <v>0</v>
      </c>
      <c r="AL149" s="2" t="b">
        <f>AND(PARTNERS!$D173="Heritage partner",PARTNERS!$E173="New partner")</f>
        <v>0</v>
      </c>
      <c r="AM149" s="2" t="b">
        <f>AND(PARTNERS!$D173="Funder",PARTNERS!$E173="New partner")</f>
        <v>0</v>
      </c>
      <c r="AN149" s="2" t="b">
        <f>AND(PARTNERS!$D173="Public Service partner",PARTNERS!$E173="New partner")</f>
        <v>0</v>
      </c>
      <c r="AO149" s="2" t="b">
        <f>AND(PARTNERS!$D173="Voluntary Sector / Charity partner",PARTNERS!$E173="New partner")</f>
        <v>0</v>
      </c>
      <c r="AP149" s="2" t="b">
        <f>AND(PARTNERS!$D173="Education partner",PARTNERS!$E173="New partner")</f>
        <v>0</v>
      </c>
      <c r="AQ149" s="2" t="b">
        <f>AND(PARTNERS!$D173="Other",PARTNERS!$E173="New partner")</f>
        <v>0</v>
      </c>
      <c r="AR149" s="2" t="b">
        <f>AND(PARTNERS!$D173="Artistic partner",PARTNERS!$E173="Existing partner")</f>
        <v>0</v>
      </c>
      <c r="AS149" s="2" t="b">
        <f>AND(PARTNERS!$D173="Heritage partner",PARTNERS!$E173="Existing partner")</f>
        <v>0</v>
      </c>
      <c r="AT149" s="2" t="b">
        <f>AND(PARTNERS!$D173="Funder",PARTNERS!$E173="Existing partner")</f>
        <v>0</v>
      </c>
      <c r="AU149" s="2" t="b">
        <f>AND(PARTNERS!$D173="Public Service partner",PARTNERS!$E173="Existing partner")</f>
        <v>0</v>
      </c>
      <c r="AV149" s="2" t="b">
        <f>AND(PARTNERS!$D173="Voluntary Sector / Charity partner",PARTNERS!$E173="Existing partner")</f>
        <v>0</v>
      </c>
      <c r="AW149" s="2" t="b">
        <f>AND(PARTNERS!$D173="Education partner",PARTNERS!$E173="Existing partner")</f>
        <v>0</v>
      </c>
      <c r="AX149" s="2" t="b">
        <f>AND(PARTNERS!$D173="Other",PARTNERS!$E173="Existing partner")</f>
        <v>0</v>
      </c>
    </row>
    <row r="150" spans="20:50">
      <c r="T150" s="2" t="b">
        <f>AND(LEFT('EVENT DELIVERY'!B155,2)="HU",OR(LEN('EVENT DELIVERY'!B155)=6,AND(LEN('EVENT DELIVERY'!B155)=7,MID('EVENT DELIVERY'!B155,4,1)=" ")))</f>
        <v>0</v>
      </c>
      <c r="U150" s="2" t="b">
        <f>AND(LEFT('PROJECT DELIVERY TEAM'!B155,2)="HU",OR(LEN('PROJECT DELIVERY TEAM'!B155)=6,AND(LEN('PROJECT DELIVERY TEAM'!B155)=7,MID('PROJECT DELIVERY TEAM'!B155,4,1)=" ")))</f>
        <v>0</v>
      </c>
      <c r="V150" s="2" t="b">
        <f>AND(LEFT('AUDIENCES &amp; PART... - BY TYPE'!B253,2)="HU",OR(LEN('AUDIENCES &amp; PART... - BY TYPE'!B253)=6,AND(LEN('AUDIENCES &amp; PART... - BY TYPE'!B253)=7,MID('AUDIENCES &amp; PART... - BY TYPE'!B253,4,1)=" ")))</f>
        <v>0</v>
      </c>
      <c r="W150" s="2" t="b">
        <f>AND(LEFT(PARTNERS!B174,2)="HU",OR(LEN(PARTNERS!B174)=6,AND(LEN(PARTNERS!B174)=7,MID(PARTNERS!B174,4,1)=" ")),PARTNERS!E174="New partner")</f>
        <v>0</v>
      </c>
      <c r="X150" s="2" t="b">
        <f>AND(LEFT(PARTNERS!B174,2)="HU",OR(LEN(PARTNERS!B174)=6,AND(LEN(PARTNERS!B174)=7,MID(PARTNERS!B174,4,1)=" ")),PARTNERS!E174="Existing partner")</f>
        <v>0</v>
      </c>
      <c r="Y150" s="2" t="b">
        <f>AND(NOT(AND(LEFT(PARTNERS!B174,2)="HU",OR(LEN(PARTNERS!B174)=6,AND(LEN(PARTNERS!B174)=7,MID(PARTNERS!B174,4,1)=" ")))),PARTNERS!E174="New partner")</f>
        <v>0</v>
      </c>
      <c r="Z150" s="2" t="b">
        <f>AND(NOT(AND(LEFT(PARTNERS!B174,2)="HU",OR(LEN(PARTNERS!B174)=6,AND(LEN(PARTNERS!B174)=7,MID(PARTNERS!B174,4,1)=" ")))),PARTNERS!E174="Existing partner")</f>
        <v>0</v>
      </c>
      <c r="AA150" s="2" t="b">
        <f>AND(PARTNERS!$C174="Hull",PARTNERS!$E174="New partner")</f>
        <v>0</v>
      </c>
      <c r="AB150" s="2" t="b">
        <f>AND(PARTNERS!$C174="East Riding of Yorkshire",PARTNERS!$E174="New partner")</f>
        <v>0</v>
      </c>
      <c r="AC150" s="2" t="b">
        <f>AND(PARTNERS!$C174="Elsewhere in Yorkshire &amp; Humber",PARTNERS!$E174="New partner")</f>
        <v>0</v>
      </c>
      <c r="AD150" s="2" t="b">
        <f>AND(PARTNERS!$C174="Elsewhere in the UK",PARTNERS!$E174="New partner")</f>
        <v>0</v>
      </c>
      <c r="AE150" s="2" t="b">
        <f>AND(PARTNERS!$C174="Outside UK",PARTNERS!$E174="New partner")</f>
        <v>0</v>
      </c>
      <c r="AF150" s="2" t="b">
        <f>AND(PARTNERS!$C174="Hull",PARTNERS!$E174="Existing partner")</f>
        <v>0</v>
      </c>
      <c r="AG150" s="2" t="b">
        <f>AND(PARTNERS!$C174="East Riding of Yorkshire",PARTNERS!$E174="Existing partner")</f>
        <v>0</v>
      </c>
      <c r="AH150" s="2" t="b">
        <f>AND(PARTNERS!$C174="Elsewhere in Yorkshire &amp; Humber",PARTNERS!$E174="Existing partner")</f>
        <v>0</v>
      </c>
      <c r="AI150" s="2" t="b">
        <f>AND(PARTNERS!$C174="Elsewhere in the UK",PARTNERS!$E174="Existing partner")</f>
        <v>0</v>
      </c>
      <c r="AJ150" s="2" t="b">
        <f>AND(PARTNERS!$C174="Outside UK",PARTNERS!$E174="Existing partner")</f>
        <v>0</v>
      </c>
      <c r="AK150" s="2" t="b">
        <f>AND(PARTNERS!$D174="Artistic partner",PARTNERS!$E174="New partner")</f>
        <v>0</v>
      </c>
      <c r="AL150" s="2" t="b">
        <f>AND(PARTNERS!$D174="Heritage partner",PARTNERS!$E174="New partner")</f>
        <v>0</v>
      </c>
      <c r="AM150" s="2" t="b">
        <f>AND(PARTNERS!$D174="Funder",PARTNERS!$E174="New partner")</f>
        <v>0</v>
      </c>
      <c r="AN150" s="2" t="b">
        <f>AND(PARTNERS!$D174="Public Service partner",PARTNERS!$E174="New partner")</f>
        <v>0</v>
      </c>
      <c r="AO150" s="2" t="b">
        <f>AND(PARTNERS!$D174="Voluntary Sector / Charity partner",PARTNERS!$E174="New partner")</f>
        <v>0</v>
      </c>
      <c r="AP150" s="2" t="b">
        <f>AND(PARTNERS!$D174="Education partner",PARTNERS!$E174="New partner")</f>
        <v>0</v>
      </c>
      <c r="AQ150" s="2" t="b">
        <f>AND(PARTNERS!$D174="Other",PARTNERS!$E174="New partner")</f>
        <v>0</v>
      </c>
      <c r="AR150" s="2" t="b">
        <f>AND(PARTNERS!$D174="Artistic partner",PARTNERS!$E174="Existing partner")</f>
        <v>0</v>
      </c>
      <c r="AS150" s="2" t="b">
        <f>AND(PARTNERS!$D174="Heritage partner",PARTNERS!$E174="Existing partner")</f>
        <v>0</v>
      </c>
      <c r="AT150" s="2" t="b">
        <f>AND(PARTNERS!$D174="Funder",PARTNERS!$E174="Existing partner")</f>
        <v>0</v>
      </c>
      <c r="AU150" s="2" t="b">
        <f>AND(PARTNERS!$D174="Public Service partner",PARTNERS!$E174="Existing partner")</f>
        <v>0</v>
      </c>
      <c r="AV150" s="2" t="b">
        <f>AND(PARTNERS!$D174="Voluntary Sector / Charity partner",PARTNERS!$E174="Existing partner")</f>
        <v>0</v>
      </c>
      <c r="AW150" s="2" t="b">
        <f>AND(PARTNERS!$D174="Education partner",PARTNERS!$E174="Existing partner")</f>
        <v>0</v>
      </c>
      <c r="AX150" s="2" t="b">
        <f>AND(PARTNERS!$D174="Other",PARTNERS!$E174="Existing partner")</f>
        <v>0</v>
      </c>
    </row>
    <row r="151" spans="20:50">
      <c r="T151" s="2" t="b">
        <f>AND(LEFT('EVENT DELIVERY'!B156,2)="HU",OR(LEN('EVENT DELIVERY'!B156)=6,AND(LEN('EVENT DELIVERY'!B156)=7,MID('EVENT DELIVERY'!B156,4,1)=" ")))</f>
        <v>0</v>
      </c>
      <c r="U151" s="2" t="b">
        <f>AND(LEFT('PROJECT DELIVERY TEAM'!B156,2)="HU",OR(LEN('PROJECT DELIVERY TEAM'!B156)=6,AND(LEN('PROJECT DELIVERY TEAM'!B156)=7,MID('PROJECT DELIVERY TEAM'!B156,4,1)=" ")))</f>
        <v>0</v>
      </c>
      <c r="V151" s="2" t="b">
        <f>AND(LEFT('AUDIENCES &amp; PART... - BY TYPE'!B254,2)="HU",OR(LEN('AUDIENCES &amp; PART... - BY TYPE'!B254)=6,AND(LEN('AUDIENCES &amp; PART... - BY TYPE'!B254)=7,MID('AUDIENCES &amp; PART... - BY TYPE'!B254,4,1)=" ")))</f>
        <v>0</v>
      </c>
      <c r="W151" s="2" t="b">
        <f>AND(LEFT(PARTNERS!B175,2)="HU",OR(LEN(PARTNERS!B175)=6,AND(LEN(PARTNERS!B175)=7,MID(PARTNERS!B175,4,1)=" ")),PARTNERS!E175="New partner")</f>
        <v>0</v>
      </c>
      <c r="X151" s="2" t="b">
        <f>AND(LEFT(PARTNERS!B175,2)="HU",OR(LEN(PARTNERS!B175)=6,AND(LEN(PARTNERS!B175)=7,MID(PARTNERS!B175,4,1)=" ")),PARTNERS!E175="Existing partner")</f>
        <v>0</v>
      </c>
      <c r="Y151" s="2" t="b">
        <f>AND(NOT(AND(LEFT(PARTNERS!B175,2)="HU",OR(LEN(PARTNERS!B175)=6,AND(LEN(PARTNERS!B175)=7,MID(PARTNERS!B175,4,1)=" ")))),PARTNERS!E175="New partner")</f>
        <v>0</v>
      </c>
      <c r="Z151" s="2" t="b">
        <f>AND(NOT(AND(LEFT(PARTNERS!B175,2)="HU",OR(LEN(PARTNERS!B175)=6,AND(LEN(PARTNERS!B175)=7,MID(PARTNERS!B175,4,1)=" ")))),PARTNERS!E175="Existing partner")</f>
        <v>0</v>
      </c>
      <c r="AA151" s="2" t="b">
        <f>AND(PARTNERS!$C175="Hull",PARTNERS!$E175="New partner")</f>
        <v>0</v>
      </c>
      <c r="AB151" s="2" t="b">
        <f>AND(PARTNERS!$C175="East Riding of Yorkshire",PARTNERS!$E175="New partner")</f>
        <v>0</v>
      </c>
      <c r="AC151" s="2" t="b">
        <f>AND(PARTNERS!$C175="Elsewhere in Yorkshire &amp; Humber",PARTNERS!$E175="New partner")</f>
        <v>0</v>
      </c>
      <c r="AD151" s="2" t="b">
        <f>AND(PARTNERS!$C175="Elsewhere in the UK",PARTNERS!$E175="New partner")</f>
        <v>0</v>
      </c>
      <c r="AE151" s="2" t="b">
        <f>AND(PARTNERS!$C175="Outside UK",PARTNERS!$E175="New partner")</f>
        <v>0</v>
      </c>
      <c r="AF151" s="2" t="b">
        <f>AND(PARTNERS!$C175="Hull",PARTNERS!$E175="Existing partner")</f>
        <v>0</v>
      </c>
      <c r="AG151" s="2" t="b">
        <f>AND(PARTNERS!$C175="East Riding of Yorkshire",PARTNERS!$E175="Existing partner")</f>
        <v>0</v>
      </c>
      <c r="AH151" s="2" t="b">
        <f>AND(PARTNERS!$C175="Elsewhere in Yorkshire &amp; Humber",PARTNERS!$E175="Existing partner")</f>
        <v>0</v>
      </c>
      <c r="AI151" s="2" t="b">
        <f>AND(PARTNERS!$C175="Elsewhere in the UK",PARTNERS!$E175="Existing partner")</f>
        <v>0</v>
      </c>
      <c r="AJ151" s="2" t="b">
        <f>AND(PARTNERS!$C175="Outside UK",PARTNERS!$E175="Existing partner")</f>
        <v>0</v>
      </c>
      <c r="AK151" s="2" t="b">
        <f>AND(PARTNERS!$D175="Artistic partner",PARTNERS!$E175="New partner")</f>
        <v>0</v>
      </c>
      <c r="AL151" s="2" t="b">
        <f>AND(PARTNERS!$D175="Heritage partner",PARTNERS!$E175="New partner")</f>
        <v>0</v>
      </c>
      <c r="AM151" s="2" t="b">
        <f>AND(PARTNERS!$D175="Funder",PARTNERS!$E175="New partner")</f>
        <v>0</v>
      </c>
      <c r="AN151" s="2" t="b">
        <f>AND(PARTNERS!$D175="Public Service partner",PARTNERS!$E175="New partner")</f>
        <v>0</v>
      </c>
      <c r="AO151" s="2" t="b">
        <f>AND(PARTNERS!$D175="Voluntary Sector / Charity partner",PARTNERS!$E175="New partner")</f>
        <v>0</v>
      </c>
      <c r="AP151" s="2" t="b">
        <f>AND(PARTNERS!$D175="Education partner",PARTNERS!$E175="New partner")</f>
        <v>0</v>
      </c>
      <c r="AQ151" s="2" t="b">
        <f>AND(PARTNERS!$D175="Other",PARTNERS!$E175="New partner")</f>
        <v>0</v>
      </c>
      <c r="AR151" s="2" t="b">
        <f>AND(PARTNERS!$D175="Artistic partner",PARTNERS!$E175="Existing partner")</f>
        <v>0</v>
      </c>
      <c r="AS151" s="2" t="b">
        <f>AND(PARTNERS!$D175="Heritage partner",PARTNERS!$E175="Existing partner")</f>
        <v>0</v>
      </c>
      <c r="AT151" s="2" t="b">
        <f>AND(PARTNERS!$D175="Funder",PARTNERS!$E175="Existing partner")</f>
        <v>0</v>
      </c>
      <c r="AU151" s="2" t="b">
        <f>AND(PARTNERS!$D175="Public Service partner",PARTNERS!$E175="Existing partner")</f>
        <v>0</v>
      </c>
      <c r="AV151" s="2" t="b">
        <f>AND(PARTNERS!$D175="Voluntary Sector / Charity partner",PARTNERS!$E175="Existing partner")</f>
        <v>0</v>
      </c>
      <c r="AW151" s="2" t="b">
        <f>AND(PARTNERS!$D175="Education partner",PARTNERS!$E175="Existing partner")</f>
        <v>0</v>
      </c>
      <c r="AX151" s="2" t="b">
        <f>AND(PARTNERS!$D175="Other",PARTNERS!$E175="Existing partner")</f>
        <v>0</v>
      </c>
    </row>
    <row r="152" spans="20:50">
      <c r="T152" s="2" t="b">
        <f>AND(LEFT('EVENT DELIVERY'!B157,2)="HU",OR(LEN('EVENT DELIVERY'!B157)=6,AND(LEN('EVENT DELIVERY'!B157)=7,MID('EVENT DELIVERY'!B157,4,1)=" ")))</f>
        <v>0</v>
      </c>
      <c r="U152" s="2" t="b">
        <f>AND(LEFT('PROJECT DELIVERY TEAM'!B157,2)="HU",OR(LEN('PROJECT DELIVERY TEAM'!B157)=6,AND(LEN('PROJECT DELIVERY TEAM'!B157)=7,MID('PROJECT DELIVERY TEAM'!B157,4,1)=" ")))</f>
        <v>0</v>
      </c>
      <c r="V152" s="2" t="b">
        <f>AND(LEFT('AUDIENCES &amp; PART... - BY TYPE'!B255,2)="HU",OR(LEN('AUDIENCES &amp; PART... - BY TYPE'!B255)=6,AND(LEN('AUDIENCES &amp; PART... - BY TYPE'!B255)=7,MID('AUDIENCES &amp; PART... - BY TYPE'!B255,4,1)=" ")))</f>
        <v>0</v>
      </c>
      <c r="W152" s="2" t="b">
        <f>AND(LEFT(PARTNERS!B176,2)="HU",OR(LEN(PARTNERS!B176)=6,AND(LEN(PARTNERS!B176)=7,MID(PARTNERS!B176,4,1)=" ")),PARTNERS!E176="New partner")</f>
        <v>0</v>
      </c>
      <c r="X152" s="2" t="b">
        <f>AND(LEFT(PARTNERS!B176,2)="HU",OR(LEN(PARTNERS!B176)=6,AND(LEN(PARTNERS!B176)=7,MID(PARTNERS!B176,4,1)=" ")),PARTNERS!E176="Existing partner")</f>
        <v>0</v>
      </c>
      <c r="Y152" s="2" t="b">
        <f>AND(NOT(AND(LEFT(PARTNERS!B176,2)="HU",OR(LEN(PARTNERS!B176)=6,AND(LEN(PARTNERS!B176)=7,MID(PARTNERS!B176,4,1)=" ")))),PARTNERS!E176="New partner")</f>
        <v>0</v>
      </c>
      <c r="Z152" s="2" t="b">
        <f>AND(NOT(AND(LEFT(PARTNERS!B176,2)="HU",OR(LEN(PARTNERS!B176)=6,AND(LEN(PARTNERS!B176)=7,MID(PARTNERS!B176,4,1)=" ")))),PARTNERS!E176="Existing partner")</f>
        <v>0</v>
      </c>
      <c r="AA152" s="2" t="b">
        <f>AND(PARTNERS!$C176="Hull",PARTNERS!$E176="New partner")</f>
        <v>0</v>
      </c>
      <c r="AB152" s="2" t="b">
        <f>AND(PARTNERS!$C176="East Riding of Yorkshire",PARTNERS!$E176="New partner")</f>
        <v>0</v>
      </c>
      <c r="AC152" s="2" t="b">
        <f>AND(PARTNERS!$C176="Elsewhere in Yorkshire &amp; Humber",PARTNERS!$E176="New partner")</f>
        <v>0</v>
      </c>
      <c r="AD152" s="2" t="b">
        <f>AND(PARTNERS!$C176="Elsewhere in the UK",PARTNERS!$E176="New partner")</f>
        <v>0</v>
      </c>
      <c r="AE152" s="2" t="b">
        <f>AND(PARTNERS!$C176="Outside UK",PARTNERS!$E176="New partner")</f>
        <v>0</v>
      </c>
      <c r="AF152" s="2" t="b">
        <f>AND(PARTNERS!$C176="Hull",PARTNERS!$E176="Existing partner")</f>
        <v>0</v>
      </c>
      <c r="AG152" s="2" t="b">
        <f>AND(PARTNERS!$C176="East Riding of Yorkshire",PARTNERS!$E176="Existing partner")</f>
        <v>0</v>
      </c>
      <c r="AH152" s="2" t="b">
        <f>AND(PARTNERS!$C176="Elsewhere in Yorkshire &amp; Humber",PARTNERS!$E176="Existing partner")</f>
        <v>0</v>
      </c>
      <c r="AI152" s="2" t="b">
        <f>AND(PARTNERS!$C176="Elsewhere in the UK",PARTNERS!$E176="Existing partner")</f>
        <v>0</v>
      </c>
      <c r="AJ152" s="2" t="b">
        <f>AND(PARTNERS!$C176="Outside UK",PARTNERS!$E176="Existing partner")</f>
        <v>0</v>
      </c>
      <c r="AK152" s="2" t="b">
        <f>AND(PARTNERS!$D176="Artistic partner",PARTNERS!$E176="New partner")</f>
        <v>0</v>
      </c>
      <c r="AL152" s="2" t="b">
        <f>AND(PARTNERS!$D176="Heritage partner",PARTNERS!$E176="New partner")</f>
        <v>0</v>
      </c>
      <c r="AM152" s="2" t="b">
        <f>AND(PARTNERS!$D176="Funder",PARTNERS!$E176="New partner")</f>
        <v>0</v>
      </c>
      <c r="AN152" s="2" t="b">
        <f>AND(PARTNERS!$D176="Public Service partner",PARTNERS!$E176="New partner")</f>
        <v>0</v>
      </c>
      <c r="AO152" s="2" t="b">
        <f>AND(PARTNERS!$D176="Voluntary Sector / Charity partner",PARTNERS!$E176="New partner")</f>
        <v>0</v>
      </c>
      <c r="AP152" s="2" t="b">
        <f>AND(PARTNERS!$D176="Education partner",PARTNERS!$E176="New partner")</f>
        <v>0</v>
      </c>
      <c r="AQ152" s="2" t="b">
        <f>AND(PARTNERS!$D176="Other",PARTNERS!$E176="New partner")</f>
        <v>0</v>
      </c>
      <c r="AR152" s="2" t="b">
        <f>AND(PARTNERS!$D176="Artistic partner",PARTNERS!$E176="Existing partner")</f>
        <v>0</v>
      </c>
      <c r="AS152" s="2" t="b">
        <f>AND(PARTNERS!$D176="Heritage partner",PARTNERS!$E176="Existing partner")</f>
        <v>0</v>
      </c>
      <c r="AT152" s="2" t="b">
        <f>AND(PARTNERS!$D176="Funder",PARTNERS!$E176="Existing partner")</f>
        <v>0</v>
      </c>
      <c r="AU152" s="2" t="b">
        <f>AND(PARTNERS!$D176="Public Service partner",PARTNERS!$E176="Existing partner")</f>
        <v>0</v>
      </c>
      <c r="AV152" s="2" t="b">
        <f>AND(PARTNERS!$D176="Voluntary Sector / Charity partner",PARTNERS!$E176="Existing partner")</f>
        <v>0</v>
      </c>
      <c r="AW152" s="2" t="b">
        <f>AND(PARTNERS!$D176="Education partner",PARTNERS!$E176="Existing partner")</f>
        <v>0</v>
      </c>
      <c r="AX152" s="2" t="b">
        <f>AND(PARTNERS!$D176="Other",PARTNERS!$E176="Existing partner")</f>
        <v>0</v>
      </c>
    </row>
    <row r="153" spans="20:50">
      <c r="T153" s="2" t="b">
        <f>AND(LEFT('EVENT DELIVERY'!B158,2)="HU",OR(LEN('EVENT DELIVERY'!B158)=6,AND(LEN('EVENT DELIVERY'!B158)=7,MID('EVENT DELIVERY'!B158,4,1)=" ")))</f>
        <v>0</v>
      </c>
      <c r="U153" s="2" t="b">
        <f>AND(LEFT('PROJECT DELIVERY TEAM'!B158,2)="HU",OR(LEN('PROJECT DELIVERY TEAM'!B158)=6,AND(LEN('PROJECT DELIVERY TEAM'!B158)=7,MID('PROJECT DELIVERY TEAM'!B158,4,1)=" ")))</f>
        <v>0</v>
      </c>
      <c r="V153" s="2" t="b">
        <f>AND(LEFT('AUDIENCES &amp; PART... - BY TYPE'!B256,2)="HU",OR(LEN('AUDIENCES &amp; PART... - BY TYPE'!B256)=6,AND(LEN('AUDIENCES &amp; PART... - BY TYPE'!B256)=7,MID('AUDIENCES &amp; PART... - BY TYPE'!B256,4,1)=" ")))</f>
        <v>0</v>
      </c>
      <c r="W153" s="2" t="b">
        <f>AND(LEFT(PARTNERS!B177,2)="HU",OR(LEN(PARTNERS!B177)=6,AND(LEN(PARTNERS!B177)=7,MID(PARTNERS!B177,4,1)=" ")),PARTNERS!E177="New partner")</f>
        <v>0</v>
      </c>
      <c r="X153" s="2" t="b">
        <f>AND(LEFT(PARTNERS!B177,2)="HU",OR(LEN(PARTNERS!B177)=6,AND(LEN(PARTNERS!B177)=7,MID(PARTNERS!B177,4,1)=" ")),PARTNERS!E177="Existing partner")</f>
        <v>0</v>
      </c>
      <c r="Y153" s="2" t="b">
        <f>AND(NOT(AND(LEFT(PARTNERS!B177,2)="HU",OR(LEN(PARTNERS!B177)=6,AND(LEN(PARTNERS!B177)=7,MID(PARTNERS!B177,4,1)=" ")))),PARTNERS!E177="New partner")</f>
        <v>0</v>
      </c>
      <c r="Z153" s="2" t="b">
        <f>AND(NOT(AND(LEFT(PARTNERS!B177,2)="HU",OR(LEN(PARTNERS!B177)=6,AND(LEN(PARTNERS!B177)=7,MID(PARTNERS!B177,4,1)=" ")))),PARTNERS!E177="Existing partner")</f>
        <v>0</v>
      </c>
      <c r="AA153" s="2" t="b">
        <f>AND(PARTNERS!$C177="Hull",PARTNERS!$E177="New partner")</f>
        <v>0</v>
      </c>
      <c r="AB153" s="2" t="b">
        <f>AND(PARTNERS!$C177="East Riding of Yorkshire",PARTNERS!$E177="New partner")</f>
        <v>0</v>
      </c>
      <c r="AC153" s="2" t="b">
        <f>AND(PARTNERS!$C177="Elsewhere in Yorkshire &amp; Humber",PARTNERS!$E177="New partner")</f>
        <v>0</v>
      </c>
      <c r="AD153" s="2" t="b">
        <f>AND(PARTNERS!$C177="Elsewhere in the UK",PARTNERS!$E177="New partner")</f>
        <v>0</v>
      </c>
      <c r="AE153" s="2" t="b">
        <f>AND(PARTNERS!$C177="Outside UK",PARTNERS!$E177="New partner")</f>
        <v>0</v>
      </c>
      <c r="AF153" s="2" t="b">
        <f>AND(PARTNERS!$C177="Hull",PARTNERS!$E177="Existing partner")</f>
        <v>0</v>
      </c>
      <c r="AG153" s="2" t="b">
        <f>AND(PARTNERS!$C177="East Riding of Yorkshire",PARTNERS!$E177="Existing partner")</f>
        <v>0</v>
      </c>
      <c r="AH153" s="2" t="b">
        <f>AND(PARTNERS!$C177="Elsewhere in Yorkshire &amp; Humber",PARTNERS!$E177="Existing partner")</f>
        <v>0</v>
      </c>
      <c r="AI153" s="2" t="b">
        <f>AND(PARTNERS!$C177="Elsewhere in the UK",PARTNERS!$E177="Existing partner")</f>
        <v>0</v>
      </c>
      <c r="AJ153" s="2" t="b">
        <f>AND(PARTNERS!$C177="Outside UK",PARTNERS!$E177="Existing partner")</f>
        <v>0</v>
      </c>
      <c r="AK153" s="2" t="b">
        <f>AND(PARTNERS!$D177="Artistic partner",PARTNERS!$E177="New partner")</f>
        <v>0</v>
      </c>
      <c r="AL153" s="2" t="b">
        <f>AND(PARTNERS!$D177="Heritage partner",PARTNERS!$E177="New partner")</f>
        <v>0</v>
      </c>
      <c r="AM153" s="2" t="b">
        <f>AND(PARTNERS!$D177="Funder",PARTNERS!$E177="New partner")</f>
        <v>0</v>
      </c>
      <c r="AN153" s="2" t="b">
        <f>AND(PARTNERS!$D177="Public Service partner",PARTNERS!$E177="New partner")</f>
        <v>0</v>
      </c>
      <c r="AO153" s="2" t="b">
        <f>AND(PARTNERS!$D177="Voluntary Sector / Charity partner",PARTNERS!$E177="New partner")</f>
        <v>0</v>
      </c>
      <c r="AP153" s="2" t="b">
        <f>AND(PARTNERS!$D177="Education partner",PARTNERS!$E177="New partner")</f>
        <v>0</v>
      </c>
      <c r="AQ153" s="2" t="b">
        <f>AND(PARTNERS!$D177="Other",PARTNERS!$E177="New partner")</f>
        <v>0</v>
      </c>
      <c r="AR153" s="2" t="b">
        <f>AND(PARTNERS!$D177="Artistic partner",PARTNERS!$E177="Existing partner")</f>
        <v>0</v>
      </c>
      <c r="AS153" s="2" t="b">
        <f>AND(PARTNERS!$D177="Heritage partner",PARTNERS!$E177="Existing partner")</f>
        <v>0</v>
      </c>
      <c r="AT153" s="2" t="b">
        <f>AND(PARTNERS!$D177="Funder",PARTNERS!$E177="Existing partner")</f>
        <v>0</v>
      </c>
      <c r="AU153" s="2" t="b">
        <f>AND(PARTNERS!$D177="Public Service partner",PARTNERS!$E177="Existing partner")</f>
        <v>0</v>
      </c>
      <c r="AV153" s="2" t="b">
        <f>AND(PARTNERS!$D177="Voluntary Sector / Charity partner",PARTNERS!$E177="Existing partner")</f>
        <v>0</v>
      </c>
      <c r="AW153" s="2" t="b">
        <f>AND(PARTNERS!$D177="Education partner",PARTNERS!$E177="Existing partner")</f>
        <v>0</v>
      </c>
      <c r="AX153" s="2" t="b">
        <f>AND(PARTNERS!$D177="Other",PARTNERS!$E177="Existing partner")</f>
        <v>0</v>
      </c>
    </row>
    <row r="154" spans="20:50">
      <c r="T154" s="2" t="b">
        <f>AND(LEFT('EVENT DELIVERY'!B159,2)="HU",OR(LEN('EVENT DELIVERY'!B159)=6,AND(LEN('EVENT DELIVERY'!B159)=7,MID('EVENT DELIVERY'!B159,4,1)=" ")))</f>
        <v>0</v>
      </c>
      <c r="U154" s="2" t="b">
        <f>AND(LEFT('PROJECT DELIVERY TEAM'!B159,2)="HU",OR(LEN('PROJECT DELIVERY TEAM'!B159)=6,AND(LEN('PROJECT DELIVERY TEAM'!B159)=7,MID('PROJECT DELIVERY TEAM'!B159,4,1)=" ")))</f>
        <v>0</v>
      </c>
      <c r="V154" s="2" t="b">
        <f>AND(LEFT('AUDIENCES &amp; PART... - BY TYPE'!B257,2)="HU",OR(LEN('AUDIENCES &amp; PART... - BY TYPE'!B257)=6,AND(LEN('AUDIENCES &amp; PART... - BY TYPE'!B257)=7,MID('AUDIENCES &amp; PART... - BY TYPE'!B257,4,1)=" ")))</f>
        <v>0</v>
      </c>
      <c r="W154" s="2" t="b">
        <f>AND(LEFT(PARTNERS!B178,2)="HU",OR(LEN(PARTNERS!B178)=6,AND(LEN(PARTNERS!B178)=7,MID(PARTNERS!B178,4,1)=" ")),PARTNERS!E178="New partner")</f>
        <v>0</v>
      </c>
      <c r="X154" s="2" t="b">
        <f>AND(LEFT(PARTNERS!B178,2)="HU",OR(LEN(PARTNERS!B178)=6,AND(LEN(PARTNERS!B178)=7,MID(PARTNERS!B178,4,1)=" ")),PARTNERS!E178="Existing partner")</f>
        <v>0</v>
      </c>
      <c r="Y154" s="2" t="b">
        <f>AND(NOT(AND(LEFT(PARTNERS!B178,2)="HU",OR(LEN(PARTNERS!B178)=6,AND(LEN(PARTNERS!B178)=7,MID(PARTNERS!B178,4,1)=" ")))),PARTNERS!E178="New partner")</f>
        <v>0</v>
      </c>
      <c r="Z154" s="2" t="b">
        <f>AND(NOT(AND(LEFT(PARTNERS!B178,2)="HU",OR(LEN(PARTNERS!B178)=6,AND(LEN(PARTNERS!B178)=7,MID(PARTNERS!B178,4,1)=" ")))),PARTNERS!E178="Existing partner")</f>
        <v>0</v>
      </c>
      <c r="AA154" s="2" t="b">
        <f>AND(PARTNERS!$C178="Hull",PARTNERS!$E178="New partner")</f>
        <v>0</v>
      </c>
      <c r="AB154" s="2" t="b">
        <f>AND(PARTNERS!$C178="East Riding of Yorkshire",PARTNERS!$E178="New partner")</f>
        <v>0</v>
      </c>
      <c r="AC154" s="2" t="b">
        <f>AND(PARTNERS!$C178="Elsewhere in Yorkshire &amp; Humber",PARTNERS!$E178="New partner")</f>
        <v>0</v>
      </c>
      <c r="AD154" s="2" t="b">
        <f>AND(PARTNERS!$C178="Elsewhere in the UK",PARTNERS!$E178="New partner")</f>
        <v>0</v>
      </c>
      <c r="AE154" s="2" t="b">
        <f>AND(PARTNERS!$C178="Outside UK",PARTNERS!$E178="New partner")</f>
        <v>0</v>
      </c>
      <c r="AF154" s="2" t="b">
        <f>AND(PARTNERS!$C178="Hull",PARTNERS!$E178="Existing partner")</f>
        <v>0</v>
      </c>
      <c r="AG154" s="2" t="b">
        <f>AND(PARTNERS!$C178="East Riding of Yorkshire",PARTNERS!$E178="Existing partner")</f>
        <v>0</v>
      </c>
      <c r="AH154" s="2" t="b">
        <f>AND(PARTNERS!$C178="Elsewhere in Yorkshire &amp; Humber",PARTNERS!$E178="Existing partner")</f>
        <v>0</v>
      </c>
      <c r="AI154" s="2" t="b">
        <f>AND(PARTNERS!$C178="Elsewhere in the UK",PARTNERS!$E178="Existing partner")</f>
        <v>0</v>
      </c>
      <c r="AJ154" s="2" t="b">
        <f>AND(PARTNERS!$C178="Outside UK",PARTNERS!$E178="Existing partner")</f>
        <v>0</v>
      </c>
      <c r="AK154" s="2" t="b">
        <f>AND(PARTNERS!$D178="Artistic partner",PARTNERS!$E178="New partner")</f>
        <v>0</v>
      </c>
      <c r="AL154" s="2" t="b">
        <f>AND(PARTNERS!$D178="Heritage partner",PARTNERS!$E178="New partner")</f>
        <v>0</v>
      </c>
      <c r="AM154" s="2" t="b">
        <f>AND(PARTNERS!$D178="Funder",PARTNERS!$E178="New partner")</f>
        <v>0</v>
      </c>
      <c r="AN154" s="2" t="b">
        <f>AND(PARTNERS!$D178="Public Service partner",PARTNERS!$E178="New partner")</f>
        <v>0</v>
      </c>
      <c r="AO154" s="2" t="b">
        <f>AND(PARTNERS!$D178="Voluntary Sector / Charity partner",PARTNERS!$E178="New partner")</f>
        <v>0</v>
      </c>
      <c r="AP154" s="2" t="b">
        <f>AND(PARTNERS!$D178="Education partner",PARTNERS!$E178="New partner")</f>
        <v>0</v>
      </c>
      <c r="AQ154" s="2" t="b">
        <f>AND(PARTNERS!$D178="Other",PARTNERS!$E178="New partner")</f>
        <v>0</v>
      </c>
      <c r="AR154" s="2" t="b">
        <f>AND(PARTNERS!$D178="Artistic partner",PARTNERS!$E178="Existing partner")</f>
        <v>0</v>
      </c>
      <c r="AS154" s="2" t="b">
        <f>AND(PARTNERS!$D178="Heritage partner",PARTNERS!$E178="Existing partner")</f>
        <v>0</v>
      </c>
      <c r="AT154" s="2" t="b">
        <f>AND(PARTNERS!$D178="Funder",PARTNERS!$E178="Existing partner")</f>
        <v>0</v>
      </c>
      <c r="AU154" s="2" t="b">
        <f>AND(PARTNERS!$D178="Public Service partner",PARTNERS!$E178="Existing partner")</f>
        <v>0</v>
      </c>
      <c r="AV154" s="2" t="b">
        <f>AND(PARTNERS!$D178="Voluntary Sector / Charity partner",PARTNERS!$E178="Existing partner")</f>
        <v>0</v>
      </c>
      <c r="AW154" s="2" t="b">
        <f>AND(PARTNERS!$D178="Education partner",PARTNERS!$E178="Existing partner")</f>
        <v>0</v>
      </c>
      <c r="AX154" s="2" t="b">
        <f>AND(PARTNERS!$D178="Other",PARTNERS!$E178="Existing partner")</f>
        <v>0</v>
      </c>
    </row>
    <row r="155" spans="20:50">
      <c r="T155" s="2" t="b">
        <f>AND(LEFT('EVENT DELIVERY'!B160,2)="HU",OR(LEN('EVENT DELIVERY'!B160)=6,AND(LEN('EVENT DELIVERY'!B160)=7,MID('EVENT DELIVERY'!B160,4,1)=" ")))</f>
        <v>0</v>
      </c>
      <c r="U155" s="2" t="b">
        <f>AND(LEFT('PROJECT DELIVERY TEAM'!B160,2)="HU",OR(LEN('PROJECT DELIVERY TEAM'!B160)=6,AND(LEN('PROJECT DELIVERY TEAM'!B160)=7,MID('PROJECT DELIVERY TEAM'!B160,4,1)=" ")))</f>
        <v>0</v>
      </c>
      <c r="V155" s="2" t="b">
        <f>AND(LEFT('AUDIENCES &amp; PART... - BY TYPE'!B258,2)="HU",OR(LEN('AUDIENCES &amp; PART... - BY TYPE'!B258)=6,AND(LEN('AUDIENCES &amp; PART... - BY TYPE'!B258)=7,MID('AUDIENCES &amp; PART... - BY TYPE'!B258,4,1)=" ")))</f>
        <v>0</v>
      </c>
      <c r="W155" s="2" t="b">
        <f>AND(LEFT(PARTNERS!B179,2)="HU",OR(LEN(PARTNERS!B179)=6,AND(LEN(PARTNERS!B179)=7,MID(PARTNERS!B179,4,1)=" ")),PARTNERS!E179="New partner")</f>
        <v>0</v>
      </c>
      <c r="X155" s="2" t="b">
        <f>AND(LEFT(PARTNERS!B179,2)="HU",OR(LEN(PARTNERS!B179)=6,AND(LEN(PARTNERS!B179)=7,MID(PARTNERS!B179,4,1)=" ")),PARTNERS!E179="Existing partner")</f>
        <v>0</v>
      </c>
      <c r="Y155" s="2" t="b">
        <f>AND(NOT(AND(LEFT(PARTNERS!B179,2)="HU",OR(LEN(PARTNERS!B179)=6,AND(LEN(PARTNERS!B179)=7,MID(PARTNERS!B179,4,1)=" ")))),PARTNERS!E179="New partner")</f>
        <v>0</v>
      </c>
      <c r="Z155" s="2" t="b">
        <f>AND(NOT(AND(LEFT(PARTNERS!B179,2)="HU",OR(LEN(PARTNERS!B179)=6,AND(LEN(PARTNERS!B179)=7,MID(PARTNERS!B179,4,1)=" ")))),PARTNERS!E179="Existing partner")</f>
        <v>0</v>
      </c>
      <c r="AA155" s="2" t="b">
        <f>AND(PARTNERS!$C179="Hull",PARTNERS!$E179="New partner")</f>
        <v>0</v>
      </c>
      <c r="AB155" s="2" t="b">
        <f>AND(PARTNERS!$C179="East Riding of Yorkshire",PARTNERS!$E179="New partner")</f>
        <v>0</v>
      </c>
      <c r="AC155" s="2" t="b">
        <f>AND(PARTNERS!$C179="Elsewhere in Yorkshire &amp; Humber",PARTNERS!$E179="New partner")</f>
        <v>0</v>
      </c>
      <c r="AD155" s="2" t="b">
        <f>AND(PARTNERS!$C179="Elsewhere in the UK",PARTNERS!$E179="New partner")</f>
        <v>0</v>
      </c>
      <c r="AE155" s="2" t="b">
        <f>AND(PARTNERS!$C179="Outside UK",PARTNERS!$E179="New partner")</f>
        <v>0</v>
      </c>
      <c r="AF155" s="2" t="b">
        <f>AND(PARTNERS!$C179="Hull",PARTNERS!$E179="Existing partner")</f>
        <v>0</v>
      </c>
      <c r="AG155" s="2" t="b">
        <f>AND(PARTNERS!$C179="East Riding of Yorkshire",PARTNERS!$E179="Existing partner")</f>
        <v>0</v>
      </c>
      <c r="AH155" s="2" t="b">
        <f>AND(PARTNERS!$C179="Elsewhere in Yorkshire &amp; Humber",PARTNERS!$E179="Existing partner")</f>
        <v>0</v>
      </c>
      <c r="AI155" s="2" t="b">
        <f>AND(PARTNERS!$C179="Elsewhere in the UK",PARTNERS!$E179="Existing partner")</f>
        <v>0</v>
      </c>
      <c r="AJ155" s="2" t="b">
        <f>AND(PARTNERS!$C179="Outside UK",PARTNERS!$E179="Existing partner")</f>
        <v>0</v>
      </c>
      <c r="AK155" s="2" t="b">
        <f>AND(PARTNERS!$D179="Artistic partner",PARTNERS!$E179="New partner")</f>
        <v>0</v>
      </c>
      <c r="AL155" s="2" t="b">
        <f>AND(PARTNERS!$D179="Heritage partner",PARTNERS!$E179="New partner")</f>
        <v>0</v>
      </c>
      <c r="AM155" s="2" t="b">
        <f>AND(PARTNERS!$D179="Funder",PARTNERS!$E179="New partner")</f>
        <v>0</v>
      </c>
      <c r="AN155" s="2" t="b">
        <f>AND(PARTNERS!$D179="Public Service partner",PARTNERS!$E179="New partner")</f>
        <v>0</v>
      </c>
      <c r="AO155" s="2" t="b">
        <f>AND(PARTNERS!$D179="Voluntary Sector / Charity partner",PARTNERS!$E179="New partner")</f>
        <v>0</v>
      </c>
      <c r="AP155" s="2" t="b">
        <f>AND(PARTNERS!$D179="Education partner",PARTNERS!$E179="New partner")</f>
        <v>0</v>
      </c>
      <c r="AQ155" s="2" t="b">
        <f>AND(PARTNERS!$D179="Other",PARTNERS!$E179="New partner")</f>
        <v>0</v>
      </c>
      <c r="AR155" s="2" t="b">
        <f>AND(PARTNERS!$D179="Artistic partner",PARTNERS!$E179="Existing partner")</f>
        <v>0</v>
      </c>
      <c r="AS155" s="2" t="b">
        <f>AND(PARTNERS!$D179="Heritage partner",PARTNERS!$E179="Existing partner")</f>
        <v>0</v>
      </c>
      <c r="AT155" s="2" t="b">
        <f>AND(PARTNERS!$D179="Funder",PARTNERS!$E179="Existing partner")</f>
        <v>0</v>
      </c>
      <c r="AU155" s="2" t="b">
        <f>AND(PARTNERS!$D179="Public Service partner",PARTNERS!$E179="Existing partner")</f>
        <v>0</v>
      </c>
      <c r="AV155" s="2" t="b">
        <f>AND(PARTNERS!$D179="Voluntary Sector / Charity partner",PARTNERS!$E179="Existing partner")</f>
        <v>0</v>
      </c>
      <c r="AW155" s="2" t="b">
        <f>AND(PARTNERS!$D179="Education partner",PARTNERS!$E179="Existing partner")</f>
        <v>0</v>
      </c>
      <c r="AX155" s="2" t="b">
        <f>AND(PARTNERS!$D179="Other",PARTNERS!$E179="Existing partner")</f>
        <v>0</v>
      </c>
    </row>
    <row r="156" spans="20:50">
      <c r="T156" s="2" t="b">
        <f>AND(LEFT('EVENT DELIVERY'!B161,2)="HU",OR(LEN('EVENT DELIVERY'!B161)=6,AND(LEN('EVENT DELIVERY'!B161)=7,MID('EVENT DELIVERY'!B161,4,1)=" ")))</f>
        <v>0</v>
      </c>
      <c r="U156" s="2" t="b">
        <f>AND(LEFT('PROJECT DELIVERY TEAM'!B161,2)="HU",OR(LEN('PROJECT DELIVERY TEAM'!B161)=6,AND(LEN('PROJECT DELIVERY TEAM'!B161)=7,MID('PROJECT DELIVERY TEAM'!B161,4,1)=" ")))</f>
        <v>0</v>
      </c>
      <c r="V156" s="2" t="b">
        <f>AND(LEFT('AUDIENCES &amp; PART... - BY TYPE'!B259,2)="HU",OR(LEN('AUDIENCES &amp; PART... - BY TYPE'!B259)=6,AND(LEN('AUDIENCES &amp; PART... - BY TYPE'!B259)=7,MID('AUDIENCES &amp; PART... - BY TYPE'!B259,4,1)=" ")))</f>
        <v>0</v>
      </c>
      <c r="W156" s="2" t="b">
        <f>AND(LEFT(PARTNERS!B180,2)="HU",OR(LEN(PARTNERS!B180)=6,AND(LEN(PARTNERS!B180)=7,MID(PARTNERS!B180,4,1)=" ")),PARTNERS!E180="New partner")</f>
        <v>0</v>
      </c>
      <c r="X156" s="2" t="b">
        <f>AND(LEFT(PARTNERS!B180,2)="HU",OR(LEN(PARTNERS!B180)=6,AND(LEN(PARTNERS!B180)=7,MID(PARTNERS!B180,4,1)=" ")),PARTNERS!E180="Existing partner")</f>
        <v>0</v>
      </c>
      <c r="Y156" s="2" t="b">
        <f>AND(NOT(AND(LEFT(PARTNERS!B180,2)="HU",OR(LEN(PARTNERS!B180)=6,AND(LEN(PARTNERS!B180)=7,MID(PARTNERS!B180,4,1)=" ")))),PARTNERS!E180="New partner")</f>
        <v>0</v>
      </c>
      <c r="Z156" s="2" t="b">
        <f>AND(NOT(AND(LEFT(PARTNERS!B180,2)="HU",OR(LEN(PARTNERS!B180)=6,AND(LEN(PARTNERS!B180)=7,MID(PARTNERS!B180,4,1)=" ")))),PARTNERS!E180="Existing partner")</f>
        <v>0</v>
      </c>
      <c r="AA156" s="2" t="b">
        <f>AND(PARTNERS!$C180="Hull",PARTNERS!$E180="New partner")</f>
        <v>0</v>
      </c>
      <c r="AB156" s="2" t="b">
        <f>AND(PARTNERS!$C180="East Riding of Yorkshire",PARTNERS!$E180="New partner")</f>
        <v>0</v>
      </c>
      <c r="AC156" s="2" t="b">
        <f>AND(PARTNERS!$C180="Elsewhere in Yorkshire &amp; Humber",PARTNERS!$E180="New partner")</f>
        <v>0</v>
      </c>
      <c r="AD156" s="2" t="b">
        <f>AND(PARTNERS!$C180="Elsewhere in the UK",PARTNERS!$E180="New partner")</f>
        <v>0</v>
      </c>
      <c r="AE156" s="2" t="b">
        <f>AND(PARTNERS!$C180="Outside UK",PARTNERS!$E180="New partner")</f>
        <v>0</v>
      </c>
      <c r="AF156" s="2" t="b">
        <f>AND(PARTNERS!$C180="Hull",PARTNERS!$E180="Existing partner")</f>
        <v>0</v>
      </c>
      <c r="AG156" s="2" t="b">
        <f>AND(PARTNERS!$C180="East Riding of Yorkshire",PARTNERS!$E180="Existing partner")</f>
        <v>0</v>
      </c>
      <c r="AH156" s="2" t="b">
        <f>AND(PARTNERS!$C180="Elsewhere in Yorkshire &amp; Humber",PARTNERS!$E180="Existing partner")</f>
        <v>0</v>
      </c>
      <c r="AI156" s="2" t="b">
        <f>AND(PARTNERS!$C180="Elsewhere in the UK",PARTNERS!$E180="Existing partner")</f>
        <v>0</v>
      </c>
      <c r="AJ156" s="2" t="b">
        <f>AND(PARTNERS!$C180="Outside UK",PARTNERS!$E180="Existing partner")</f>
        <v>0</v>
      </c>
      <c r="AK156" s="2" t="b">
        <f>AND(PARTNERS!$D180="Artistic partner",PARTNERS!$E180="New partner")</f>
        <v>0</v>
      </c>
      <c r="AL156" s="2" t="b">
        <f>AND(PARTNERS!$D180="Heritage partner",PARTNERS!$E180="New partner")</f>
        <v>0</v>
      </c>
      <c r="AM156" s="2" t="b">
        <f>AND(PARTNERS!$D180="Funder",PARTNERS!$E180="New partner")</f>
        <v>0</v>
      </c>
      <c r="AN156" s="2" t="b">
        <f>AND(PARTNERS!$D180="Public Service partner",PARTNERS!$E180="New partner")</f>
        <v>0</v>
      </c>
      <c r="AO156" s="2" t="b">
        <f>AND(PARTNERS!$D180="Voluntary Sector / Charity partner",PARTNERS!$E180="New partner")</f>
        <v>0</v>
      </c>
      <c r="AP156" s="2" t="b">
        <f>AND(PARTNERS!$D180="Education partner",PARTNERS!$E180="New partner")</f>
        <v>0</v>
      </c>
      <c r="AQ156" s="2" t="b">
        <f>AND(PARTNERS!$D180="Other",PARTNERS!$E180="New partner")</f>
        <v>0</v>
      </c>
      <c r="AR156" s="2" t="b">
        <f>AND(PARTNERS!$D180="Artistic partner",PARTNERS!$E180="Existing partner")</f>
        <v>0</v>
      </c>
      <c r="AS156" s="2" t="b">
        <f>AND(PARTNERS!$D180="Heritage partner",PARTNERS!$E180="Existing partner")</f>
        <v>0</v>
      </c>
      <c r="AT156" s="2" t="b">
        <f>AND(PARTNERS!$D180="Funder",PARTNERS!$E180="Existing partner")</f>
        <v>0</v>
      </c>
      <c r="AU156" s="2" t="b">
        <f>AND(PARTNERS!$D180="Public Service partner",PARTNERS!$E180="Existing partner")</f>
        <v>0</v>
      </c>
      <c r="AV156" s="2" t="b">
        <f>AND(PARTNERS!$D180="Voluntary Sector / Charity partner",PARTNERS!$E180="Existing partner")</f>
        <v>0</v>
      </c>
      <c r="AW156" s="2" t="b">
        <f>AND(PARTNERS!$D180="Education partner",PARTNERS!$E180="Existing partner")</f>
        <v>0</v>
      </c>
      <c r="AX156" s="2" t="b">
        <f>AND(PARTNERS!$D180="Other",PARTNERS!$E180="Existing partner")</f>
        <v>0</v>
      </c>
    </row>
    <row r="157" spans="20:50">
      <c r="T157" s="2" t="b">
        <f>AND(LEFT('EVENT DELIVERY'!B162,2)="HU",OR(LEN('EVENT DELIVERY'!B162)=6,AND(LEN('EVENT DELIVERY'!B162)=7,MID('EVENT DELIVERY'!B162,4,1)=" ")))</f>
        <v>0</v>
      </c>
      <c r="U157" s="2" t="b">
        <f>AND(LEFT('PROJECT DELIVERY TEAM'!B162,2)="HU",OR(LEN('PROJECT DELIVERY TEAM'!B162)=6,AND(LEN('PROJECT DELIVERY TEAM'!B162)=7,MID('PROJECT DELIVERY TEAM'!B162,4,1)=" ")))</f>
        <v>0</v>
      </c>
      <c r="V157" s="2" t="b">
        <f>AND(LEFT('AUDIENCES &amp; PART... - BY TYPE'!B260,2)="HU",OR(LEN('AUDIENCES &amp; PART... - BY TYPE'!B260)=6,AND(LEN('AUDIENCES &amp; PART... - BY TYPE'!B260)=7,MID('AUDIENCES &amp; PART... - BY TYPE'!B260,4,1)=" ")))</f>
        <v>0</v>
      </c>
      <c r="W157" s="2" t="b">
        <f>AND(LEFT(PARTNERS!B181,2)="HU",OR(LEN(PARTNERS!B181)=6,AND(LEN(PARTNERS!B181)=7,MID(PARTNERS!B181,4,1)=" ")),PARTNERS!E181="New partner")</f>
        <v>0</v>
      </c>
      <c r="X157" s="2" t="b">
        <f>AND(LEFT(PARTNERS!B181,2)="HU",OR(LEN(PARTNERS!B181)=6,AND(LEN(PARTNERS!B181)=7,MID(PARTNERS!B181,4,1)=" ")),PARTNERS!E181="Existing partner")</f>
        <v>0</v>
      </c>
      <c r="Y157" s="2" t="b">
        <f>AND(NOT(AND(LEFT(PARTNERS!B181,2)="HU",OR(LEN(PARTNERS!B181)=6,AND(LEN(PARTNERS!B181)=7,MID(PARTNERS!B181,4,1)=" ")))),PARTNERS!E181="New partner")</f>
        <v>0</v>
      </c>
      <c r="Z157" s="2" t="b">
        <f>AND(NOT(AND(LEFT(PARTNERS!B181,2)="HU",OR(LEN(PARTNERS!B181)=6,AND(LEN(PARTNERS!B181)=7,MID(PARTNERS!B181,4,1)=" ")))),PARTNERS!E181="Existing partner")</f>
        <v>0</v>
      </c>
      <c r="AA157" s="2" t="b">
        <f>AND(PARTNERS!$C181="Hull",PARTNERS!$E181="New partner")</f>
        <v>0</v>
      </c>
      <c r="AB157" s="2" t="b">
        <f>AND(PARTNERS!$C181="East Riding of Yorkshire",PARTNERS!$E181="New partner")</f>
        <v>0</v>
      </c>
      <c r="AC157" s="2" t="b">
        <f>AND(PARTNERS!$C181="Elsewhere in Yorkshire &amp; Humber",PARTNERS!$E181="New partner")</f>
        <v>0</v>
      </c>
      <c r="AD157" s="2" t="b">
        <f>AND(PARTNERS!$C181="Elsewhere in the UK",PARTNERS!$E181="New partner")</f>
        <v>0</v>
      </c>
      <c r="AE157" s="2" t="b">
        <f>AND(PARTNERS!$C181="Outside UK",PARTNERS!$E181="New partner")</f>
        <v>0</v>
      </c>
      <c r="AF157" s="2" t="b">
        <f>AND(PARTNERS!$C181="Hull",PARTNERS!$E181="Existing partner")</f>
        <v>0</v>
      </c>
      <c r="AG157" s="2" t="b">
        <f>AND(PARTNERS!$C181="East Riding of Yorkshire",PARTNERS!$E181="Existing partner")</f>
        <v>0</v>
      </c>
      <c r="AH157" s="2" t="b">
        <f>AND(PARTNERS!$C181="Elsewhere in Yorkshire &amp; Humber",PARTNERS!$E181="Existing partner")</f>
        <v>0</v>
      </c>
      <c r="AI157" s="2" t="b">
        <f>AND(PARTNERS!$C181="Elsewhere in the UK",PARTNERS!$E181="Existing partner")</f>
        <v>0</v>
      </c>
      <c r="AJ157" s="2" t="b">
        <f>AND(PARTNERS!$C181="Outside UK",PARTNERS!$E181="Existing partner")</f>
        <v>0</v>
      </c>
      <c r="AK157" s="2" t="b">
        <f>AND(PARTNERS!$D181="Artistic partner",PARTNERS!$E181="New partner")</f>
        <v>0</v>
      </c>
      <c r="AL157" s="2" t="b">
        <f>AND(PARTNERS!$D181="Heritage partner",PARTNERS!$E181="New partner")</f>
        <v>0</v>
      </c>
      <c r="AM157" s="2" t="b">
        <f>AND(PARTNERS!$D181="Funder",PARTNERS!$E181="New partner")</f>
        <v>0</v>
      </c>
      <c r="AN157" s="2" t="b">
        <f>AND(PARTNERS!$D181="Public Service partner",PARTNERS!$E181="New partner")</f>
        <v>0</v>
      </c>
      <c r="AO157" s="2" t="b">
        <f>AND(PARTNERS!$D181="Voluntary Sector / Charity partner",PARTNERS!$E181="New partner")</f>
        <v>0</v>
      </c>
      <c r="AP157" s="2" t="b">
        <f>AND(PARTNERS!$D181="Education partner",PARTNERS!$E181="New partner")</f>
        <v>0</v>
      </c>
      <c r="AQ157" s="2" t="b">
        <f>AND(PARTNERS!$D181="Other",PARTNERS!$E181="New partner")</f>
        <v>0</v>
      </c>
      <c r="AR157" s="2" t="b">
        <f>AND(PARTNERS!$D181="Artistic partner",PARTNERS!$E181="Existing partner")</f>
        <v>0</v>
      </c>
      <c r="AS157" s="2" t="b">
        <f>AND(PARTNERS!$D181="Heritage partner",PARTNERS!$E181="Existing partner")</f>
        <v>0</v>
      </c>
      <c r="AT157" s="2" t="b">
        <f>AND(PARTNERS!$D181="Funder",PARTNERS!$E181="Existing partner")</f>
        <v>0</v>
      </c>
      <c r="AU157" s="2" t="b">
        <f>AND(PARTNERS!$D181="Public Service partner",PARTNERS!$E181="Existing partner")</f>
        <v>0</v>
      </c>
      <c r="AV157" s="2" t="b">
        <f>AND(PARTNERS!$D181="Voluntary Sector / Charity partner",PARTNERS!$E181="Existing partner")</f>
        <v>0</v>
      </c>
      <c r="AW157" s="2" t="b">
        <f>AND(PARTNERS!$D181="Education partner",PARTNERS!$E181="Existing partner")</f>
        <v>0</v>
      </c>
      <c r="AX157" s="2" t="b">
        <f>AND(PARTNERS!$D181="Other",PARTNERS!$E181="Existing partner")</f>
        <v>0</v>
      </c>
    </row>
    <row r="158" spans="20:50">
      <c r="T158" s="2" t="b">
        <f>AND(LEFT('EVENT DELIVERY'!B163,2)="HU",OR(LEN('EVENT DELIVERY'!B163)=6,AND(LEN('EVENT DELIVERY'!B163)=7,MID('EVENT DELIVERY'!B163,4,1)=" ")))</f>
        <v>0</v>
      </c>
      <c r="U158" s="2" t="b">
        <f>AND(LEFT('PROJECT DELIVERY TEAM'!B163,2)="HU",OR(LEN('PROJECT DELIVERY TEAM'!B163)=6,AND(LEN('PROJECT DELIVERY TEAM'!B163)=7,MID('PROJECT DELIVERY TEAM'!B163,4,1)=" ")))</f>
        <v>0</v>
      </c>
      <c r="V158" s="2" t="b">
        <f>AND(LEFT('AUDIENCES &amp; PART... - BY TYPE'!B261,2)="HU",OR(LEN('AUDIENCES &amp; PART... - BY TYPE'!B261)=6,AND(LEN('AUDIENCES &amp; PART... - BY TYPE'!B261)=7,MID('AUDIENCES &amp; PART... - BY TYPE'!B261,4,1)=" ")))</f>
        <v>0</v>
      </c>
      <c r="W158" s="2" t="b">
        <f>AND(LEFT(PARTNERS!B182,2)="HU",OR(LEN(PARTNERS!B182)=6,AND(LEN(PARTNERS!B182)=7,MID(PARTNERS!B182,4,1)=" ")),PARTNERS!E182="New partner")</f>
        <v>0</v>
      </c>
      <c r="X158" s="2" t="b">
        <f>AND(LEFT(PARTNERS!B182,2)="HU",OR(LEN(PARTNERS!B182)=6,AND(LEN(PARTNERS!B182)=7,MID(PARTNERS!B182,4,1)=" ")),PARTNERS!E182="Existing partner")</f>
        <v>0</v>
      </c>
      <c r="Y158" s="2" t="b">
        <f>AND(NOT(AND(LEFT(PARTNERS!B182,2)="HU",OR(LEN(PARTNERS!B182)=6,AND(LEN(PARTNERS!B182)=7,MID(PARTNERS!B182,4,1)=" ")))),PARTNERS!E182="New partner")</f>
        <v>0</v>
      </c>
      <c r="Z158" s="2" t="b">
        <f>AND(NOT(AND(LEFT(PARTNERS!B182,2)="HU",OR(LEN(PARTNERS!B182)=6,AND(LEN(PARTNERS!B182)=7,MID(PARTNERS!B182,4,1)=" ")))),PARTNERS!E182="Existing partner")</f>
        <v>0</v>
      </c>
      <c r="AA158" s="2" t="b">
        <f>AND(PARTNERS!$C182="Hull",PARTNERS!$E182="New partner")</f>
        <v>0</v>
      </c>
      <c r="AB158" s="2" t="b">
        <f>AND(PARTNERS!$C182="East Riding of Yorkshire",PARTNERS!$E182="New partner")</f>
        <v>0</v>
      </c>
      <c r="AC158" s="2" t="b">
        <f>AND(PARTNERS!$C182="Elsewhere in Yorkshire &amp; Humber",PARTNERS!$E182="New partner")</f>
        <v>0</v>
      </c>
      <c r="AD158" s="2" t="b">
        <f>AND(PARTNERS!$C182="Elsewhere in the UK",PARTNERS!$E182="New partner")</f>
        <v>0</v>
      </c>
      <c r="AE158" s="2" t="b">
        <f>AND(PARTNERS!$C182="Outside UK",PARTNERS!$E182="New partner")</f>
        <v>0</v>
      </c>
      <c r="AF158" s="2" t="b">
        <f>AND(PARTNERS!$C182="Hull",PARTNERS!$E182="Existing partner")</f>
        <v>0</v>
      </c>
      <c r="AG158" s="2" t="b">
        <f>AND(PARTNERS!$C182="East Riding of Yorkshire",PARTNERS!$E182="Existing partner")</f>
        <v>0</v>
      </c>
      <c r="AH158" s="2" t="b">
        <f>AND(PARTNERS!$C182="Elsewhere in Yorkshire &amp; Humber",PARTNERS!$E182="Existing partner")</f>
        <v>0</v>
      </c>
      <c r="AI158" s="2" t="b">
        <f>AND(PARTNERS!$C182="Elsewhere in the UK",PARTNERS!$E182="Existing partner")</f>
        <v>0</v>
      </c>
      <c r="AJ158" s="2" t="b">
        <f>AND(PARTNERS!$C182="Outside UK",PARTNERS!$E182="Existing partner")</f>
        <v>0</v>
      </c>
      <c r="AK158" s="2" t="b">
        <f>AND(PARTNERS!$D182="Artistic partner",PARTNERS!$E182="New partner")</f>
        <v>0</v>
      </c>
      <c r="AL158" s="2" t="b">
        <f>AND(PARTNERS!$D182="Heritage partner",PARTNERS!$E182="New partner")</f>
        <v>0</v>
      </c>
      <c r="AM158" s="2" t="b">
        <f>AND(PARTNERS!$D182="Funder",PARTNERS!$E182="New partner")</f>
        <v>0</v>
      </c>
      <c r="AN158" s="2" t="b">
        <f>AND(PARTNERS!$D182="Public Service partner",PARTNERS!$E182="New partner")</f>
        <v>0</v>
      </c>
      <c r="AO158" s="2" t="b">
        <f>AND(PARTNERS!$D182="Voluntary Sector / Charity partner",PARTNERS!$E182="New partner")</f>
        <v>0</v>
      </c>
      <c r="AP158" s="2" t="b">
        <f>AND(PARTNERS!$D182="Education partner",PARTNERS!$E182="New partner")</f>
        <v>0</v>
      </c>
      <c r="AQ158" s="2" t="b">
        <f>AND(PARTNERS!$D182="Other",PARTNERS!$E182="New partner")</f>
        <v>0</v>
      </c>
      <c r="AR158" s="2" t="b">
        <f>AND(PARTNERS!$D182="Artistic partner",PARTNERS!$E182="Existing partner")</f>
        <v>0</v>
      </c>
      <c r="AS158" s="2" t="b">
        <f>AND(PARTNERS!$D182="Heritage partner",PARTNERS!$E182="Existing partner")</f>
        <v>0</v>
      </c>
      <c r="AT158" s="2" t="b">
        <f>AND(PARTNERS!$D182="Funder",PARTNERS!$E182="Existing partner")</f>
        <v>0</v>
      </c>
      <c r="AU158" s="2" t="b">
        <f>AND(PARTNERS!$D182="Public Service partner",PARTNERS!$E182="Existing partner")</f>
        <v>0</v>
      </c>
      <c r="AV158" s="2" t="b">
        <f>AND(PARTNERS!$D182="Voluntary Sector / Charity partner",PARTNERS!$E182="Existing partner")</f>
        <v>0</v>
      </c>
      <c r="AW158" s="2" t="b">
        <f>AND(PARTNERS!$D182="Education partner",PARTNERS!$E182="Existing partner")</f>
        <v>0</v>
      </c>
      <c r="AX158" s="2" t="b">
        <f>AND(PARTNERS!$D182="Other",PARTNERS!$E182="Existing partner")</f>
        <v>0</v>
      </c>
    </row>
    <row r="159" spans="20:50">
      <c r="T159" s="2" t="b">
        <f>AND(LEFT('EVENT DELIVERY'!B164,2)="HU",OR(LEN('EVENT DELIVERY'!B164)=6,AND(LEN('EVENT DELIVERY'!B164)=7,MID('EVENT DELIVERY'!B164,4,1)=" ")))</f>
        <v>0</v>
      </c>
      <c r="U159" s="2" t="b">
        <f>AND(LEFT('PROJECT DELIVERY TEAM'!B164,2)="HU",OR(LEN('PROJECT DELIVERY TEAM'!B164)=6,AND(LEN('PROJECT DELIVERY TEAM'!B164)=7,MID('PROJECT DELIVERY TEAM'!B164,4,1)=" ")))</f>
        <v>0</v>
      </c>
      <c r="V159" s="2" t="b">
        <f>AND(LEFT('AUDIENCES &amp; PART... - BY TYPE'!B262,2)="HU",OR(LEN('AUDIENCES &amp; PART... - BY TYPE'!B262)=6,AND(LEN('AUDIENCES &amp; PART... - BY TYPE'!B262)=7,MID('AUDIENCES &amp; PART... - BY TYPE'!B262,4,1)=" ")))</f>
        <v>0</v>
      </c>
      <c r="W159" s="2" t="b">
        <f>AND(LEFT(PARTNERS!B183,2)="HU",OR(LEN(PARTNERS!B183)=6,AND(LEN(PARTNERS!B183)=7,MID(PARTNERS!B183,4,1)=" ")),PARTNERS!E183="New partner")</f>
        <v>0</v>
      </c>
      <c r="X159" s="2" t="b">
        <f>AND(LEFT(PARTNERS!B183,2)="HU",OR(LEN(PARTNERS!B183)=6,AND(LEN(PARTNERS!B183)=7,MID(PARTNERS!B183,4,1)=" ")),PARTNERS!E183="Existing partner")</f>
        <v>0</v>
      </c>
      <c r="Y159" s="2" t="b">
        <f>AND(NOT(AND(LEFT(PARTNERS!B183,2)="HU",OR(LEN(PARTNERS!B183)=6,AND(LEN(PARTNERS!B183)=7,MID(PARTNERS!B183,4,1)=" ")))),PARTNERS!E183="New partner")</f>
        <v>0</v>
      </c>
      <c r="Z159" s="2" t="b">
        <f>AND(NOT(AND(LEFT(PARTNERS!B183,2)="HU",OR(LEN(PARTNERS!B183)=6,AND(LEN(PARTNERS!B183)=7,MID(PARTNERS!B183,4,1)=" ")))),PARTNERS!E183="Existing partner")</f>
        <v>0</v>
      </c>
      <c r="AA159" s="2" t="b">
        <f>AND(PARTNERS!$C183="Hull",PARTNERS!$E183="New partner")</f>
        <v>0</v>
      </c>
      <c r="AB159" s="2" t="b">
        <f>AND(PARTNERS!$C183="East Riding of Yorkshire",PARTNERS!$E183="New partner")</f>
        <v>0</v>
      </c>
      <c r="AC159" s="2" t="b">
        <f>AND(PARTNERS!$C183="Elsewhere in Yorkshire &amp; Humber",PARTNERS!$E183="New partner")</f>
        <v>0</v>
      </c>
      <c r="AD159" s="2" t="b">
        <f>AND(PARTNERS!$C183="Elsewhere in the UK",PARTNERS!$E183="New partner")</f>
        <v>0</v>
      </c>
      <c r="AE159" s="2" t="b">
        <f>AND(PARTNERS!$C183="Outside UK",PARTNERS!$E183="New partner")</f>
        <v>0</v>
      </c>
      <c r="AF159" s="2" t="b">
        <f>AND(PARTNERS!$C183="Hull",PARTNERS!$E183="Existing partner")</f>
        <v>0</v>
      </c>
      <c r="AG159" s="2" t="b">
        <f>AND(PARTNERS!$C183="East Riding of Yorkshire",PARTNERS!$E183="Existing partner")</f>
        <v>0</v>
      </c>
      <c r="AH159" s="2" t="b">
        <f>AND(PARTNERS!$C183="Elsewhere in Yorkshire &amp; Humber",PARTNERS!$E183="Existing partner")</f>
        <v>0</v>
      </c>
      <c r="AI159" s="2" t="b">
        <f>AND(PARTNERS!$C183="Elsewhere in the UK",PARTNERS!$E183="Existing partner")</f>
        <v>0</v>
      </c>
      <c r="AJ159" s="2" t="b">
        <f>AND(PARTNERS!$C183="Outside UK",PARTNERS!$E183="Existing partner")</f>
        <v>0</v>
      </c>
      <c r="AK159" s="2" t="b">
        <f>AND(PARTNERS!$D183="Artistic partner",PARTNERS!$E183="New partner")</f>
        <v>0</v>
      </c>
      <c r="AL159" s="2" t="b">
        <f>AND(PARTNERS!$D183="Heritage partner",PARTNERS!$E183="New partner")</f>
        <v>0</v>
      </c>
      <c r="AM159" s="2" t="b">
        <f>AND(PARTNERS!$D183="Funder",PARTNERS!$E183="New partner")</f>
        <v>0</v>
      </c>
      <c r="AN159" s="2" t="b">
        <f>AND(PARTNERS!$D183="Public Service partner",PARTNERS!$E183="New partner")</f>
        <v>0</v>
      </c>
      <c r="AO159" s="2" t="b">
        <f>AND(PARTNERS!$D183="Voluntary Sector / Charity partner",PARTNERS!$E183="New partner")</f>
        <v>0</v>
      </c>
      <c r="AP159" s="2" t="b">
        <f>AND(PARTNERS!$D183="Education partner",PARTNERS!$E183="New partner")</f>
        <v>0</v>
      </c>
      <c r="AQ159" s="2" t="b">
        <f>AND(PARTNERS!$D183="Other",PARTNERS!$E183="New partner")</f>
        <v>0</v>
      </c>
      <c r="AR159" s="2" t="b">
        <f>AND(PARTNERS!$D183="Artistic partner",PARTNERS!$E183="Existing partner")</f>
        <v>0</v>
      </c>
      <c r="AS159" s="2" t="b">
        <f>AND(PARTNERS!$D183="Heritage partner",PARTNERS!$E183="Existing partner")</f>
        <v>0</v>
      </c>
      <c r="AT159" s="2" t="b">
        <f>AND(PARTNERS!$D183="Funder",PARTNERS!$E183="Existing partner")</f>
        <v>0</v>
      </c>
      <c r="AU159" s="2" t="b">
        <f>AND(PARTNERS!$D183="Public Service partner",PARTNERS!$E183="Existing partner")</f>
        <v>0</v>
      </c>
      <c r="AV159" s="2" t="b">
        <f>AND(PARTNERS!$D183="Voluntary Sector / Charity partner",PARTNERS!$E183="Existing partner")</f>
        <v>0</v>
      </c>
      <c r="AW159" s="2" t="b">
        <f>AND(PARTNERS!$D183="Education partner",PARTNERS!$E183="Existing partner")</f>
        <v>0</v>
      </c>
      <c r="AX159" s="2" t="b">
        <f>AND(PARTNERS!$D183="Other",PARTNERS!$E183="Existing partner")</f>
        <v>0</v>
      </c>
    </row>
    <row r="160" spans="20:50">
      <c r="T160" s="2" t="b">
        <f>AND(LEFT('EVENT DELIVERY'!B165,2)="HU",OR(LEN('EVENT DELIVERY'!B165)=6,AND(LEN('EVENT DELIVERY'!B165)=7,MID('EVENT DELIVERY'!B165,4,1)=" ")))</f>
        <v>0</v>
      </c>
      <c r="U160" s="2" t="b">
        <f>AND(LEFT('PROJECT DELIVERY TEAM'!B165,2)="HU",OR(LEN('PROJECT DELIVERY TEAM'!B165)=6,AND(LEN('PROJECT DELIVERY TEAM'!B165)=7,MID('PROJECT DELIVERY TEAM'!B165,4,1)=" ")))</f>
        <v>0</v>
      </c>
      <c r="V160" s="2" t="b">
        <f>AND(LEFT('AUDIENCES &amp; PART... - BY TYPE'!B263,2)="HU",OR(LEN('AUDIENCES &amp; PART... - BY TYPE'!B263)=6,AND(LEN('AUDIENCES &amp; PART... - BY TYPE'!B263)=7,MID('AUDIENCES &amp; PART... - BY TYPE'!B263,4,1)=" ")))</f>
        <v>0</v>
      </c>
      <c r="W160" s="2" t="b">
        <f>AND(LEFT(PARTNERS!B184,2)="HU",OR(LEN(PARTNERS!B184)=6,AND(LEN(PARTNERS!B184)=7,MID(PARTNERS!B184,4,1)=" ")),PARTNERS!E184="New partner")</f>
        <v>0</v>
      </c>
      <c r="X160" s="2" t="b">
        <f>AND(LEFT(PARTNERS!B184,2)="HU",OR(LEN(PARTNERS!B184)=6,AND(LEN(PARTNERS!B184)=7,MID(PARTNERS!B184,4,1)=" ")),PARTNERS!E184="Existing partner")</f>
        <v>0</v>
      </c>
      <c r="Y160" s="2" t="b">
        <f>AND(NOT(AND(LEFT(PARTNERS!B184,2)="HU",OR(LEN(PARTNERS!B184)=6,AND(LEN(PARTNERS!B184)=7,MID(PARTNERS!B184,4,1)=" ")))),PARTNERS!E184="New partner")</f>
        <v>0</v>
      </c>
      <c r="Z160" s="2" t="b">
        <f>AND(NOT(AND(LEFT(PARTNERS!B184,2)="HU",OR(LEN(PARTNERS!B184)=6,AND(LEN(PARTNERS!B184)=7,MID(PARTNERS!B184,4,1)=" ")))),PARTNERS!E184="Existing partner")</f>
        <v>0</v>
      </c>
      <c r="AA160" s="2" t="b">
        <f>AND(PARTNERS!$C184="Hull",PARTNERS!$E184="New partner")</f>
        <v>0</v>
      </c>
      <c r="AB160" s="2" t="b">
        <f>AND(PARTNERS!$C184="East Riding of Yorkshire",PARTNERS!$E184="New partner")</f>
        <v>0</v>
      </c>
      <c r="AC160" s="2" t="b">
        <f>AND(PARTNERS!$C184="Elsewhere in Yorkshire &amp; Humber",PARTNERS!$E184="New partner")</f>
        <v>0</v>
      </c>
      <c r="AD160" s="2" t="b">
        <f>AND(PARTNERS!$C184="Elsewhere in the UK",PARTNERS!$E184="New partner")</f>
        <v>0</v>
      </c>
      <c r="AE160" s="2" t="b">
        <f>AND(PARTNERS!$C184="Outside UK",PARTNERS!$E184="New partner")</f>
        <v>0</v>
      </c>
      <c r="AF160" s="2" t="b">
        <f>AND(PARTNERS!$C184="Hull",PARTNERS!$E184="Existing partner")</f>
        <v>0</v>
      </c>
      <c r="AG160" s="2" t="b">
        <f>AND(PARTNERS!$C184="East Riding of Yorkshire",PARTNERS!$E184="Existing partner")</f>
        <v>0</v>
      </c>
      <c r="AH160" s="2" t="b">
        <f>AND(PARTNERS!$C184="Elsewhere in Yorkshire &amp; Humber",PARTNERS!$E184="Existing partner")</f>
        <v>0</v>
      </c>
      <c r="AI160" s="2" t="b">
        <f>AND(PARTNERS!$C184="Elsewhere in the UK",PARTNERS!$E184="Existing partner")</f>
        <v>0</v>
      </c>
      <c r="AJ160" s="2" t="b">
        <f>AND(PARTNERS!$C184="Outside UK",PARTNERS!$E184="Existing partner")</f>
        <v>0</v>
      </c>
      <c r="AK160" s="2" t="b">
        <f>AND(PARTNERS!$D184="Artistic partner",PARTNERS!$E184="New partner")</f>
        <v>0</v>
      </c>
      <c r="AL160" s="2" t="b">
        <f>AND(PARTNERS!$D184="Heritage partner",PARTNERS!$E184="New partner")</f>
        <v>0</v>
      </c>
      <c r="AM160" s="2" t="b">
        <f>AND(PARTNERS!$D184="Funder",PARTNERS!$E184="New partner")</f>
        <v>0</v>
      </c>
      <c r="AN160" s="2" t="b">
        <f>AND(PARTNERS!$D184="Public Service partner",PARTNERS!$E184="New partner")</f>
        <v>0</v>
      </c>
      <c r="AO160" s="2" t="b">
        <f>AND(PARTNERS!$D184="Voluntary Sector / Charity partner",PARTNERS!$E184="New partner")</f>
        <v>0</v>
      </c>
      <c r="AP160" s="2" t="b">
        <f>AND(PARTNERS!$D184="Education partner",PARTNERS!$E184="New partner")</f>
        <v>0</v>
      </c>
      <c r="AQ160" s="2" t="b">
        <f>AND(PARTNERS!$D184="Other",PARTNERS!$E184="New partner")</f>
        <v>0</v>
      </c>
      <c r="AR160" s="2" t="b">
        <f>AND(PARTNERS!$D184="Artistic partner",PARTNERS!$E184="Existing partner")</f>
        <v>0</v>
      </c>
      <c r="AS160" s="2" t="b">
        <f>AND(PARTNERS!$D184="Heritage partner",PARTNERS!$E184="Existing partner")</f>
        <v>0</v>
      </c>
      <c r="AT160" s="2" t="b">
        <f>AND(PARTNERS!$D184="Funder",PARTNERS!$E184="Existing partner")</f>
        <v>0</v>
      </c>
      <c r="AU160" s="2" t="b">
        <f>AND(PARTNERS!$D184="Public Service partner",PARTNERS!$E184="Existing partner")</f>
        <v>0</v>
      </c>
      <c r="AV160" s="2" t="b">
        <f>AND(PARTNERS!$D184="Voluntary Sector / Charity partner",PARTNERS!$E184="Existing partner")</f>
        <v>0</v>
      </c>
      <c r="AW160" s="2" t="b">
        <f>AND(PARTNERS!$D184="Education partner",PARTNERS!$E184="Existing partner")</f>
        <v>0</v>
      </c>
      <c r="AX160" s="2" t="b">
        <f>AND(PARTNERS!$D184="Other",PARTNERS!$E184="Existing partner")</f>
        <v>0</v>
      </c>
    </row>
    <row r="161" spans="20:50">
      <c r="T161" s="2" t="b">
        <f>AND(LEFT('EVENT DELIVERY'!B166,2)="HU",OR(LEN('EVENT DELIVERY'!B166)=6,AND(LEN('EVENT DELIVERY'!B166)=7,MID('EVENT DELIVERY'!B166,4,1)=" ")))</f>
        <v>0</v>
      </c>
      <c r="U161" s="2" t="b">
        <f>AND(LEFT('PROJECT DELIVERY TEAM'!B166,2)="HU",OR(LEN('PROJECT DELIVERY TEAM'!B166)=6,AND(LEN('PROJECT DELIVERY TEAM'!B166)=7,MID('PROJECT DELIVERY TEAM'!B166,4,1)=" ")))</f>
        <v>0</v>
      </c>
      <c r="V161" s="2" t="b">
        <f>AND(LEFT('AUDIENCES &amp; PART... - BY TYPE'!B264,2)="HU",OR(LEN('AUDIENCES &amp; PART... - BY TYPE'!B264)=6,AND(LEN('AUDIENCES &amp; PART... - BY TYPE'!B264)=7,MID('AUDIENCES &amp; PART... - BY TYPE'!B264,4,1)=" ")))</f>
        <v>0</v>
      </c>
      <c r="W161" s="2" t="b">
        <f>AND(LEFT(PARTNERS!B185,2)="HU",OR(LEN(PARTNERS!B185)=6,AND(LEN(PARTNERS!B185)=7,MID(PARTNERS!B185,4,1)=" ")),PARTNERS!E185="New partner")</f>
        <v>0</v>
      </c>
      <c r="X161" s="2" t="b">
        <f>AND(LEFT(PARTNERS!B185,2)="HU",OR(LEN(PARTNERS!B185)=6,AND(LEN(PARTNERS!B185)=7,MID(PARTNERS!B185,4,1)=" ")),PARTNERS!E185="Existing partner")</f>
        <v>0</v>
      </c>
      <c r="Y161" s="2" t="b">
        <f>AND(NOT(AND(LEFT(PARTNERS!B185,2)="HU",OR(LEN(PARTNERS!B185)=6,AND(LEN(PARTNERS!B185)=7,MID(PARTNERS!B185,4,1)=" ")))),PARTNERS!E185="New partner")</f>
        <v>0</v>
      </c>
      <c r="Z161" s="2" t="b">
        <f>AND(NOT(AND(LEFT(PARTNERS!B185,2)="HU",OR(LEN(PARTNERS!B185)=6,AND(LEN(PARTNERS!B185)=7,MID(PARTNERS!B185,4,1)=" ")))),PARTNERS!E185="Existing partner")</f>
        <v>0</v>
      </c>
      <c r="AA161" s="2" t="b">
        <f>AND(PARTNERS!$C185="Hull",PARTNERS!$E185="New partner")</f>
        <v>0</v>
      </c>
      <c r="AB161" s="2" t="b">
        <f>AND(PARTNERS!$C185="East Riding of Yorkshire",PARTNERS!$E185="New partner")</f>
        <v>0</v>
      </c>
      <c r="AC161" s="2" t="b">
        <f>AND(PARTNERS!$C185="Elsewhere in Yorkshire &amp; Humber",PARTNERS!$E185="New partner")</f>
        <v>0</v>
      </c>
      <c r="AD161" s="2" t="b">
        <f>AND(PARTNERS!$C185="Elsewhere in the UK",PARTNERS!$E185="New partner")</f>
        <v>0</v>
      </c>
      <c r="AE161" s="2" t="b">
        <f>AND(PARTNERS!$C185="Outside UK",PARTNERS!$E185="New partner")</f>
        <v>0</v>
      </c>
      <c r="AF161" s="2" t="b">
        <f>AND(PARTNERS!$C185="Hull",PARTNERS!$E185="Existing partner")</f>
        <v>0</v>
      </c>
      <c r="AG161" s="2" t="b">
        <f>AND(PARTNERS!$C185="East Riding of Yorkshire",PARTNERS!$E185="Existing partner")</f>
        <v>0</v>
      </c>
      <c r="AH161" s="2" t="b">
        <f>AND(PARTNERS!$C185="Elsewhere in Yorkshire &amp; Humber",PARTNERS!$E185="Existing partner")</f>
        <v>0</v>
      </c>
      <c r="AI161" s="2" t="b">
        <f>AND(PARTNERS!$C185="Elsewhere in the UK",PARTNERS!$E185="Existing partner")</f>
        <v>0</v>
      </c>
      <c r="AJ161" s="2" t="b">
        <f>AND(PARTNERS!$C185="Outside UK",PARTNERS!$E185="Existing partner")</f>
        <v>0</v>
      </c>
      <c r="AK161" s="2" t="b">
        <f>AND(PARTNERS!$D185="Artistic partner",PARTNERS!$E185="New partner")</f>
        <v>0</v>
      </c>
      <c r="AL161" s="2" t="b">
        <f>AND(PARTNERS!$D185="Heritage partner",PARTNERS!$E185="New partner")</f>
        <v>0</v>
      </c>
      <c r="AM161" s="2" t="b">
        <f>AND(PARTNERS!$D185="Funder",PARTNERS!$E185="New partner")</f>
        <v>0</v>
      </c>
      <c r="AN161" s="2" t="b">
        <f>AND(PARTNERS!$D185="Public Service partner",PARTNERS!$E185="New partner")</f>
        <v>0</v>
      </c>
      <c r="AO161" s="2" t="b">
        <f>AND(PARTNERS!$D185="Voluntary Sector / Charity partner",PARTNERS!$E185="New partner")</f>
        <v>0</v>
      </c>
      <c r="AP161" s="2" t="b">
        <f>AND(PARTNERS!$D185="Education partner",PARTNERS!$E185="New partner")</f>
        <v>0</v>
      </c>
      <c r="AQ161" s="2" t="b">
        <f>AND(PARTNERS!$D185="Other",PARTNERS!$E185="New partner")</f>
        <v>0</v>
      </c>
      <c r="AR161" s="2" t="b">
        <f>AND(PARTNERS!$D185="Artistic partner",PARTNERS!$E185="Existing partner")</f>
        <v>0</v>
      </c>
      <c r="AS161" s="2" t="b">
        <f>AND(PARTNERS!$D185="Heritage partner",PARTNERS!$E185="Existing partner")</f>
        <v>0</v>
      </c>
      <c r="AT161" s="2" t="b">
        <f>AND(PARTNERS!$D185="Funder",PARTNERS!$E185="Existing partner")</f>
        <v>0</v>
      </c>
      <c r="AU161" s="2" t="b">
        <f>AND(PARTNERS!$D185="Public Service partner",PARTNERS!$E185="Existing partner")</f>
        <v>0</v>
      </c>
      <c r="AV161" s="2" t="b">
        <f>AND(PARTNERS!$D185="Voluntary Sector / Charity partner",PARTNERS!$E185="Existing partner")</f>
        <v>0</v>
      </c>
      <c r="AW161" s="2" t="b">
        <f>AND(PARTNERS!$D185="Education partner",PARTNERS!$E185="Existing partner")</f>
        <v>0</v>
      </c>
      <c r="AX161" s="2" t="b">
        <f>AND(PARTNERS!$D185="Other",PARTNERS!$E185="Existing partner")</f>
        <v>0</v>
      </c>
    </row>
    <row r="162" spans="20:50">
      <c r="T162" s="2" t="b">
        <f>AND(LEFT('EVENT DELIVERY'!B167,2)="HU",OR(LEN('EVENT DELIVERY'!B167)=6,AND(LEN('EVENT DELIVERY'!B167)=7,MID('EVENT DELIVERY'!B167,4,1)=" ")))</f>
        <v>0</v>
      </c>
      <c r="U162" s="2" t="b">
        <f>AND(LEFT('PROJECT DELIVERY TEAM'!B167,2)="HU",OR(LEN('PROJECT DELIVERY TEAM'!B167)=6,AND(LEN('PROJECT DELIVERY TEAM'!B167)=7,MID('PROJECT DELIVERY TEAM'!B167,4,1)=" ")))</f>
        <v>0</v>
      </c>
      <c r="V162" s="2" t="b">
        <f>AND(LEFT('AUDIENCES &amp; PART... - BY TYPE'!B265,2)="HU",OR(LEN('AUDIENCES &amp; PART... - BY TYPE'!B265)=6,AND(LEN('AUDIENCES &amp; PART... - BY TYPE'!B265)=7,MID('AUDIENCES &amp; PART... - BY TYPE'!B265,4,1)=" ")))</f>
        <v>0</v>
      </c>
      <c r="W162" s="2" t="b">
        <f>AND(LEFT(PARTNERS!B186,2)="HU",OR(LEN(PARTNERS!B186)=6,AND(LEN(PARTNERS!B186)=7,MID(PARTNERS!B186,4,1)=" ")),PARTNERS!E186="New partner")</f>
        <v>0</v>
      </c>
      <c r="X162" s="2" t="b">
        <f>AND(LEFT(PARTNERS!B186,2)="HU",OR(LEN(PARTNERS!B186)=6,AND(LEN(PARTNERS!B186)=7,MID(PARTNERS!B186,4,1)=" ")),PARTNERS!E186="Existing partner")</f>
        <v>0</v>
      </c>
      <c r="Y162" s="2" t="b">
        <f>AND(NOT(AND(LEFT(PARTNERS!B186,2)="HU",OR(LEN(PARTNERS!B186)=6,AND(LEN(PARTNERS!B186)=7,MID(PARTNERS!B186,4,1)=" ")))),PARTNERS!E186="New partner")</f>
        <v>0</v>
      </c>
      <c r="Z162" s="2" t="b">
        <f>AND(NOT(AND(LEFT(PARTNERS!B186,2)="HU",OR(LEN(PARTNERS!B186)=6,AND(LEN(PARTNERS!B186)=7,MID(PARTNERS!B186,4,1)=" ")))),PARTNERS!E186="Existing partner")</f>
        <v>0</v>
      </c>
      <c r="AA162" s="2" t="b">
        <f>AND(PARTNERS!$C186="Hull",PARTNERS!$E186="New partner")</f>
        <v>0</v>
      </c>
      <c r="AB162" s="2" t="b">
        <f>AND(PARTNERS!$C186="East Riding of Yorkshire",PARTNERS!$E186="New partner")</f>
        <v>0</v>
      </c>
      <c r="AC162" s="2" t="b">
        <f>AND(PARTNERS!$C186="Elsewhere in Yorkshire &amp; Humber",PARTNERS!$E186="New partner")</f>
        <v>0</v>
      </c>
      <c r="AD162" s="2" t="b">
        <f>AND(PARTNERS!$C186="Elsewhere in the UK",PARTNERS!$E186="New partner")</f>
        <v>0</v>
      </c>
      <c r="AE162" s="2" t="b">
        <f>AND(PARTNERS!$C186="Outside UK",PARTNERS!$E186="New partner")</f>
        <v>0</v>
      </c>
      <c r="AF162" s="2" t="b">
        <f>AND(PARTNERS!$C186="Hull",PARTNERS!$E186="Existing partner")</f>
        <v>0</v>
      </c>
      <c r="AG162" s="2" t="b">
        <f>AND(PARTNERS!$C186="East Riding of Yorkshire",PARTNERS!$E186="Existing partner")</f>
        <v>0</v>
      </c>
      <c r="AH162" s="2" t="b">
        <f>AND(PARTNERS!$C186="Elsewhere in Yorkshire &amp; Humber",PARTNERS!$E186="Existing partner")</f>
        <v>0</v>
      </c>
      <c r="AI162" s="2" t="b">
        <f>AND(PARTNERS!$C186="Elsewhere in the UK",PARTNERS!$E186="Existing partner")</f>
        <v>0</v>
      </c>
      <c r="AJ162" s="2" t="b">
        <f>AND(PARTNERS!$C186="Outside UK",PARTNERS!$E186="Existing partner")</f>
        <v>0</v>
      </c>
      <c r="AK162" s="2" t="b">
        <f>AND(PARTNERS!$D186="Artistic partner",PARTNERS!$E186="New partner")</f>
        <v>0</v>
      </c>
      <c r="AL162" s="2" t="b">
        <f>AND(PARTNERS!$D186="Heritage partner",PARTNERS!$E186="New partner")</f>
        <v>0</v>
      </c>
      <c r="AM162" s="2" t="b">
        <f>AND(PARTNERS!$D186="Funder",PARTNERS!$E186="New partner")</f>
        <v>0</v>
      </c>
      <c r="AN162" s="2" t="b">
        <f>AND(PARTNERS!$D186="Public Service partner",PARTNERS!$E186="New partner")</f>
        <v>0</v>
      </c>
      <c r="AO162" s="2" t="b">
        <f>AND(PARTNERS!$D186="Voluntary Sector / Charity partner",PARTNERS!$E186="New partner")</f>
        <v>0</v>
      </c>
      <c r="AP162" s="2" t="b">
        <f>AND(PARTNERS!$D186="Education partner",PARTNERS!$E186="New partner")</f>
        <v>0</v>
      </c>
      <c r="AQ162" s="2" t="b">
        <f>AND(PARTNERS!$D186="Other",PARTNERS!$E186="New partner")</f>
        <v>0</v>
      </c>
      <c r="AR162" s="2" t="b">
        <f>AND(PARTNERS!$D186="Artistic partner",PARTNERS!$E186="Existing partner")</f>
        <v>0</v>
      </c>
      <c r="AS162" s="2" t="b">
        <f>AND(PARTNERS!$D186="Heritage partner",PARTNERS!$E186="Existing partner")</f>
        <v>0</v>
      </c>
      <c r="AT162" s="2" t="b">
        <f>AND(PARTNERS!$D186="Funder",PARTNERS!$E186="Existing partner")</f>
        <v>0</v>
      </c>
      <c r="AU162" s="2" t="b">
        <f>AND(PARTNERS!$D186="Public Service partner",PARTNERS!$E186="Existing partner")</f>
        <v>0</v>
      </c>
      <c r="AV162" s="2" t="b">
        <f>AND(PARTNERS!$D186="Voluntary Sector / Charity partner",PARTNERS!$E186="Existing partner")</f>
        <v>0</v>
      </c>
      <c r="AW162" s="2" t="b">
        <f>AND(PARTNERS!$D186="Education partner",PARTNERS!$E186="Existing partner")</f>
        <v>0</v>
      </c>
      <c r="AX162" s="2" t="b">
        <f>AND(PARTNERS!$D186="Other",PARTNERS!$E186="Existing partner")</f>
        <v>0</v>
      </c>
    </row>
    <row r="163" spans="20:50">
      <c r="T163" s="2" t="b">
        <f>AND(LEFT('EVENT DELIVERY'!B168,2)="HU",OR(LEN('EVENT DELIVERY'!B168)=6,AND(LEN('EVENT DELIVERY'!B168)=7,MID('EVENT DELIVERY'!B168,4,1)=" ")))</f>
        <v>0</v>
      </c>
      <c r="U163" s="2" t="b">
        <f>AND(LEFT('PROJECT DELIVERY TEAM'!B168,2)="HU",OR(LEN('PROJECT DELIVERY TEAM'!B168)=6,AND(LEN('PROJECT DELIVERY TEAM'!B168)=7,MID('PROJECT DELIVERY TEAM'!B168,4,1)=" ")))</f>
        <v>0</v>
      </c>
      <c r="V163" s="2" t="b">
        <f>AND(LEFT('AUDIENCES &amp; PART... - BY TYPE'!B266,2)="HU",OR(LEN('AUDIENCES &amp; PART... - BY TYPE'!B266)=6,AND(LEN('AUDIENCES &amp; PART... - BY TYPE'!B266)=7,MID('AUDIENCES &amp; PART... - BY TYPE'!B266,4,1)=" ")))</f>
        <v>0</v>
      </c>
      <c r="W163" s="2" t="b">
        <f>AND(LEFT(PARTNERS!B187,2)="HU",OR(LEN(PARTNERS!B187)=6,AND(LEN(PARTNERS!B187)=7,MID(PARTNERS!B187,4,1)=" ")),PARTNERS!E187="New partner")</f>
        <v>0</v>
      </c>
      <c r="X163" s="2" t="b">
        <f>AND(LEFT(PARTNERS!B187,2)="HU",OR(LEN(PARTNERS!B187)=6,AND(LEN(PARTNERS!B187)=7,MID(PARTNERS!B187,4,1)=" ")),PARTNERS!E187="Existing partner")</f>
        <v>0</v>
      </c>
      <c r="Y163" s="2" t="b">
        <f>AND(NOT(AND(LEFT(PARTNERS!B187,2)="HU",OR(LEN(PARTNERS!B187)=6,AND(LEN(PARTNERS!B187)=7,MID(PARTNERS!B187,4,1)=" ")))),PARTNERS!E187="New partner")</f>
        <v>0</v>
      </c>
      <c r="Z163" s="2" t="b">
        <f>AND(NOT(AND(LEFT(PARTNERS!B187,2)="HU",OR(LEN(PARTNERS!B187)=6,AND(LEN(PARTNERS!B187)=7,MID(PARTNERS!B187,4,1)=" ")))),PARTNERS!E187="Existing partner")</f>
        <v>0</v>
      </c>
      <c r="AA163" s="2" t="b">
        <f>AND(PARTNERS!$C187="Hull",PARTNERS!$E187="New partner")</f>
        <v>0</v>
      </c>
      <c r="AB163" s="2" t="b">
        <f>AND(PARTNERS!$C187="East Riding of Yorkshire",PARTNERS!$E187="New partner")</f>
        <v>0</v>
      </c>
      <c r="AC163" s="2" t="b">
        <f>AND(PARTNERS!$C187="Elsewhere in Yorkshire &amp; Humber",PARTNERS!$E187="New partner")</f>
        <v>0</v>
      </c>
      <c r="AD163" s="2" t="b">
        <f>AND(PARTNERS!$C187="Elsewhere in the UK",PARTNERS!$E187="New partner")</f>
        <v>0</v>
      </c>
      <c r="AE163" s="2" t="b">
        <f>AND(PARTNERS!$C187="Outside UK",PARTNERS!$E187="New partner")</f>
        <v>0</v>
      </c>
      <c r="AF163" s="2" t="b">
        <f>AND(PARTNERS!$C187="Hull",PARTNERS!$E187="Existing partner")</f>
        <v>0</v>
      </c>
      <c r="AG163" s="2" t="b">
        <f>AND(PARTNERS!$C187="East Riding of Yorkshire",PARTNERS!$E187="Existing partner")</f>
        <v>0</v>
      </c>
      <c r="AH163" s="2" t="b">
        <f>AND(PARTNERS!$C187="Elsewhere in Yorkshire &amp; Humber",PARTNERS!$E187="Existing partner")</f>
        <v>0</v>
      </c>
      <c r="AI163" s="2" t="b">
        <f>AND(PARTNERS!$C187="Elsewhere in the UK",PARTNERS!$E187="Existing partner")</f>
        <v>0</v>
      </c>
      <c r="AJ163" s="2" t="b">
        <f>AND(PARTNERS!$C187="Outside UK",PARTNERS!$E187="Existing partner")</f>
        <v>0</v>
      </c>
      <c r="AK163" s="2" t="b">
        <f>AND(PARTNERS!$D187="Artistic partner",PARTNERS!$E187="New partner")</f>
        <v>0</v>
      </c>
      <c r="AL163" s="2" t="b">
        <f>AND(PARTNERS!$D187="Heritage partner",PARTNERS!$E187="New partner")</f>
        <v>0</v>
      </c>
      <c r="AM163" s="2" t="b">
        <f>AND(PARTNERS!$D187="Funder",PARTNERS!$E187="New partner")</f>
        <v>0</v>
      </c>
      <c r="AN163" s="2" t="b">
        <f>AND(PARTNERS!$D187="Public Service partner",PARTNERS!$E187="New partner")</f>
        <v>0</v>
      </c>
      <c r="AO163" s="2" t="b">
        <f>AND(PARTNERS!$D187="Voluntary Sector / Charity partner",PARTNERS!$E187="New partner")</f>
        <v>0</v>
      </c>
      <c r="AP163" s="2" t="b">
        <f>AND(PARTNERS!$D187="Education partner",PARTNERS!$E187="New partner")</f>
        <v>0</v>
      </c>
      <c r="AQ163" s="2" t="b">
        <f>AND(PARTNERS!$D187="Other",PARTNERS!$E187="New partner")</f>
        <v>0</v>
      </c>
      <c r="AR163" s="2" t="b">
        <f>AND(PARTNERS!$D187="Artistic partner",PARTNERS!$E187="Existing partner")</f>
        <v>0</v>
      </c>
      <c r="AS163" s="2" t="b">
        <f>AND(PARTNERS!$D187="Heritage partner",PARTNERS!$E187="Existing partner")</f>
        <v>0</v>
      </c>
      <c r="AT163" s="2" t="b">
        <f>AND(PARTNERS!$D187="Funder",PARTNERS!$E187="Existing partner")</f>
        <v>0</v>
      </c>
      <c r="AU163" s="2" t="b">
        <f>AND(PARTNERS!$D187="Public Service partner",PARTNERS!$E187="Existing partner")</f>
        <v>0</v>
      </c>
      <c r="AV163" s="2" t="b">
        <f>AND(PARTNERS!$D187="Voluntary Sector / Charity partner",PARTNERS!$E187="Existing partner")</f>
        <v>0</v>
      </c>
      <c r="AW163" s="2" t="b">
        <f>AND(PARTNERS!$D187="Education partner",PARTNERS!$E187="Existing partner")</f>
        <v>0</v>
      </c>
      <c r="AX163" s="2" t="b">
        <f>AND(PARTNERS!$D187="Other",PARTNERS!$E187="Existing partner")</f>
        <v>0</v>
      </c>
    </row>
    <row r="164" spans="20:50">
      <c r="T164" s="2" t="b">
        <f>AND(LEFT('EVENT DELIVERY'!B169,2)="HU",OR(LEN('EVENT DELIVERY'!B169)=6,AND(LEN('EVENT DELIVERY'!B169)=7,MID('EVENT DELIVERY'!B169,4,1)=" ")))</f>
        <v>0</v>
      </c>
      <c r="U164" s="2" t="b">
        <f>AND(LEFT('PROJECT DELIVERY TEAM'!B169,2)="HU",OR(LEN('PROJECT DELIVERY TEAM'!B169)=6,AND(LEN('PROJECT DELIVERY TEAM'!B169)=7,MID('PROJECT DELIVERY TEAM'!B169,4,1)=" ")))</f>
        <v>0</v>
      </c>
      <c r="V164" s="2" t="b">
        <f>AND(LEFT('AUDIENCES &amp; PART... - BY TYPE'!B267,2)="HU",OR(LEN('AUDIENCES &amp; PART... - BY TYPE'!B267)=6,AND(LEN('AUDIENCES &amp; PART... - BY TYPE'!B267)=7,MID('AUDIENCES &amp; PART... - BY TYPE'!B267,4,1)=" ")))</f>
        <v>0</v>
      </c>
      <c r="W164" s="2" t="b">
        <f>AND(LEFT(PARTNERS!B188,2)="HU",OR(LEN(PARTNERS!B188)=6,AND(LEN(PARTNERS!B188)=7,MID(PARTNERS!B188,4,1)=" ")),PARTNERS!E188="New partner")</f>
        <v>0</v>
      </c>
      <c r="X164" s="2" t="b">
        <f>AND(LEFT(PARTNERS!B188,2)="HU",OR(LEN(PARTNERS!B188)=6,AND(LEN(PARTNERS!B188)=7,MID(PARTNERS!B188,4,1)=" ")),PARTNERS!E188="Existing partner")</f>
        <v>0</v>
      </c>
      <c r="Y164" s="2" t="b">
        <f>AND(NOT(AND(LEFT(PARTNERS!B188,2)="HU",OR(LEN(PARTNERS!B188)=6,AND(LEN(PARTNERS!B188)=7,MID(PARTNERS!B188,4,1)=" ")))),PARTNERS!E188="New partner")</f>
        <v>0</v>
      </c>
      <c r="Z164" s="2" t="b">
        <f>AND(NOT(AND(LEFT(PARTNERS!B188,2)="HU",OR(LEN(PARTNERS!B188)=6,AND(LEN(PARTNERS!B188)=7,MID(PARTNERS!B188,4,1)=" ")))),PARTNERS!E188="Existing partner")</f>
        <v>0</v>
      </c>
      <c r="AA164" s="2" t="b">
        <f>AND(PARTNERS!$C188="Hull",PARTNERS!$E188="New partner")</f>
        <v>0</v>
      </c>
      <c r="AB164" s="2" t="b">
        <f>AND(PARTNERS!$C188="East Riding of Yorkshire",PARTNERS!$E188="New partner")</f>
        <v>0</v>
      </c>
      <c r="AC164" s="2" t="b">
        <f>AND(PARTNERS!$C188="Elsewhere in Yorkshire &amp; Humber",PARTNERS!$E188="New partner")</f>
        <v>0</v>
      </c>
      <c r="AD164" s="2" t="b">
        <f>AND(PARTNERS!$C188="Elsewhere in the UK",PARTNERS!$E188="New partner")</f>
        <v>0</v>
      </c>
      <c r="AE164" s="2" t="b">
        <f>AND(PARTNERS!$C188="Outside UK",PARTNERS!$E188="New partner")</f>
        <v>0</v>
      </c>
      <c r="AF164" s="2" t="b">
        <f>AND(PARTNERS!$C188="Hull",PARTNERS!$E188="Existing partner")</f>
        <v>0</v>
      </c>
      <c r="AG164" s="2" t="b">
        <f>AND(PARTNERS!$C188="East Riding of Yorkshire",PARTNERS!$E188="Existing partner")</f>
        <v>0</v>
      </c>
      <c r="AH164" s="2" t="b">
        <f>AND(PARTNERS!$C188="Elsewhere in Yorkshire &amp; Humber",PARTNERS!$E188="Existing partner")</f>
        <v>0</v>
      </c>
      <c r="AI164" s="2" t="b">
        <f>AND(PARTNERS!$C188="Elsewhere in the UK",PARTNERS!$E188="Existing partner")</f>
        <v>0</v>
      </c>
      <c r="AJ164" s="2" t="b">
        <f>AND(PARTNERS!$C188="Outside UK",PARTNERS!$E188="Existing partner")</f>
        <v>0</v>
      </c>
      <c r="AK164" s="2" t="b">
        <f>AND(PARTNERS!$D188="Artistic partner",PARTNERS!$E188="New partner")</f>
        <v>0</v>
      </c>
      <c r="AL164" s="2" t="b">
        <f>AND(PARTNERS!$D188="Heritage partner",PARTNERS!$E188="New partner")</f>
        <v>0</v>
      </c>
      <c r="AM164" s="2" t="b">
        <f>AND(PARTNERS!$D188="Funder",PARTNERS!$E188="New partner")</f>
        <v>0</v>
      </c>
      <c r="AN164" s="2" t="b">
        <f>AND(PARTNERS!$D188="Public Service partner",PARTNERS!$E188="New partner")</f>
        <v>0</v>
      </c>
      <c r="AO164" s="2" t="b">
        <f>AND(PARTNERS!$D188="Voluntary Sector / Charity partner",PARTNERS!$E188="New partner")</f>
        <v>0</v>
      </c>
      <c r="AP164" s="2" t="b">
        <f>AND(PARTNERS!$D188="Education partner",PARTNERS!$E188="New partner")</f>
        <v>0</v>
      </c>
      <c r="AQ164" s="2" t="b">
        <f>AND(PARTNERS!$D188="Other",PARTNERS!$E188="New partner")</f>
        <v>0</v>
      </c>
      <c r="AR164" s="2" t="b">
        <f>AND(PARTNERS!$D188="Artistic partner",PARTNERS!$E188="Existing partner")</f>
        <v>0</v>
      </c>
      <c r="AS164" s="2" t="b">
        <f>AND(PARTNERS!$D188="Heritage partner",PARTNERS!$E188="Existing partner")</f>
        <v>0</v>
      </c>
      <c r="AT164" s="2" t="b">
        <f>AND(PARTNERS!$D188="Funder",PARTNERS!$E188="Existing partner")</f>
        <v>0</v>
      </c>
      <c r="AU164" s="2" t="b">
        <f>AND(PARTNERS!$D188="Public Service partner",PARTNERS!$E188="Existing partner")</f>
        <v>0</v>
      </c>
      <c r="AV164" s="2" t="b">
        <f>AND(PARTNERS!$D188="Voluntary Sector / Charity partner",PARTNERS!$E188="Existing partner")</f>
        <v>0</v>
      </c>
      <c r="AW164" s="2" t="b">
        <f>AND(PARTNERS!$D188="Education partner",PARTNERS!$E188="Existing partner")</f>
        <v>0</v>
      </c>
      <c r="AX164" s="2" t="b">
        <f>AND(PARTNERS!$D188="Other",PARTNERS!$E188="Existing partner")</f>
        <v>0</v>
      </c>
    </row>
    <row r="165" spans="20:50">
      <c r="T165" s="2" t="b">
        <f>AND(LEFT('EVENT DELIVERY'!B170,2)="HU",OR(LEN('EVENT DELIVERY'!B170)=6,AND(LEN('EVENT DELIVERY'!B170)=7,MID('EVENT DELIVERY'!B170,4,1)=" ")))</f>
        <v>0</v>
      </c>
      <c r="U165" s="2" t="b">
        <f>AND(LEFT('PROJECT DELIVERY TEAM'!B170,2)="HU",OR(LEN('PROJECT DELIVERY TEAM'!B170)=6,AND(LEN('PROJECT DELIVERY TEAM'!B170)=7,MID('PROJECT DELIVERY TEAM'!B170,4,1)=" ")))</f>
        <v>0</v>
      </c>
      <c r="V165" s="2" t="b">
        <f>AND(LEFT('AUDIENCES &amp; PART... - BY TYPE'!B268,2)="HU",OR(LEN('AUDIENCES &amp; PART... - BY TYPE'!B268)=6,AND(LEN('AUDIENCES &amp; PART... - BY TYPE'!B268)=7,MID('AUDIENCES &amp; PART... - BY TYPE'!B268,4,1)=" ")))</f>
        <v>0</v>
      </c>
      <c r="W165" s="2" t="b">
        <f>AND(LEFT(PARTNERS!B189,2)="HU",OR(LEN(PARTNERS!B189)=6,AND(LEN(PARTNERS!B189)=7,MID(PARTNERS!B189,4,1)=" ")),PARTNERS!E189="New partner")</f>
        <v>0</v>
      </c>
      <c r="X165" s="2" t="b">
        <f>AND(LEFT(PARTNERS!B189,2)="HU",OR(LEN(PARTNERS!B189)=6,AND(LEN(PARTNERS!B189)=7,MID(PARTNERS!B189,4,1)=" ")),PARTNERS!E189="Existing partner")</f>
        <v>0</v>
      </c>
      <c r="Y165" s="2" t="b">
        <f>AND(NOT(AND(LEFT(PARTNERS!B189,2)="HU",OR(LEN(PARTNERS!B189)=6,AND(LEN(PARTNERS!B189)=7,MID(PARTNERS!B189,4,1)=" ")))),PARTNERS!E189="New partner")</f>
        <v>0</v>
      </c>
      <c r="Z165" s="2" t="b">
        <f>AND(NOT(AND(LEFT(PARTNERS!B189,2)="HU",OR(LEN(PARTNERS!B189)=6,AND(LEN(PARTNERS!B189)=7,MID(PARTNERS!B189,4,1)=" ")))),PARTNERS!E189="Existing partner")</f>
        <v>0</v>
      </c>
      <c r="AA165" s="2" t="b">
        <f>AND(PARTNERS!$C189="Hull",PARTNERS!$E189="New partner")</f>
        <v>0</v>
      </c>
      <c r="AB165" s="2" t="b">
        <f>AND(PARTNERS!$C189="East Riding of Yorkshire",PARTNERS!$E189="New partner")</f>
        <v>0</v>
      </c>
      <c r="AC165" s="2" t="b">
        <f>AND(PARTNERS!$C189="Elsewhere in Yorkshire &amp; Humber",PARTNERS!$E189="New partner")</f>
        <v>0</v>
      </c>
      <c r="AD165" s="2" t="b">
        <f>AND(PARTNERS!$C189="Elsewhere in the UK",PARTNERS!$E189="New partner")</f>
        <v>0</v>
      </c>
      <c r="AE165" s="2" t="b">
        <f>AND(PARTNERS!$C189="Outside UK",PARTNERS!$E189="New partner")</f>
        <v>0</v>
      </c>
      <c r="AF165" s="2" t="b">
        <f>AND(PARTNERS!$C189="Hull",PARTNERS!$E189="Existing partner")</f>
        <v>0</v>
      </c>
      <c r="AG165" s="2" t="b">
        <f>AND(PARTNERS!$C189="East Riding of Yorkshire",PARTNERS!$E189="Existing partner")</f>
        <v>0</v>
      </c>
      <c r="AH165" s="2" t="b">
        <f>AND(PARTNERS!$C189="Elsewhere in Yorkshire &amp; Humber",PARTNERS!$E189="Existing partner")</f>
        <v>0</v>
      </c>
      <c r="AI165" s="2" t="b">
        <f>AND(PARTNERS!$C189="Elsewhere in the UK",PARTNERS!$E189="Existing partner")</f>
        <v>0</v>
      </c>
      <c r="AJ165" s="2" t="b">
        <f>AND(PARTNERS!$C189="Outside UK",PARTNERS!$E189="Existing partner")</f>
        <v>0</v>
      </c>
      <c r="AK165" s="2" t="b">
        <f>AND(PARTNERS!$D189="Artistic partner",PARTNERS!$E189="New partner")</f>
        <v>0</v>
      </c>
      <c r="AL165" s="2" t="b">
        <f>AND(PARTNERS!$D189="Heritage partner",PARTNERS!$E189="New partner")</f>
        <v>0</v>
      </c>
      <c r="AM165" s="2" t="b">
        <f>AND(PARTNERS!$D189="Funder",PARTNERS!$E189="New partner")</f>
        <v>0</v>
      </c>
      <c r="AN165" s="2" t="b">
        <f>AND(PARTNERS!$D189="Public Service partner",PARTNERS!$E189="New partner")</f>
        <v>0</v>
      </c>
      <c r="AO165" s="2" t="b">
        <f>AND(PARTNERS!$D189="Voluntary Sector / Charity partner",PARTNERS!$E189="New partner")</f>
        <v>0</v>
      </c>
      <c r="AP165" s="2" t="b">
        <f>AND(PARTNERS!$D189="Education partner",PARTNERS!$E189="New partner")</f>
        <v>0</v>
      </c>
      <c r="AQ165" s="2" t="b">
        <f>AND(PARTNERS!$D189="Other",PARTNERS!$E189="New partner")</f>
        <v>0</v>
      </c>
      <c r="AR165" s="2" t="b">
        <f>AND(PARTNERS!$D189="Artistic partner",PARTNERS!$E189="Existing partner")</f>
        <v>0</v>
      </c>
      <c r="AS165" s="2" t="b">
        <f>AND(PARTNERS!$D189="Heritage partner",PARTNERS!$E189="Existing partner")</f>
        <v>0</v>
      </c>
      <c r="AT165" s="2" t="b">
        <f>AND(PARTNERS!$D189="Funder",PARTNERS!$E189="Existing partner")</f>
        <v>0</v>
      </c>
      <c r="AU165" s="2" t="b">
        <f>AND(PARTNERS!$D189="Public Service partner",PARTNERS!$E189="Existing partner")</f>
        <v>0</v>
      </c>
      <c r="AV165" s="2" t="b">
        <f>AND(PARTNERS!$D189="Voluntary Sector / Charity partner",PARTNERS!$E189="Existing partner")</f>
        <v>0</v>
      </c>
      <c r="AW165" s="2" t="b">
        <f>AND(PARTNERS!$D189="Education partner",PARTNERS!$E189="Existing partner")</f>
        <v>0</v>
      </c>
      <c r="AX165" s="2" t="b">
        <f>AND(PARTNERS!$D189="Other",PARTNERS!$E189="Existing partner")</f>
        <v>0</v>
      </c>
    </row>
    <row r="166" spans="20:50">
      <c r="T166" s="2" t="b">
        <f>AND(LEFT('EVENT DELIVERY'!B171,2)="HU",OR(LEN('EVENT DELIVERY'!B171)=6,AND(LEN('EVENT DELIVERY'!B171)=7,MID('EVENT DELIVERY'!B171,4,1)=" ")))</f>
        <v>0</v>
      </c>
      <c r="U166" s="2" t="b">
        <f>AND(LEFT('PROJECT DELIVERY TEAM'!B171,2)="HU",OR(LEN('PROJECT DELIVERY TEAM'!B171)=6,AND(LEN('PROJECT DELIVERY TEAM'!B171)=7,MID('PROJECT DELIVERY TEAM'!B171,4,1)=" ")))</f>
        <v>0</v>
      </c>
      <c r="V166" s="2" t="b">
        <f>AND(LEFT('AUDIENCES &amp; PART... - BY TYPE'!B269,2)="HU",OR(LEN('AUDIENCES &amp; PART... - BY TYPE'!B269)=6,AND(LEN('AUDIENCES &amp; PART... - BY TYPE'!B269)=7,MID('AUDIENCES &amp; PART... - BY TYPE'!B269,4,1)=" ")))</f>
        <v>0</v>
      </c>
      <c r="W166" s="2" t="b">
        <f>AND(LEFT(PARTNERS!B190,2)="HU",OR(LEN(PARTNERS!B190)=6,AND(LEN(PARTNERS!B190)=7,MID(PARTNERS!B190,4,1)=" ")),PARTNERS!E190="New partner")</f>
        <v>0</v>
      </c>
      <c r="X166" s="2" t="b">
        <f>AND(LEFT(PARTNERS!B190,2)="HU",OR(LEN(PARTNERS!B190)=6,AND(LEN(PARTNERS!B190)=7,MID(PARTNERS!B190,4,1)=" ")),PARTNERS!E190="Existing partner")</f>
        <v>0</v>
      </c>
      <c r="Y166" s="2" t="b">
        <f>AND(NOT(AND(LEFT(PARTNERS!B190,2)="HU",OR(LEN(PARTNERS!B190)=6,AND(LEN(PARTNERS!B190)=7,MID(PARTNERS!B190,4,1)=" ")))),PARTNERS!E190="New partner")</f>
        <v>0</v>
      </c>
      <c r="Z166" s="2" t="b">
        <f>AND(NOT(AND(LEFT(PARTNERS!B190,2)="HU",OR(LEN(PARTNERS!B190)=6,AND(LEN(PARTNERS!B190)=7,MID(PARTNERS!B190,4,1)=" ")))),PARTNERS!E190="Existing partner")</f>
        <v>0</v>
      </c>
      <c r="AA166" s="2" t="b">
        <f>AND(PARTNERS!$C190="Hull",PARTNERS!$E190="New partner")</f>
        <v>0</v>
      </c>
      <c r="AB166" s="2" t="b">
        <f>AND(PARTNERS!$C190="East Riding of Yorkshire",PARTNERS!$E190="New partner")</f>
        <v>0</v>
      </c>
      <c r="AC166" s="2" t="b">
        <f>AND(PARTNERS!$C190="Elsewhere in Yorkshire &amp; Humber",PARTNERS!$E190="New partner")</f>
        <v>0</v>
      </c>
      <c r="AD166" s="2" t="b">
        <f>AND(PARTNERS!$C190="Elsewhere in the UK",PARTNERS!$E190="New partner")</f>
        <v>0</v>
      </c>
      <c r="AE166" s="2" t="b">
        <f>AND(PARTNERS!$C190="Outside UK",PARTNERS!$E190="New partner")</f>
        <v>0</v>
      </c>
      <c r="AF166" s="2" t="b">
        <f>AND(PARTNERS!$C190="Hull",PARTNERS!$E190="Existing partner")</f>
        <v>0</v>
      </c>
      <c r="AG166" s="2" t="b">
        <f>AND(PARTNERS!$C190="East Riding of Yorkshire",PARTNERS!$E190="Existing partner")</f>
        <v>0</v>
      </c>
      <c r="AH166" s="2" t="b">
        <f>AND(PARTNERS!$C190="Elsewhere in Yorkshire &amp; Humber",PARTNERS!$E190="Existing partner")</f>
        <v>0</v>
      </c>
      <c r="AI166" s="2" t="b">
        <f>AND(PARTNERS!$C190="Elsewhere in the UK",PARTNERS!$E190="Existing partner")</f>
        <v>0</v>
      </c>
      <c r="AJ166" s="2" t="b">
        <f>AND(PARTNERS!$C190="Outside UK",PARTNERS!$E190="Existing partner")</f>
        <v>0</v>
      </c>
      <c r="AK166" s="2" t="b">
        <f>AND(PARTNERS!$D190="Artistic partner",PARTNERS!$E190="New partner")</f>
        <v>0</v>
      </c>
      <c r="AL166" s="2" t="b">
        <f>AND(PARTNERS!$D190="Heritage partner",PARTNERS!$E190="New partner")</f>
        <v>0</v>
      </c>
      <c r="AM166" s="2" t="b">
        <f>AND(PARTNERS!$D190="Funder",PARTNERS!$E190="New partner")</f>
        <v>0</v>
      </c>
      <c r="AN166" s="2" t="b">
        <f>AND(PARTNERS!$D190="Public Service partner",PARTNERS!$E190="New partner")</f>
        <v>0</v>
      </c>
      <c r="AO166" s="2" t="b">
        <f>AND(PARTNERS!$D190="Voluntary Sector / Charity partner",PARTNERS!$E190="New partner")</f>
        <v>0</v>
      </c>
      <c r="AP166" s="2" t="b">
        <f>AND(PARTNERS!$D190="Education partner",PARTNERS!$E190="New partner")</f>
        <v>0</v>
      </c>
      <c r="AQ166" s="2" t="b">
        <f>AND(PARTNERS!$D190="Other",PARTNERS!$E190="New partner")</f>
        <v>0</v>
      </c>
      <c r="AR166" s="2" t="b">
        <f>AND(PARTNERS!$D190="Artistic partner",PARTNERS!$E190="Existing partner")</f>
        <v>0</v>
      </c>
      <c r="AS166" s="2" t="b">
        <f>AND(PARTNERS!$D190="Heritage partner",PARTNERS!$E190="Existing partner")</f>
        <v>0</v>
      </c>
      <c r="AT166" s="2" t="b">
        <f>AND(PARTNERS!$D190="Funder",PARTNERS!$E190="Existing partner")</f>
        <v>0</v>
      </c>
      <c r="AU166" s="2" t="b">
        <f>AND(PARTNERS!$D190="Public Service partner",PARTNERS!$E190="Existing partner")</f>
        <v>0</v>
      </c>
      <c r="AV166" s="2" t="b">
        <f>AND(PARTNERS!$D190="Voluntary Sector / Charity partner",PARTNERS!$E190="Existing partner")</f>
        <v>0</v>
      </c>
      <c r="AW166" s="2" t="b">
        <f>AND(PARTNERS!$D190="Education partner",PARTNERS!$E190="Existing partner")</f>
        <v>0</v>
      </c>
      <c r="AX166" s="2" t="b">
        <f>AND(PARTNERS!$D190="Other",PARTNERS!$E190="Existing partner")</f>
        <v>0</v>
      </c>
    </row>
    <row r="167" spans="20:50">
      <c r="T167" s="2" t="b">
        <f>AND(LEFT('EVENT DELIVERY'!B172,2)="HU",OR(LEN('EVENT DELIVERY'!B172)=6,AND(LEN('EVENT DELIVERY'!B172)=7,MID('EVENT DELIVERY'!B172,4,1)=" ")))</f>
        <v>0</v>
      </c>
      <c r="U167" s="2" t="b">
        <f>AND(LEFT('PROJECT DELIVERY TEAM'!B172,2)="HU",OR(LEN('PROJECT DELIVERY TEAM'!B172)=6,AND(LEN('PROJECT DELIVERY TEAM'!B172)=7,MID('PROJECT DELIVERY TEAM'!B172,4,1)=" ")))</f>
        <v>0</v>
      </c>
      <c r="V167" s="2" t="b">
        <f>AND(LEFT('AUDIENCES &amp; PART... - BY TYPE'!B270,2)="HU",OR(LEN('AUDIENCES &amp; PART... - BY TYPE'!B270)=6,AND(LEN('AUDIENCES &amp; PART... - BY TYPE'!B270)=7,MID('AUDIENCES &amp; PART... - BY TYPE'!B270,4,1)=" ")))</f>
        <v>0</v>
      </c>
      <c r="W167" s="2" t="b">
        <f>AND(LEFT(PARTNERS!B191,2)="HU",OR(LEN(PARTNERS!B191)=6,AND(LEN(PARTNERS!B191)=7,MID(PARTNERS!B191,4,1)=" ")),PARTNERS!E191="New partner")</f>
        <v>0</v>
      </c>
      <c r="X167" s="2" t="b">
        <f>AND(LEFT(PARTNERS!B191,2)="HU",OR(LEN(PARTNERS!B191)=6,AND(LEN(PARTNERS!B191)=7,MID(PARTNERS!B191,4,1)=" ")),PARTNERS!E191="Existing partner")</f>
        <v>0</v>
      </c>
      <c r="Y167" s="2" t="b">
        <f>AND(NOT(AND(LEFT(PARTNERS!B191,2)="HU",OR(LEN(PARTNERS!B191)=6,AND(LEN(PARTNERS!B191)=7,MID(PARTNERS!B191,4,1)=" ")))),PARTNERS!E191="New partner")</f>
        <v>0</v>
      </c>
      <c r="Z167" s="2" t="b">
        <f>AND(NOT(AND(LEFT(PARTNERS!B191,2)="HU",OR(LEN(PARTNERS!B191)=6,AND(LEN(PARTNERS!B191)=7,MID(PARTNERS!B191,4,1)=" ")))),PARTNERS!E191="Existing partner")</f>
        <v>0</v>
      </c>
      <c r="AA167" s="2" t="b">
        <f>AND(PARTNERS!$C191="Hull",PARTNERS!$E191="New partner")</f>
        <v>0</v>
      </c>
      <c r="AB167" s="2" t="b">
        <f>AND(PARTNERS!$C191="East Riding of Yorkshire",PARTNERS!$E191="New partner")</f>
        <v>0</v>
      </c>
      <c r="AC167" s="2" t="b">
        <f>AND(PARTNERS!$C191="Elsewhere in Yorkshire &amp; Humber",PARTNERS!$E191="New partner")</f>
        <v>0</v>
      </c>
      <c r="AD167" s="2" t="b">
        <f>AND(PARTNERS!$C191="Elsewhere in the UK",PARTNERS!$E191="New partner")</f>
        <v>0</v>
      </c>
      <c r="AE167" s="2" t="b">
        <f>AND(PARTNERS!$C191="Outside UK",PARTNERS!$E191="New partner")</f>
        <v>0</v>
      </c>
      <c r="AF167" s="2" t="b">
        <f>AND(PARTNERS!$C191="Hull",PARTNERS!$E191="Existing partner")</f>
        <v>0</v>
      </c>
      <c r="AG167" s="2" t="b">
        <f>AND(PARTNERS!$C191="East Riding of Yorkshire",PARTNERS!$E191="Existing partner")</f>
        <v>0</v>
      </c>
      <c r="AH167" s="2" t="b">
        <f>AND(PARTNERS!$C191="Elsewhere in Yorkshire &amp; Humber",PARTNERS!$E191="Existing partner")</f>
        <v>0</v>
      </c>
      <c r="AI167" s="2" t="b">
        <f>AND(PARTNERS!$C191="Elsewhere in the UK",PARTNERS!$E191="Existing partner")</f>
        <v>0</v>
      </c>
      <c r="AJ167" s="2" t="b">
        <f>AND(PARTNERS!$C191="Outside UK",PARTNERS!$E191="Existing partner")</f>
        <v>0</v>
      </c>
      <c r="AK167" s="2" t="b">
        <f>AND(PARTNERS!$D191="Artistic partner",PARTNERS!$E191="New partner")</f>
        <v>0</v>
      </c>
      <c r="AL167" s="2" t="b">
        <f>AND(PARTNERS!$D191="Heritage partner",PARTNERS!$E191="New partner")</f>
        <v>0</v>
      </c>
      <c r="AM167" s="2" t="b">
        <f>AND(PARTNERS!$D191="Funder",PARTNERS!$E191="New partner")</f>
        <v>0</v>
      </c>
      <c r="AN167" s="2" t="b">
        <f>AND(PARTNERS!$D191="Public Service partner",PARTNERS!$E191="New partner")</f>
        <v>0</v>
      </c>
      <c r="AO167" s="2" t="b">
        <f>AND(PARTNERS!$D191="Voluntary Sector / Charity partner",PARTNERS!$E191="New partner")</f>
        <v>0</v>
      </c>
      <c r="AP167" s="2" t="b">
        <f>AND(PARTNERS!$D191="Education partner",PARTNERS!$E191="New partner")</f>
        <v>0</v>
      </c>
      <c r="AQ167" s="2" t="b">
        <f>AND(PARTNERS!$D191="Other",PARTNERS!$E191="New partner")</f>
        <v>0</v>
      </c>
      <c r="AR167" s="2" t="b">
        <f>AND(PARTNERS!$D191="Artistic partner",PARTNERS!$E191="Existing partner")</f>
        <v>0</v>
      </c>
      <c r="AS167" s="2" t="b">
        <f>AND(PARTNERS!$D191="Heritage partner",PARTNERS!$E191="Existing partner")</f>
        <v>0</v>
      </c>
      <c r="AT167" s="2" t="b">
        <f>AND(PARTNERS!$D191="Funder",PARTNERS!$E191="Existing partner")</f>
        <v>0</v>
      </c>
      <c r="AU167" s="2" t="b">
        <f>AND(PARTNERS!$D191="Public Service partner",PARTNERS!$E191="Existing partner")</f>
        <v>0</v>
      </c>
      <c r="AV167" s="2" t="b">
        <f>AND(PARTNERS!$D191="Voluntary Sector / Charity partner",PARTNERS!$E191="Existing partner")</f>
        <v>0</v>
      </c>
      <c r="AW167" s="2" t="b">
        <f>AND(PARTNERS!$D191="Education partner",PARTNERS!$E191="Existing partner")</f>
        <v>0</v>
      </c>
      <c r="AX167" s="2" t="b">
        <f>AND(PARTNERS!$D191="Other",PARTNERS!$E191="Existing partner")</f>
        <v>0</v>
      </c>
    </row>
    <row r="168" spans="20:50">
      <c r="T168" s="2" t="b">
        <f>AND(LEFT('EVENT DELIVERY'!B173,2)="HU",OR(LEN('EVENT DELIVERY'!B173)=6,AND(LEN('EVENT DELIVERY'!B173)=7,MID('EVENT DELIVERY'!B173,4,1)=" ")))</f>
        <v>0</v>
      </c>
      <c r="U168" s="2" t="b">
        <f>AND(LEFT('PROJECT DELIVERY TEAM'!B173,2)="HU",OR(LEN('PROJECT DELIVERY TEAM'!B173)=6,AND(LEN('PROJECT DELIVERY TEAM'!B173)=7,MID('PROJECT DELIVERY TEAM'!B173,4,1)=" ")))</f>
        <v>0</v>
      </c>
      <c r="V168" s="2" t="b">
        <f>AND(LEFT('AUDIENCES &amp; PART... - BY TYPE'!B271,2)="HU",OR(LEN('AUDIENCES &amp; PART... - BY TYPE'!B271)=6,AND(LEN('AUDIENCES &amp; PART... - BY TYPE'!B271)=7,MID('AUDIENCES &amp; PART... - BY TYPE'!B271,4,1)=" ")))</f>
        <v>0</v>
      </c>
      <c r="W168" s="2" t="b">
        <f>AND(LEFT(PARTNERS!B192,2)="HU",OR(LEN(PARTNERS!B192)=6,AND(LEN(PARTNERS!B192)=7,MID(PARTNERS!B192,4,1)=" ")),PARTNERS!E192="New partner")</f>
        <v>0</v>
      </c>
      <c r="X168" s="2" t="b">
        <f>AND(LEFT(PARTNERS!B192,2)="HU",OR(LEN(PARTNERS!B192)=6,AND(LEN(PARTNERS!B192)=7,MID(PARTNERS!B192,4,1)=" ")),PARTNERS!E192="Existing partner")</f>
        <v>0</v>
      </c>
      <c r="Y168" s="2" t="b">
        <f>AND(NOT(AND(LEFT(PARTNERS!B192,2)="HU",OR(LEN(PARTNERS!B192)=6,AND(LEN(PARTNERS!B192)=7,MID(PARTNERS!B192,4,1)=" ")))),PARTNERS!E192="New partner")</f>
        <v>0</v>
      </c>
      <c r="Z168" s="2" t="b">
        <f>AND(NOT(AND(LEFT(PARTNERS!B192,2)="HU",OR(LEN(PARTNERS!B192)=6,AND(LEN(PARTNERS!B192)=7,MID(PARTNERS!B192,4,1)=" ")))),PARTNERS!E192="Existing partner")</f>
        <v>0</v>
      </c>
      <c r="AA168" s="2" t="b">
        <f>AND(PARTNERS!$C192="Hull",PARTNERS!$E192="New partner")</f>
        <v>0</v>
      </c>
      <c r="AB168" s="2" t="b">
        <f>AND(PARTNERS!$C192="East Riding of Yorkshire",PARTNERS!$E192="New partner")</f>
        <v>0</v>
      </c>
      <c r="AC168" s="2" t="b">
        <f>AND(PARTNERS!$C192="Elsewhere in Yorkshire &amp; Humber",PARTNERS!$E192="New partner")</f>
        <v>0</v>
      </c>
      <c r="AD168" s="2" t="b">
        <f>AND(PARTNERS!$C192="Elsewhere in the UK",PARTNERS!$E192="New partner")</f>
        <v>0</v>
      </c>
      <c r="AE168" s="2" t="b">
        <f>AND(PARTNERS!$C192="Outside UK",PARTNERS!$E192="New partner")</f>
        <v>0</v>
      </c>
      <c r="AF168" s="2" t="b">
        <f>AND(PARTNERS!$C192="Hull",PARTNERS!$E192="Existing partner")</f>
        <v>0</v>
      </c>
      <c r="AG168" s="2" t="b">
        <f>AND(PARTNERS!$C192="East Riding of Yorkshire",PARTNERS!$E192="Existing partner")</f>
        <v>0</v>
      </c>
      <c r="AH168" s="2" t="b">
        <f>AND(PARTNERS!$C192="Elsewhere in Yorkshire &amp; Humber",PARTNERS!$E192="Existing partner")</f>
        <v>0</v>
      </c>
      <c r="AI168" s="2" t="b">
        <f>AND(PARTNERS!$C192="Elsewhere in the UK",PARTNERS!$E192="Existing partner")</f>
        <v>0</v>
      </c>
      <c r="AJ168" s="2" t="b">
        <f>AND(PARTNERS!$C192="Outside UK",PARTNERS!$E192="Existing partner")</f>
        <v>0</v>
      </c>
      <c r="AK168" s="2" t="b">
        <f>AND(PARTNERS!$D192="Artistic partner",PARTNERS!$E192="New partner")</f>
        <v>0</v>
      </c>
      <c r="AL168" s="2" t="b">
        <f>AND(PARTNERS!$D192="Heritage partner",PARTNERS!$E192="New partner")</f>
        <v>0</v>
      </c>
      <c r="AM168" s="2" t="b">
        <f>AND(PARTNERS!$D192="Funder",PARTNERS!$E192="New partner")</f>
        <v>0</v>
      </c>
      <c r="AN168" s="2" t="b">
        <f>AND(PARTNERS!$D192="Public Service partner",PARTNERS!$E192="New partner")</f>
        <v>0</v>
      </c>
      <c r="AO168" s="2" t="b">
        <f>AND(PARTNERS!$D192="Voluntary Sector / Charity partner",PARTNERS!$E192="New partner")</f>
        <v>0</v>
      </c>
      <c r="AP168" s="2" t="b">
        <f>AND(PARTNERS!$D192="Education partner",PARTNERS!$E192="New partner")</f>
        <v>0</v>
      </c>
      <c r="AQ168" s="2" t="b">
        <f>AND(PARTNERS!$D192="Other",PARTNERS!$E192="New partner")</f>
        <v>0</v>
      </c>
      <c r="AR168" s="2" t="b">
        <f>AND(PARTNERS!$D192="Artistic partner",PARTNERS!$E192="Existing partner")</f>
        <v>0</v>
      </c>
      <c r="AS168" s="2" t="b">
        <f>AND(PARTNERS!$D192="Heritage partner",PARTNERS!$E192="Existing partner")</f>
        <v>0</v>
      </c>
      <c r="AT168" s="2" t="b">
        <f>AND(PARTNERS!$D192="Funder",PARTNERS!$E192="Existing partner")</f>
        <v>0</v>
      </c>
      <c r="AU168" s="2" t="b">
        <f>AND(PARTNERS!$D192="Public Service partner",PARTNERS!$E192="Existing partner")</f>
        <v>0</v>
      </c>
      <c r="AV168" s="2" t="b">
        <f>AND(PARTNERS!$D192="Voluntary Sector / Charity partner",PARTNERS!$E192="Existing partner")</f>
        <v>0</v>
      </c>
      <c r="AW168" s="2" t="b">
        <f>AND(PARTNERS!$D192="Education partner",PARTNERS!$E192="Existing partner")</f>
        <v>0</v>
      </c>
      <c r="AX168" s="2" t="b">
        <f>AND(PARTNERS!$D192="Other",PARTNERS!$E192="Existing partner")</f>
        <v>0</v>
      </c>
    </row>
    <row r="169" spans="20:50">
      <c r="T169" s="2" t="b">
        <f>AND(LEFT('EVENT DELIVERY'!B174,2)="HU",OR(LEN('EVENT DELIVERY'!B174)=6,AND(LEN('EVENT DELIVERY'!B174)=7,MID('EVENT DELIVERY'!B174,4,1)=" ")))</f>
        <v>0</v>
      </c>
      <c r="U169" s="2" t="b">
        <f>AND(LEFT('PROJECT DELIVERY TEAM'!B174,2)="HU",OR(LEN('PROJECT DELIVERY TEAM'!B174)=6,AND(LEN('PROJECT DELIVERY TEAM'!B174)=7,MID('PROJECT DELIVERY TEAM'!B174,4,1)=" ")))</f>
        <v>0</v>
      </c>
      <c r="V169" s="2" t="b">
        <f>AND(LEFT('AUDIENCES &amp; PART... - BY TYPE'!B272,2)="HU",OR(LEN('AUDIENCES &amp; PART... - BY TYPE'!B272)=6,AND(LEN('AUDIENCES &amp; PART... - BY TYPE'!B272)=7,MID('AUDIENCES &amp; PART... - BY TYPE'!B272,4,1)=" ")))</f>
        <v>0</v>
      </c>
      <c r="W169" s="2" t="b">
        <f>AND(LEFT(PARTNERS!B193,2)="HU",OR(LEN(PARTNERS!B193)=6,AND(LEN(PARTNERS!B193)=7,MID(PARTNERS!B193,4,1)=" ")),PARTNERS!E193="New partner")</f>
        <v>0</v>
      </c>
      <c r="X169" s="2" t="b">
        <f>AND(LEFT(PARTNERS!B193,2)="HU",OR(LEN(PARTNERS!B193)=6,AND(LEN(PARTNERS!B193)=7,MID(PARTNERS!B193,4,1)=" ")),PARTNERS!E193="Existing partner")</f>
        <v>0</v>
      </c>
      <c r="Y169" s="2" t="b">
        <f>AND(NOT(AND(LEFT(PARTNERS!B193,2)="HU",OR(LEN(PARTNERS!B193)=6,AND(LEN(PARTNERS!B193)=7,MID(PARTNERS!B193,4,1)=" ")))),PARTNERS!E193="New partner")</f>
        <v>0</v>
      </c>
      <c r="Z169" s="2" t="b">
        <f>AND(NOT(AND(LEFT(PARTNERS!B193,2)="HU",OR(LEN(PARTNERS!B193)=6,AND(LEN(PARTNERS!B193)=7,MID(PARTNERS!B193,4,1)=" ")))),PARTNERS!E193="Existing partner")</f>
        <v>0</v>
      </c>
      <c r="AA169" s="2" t="b">
        <f>AND(PARTNERS!$C193="Hull",PARTNERS!$E193="New partner")</f>
        <v>0</v>
      </c>
      <c r="AB169" s="2" t="b">
        <f>AND(PARTNERS!$C193="East Riding of Yorkshire",PARTNERS!$E193="New partner")</f>
        <v>0</v>
      </c>
      <c r="AC169" s="2" t="b">
        <f>AND(PARTNERS!$C193="Elsewhere in Yorkshire &amp; Humber",PARTNERS!$E193="New partner")</f>
        <v>0</v>
      </c>
      <c r="AD169" s="2" t="b">
        <f>AND(PARTNERS!$C193="Elsewhere in the UK",PARTNERS!$E193="New partner")</f>
        <v>0</v>
      </c>
      <c r="AE169" s="2" t="b">
        <f>AND(PARTNERS!$C193="Outside UK",PARTNERS!$E193="New partner")</f>
        <v>0</v>
      </c>
      <c r="AF169" s="2" t="b">
        <f>AND(PARTNERS!$C193="Hull",PARTNERS!$E193="Existing partner")</f>
        <v>0</v>
      </c>
      <c r="AG169" s="2" t="b">
        <f>AND(PARTNERS!$C193="East Riding of Yorkshire",PARTNERS!$E193="Existing partner")</f>
        <v>0</v>
      </c>
      <c r="AH169" s="2" t="b">
        <f>AND(PARTNERS!$C193="Elsewhere in Yorkshire &amp; Humber",PARTNERS!$E193="Existing partner")</f>
        <v>0</v>
      </c>
      <c r="AI169" s="2" t="b">
        <f>AND(PARTNERS!$C193="Elsewhere in the UK",PARTNERS!$E193="Existing partner")</f>
        <v>0</v>
      </c>
      <c r="AJ169" s="2" t="b">
        <f>AND(PARTNERS!$C193="Outside UK",PARTNERS!$E193="Existing partner")</f>
        <v>0</v>
      </c>
      <c r="AK169" s="2" t="b">
        <f>AND(PARTNERS!$D193="Artistic partner",PARTNERS!$E193="New partner")</f>
        <v>0</v>
      </c>
      <c r="AL169" s="2" t="b">
        <f>AND(PARTNERS!$D193="Heritage partner",PARTNERS!$E193="New partner")</f>
        <v>0</v>
      </c>
      <c r="AM169" s="2" t="b">
        <f>AND(PARTNERS!$D193="Funder",PARTNERS!$E193="New partner")</f>
        <v>0</v>
      </c>
      <c r="AN169" s="2" t="b">
        <f>AND(PARTNERS!$D193="Public Service partner",PARTNERS!$E193="New partner")</f>
        <v>0</v>
      </c>
      <c r="AO169" s="2" t="b">
        <f>AND(PARTNERS!$D193="Voluntary Sector / Charity partner",PARTNERS!$E193="New partner")</f>
        <v>0</v>
      </c>
      <c r="AP169" s="2" t="b">
        <f>AND(PARTNERS!$D193="Education partner",PARTNERS!$E193="New partner")</f>
        <v>0</v>
      </c>
      <c r="AQ169" s="2" t="b">
        <f>AND(PARTNERS!$D193="Other",PARTNERS!$E193="New partner")</f>
        <v>0</v>
      </c>
      <c r="AR169" s="2" t="b">
        <f>AND(PARTNERS!$D193="Artistic partner",PARTNERS!$E193="Existing partner")</f>
        <v>0</v>
      </c>
      <c r="AS169" s="2" t="b">
        <f>AND(PARTNERS!$D193="Heritage partner",PARTNERS!$E193="Existing partner")</f>
        <v>0</v>
      </c>
      <c r="AT169" s="2" t="b">
        <f>AND(PARTNERS!$D193="Funder",PARTNERS!$E193="Existing partner")</f>
        <v>0</v>
      </c>
      <c r="AU169" s="2" t="b">
        <f>AND(PARTNERS!$D193="Public Service partner",PARTNERS!$E193="Existing partner")</f>
        <v>0</v>
      </c>
      <c r="AV169" s="2" t="b">
        <f>AND(PARTNERS!$D193="Voluntary Sector / Charity partner",PARTNERS!$E193="Existing partner")</f>
        <v>0</v>
      </c>
      <c r="AW169" s="2" t="b">
        <f>AND(PARTNERS!$D193="Education partner",PARTNERS!$E193="Existing partner")</f>
        <v>0</v>
      </c>
      <c r="AX169" s="2" t="b">
        <f>AND(PARTNERS!$D193="Other",PARTNERS!$E193="Existing partner")</f>
        <v>0</v>
      </c>
    </row>
    <row r="170" spans="20:50">
      <c r="T170" s="2" t="b">
        <f>AND(LEFT('EVENT DELIVERY'!B175,2)="HU",OR(LEN('EVENT DELIVERY'!B175)=6,AND(LEN('EVENT DELIVERY'!B175)=7,MID('EVENT DELIVERY'!B175,4,1)=" ")))</f>
        <v>0</v>
      </c>
      <c r="U170" s="2" t="b">
        <f>AND(LEFT('PROJECT DELIVERY TEAM'!B175,2)="HU",OR(LEN('PROJECT DELIVERY TEAM'!B175)=6,AND(LEN('PROJECT DELIVERY TEAM'!B175)=7,MID('PROJECT DELIVERY TEAM'!B175,4,1)=" ")))</f>
        <v>0</v>
      </c>
      <c r="V170" s="2" t="b">
        <f>AND(LEFT('AUDIENCES &amp; PART... - BY TYPE'!B273,2)="HU",OR(LEN('AUDIENCES &amp; PART... - BY TYPE'!B273)=6,AND(LEN('AUDIENCES &amp; PART... - BY TYPE'!B273)=7,MID('AUDIENCES &amp; PART... - BY TYPE'!B273,4,1)=" ")))</f>
        <v>0</v>
      </c>
      <c r="W170" s="2" t="b">
        <f>AND(LEFT(PARTNERS!B194,2)="HU",OR(LEN(PARTNERS!B194)=6,AND(LEN(PARTNERS!B194)=7,MID(PARTNERS!B194,4,1)=" ")),PARTNERS!E194="New partner")</f>
        <v>0</v>
      </c>
      <c r="X170" s="2" t="b">
        <f>AND(LEFT(PARTNERS!B194,2)="HU",OR(LEN(PARTNERS!B194)=6,AND(LEN(PARTNERS!B194)=7,MID(PARTNERS!B194,4,1)=" ")),PARTNERS!E194="Existing partner")</f>
        <v>0</v>
      </c>
      <c r="Y170" s="2" t="b">
        <f>AND(NOT(AND(LEFT(PARTNERS!B194,2)="HU",OR(LEN(PARTNERS!B194)=6,AND(LEN(PARTNERS!B194)=7,MID(PARTNERS!B194,4,1)=" ")))),PARTNERS!E194="New partner")</f>
        <v>0</v>
      </c>
      <c r="Z170" s="2" t="b">
        <f>AND(NOT(AND(LEFT(PARTNERS!B194,2)="HU",OR(LEN(PARTNERS!B194)=6,AND(LEN(PARTNERS!B194)=7,MID(PARTNERS!B194,4,1)=" ")))),PARTNERS!E194="Existing partner")</f>
        <v>0</v>
      </c>
      <c r="AA170" s="2" t="b">
        <f>AND(PARTNERS!$C194="Hull",PARTNERS!$E194="New partner")</f>
        <v>0</v>
      </c>
      <c r="AB170" s="2" t="b">
        <f>AND(PARTNERS!$C194="East Riding of Yorkshire",PARTNERS!$E194="New partner")</f>
        <v>0</v>
      </c>
      <c r="AC170" s="2" t="b">
        <f>AND(PARTNERS!$C194="Elsewhere in Yorkshire &amp; Humber",PARTNERS!$E194="New partner")</f>
        <v>0</v>
      </c>
      <c r="AD170" s="2" t="b">
        <f>AND(PARTNERS!$C194="Elsewhere in the UK",PARTNERS!$E194="New partner")</f>
        <v>0</v>
      </c>
      <c r="AE170" s="2" t="b">
        <f>AND(PARTNERS!$C194="Outside UK",PARTNERS!$E194="New partner")</f>
        <v>0</v>
      </c>
      <c r="AF170" s="2" t="b">
        <f>AND(PARTNERS!$C194="Hull",PARTNERS!$E194="Existing partner")</f>
        <v>0</v>
      </c>
      <c r="AG170" s="2" t="b">
        <f>AND(PARTNERS!$C194="East Riding of Yorkshire",PARTNERS!$E194="Existing partner")</f>
        <v>0</v>
      </c>
      <c r="AH170" s="2" t="b">
        <f>AND(PARTNERS!$C194="Elsewhere in Yorkshire &amp; Humber",PARTNERS!$E194="Existing partner")</f>
        <v>0</v>
      </c>
      <c r="AI170" s="2" t="b">
        <f>AND(PARTNERS!$C194="Elsewhere in the UK",PARTNERS!$E194="Existing partner")</f>
        <v>0</v>
      </c>
      <c r="AJ170" s="2" t="b">
        <f>AND(PARTNERS!$C194="Outside UK",PARTNERS!$E194="Existing partner")</f>
        <v>0</v>
      </c>
      <c r="AK170" s="2" t="b">
        <f>AND(PARTNERS!$D194="Artistic partner",PARTNERS!$E194="New partner")</f>
        <v>0</v>
      </c>
      <c r="AL170" s="2" t="b">
        <f>AND(PARTNERS!$D194="Heritage partner",PARTNERS!$E194="New partner")</f>
        <v>0</v>
      </c>
      <c r="AM170" s="2" t="b">
        <f>AND(PARTNERS!$D194="Funder",PARTNERS!$E194="New partner")</f>
        <v>0</v>
      </c>
      <c r="AN170" s="2" t="b">
        <f>AND(PARTNERS!$D194="Public Service partner",PARTNERS!$E194="New partner")</f>
        <v>0</v>
      </c>
      <c r="AO170" s="2" t="b">
        <f>AND(PARTNERS!$D194="Voluntary Sector / Charity partner",PARTNERS!$E194="New partner")</f>
        <v>0</v>
      </c>
      <c r="AP170" s="2" t="b">
        <f>AND(PARTNERS!$D194="Education partner",PARTNERS!$E194="New partner")</f>
        <v>0</v>
      </c>
      <c r="AQ170" s="2" t="b">
        <f>AND(PARTNERS!$D194="Other",PARTNERS!$E194="New partner")</f>
        <v>0</v>
      </c>
      <c r="AR170" s="2" t="b">
        <f>AND(PARTNERS!$D194="Artistic partner",PARTNERS!$E194="Existing partner")</f>
        <v>0</v>
      </c>
      <c r="AS170" s="2" t="b">
        <f>AND(PARTNERS!$D194="Heritage partner",PARTNERS!$E194="Existing partner")</f>
        <v>0</v>
      </c>
      <c r="AT170" s="2" t="b">
        <f>AND(PARTNERS!$D194="Funder",PARTNERS!$E194="Existing partner")</f>
        <v>0</v>
      </c>
      <c r="AU170" s="2" t="b">
        <f>AND(PARTNERS!$D194="Public Service partner",PARTNERS!$E194="Existing partner")</f>
        <v>0</v>
      </c>
      <c r="AV170" s="2" t="b">
        <f>AND(PARTNERS!$D194="Voluntary Sector / Charity partner",PARTNERS!$E194="Existing partner")</f>
        <v>0</v>
      </c>
      <c r="AW170" s="2" t="b">
        <f>AND(PARTNERS!$D194="Education partner",PARTNERS!$E194="Existing partner")</f>
        <v>0</v>
      </c>
      <c r="AX170" s="2" t="b">
        <f>AND(PARTNERS!$D194="Other",PARTNERS!$E194="Existing partner")</f>
        <v>0</v>
      </c>
    </row>
    <row r="171" spans="20:50">
      <c r="T171" s="2" t="b">
        <f>AND(LEFT('EVENT DELIVERY'!B176,2)="HU",OR(LEN('EVENT DELIVERY'!B176)=6,AND(LEN('EVENT DELIVERY'!B176)=7,MID('EVENT DELIVERY'!B176,4,1)=" ")))</f>
        <v>0</v>
      </c>
      <c r="U171" s="2" t="b">
        <f>AND(LEFT('PROJECT DELIVERY TEAM'!B176,2)="HU",OR(LEN('PROJECT DELIVERY TEAM'!B176)=6,AND(LEN('PROJECT DELIVERY TEAM'!B176)=7,MID('PROJECT DELIVERY TEAM'!B176,4,1)=" ")))</f>
        <v>0</v>
      </c>
      <c r="V171" s="2" t="b">
        <f>AND(LEFT('AUDIENCES &amp; PART... - BY TYPE'!B274,2)="HU",OR(LEN('AUDIENCES &amp; PART... - BY TYPE'!B274)=6,AND(LEN('AUDIENCES &amp; PART... - BY TYPE'!B274)=7,MID('AUDIENCES &amp; PART... - BY TYPE'!B274,4,1)=" ")))</f>
        <v>0</v>
      </c>
      <c r="W171" s="2" t="b">
        <f>AND(LEFT(PARTNERS!B195,2)="HU",OR(LEN(PARTNERS!B195)=6,AND(LEN(PARTNERS!B195)=7,MID(PARTNERS!B195,4,1)=" ")),PARTNERS!E195="New partner")</f>
        <v>0</v>
      </c>
      <c r="X171" s="2" t="b">
        <f>AND(LEFT(PARTNERS!B195,2)="HU",OR(LEN(PARTNERS!B195)=6,AND(LEN(PARTNERS!B195)=7,MID(PARTNERS!B195,4,1)=" ")),PARTNERS!E195="Existing partner")</f>
        <v>0</v>
      </c>
      <c r="Y171" s="2" t="b">
        <f>AND(NOT(AND(LEFT(PARTNERS!B195,2)="HU",OR(LEN(PARTNERS!B195)=6,AND(LEN(PARTNERS!B195)=7,MID(PARTNERS!B195,4,1)=" ")))),PARTNERS!E195="New partner")</f>
        <v>0</v>
      </c>
      <c r="Z171" s="2" t="b">
        <f>AND(NOT(AND(LEFT(PARTNERS!B195,2)="HU",OR(LEN(PARTNERS!B195)=6,AND(LEN(PARTNERS!B195)=7,MID(PARTNERS!B195,4,1)=" ")))),PARTNERS!E195="Existing partner")</f>
        <v>0</v>
      </c>
      <c r="AA171" s="2" t="b">
        <f>AND(PARTNERS!$C195="Hull",PARTNERS!$E195="New partner")</f>
        <v>0</v>
      </c>
      <c r="AB171" s="2" t="b">
        <f>AND(PARTNERS!$C195="East Riding of Yorkshire",PARTNERS!$E195="New partner")</f>
        <v>0</v>
      </c>
      <c r="AC171" s="2" t="b">
        <f>AND(PARTNERS!$C195="Elsewhere in Yorkshire &amp; Humber",PARTNERS!$E195="New partner")</f>
        <v>0</v>
      </c>
      <c r="AD171" s="2" t="b">
        <f>AND(PARTNERS!$C195="Elsewhere in the UK",PARTNERS!$E195="New partner")</f>
        <v>0</v>
      </c>
      <c r="AE171" s="2" t="b">
        <f>AND(PARTNERS!$C195="Outside UK",PARTNERS!$E195="New partner")</f>
        <v>0</v>
      </c>
      <c r="AF171" s="2" t="b">
        <f>AND(PARTNERS!$C195="Hull",PARTNERS!$E195="Existing partner")</f>
        <v>0</v>
      </c>
      <c r="AG171" s="2" t="b">
        <f>AND(PARTNERS!$C195="East Riding of Yorkshire",PARTNERS!$E195="Existing partner")</f>
        <v>0</v>
      </c>
      <c r="AH171" s="2" t="b">
        <f>AND(PARTNERS!$C195="Elsewhere in Yorkshire &amp; Humber",PARTNERS!$E195="Existing partner")</f>
        <v>0</v>
      </c>
      <c r="AI171" s="2" t="b">
        <f>AND(PARTNERS!$C195="Elsewhere in the UK",PARTNERS!$E195="Existing partner")</f>
        <v>0</v>
      </c>
      <c r="AJ171" s="2" t="b">
        <f>AND(PARTNERS!$C195="Outside UK",PARTNERS!$E195="Existing partner")</f>
        <v>0</v>
      </c>
      <c r="AK171" s="2" t="b">
        <f>AND(PARTNERS!$D195="Artistic partner",PARTNERS!$E195="New partner")</f>
        <v>0</v>
      </c>
      <c r="AL171" s="2" t="b">
        <f>AND(PARTNERS!$D195="Heritage partner",PARTNERS!$E195="New partner")</f>
        <v>0</v>
      </c>
      <c r="AM171" s="2" t="b">
        <f>AND(PARTNERS!$D195="Funder",PARTNERS!$E195="New partner")</f>
        <v>0</v>
      </c>
      <c r="AN171" s="2" t="b">
        <f>AND(PARTNERS!$D195="Public Service partner",PARTNERS!$E195="New partner")</f>
        <v>0</v>
      </c>
      <c r="AO171" s="2" t="b">
        <f>AND(PARTNERS!$D195="Voluntary Sector / Charity partner",PARTNERS!$E195="New partner")</f>
        <v>0</v>
      </c>
      <c r="AP171" s="2" t="b">
        <f>AND(PARTNERS!$D195="Education partner",PARTNERS!$E195="New partner")</f>
        <v>0</v>
      </c>
      <c r="AQ171" s="2" t="b">
        <f>AND(PARTNERS!$D195="Other",PARTNERS!$E195="New partner")</f>
        <v>0</v>
      </c>
      <c r="AR171" s="2" t="b">
        <f>AND(PARTNERS!$D195="Artistic partner",PARTNERS!$E195="Existing partner")</f>
        <v>0</v>
      </c>
      <c r="AS171" s="2" t="b">
        <f>AND(PARTNERS!$D195="Heritage partner",PARTNERS!$E195="Existing partner")</f>
        <v>0</v>
      </c>
      <c r="AT171" s="2" t="b">
        <f>AND(PARTNERS!$D195="Funder",PARTNERS!$E195="Existing partner")</f>
        <v>0</v>
      </c>
      <c r="AU171" s="2" t="b">
        <f>AND(PARTNERS!$D195="Public Service partner",PARTNERS!$E195="Existing partner")</f>
        <v>0</v>
      </c>
      <c r="AV171" s="2" t="b">
        <f>AND(PARTNERS!$D195="Voluntary Sector / Charity partner",PARTNERS!$E195="Existing partner")</f>
        <v>0</v>
      </c>
      <c r="AW171" s="2" t="b">
        <f>AND(PARTNERS!$D195="Education partner",PARTNERS!$E195="Existing partner")</f>
        <v>0</v>
      </c>
      <c r="AX171" s="2" t="b">
        <f>AND(PARTNERS!$D195="Other",PARTNERS!$E195="Existing partner")</f>
        <v>0</v>
      </c>
    </row>
    <row r="172" spans="20:50">
      <c r="T172" s="2" t="b">
        <f>AND(LEFT('EVENT DELIVERY'!B177,2)="HU",OR(LEN('EVENT DELIVERY'!B177)=6,AND(LEN('EVENT DELIVERY'!B177)=7,MID('EVENT DELIVERY'!B177,4,1)=" ")))</f>
        <v>0</v>
      </c>
      <c r="U172" s="2" t="b">
        <f>AND(LEFT('PROJECT DELIVERY TEAM'!B177,2)="HU",OR(LEN('PROJECT DELIVERY TEAM'!B177)=6,AND(LEN('PROJECT DELIVERY TEAM'!B177)=7,MID('PROJECT DELIVERY TEAM'!B177,4,1)=" ")))</f>
        <v>0</v>
      </c>
      <c r="V172" s="2" t="b">
        <f>AND(LEFT('AUDIENCES &amp; PART... - BY TYPE'!B275,2)="HU",OR(LEN('AUDIENCES &amp; PART... - BY TYPE'!B275)=6,AND(LEN('AUDIENCES &amp; PART... - BY TYPE'!B275)=7,MID('AUDIENCES &amp; PART... - BY TYPE'!B275,4,1)=" ")))</f>
        <v>0</v>
      </c>
      <c r="W172" s="2" t="b">
        <f>AND(LEFT(PARTNERS!B196,2)="HU",OR(LEN(PARTNERS!B196)=6,AND(LEN(PARTNERS!B196)=7,MID(PARTNERS!B196,4,1)=" ")),PARTNERS!E196="New partner")</f>
        <v>0</v>
      </c>
      <c r="X172" s="2" t="b">
        <f>AND(LEFT(PARTNERS!B196,2)="HU",OR(LEN(PARTNERS!B196)=6,AND(LEN(PARTNERS!B196)=7,MID(PARTNERS!B196,4,1)=" ")),PARTNERS!E196="Existing partner")</f>
        <v>0</v>
      </c>
      <c r="Y172" s="2" t="b">
        <f>AND(NOT(AND(LEFT(PARTNERS!B196,2)="HU",OR(LEN(PARTNERS!B196)=6,AND(LEN(PARTNERS!B196)=7,MID(PARTNERS!B196,4,1)=" ")))),PARTNERS!E196="New partner")</f>
        <v>0</v>
      </c>
      <c r="Z172" s="2" t="b">
        <f>AND(NOT(AND(LEFT(PARTNERS!B196,2)="HU",OR(LEN(PARTNERS!B196)=6,AND(LEN(PARTNERS!B196)=7,MID(PARTNERS!B196,4,1)=" ")))),PARTNERS!E196="Existing partner")</f>
        <v>0</v>
      </c>
      <c r="AA172" s="2" t="b">
        <f>AND(PARTNERS!$C196="Hull",PARTNERS!$E196="New partner")</f>
        <v>0</v>
      </c>
      <c r="AB172" s="2" t="b">
        <f>AND(PARTNERS!$C196="East Riding of Yorkshire",PARTNERS!$E196="New partner")</f>
        <v>0</v>
      </c>
      <c r="AC172" s="2" t="b">
        <f>AND(PARTNERS!$C196="Elsewhere in Yorkshire &amp; Humber",PARTNERS!$E196="New partner")</f>
        <v>0</v>
      </c>
      <c r="AD172" s="2" t="b">
        <f>AND(PARTNERS!$C196="Elsewhere in the UK",PARTNERS!$E196="New partner")</f>
        <v>0</v>
      </c>
      <c r="AE172" s="2" t="b">
        <f>AND(PARTNERS!$C196="Outside UK",PARTNERS!$E196="New partner")</f>
        <v>0</v>
      </c>
      <c r="AF172" s="2" t="b">
        <f>AND(PARTNERS!$C196="Hull",PARTNERS!$E196="Existing partner")</f>
        <v>0</v>
      </c>
      <c r="AG172" s="2" t="b">
        <f>AND(PARTNERS!$C196="East Riding of Yorkshire",PARTNERS!$E196="Existing partner")</f>
        <v>0</v>
      </c>
      <c r="AH172" s="2" t="b">
        <f>AND(PARTNERS!$C196="Elsewhere in Yorkshire &amp; Humber",PARTNERS!$E196="Existing partner")</f>
        <v>0</v>
      </c>
      <c r="AI172" s="2" t="b">
        <f>AND(PARTNERS!$C196="Elsewhere in the UK",PARTNERS!$E196="Existing partner")</f>
        <v>0</v>
      </c>
      <c r="AJ172" s="2" t="b">
        <f>AND(PARTNERS!$C196="Outside UK",PARTNERS!$E196="Existing partner")</f>
        <v>0</v>
      </c>
      <c r="AK172" s="2" t="b">
        <f>AND(PARTNERS!$D196="Artistic partner",PARTNERS!$E196="New partner")</f>
        <v>0</v>
      </c>
      <c r="AL172" s="2" t="b">
        <f>AND(PARTNERS!$D196="Heritage partner",PARTNERS!$E196="New partner")</f>
        <v>0</v>
      </c>
      <c r="AM172" s="2" t="b">
        <f>AND(PARTNERS!$D196="Funder",PARTNERS!$E196="New partner")</f>
        <v>0</v>
      </c>
      <c r="AN172" s="2" t="b">
        <f>AND(PARTNERS!$D196="Public Service partner",PARTNERS!$E196="New partner")</f>
        <v>0</v>
      </c>
      <c r="AO172" s="2" t="b">
        <f>AND(PARTNERS!$D196="Voluntary Sector / Charity partner",PARTNERS!$E196="New partner")</f>
        <v>0</v>
      </c>
      <c r="AP172" s="2" t="b">
        <f>AND(PARTNERS!$D196="Education partner",PARTNERS!$E196="New partner")</f>
        <v>0</v>
      </c>
      <c r="AQ172" s="2" t="b">
        <f>AND(PARTNERS!$D196="Other",PARTNERS!$E196="New partner")</f>
        <v>0</v>
      </c>
      <c r="AR172" s="2" t="b">
        <f>AND(PARTNERS!$D196="Artistic partner",PARTNERS!$E196="Existing partner")</f>
        <v>0</v>
      </c>
      <c r="AS172" s="2" t="b">
        <f>AND(PARTNERS!$D196="Heritage partner",PARTNERS!$E196="Existing partner")</f>
        <v>0</v>
      </c>
      <c r="AT172" s="2" t="b">
        <f>AND(PARTNERS!$D196="Funder",PARTNERS!$E196="Existing partner")</f>
        <v>0</v>
      </c>
      <c r="AU172" s="2" t="b">
        <f>AND(PARTNERS!$D196="Public Service partner",PARTNERS!$E196="Existing partner")</f>
        <v>0</v>
      </c>
      <c r="AV172" s="2" t="b">
        <f>AND(PARTNERS!$D196="Voluntary Sector / Charity partner",PARTNERS!$E196="Existing partner")</f>
        <v>0</v>
      </c>
      <c r="AW172" s="2" t="b">
        <f>AND(PARTNERS!$D196="Education partner",PARTNERS!$E196="Existing partner")</f>
        <v>0</v>
      </c>
      <c r="AX172" s="2" t="b">
        <f>AND(PARTNERS!$D196="Other",PARTNERS!$E196="Existing partner")</f>
        <v>0</v>
      </c>
    </row>
    <row r="173" spans="20:50">
      <c r="T173" s="2" t="b">
        <f>AND(LEFT('EVENT DELIVERY'!B178,2)="HU",OR(LEN('EVENT DELIVERY'!B178)=6,AND(LEN('EVENT DELIVERY'!B178)=7,MID('EVENT DELIVERY'!B178,4,1)=" ")))</f>
        <v>0</v>
      </c>
      <c r="U173" s="2" t="b">
        <f>AND(LEFT('PROJECT DELIVERY TEAM'!B178,2)="HU",OR(LEN('PROJECT DELIVERY TEAM'!B178)=6,AND(LEN('PROJECT DELIVERY TEAM'!B178)=7,MID('PROJECT DELIVERY TEAM'!B178,4,1)=" ")))</f>
        <v>0</v>
      </c>
      <c r="V173" s="2" t="b">
        <f>AND(LEFT('AUDIENCES &amp; PART... - BY TYPE'!B276,2)="HU",OR(LEN('AUDIENCES &amp; PART... - BY TYPE'!B276)=6,AND(LEN('AUDIENCES &amp; PART... - BY TYPE'!B276)=7,MID('AUDIENCES &amp; PART... - BY TYPE'!B276,4,1)=" ")))</f>
        <v>0</v>
      </c>
      <c r="W173" s="2" t="b">
        <f>AND(LEFT(PARTNERS!B197,2)="HU",OR(LEN(PARTNERS!B197)=6,AND(LEN(PARTNERS!B197)=7,MID(PARTNERS!B197,4,1)=" ")),PARTNERS!E197="New partner")</f>
        <v>0</v>
      </c>
      <c r="X173" s="2" t="b">
        <f>AND(LEFT(PARTNERS!B197,2)="HU",OR(LEN(PARTNERS!B197)=6,AND(LEN(PARTNERS!B197)=7,MID(PARTNERS!B197,4,1)=" ")),PARTNERS!E197="Existing partner")</f>
        <v>0</v>
      </c>
      <c r="Y173" s="2" t="b">
        <f>AND(NOT(AND(LEFT(PARTNERS!B197,2)="HU",OR(LEN(PARTNERS!B197)=6,AND(LEN(PARTNERS!B197)=7,MID(PARTNERS!B197,4,1)=" ")))),PARTNERS!E197="New partner")</f>
        <v>0</v>
      </c>
      <c r="Z173" s="2" t="b">
        <f>AND(NOT(AND(LEFT(PARTNERS!B197,2)="HU",OR(LEN(PARTNERS!B197)=6,AND(LEN(PARTNERS!B197)=7,MID(PARTNERS!B197,4,1)=" ")))),PARTNERS!E197="Existing partner")</f>
        <v>0</v>
      </c>
      <c r="AA173" s="2" t="b">
        <f>AND(PARTNERS!$C197="Hull",PARTNERS!$E197="New partner")</f>
        <v>0</v>
      </c>
      <c r="AB173" s="2" t="b">
        <f>AND(PARTNERS!$C197="East Riding of Yorkshire",PARTNERS!$E197="New partner")</f>
        <v>0</v>
      </c>
      <c r="AC173" s="2" t="b">
        <f>AND(PARTNERS!$C197="Elsewhere in Yorkshire &amp; Humber",PARTNERS!$E197="New partner")</f>
        <v>0</v>
      </c>
      <c r="AD173" s="2" t="b">
        <f>AND(PARTNERS!$C197="Elsewhere in the UK",PARTNERS!$E197="New partner")</f>
        <v>0</v>
      </c>
      <c r="AE173" s="2" t="b">
        <f>AND(PARTNERS!$C197="Outside UK",PARTNERS!$E197="New partner")</f>
        <v>0</v>
      </c>
      <c r="AF173" s="2" t="b">
        <f>AND(PARTNERS!$C197="Hull",PARTNERS!$E197="Existing partner")</f>
        <v>0</v>
      </c>
      <c r="AG173" s="2" t="b">
        <f>AND(PARTNERS!$C197="East Riding of Yorkshire",PARTNERS!$E197="Existing partner")</f>
        <v>0</v>
      </c>
      <c r="AH173" s="2" t="b">
        <f>AND(PARTNERS!$C197="Elsewhere in Yorkshire &amp; Humber",PARTNERS!$E197="Existing partner")</f>
        <v>0</v>
      </c>
      <c r="AI173" s="2" t="b">
        <f>AND(PARTNERS!$C197="Elsewhere in the UK",PARTNERS!$E197="Existing partner")</f>
        <v>0</v>
      </c>
      <c r="AJ173" s="2" t="b">
        <f>AND(PARTNERS!$C197="Outside UK",PARTNERS!$E197="Existing partner")</f>
        <v>0</v>
      </c>
      <c r="AK173" s="2" t="b">
        <f>AND(PARTNERS!$D197="Artistic partner",PARTNERS!$E197="New partner")</f>
        <v>0</v>
      </c>
      <c r="AL173" s="2" t="b">
        <f>AND(PARTNERS!$D197="Heritage partner",PARTNERS!$E197="New partner")</f>
        <v>0</v>
      </c>
      <c r="AM173" s="2" t="b">
        <f>AND(PARTNERS!$D197="Funder",PARTNERS!$E197="New partner")</f>
        <v>0</v>
      </c>
      <c r="AN173" s="2" t="b">
        <f>AND(PARTNERS!$D197="Public Service partner",PARTNERS!$E197="New partner")</f>
        <v>0</v>
      </c>
      <c r="AO173" s="2" t="b">
        <f>AND(PARTNERS!$D197="Voluntary Sector / Charity partner",PARTNERS!$E197="New partner")</f>
        <v>0</v>
      </c>
      <c r="AP173" s="2" t="b">
        <f>AND(PARTNERS!$D197="Education partner",PARTNERS!$E197="New partner")</f>
        <v>0</v>
      </c>
      <c r="AQ173" s="2" t="b">
        <f>AND(PARTNERS!$D197="Other",PARTNERS!$E197="New partner")</f>
        <v>0</v>
      </c>
      <c r="AR173" s="2" t="b">
        <f>AND(PARTNERS!$D197="Artistic partner",PARTNERS!$E197="Existing partner")</f>
        <v>0</v>
      </c>
      <c r="AS173" s="2" t="b">
        <f>AND(PARTNERS!$D197="Heritage partner",PARTNERS!$E197="Existing partner")</f>
        <v>0</v>
      </c>
      <c r="AT173" s="2" t="b">
        <f>AND(PARTNERS!$D197="Funder",PARTNERS!$E197="Existing partner")</f>
        <v>0</v>
      </c>
      <c r="AU173" s="2" t="b">
        <f>AND(PARTNERS!$D197="Public Service partner",PARTNERS!$E197="Existing partner")</f>
        <v>0</v>
      </c>
      <c r="AV173" s="2" t="b">
        <f>AND(PARTNERS!$D197="Voluntary Sector / Charity partner",PARTNERS!$E197="Existing partner")</f>
        <v>0</v>
      </c>
      <c r="AW173" s="2" t="b">
        <f>AND(PARTNERS!$D197="Education partner",PARTNERS!$E197="Existing partner")</f>
        <v>0</v>
      </c>
      <c r="AX173" s="2" t="b">
        <f>AND(PARTNERS!$D197="Other",PARTNERS!$E197="Existing partner")</f>
        <v>0</v>
      </c>
    </row>
    <row r="174" spans="20:50">
      <c r="T174" s="2" t="b">
        <f>AND(LEFT('EVENT DELIVERY'!B179,2)="HU",OR(LEN('EVENT DELIVERY'!B179)=6,AND(LEN('EVENT DELIVERY'!B179)=7,MID('EVENT DELIVERY'!B179,4,1)=" ")))</f>
        <v>0</v>
      </c>
      <c r="U174" s="2" t="b">
        <f>AND(LEFT('PROJECT DELIVERY TEAM'!B179,2)="HU",OR(LEN('PROJECT DELIVERY TEAM'!B179)=6,AND(LEN('PROJECT DELIVERY TEAM'!B179)=7,MID('PROJECT DELIVERY TEAM'!B179,4,1)=" ")))</f>
        <v>0</v>
      </c>
      <c r="V174" s="2" t="b">
        <f>AND(LEFT('AUDIENCES &amp; PART... - BY TYPE'!B277,2)="HU",OR(LEN('AUDIENCES &amp; PART... - BY TYPE'!B277)=6,AND(LEN('AUDIENCES &amp; PART... - BY TYPE'!B277)=7,MID('AUDIENCES &amp; PART... - BY TYPE'!B277,4,1)=" ")))</f>
        <v>0</v>
      </c>
      <c r="W174" s="2" t="b">
        <f>AND(LEFT(PARTNERS!B198,2)="HU",OR(LEN(PARTNERS!B198)=6,AND(LEN(PARTNERS!B198)=7,MID(PARTNERS!B198,4,1)=" ")),PARTNERS!E198="New partner")</f>
        <v>0</v>
      </c>
      <c r="X174" s="2" t="b">
        <f>AND(LEFT(PARTNERS!B198,2)="HU",OR(LEN(PARTNERS!B198)=6,AND(LEN(PARTNERS!B198)=7,MID(PARTNERS!B198,4,1)=" ")),PARTNERS!E198="Existing partner")</f>
        <v>0</v>
      </c>
      <c r="Y174" s="2" t="b">
        <f>AND(NOT(AND(LEFT(PARTNERS!B198,2)="HU",OR(LEN(PARTNERS!B198)=6,AND(LEN(PARTNERS!B198)=7,MID(PARTNERS!B198,4,1)=" ")))),PARTNERS!E198="New partner")</f>
        <v>0</v>
      </c>
      <c r="Z174" s="2" t="b">
        <f>AND(NOT(AND(LEFT(PARTNERS!B198,2)="HU",OR(LEN(PARTNERS!B198)=6,AND(LEN(PARTNERS!B198)=7,MID(PARTNERS!B198,4,1)=" ")))),PARTNERS!E198="Existing partner")</f>
        <v>0</v>
      </c>
      <c r="AA174" s="2" t="b">
        <f>AND(PARTNERS!$C198="Hull",PARTNERS!$E198="New partner")</f>
        <v>0</v>
      </c>
      <c r="AB174" s="2" t="b">
        <f>AND(PARTNERS!$C198="East Riding of Yorkshire",PARTNERS!$E198="New partner")</f>
        <v>0</v>
      </c>
      <c r="AC174" s="2" t="b">
        <f>AND(PARTNERS!$C198="Elsewhere in Yorkshire &amp; Humber",PARTNERS!$E198="New partner")</f>
        <v>0</v>
      </c>
      <c r="AD174" s="2" t="b">
        <f>AND(PARTNERS!$C198="Elsewhere in the UK",PARTNERS!$E198="New partner")</f>
        <v>0</v>
      </c>
      <c r="AE174" s="2" t="b">
        <f>AND(PARTNERS!$C198="Outside UK",PARTNERS!$E198="New partner")</f>
        <v>0</v>
      </c>
      <c r="AF174" s="2" t="b">
        <f>AND(PARTNERS!$C198="Hull",PARTNERS!$E198="Existing partner")</f>
        <v>0</v>
      </c>
      <c r="AG174" s="2" t="b">
        <f>AND(PARTNERS!$C198="East Riding of Yorkshire",PARTNERS!$E198="Existing partner")</f>
        <v>0</v>
      </c>
      <c r="AH174" s="2" t="b">
        <f>AND(PARTNERS!$C198="Elsewhere in Yorkshire &amp; Humber",PARTNERS!$E198="Existing partner")</f>
        <v>0</v>
      </c>
      <c r="AI174" s="2" t="b">
        <f>AND(PARTNERS!$C198="Elsewhere in the UK",PARTNERS!$E198="Existing partner")</f>
        <v>0</v>
      </c>
      <c r="AJ174" s="2" t="b">
        <f>AND(PARTNERS!$C198="Outside UK",PARTNERS!$E198="Existing partner")</f>
        <v>0</v>
      </c>
      <c r="AK174" s="2" t="b">
        <f>AND(PARTNERS!$D198="Artistic partner",PARTNERS!$E198="New partner")</f>
        <v>0</v>
      </c>
      <c r="AL174" s="2" t="b">
        <f>AND(PARTNERS!$D198="Heritage partner",PARTNERS!$E198="New partner")</f>
        <v>0</v>
      </c>
      <c r="AM174" s="2" t="b">
        <f>AND(PARTNERS!$D198="Funder",PARTNERS!$E198="New partner")</f>
        <v>0</v>
      </c>
      <c r="AN174" s="2" t="b">
        <f>AND(PARTNERS!$D198="Public Service partner",PARTNERS!$E198="New partner")</f>
        <v>0</v>
      </c>
      <c r="AO174" s="2" t="b">
        <f>AND(PARTNERS!$D198="Voluntary Sector / Charity partner",PARTNERS!$E198="New partner")</f>
        <v>0</v>
      </c>
      <c r="AP174" s="2" t="b">
        <f>AND(PARTNERS!$D198="Education partner",PARTNERS!$E198="New partner")</f>
        <v>0</v>
      </c>
      <c r="AQ174" s="2" t="b">
        <f>AND(PARTNERS!$D198="Other",PARTNERS!$E198="New partner")</f>
        <v>0</v>
      </c>
      <c r="AR174" s="2" t="b">
        <f>AND(PARTNERS!$D198="Artistic partner",PARTNERS!$E198="Existing partner")</f>
        <v>0</v>
      </c>
      <c r="AS174" s="2" t="b">
        <f>AND(PARTNERS!$D198="Heritage partner",PARTNERS!$E198="Existing partner")</f>
        <v>0</v>
      </c>
      <c r="AT174" s="2" t="b">
        <f>AND(PARTNERS!$D198="Funder",PARTNERS!$E198="Existing partner")</f>
        <v>0</v>
      </c>
      <c r="AU174" s="2" t="b">
        <f>AND(PARTNERS!$D198="Public Service partner",PARTNERS!$E198="Existing partner")</f>
        <v>0</v>
      </c>
      <c r="AV174" s="2" t="b">
        <f>AND(PARTNERS!$D198="Voluntary Sector / Charity partner",PARTNERS!$E198="Existing partner")</f>
        <v>0</v>
      </c>
      <c r="AW174" s="2" t="b">
        <f>AND(PARTNERS!$D198="Education partner",PARTNERS!$E198="Existing partner")</f>
        <v>0</v>
      </c>
      <c r="AX174" s="2" t="b">
        <f>AND(PARTNERS!$D198="Other",PARTNERS!$E198="Existing partner")</f>
        <v>0</v>
      </c>
    </row>
    <row r="175" spans="20:50">
      <c r="T175" s="2" t="b">
        <f>AND(LEFT('EVENT DELIVERY'!B180,2)="HU",OR(LEN('EVENT DELIVERY'!B180)=6,AND(LEN('EVENT DELIVERY'!B180)=7,MID('EVENT DELIVERY'!B180,4,1)=" ")))</f>
        <v>0</v>
      </c>
      <c r="U175" s="2" t="b">
        <f>AND(LEFT('PROJECT DELIVERY TEAM'!B180,2)="HU",OR(LEN('PROJECT DELIVERY TEAM'!B180)=6,AND(LEN('PROJECT DELIVERY TEAM'!B180)=7,MID('PROJECT DELIVERY TEAM'!B180,4,1)=" ")))</f>
        <v>0</v>
      </c>
      <c r="V175" s="2" t="b">
        <f>AND(LEFT('AUDIENCES &amp; PART... - BY TYPE'!B278,2)="HU",OR(LEN('AUDIENCES &amp; PART... - BY TYPE'!B278)=6,AND(LEN('AUDIENCES &amp; PART... - BY TYPE'!B278)=7,MID('AUDIENCES &amp; PART... - BY TYPE'!B278,4,1)=" ")))</f>
        <v>0</v>
      </c>
      <c r="W175" s="2" t="b">
        <f>AND(LEFT(PARTNERS!B199,2)="HU",OR(LEN(PARTNERS!B199)=6,AND(LEN(PARTNERS!B199)=7,MID(PARTNERS!B199,4,1)=" ")),PARTNERS!E199="New partner")</f>
        <v>0</v>
      </c>
      <c r="X175" s="2" t="b">
        <f>AND(LEFT(PARTNERS!B199,2)="HU",OR(LEN(PARTNERS!B199)=6,AND(LEN(PARTNERS!B199)=7,MID(PARTNERS!B199,4,1)=" ")),PARTNERS!E199="Existing partner")</f>
        <v>0</v>
      </c>
      <c r="Y175" s="2" t="b">
        <f>AND(NOT(AND(LEFT(PARTNERS!B199,2)="HU",OR(LEN(PARTNERS!B199)=6,AND(LEN(PARTNERS!B199)=7,MID(PARTNERS!B199,4,1)=" ")))),PARTNERS!E199="New partner")</f>
        <v>0</v>
      </c>
      <c r="Z175" s="2" t="b">
        <f>AND(NOT(AND(LEFT(PARTNERS!B199,2)="HU",OR(LEN(PARTNERS!B199)=6,AND(LEN(PARTNERS!B199)=7,MID(PARTNERS!B199,4,1)=" ")))),PARTNERS!E199="Existing partner")</f>
        <v>0</v>
      </c>
      <c r="AA175" s="2" t="b">
        <f>AND(PARTNERS!$C199="Hull",PARTNERS!$E199="New partner")</f>
        <v>0</v>
      </c>
      <c r="AB175" s="2" t="b">
        <f>AND(PARTNERS!$C199="East Riding of Yorkshire",PARTNERS!$E199="New partner")</f>
        <v>0</v>
      </c>
      <c r="AC175" s="2" t="b">
        <f>AND(PARTNERS!$C199="Elsewhere in Yorkshire &amp; Humber",PARTNERS!$E199="New partner")</f>
        <v>0</v>
      </c>
      <c r="AD175" s="2" t="b">
        <f>AND(PARTNERS!$C199="Elsewhere in the UK",PARTNERS!$E199="New partner")</f>
        <v>0</v>
      </c>
      <c r="AE175" s="2" t="b">
        <f>AND(PARTNERS!$C199="Outside UK",PARTNERS!$E199="New partner")</f>
        <v>0</v>
      </c>
      <c r="AF175" s="2" t="b">
        <f>AND(PARTNERS!$C199="Hull",PARTNERS!$E199="Existing partner")</f>
        <v>0</v>
      </c>
      <c r="AG175" s="2" t="b">
        <f>AND(PARTNERS!$C199="East Riding of Yorkshire",PARTNERS!$E199="Existing partner")</f>
        <v>0</v>
      </c>
      <c r="AH175" s="2" t="b">
        <f>AND(PARTNERS!$C199="Elsewhere in Yorkshire &amp; Humber",PARTNERS!$E199="Existing partner")</f>
        <v>0</v>
      </c>
      <c r="AI175" s="2" t="b">
        <f>AND(PARTNERS!$C199="Elsewhere in the UK",PARTNERS!$E199="Existing partner")</f>
        <v>0</v>
      </c>
      <c r="AJ175" s="2" t="b">
        <f>AND(PARTNERS!$C199="Outside UK",PARTNERS!$E199="Existing partner")</f>
        <v>0</v>
      </c>
      <c r="AK175" s="2" t="b">
        <f>AND(PARTNERS!$D199="Artistic partner",PARTNERS!$E199="New partner")</f>
        <v>0</v>
      </c>
      <c r="AL175" s="2" t="b">
        <f>AND(PARTNERS!$D199="Heritage partner",PARTNERS!$E199="New partner")</f>
        <v>0</v>
      </c>
      <c r="AM175" s="2" t="b">
        <f>AND(PARTNERS!$D199="Funder",PARTNERS!$E199="New partner")</f>
        <v>0</v>
      </c>
      <c r="AN175" s="2" t="b">
        <f>AND(PARTNERS!$D199="Public Service partner",PARTNERS!$E199="New partner")</f>
        <v>0</v>
      </c>
      <c r="AO175" s="2" t="b">
        <f>AND(PARTNERS!$D199="Voluntary Sector / Charity partner",PARTNERS!$E199="New partner")</f>
        <v>0</v>
      </c>
      <c r="AP175" s="2" t="b">
        <f>AND(PARTNERS!$D199="Education partner",PARTNERS!$E199="New partner")</f>
        <v>0</v>
      </c>
      <c r="AQ175" s="2" t="b">
        <f>AND(PARTNERS!$D199="Other",PARTNERS!$E199="New partner")</f>
        <v>0</v>
      </c>
      <c r="AR175" s="2" t="b">
        <f>AND(PARTNERS!$D199="Artistic partner",PARTNERS!$E199="Existing partner")</f>
        <v>0</v>
      </c>
      <c r="AS175" s="2" t="b">
        <f>AND(PARTNERS!$D199="Heritage partner",PARTNERS!$E199="Existing partner")</f>
        <v>0</v>
      </c>
      <c r="AT175" s="2" t="b">
        <f>AND(PARTNERS!$D199="Funder",PARTNERS!$E199="Existing partner")</f>
        <v>0</v>
      </c>
      <c r="AU175" s="2" t="b">
        <f>AND(PARTNERS!$D199="Public Service partner",PARTNERS!$E199="Existing partner")</f>
        <v>0</v>
      </c>
      <c r="AV175" s="2" t="b">
        <f>AND(PARTNERS!$D199="Voluntary Sector / Charity partner",PARTNERS!$E199="Existing partner")</f>
        <v>0</v>
      </c>
      <c r="AW175" s="2" t="b">
        <f>AND(PARTNERS!$D199="Education partner",PARTNERS!$E199="Existing partner")</f>
        <v>0</v>
      </c>
      <c r="AX175" s="2" t="b">
        <f>AND(PARTNERS!$D199="Other",PARTNERS!$E199="Existing partner")</f>
        <v>0</v>
      </c>
    </row>
    <row r="176" spans="20:50">
      <c r="T176" s="2" t="b">
        <f>AND(LEFT('EVENT DELIVERY'!B181,2)="HU",OR(LEN('EVENT DELIVERY'!B181)=6,AND(LEN('EVENT DELIVERY'!B181)=7,MID('EVENT DELIVERY'!B181,4,1)=" ")))</f>
        <v>0</v>
      </c>
      <c r="U176" s="2" t="b">
        <f>AND(LEFT('PROJECT DELIVERY TEAM'!B181,2)="HU",OR(LEN('PROJECT DELIVERY TEAM'!B181)=6,AND(LEN('PROJECT DELIVERY TEAM'!B181)=7,MID('PROJECT DELIVERY TEAM'!B181,4,1)=" ")))</f>
        <v>0</v>
      </c>
      <c r="V176" s="2" t="b">
        <f>AND(LEFT('AUDIENCES &amp; PART... - BY TYPE'!B279,2)="HU",OR(LEN('AUDIENCES &amp; PART... - BY TYPE'!B279)=6,AND(LEN('AUDIENCES &amp; PART... - BY TYPE'!B279)=7,MID('AUDIENCES &amp; PART... - BY TYPE'!B279,4,1)=" ")))</f>
        <v>0</v>
      </c>
      <c r="W176" s="2" t="b">
        <f>AND(LEFT(PARTNERS!B200,2)="HU",OR(LEN(PARTNERS!B200)=6,AND(LEN(PARTNERS!B200)=7,MID(PARTNERS!B200,4,1)=" ")),PARTNERS!E200="New partner")</f>
        <v>0</v>
      </c>
      <c r="X176" s="2" t="b">
        <f>AND(LEFT(PARTNERS!B200,2)="HU",OR(LEN(PARTNERS!B200)=6,AND(LEN(PARTNERS!B200)=7,MID(PARTNERS!B200,4,1)=" ")),PARTNERS!E200="Existing partner")</f>
        <v>0</v>
      </c>
      <c r="Y176" s="2" t="b">
        <f>AND(NOT(AND(LEFT(PARTNERS!B200,2)="HU",OR(LEN(PARTNERS!B200)=6,AND(LEN(PARTNERS!B200)=7,MID(PARTNERS!B200,4,1)=" ")))),PARTNERS!E200="New partner")</f>
        <v>0</v>
      </c>
      <c r="Z176" s="2" t="b">
        <f>AND(NOT(AND(LEFT(PARTNERS!B200,2)="HU",OR(LEN(PARTNERS!B200)=6,AND(LEN(PARTNERS!B200)=7,MID(PARTNERS!B200,4,1)=" ")))),PARTNERS!E200="Existing partner")</f>
        <v>0</v>
      </c>
      <c r="AA176" s="2" t="b">
        <f>AND(PARTNERS!$C200="Hull",PARTNERS!$E200="New partner")</f>
        <v>0</v>
      </c>
      <c r="AB176" s="2" t="b">
        <f>AND(PARTNERS!$C200="East Riding of Yorkshire",PARTNERS!$E200="New partner")</f>
        <v>0</v>
      </c>
      <c r="AC176" s="2" t="b">
        <f>AND(PARTNERS!$C200="Elsewhere in Yorkshire &amp; Humber",PARTNERS!$E200="New partner")</f>
        <v>0</v>
      </c>
      <c r="AD176" s="2" t="b">
        <f>AND(PARTNERS!$C200="Elsewhere in the UK",PARTNERS!$E200="New partner")</f>
        <v>0</v>
      </c>
      <c r="AE176" s="2" t="b">
        <f>AND(PARTNERS!$C200="Outside UK",PARTNERS!$E200="New partner")</f>
        <v>0</v>
      </c>
      <c r="AF176" s="2" t="b">
        <f>AND(PARTNERS!$C200="Hull",PARTNERS!$E200="Existing partner")</f>
        <v>0</v>
      </c>
      <c r="AG176" s="2" t="b">
        <f>AND(PARTNERS!$C200="East Riding of Yorkshire",PARTNERS!$E200="Existing partner")</f>
        <v>0</v>
      </c>
      <c r="AH176" s="2" t="b">
        <f>AND(PARTNERS!$C200="Elsewhere in Yorkshire &amp; Humber",PARTNERS!$E200="Existing partner")</f>
        <v>0</v>
      </c>
      <c r="AI176" s="2" t="b">
        <f>AND(PARTNERS!$C200="Elsewhere in the UK",PARTNERS!$E200="Existing partner")</f>
        <v>0</v>
      </c>
      <c r="AJ176" s="2" t="b">
        <f>AND(PARTNERS!$C200="Outside UK",PARTNERS!$E200="Existing partner")</f>
        <v>0</v>
      </c>
      <c r="AK176" s="2" t="b">
        <f>AND(PARTNERS!$D200="Artistic partner",PARTNERS!$E200="New partner")</f>
        <v>0</v>
      </c>
      <c r="AL176" s="2" t="b">
        <f>AND(PARTNERS!$D200="Heritage partner",PARTNERS!$E200="New partner")</f>
        <v>0</v>
      </c>
      <c r="AM176" s="2" t="b">
        <f>AND(PARTNERS!$D200="Funder",PARTNERS!$E200="New partner")</f>
        <v>0</v>
      </c>
      <c r="AN176" s="2" t="b">
        <f>AND(PARTNERS!$D200="Public Service partner",PARTNERS!$E200="New partner")</f>
        <v>0</v>
      </c>
      <c r="AO176" s="2" t="b">
        <f>AND(PARTNERS!$D200="Voluntary Sector / Charity partner",PARTNERS!$E200="New partner")</f>
        <v>0</v>
      </c>
      <c r="AP176" s="2" t="b">
        <f>AND(PARTNERS!$D200="Education partner",PARTNERS!$E200="New partner")</f>
        <v>0</v>
      </c>
      <c r="AQ176" s="2" t="b">
        <f>AND(PARTNERS!$D200="Other",PARTNERS!$E200="New partner")</f>
        <v>0</v>
      </c>
      <c r="AR176" s="2" t="b">
        <f>AND(PARTNERS!$D200="Artistic partner",PARTNERS!$E200="Existing partner")</f>
        <v>0</v>
      </c>
      <c r="AS176" s="2" t="b">
        <f>AND(PARTNERS!$D200="Heritage partner",PARTNERS!$E200="Existing partner")</f>
        <v>0</v>
      </c>
      <c r="AT176" s="2" t="b">
        <f>AND(PARTNERS!$D200="Funder",PARTNERS!$E200="Existing partner")</f>
        <v>0</v>
      </c>
      <c r="AU176" s="2" t="b">
        <f>AND(PARTNERS!$D200="Public Service partner",PARTNERS!$E200="Existing partner")</f>
        <v>0</v>
      </c>
      <c r="AV176" s="2" t="b">
        <f>AND(PARTNERS!$D200="Voluntary Sector / Charity partner",PARTNERS!$E200="Existing partner")</f>
        <v>0</v>
      </c>
      <c r="AW176" s="2" t="b">
        <f>AND(PARTNERS!$D200="Education partner",PARTNERS!$E200="Existing partner")</f>
        <v>0</v>
      </c>
      <c r="AX176" s="2" t="b">
        <f>AND(PARTNERS!$D200="Other",PARTNERS!$E200="Existing partner")</f>
        <v>0</v>
      </c>
    </row>
    <row r="177" spans="20:50">
      <c r="T177" s="2" t="b">
        <f>AND(LEFT('EVENT DELIVERY'!B182,2)="HU",OR(LEN('EVENT DELIVERY'!B182)=6,AND(LEN('EVENT DELIVERY'!B182)=7,MID('EVENT DELIVERY'!B182,4,1)=" ")))</f>
        <v>0</v>
      </c>
      <c r="U177" s="2" t="b">
        <f>AND(LEFT('PROJECT DELIVERY TEAM'!B182,2)="HU",OR(LEN('PROJECT DELIVERY TEAM'!B182)=6,AND(LEN('PROJECT DELIVERY TEAM'!B182)=7,MID('PROJECT DELIVERY TEAM'!B182,4,1)=" ")))</f>
        <v>0</v>
      </c>
      <c r="V177" s="2" t="b">
        <f>AND(LEFT('AUDIENCES &amp; PART... - BY TYPE'!B280,2)="HU",OR(LEN('AUDIENCES &amp; PART... - BY TYPE'!B280)=6,AND(LEN('AUDIENCES &amp; PART... - BY TYPE'!B280)=7,MID('AUDIENCES &amp; PART... - BY TYPE'!B280,4,1)=" ")))</f>
        <v>0</v>
      </c>
      <c r="W177" s="2" t="b">
        <f>AND(LEFT(PARTNERS!B201,2)="HU",OR(LEN(PARTNERS!B201)=6,AND(LEN(PARTNERS!B201)=7,MID(PARTNERS!B201,4,1)=" ")),PARTNERS!E201="New partner")</f>
        <v>0</v>
      </c>
      <c r="X177" s="2" t="b">
        <f>AND(LEFT(PARTNERS!B201,2)="HU",OR(LEN(PARTNERS!B201)=6,AND(LEN(PARTNERS!B201)=7,MID(PARTNERS!B201,4,1)=" ")),PARTNERS!E201="Existing partner")</f>
        <v>0</v>
      </c>
      <c r="Y177" s="2" t="b">
        <f>AND(NOT(AND(LEFT(PARTNERS!B201,2)="HU",OR(LEN(PARTNERS!B201)=6,AND(LEN(PARTNERS!B201)=7,MID(PARTNERS!B201,4,1)=" ")))),PARTNERS!E201="New partner")</f>
        <v>0</v>
      </c>
      <c r="Z177" s="2" t="b">
        <f>AND(NOT(AND(LEFT(PARTNERS!B201,2)="HU",OR(LEN(PARTNERS!B201)=6,AND(LEN(PARTNERS!B201)=7,MID(PARTNERS!B201,4,1)=" ")))),PARTNERS!E201="Existing partner")</f>
        <v>0</v>
      </c>
      <c r="AA177" s="2" t="b">
        <f>AND(PARTNERS!$C201="Hull",PARTNERS!$E201="New partner")</f>
        <v>0</v>
      </c>
      <c r="AB177" s="2" t="b">
        <f>AND(PARTNERS!$C201="East Riding of Yorkshire",PARTNERS!$E201="New partner")</f>
        <v>0</v>
      </c>
      <c r="AC177" s="2" t="b">
        <f>AND(PARTNERS!$C201="Elsewhere in Yorkshire &amp; Humber",PARTNERS!$E201="New partner")</f>
        <v>0</v>
      </c>
      <c r="AD177" s="2" t="b">
        <f>AND(PARTNERS!$C201="Elsewhere in the UK",PARTNERS!$E201="New partner")</f>
        <v>0</v>
      </c>
      <c r="AE177" s="2" t="b">
        <f>AND(PARTNERS!$C201="Outside UK",PARTNERS!$E201="New partner")</f>
        <v>0</v>
      </c>
      <c r="AF177" s="2" t="b">
        <f>AND(PARTNERS!$C201="Hull",PARTNERS!$E201="Existing partner")</f>
        <v>0</v>
      </c>
      <c r="AG177" s="2" t="b">
        <f>AND(PARTNERS!$C201="East Riding of Yorkshire",PARTNERS!$E201="Existing partner")</f>
        <v>0</v>
      </c>
      <c r="AH177" s="2" t="b">
        <f>AND(PARTNERS!$C201="Elsewhere in Yorkshire &amp; Humber",PARTNERS!$E201="Existing partner")</f>
        <v>0</v>
      </c>
      <c r="AI177" s="2" t="b">
        <f>AND(PARTNERS!$C201="Elsewhere in the UK",PARTNERS!$E201="Existing partner")</f>
        <v>0</v>
      </c>
      <c r="AJ177" s="2" t="b">
        <f>AND(PARTNERS!$C201="Outside UK",PARTNERS!$E201="Existing partner")</f>
        <v>0</v>
      </c>
      <c r="AK177" s="2" t="b">
        <f>AND(PARTNERS!$D201="Artistic partner",PARTNERS!$E201="New partner")</f>
        <v>0</v>
      </c>
      <c r="AL177" s="2" t="b">
        <f>AND(PARTNERS!$D201="Heritage partner",PARTNERS!$E201="New partner")</f>
        <v>0</v>
      </c>
      <c r="AM177" s="2" t="b">
        <f>AND(PARTNERS!$D201="Funder",PARTNERS!$E201="New partner")</f>
        <v>0</v>
      </c>
      <c r="AN177" s="2" t="b">
        <f>AND(PARTNERS!$D201="Public Service partner",PARTNERS!$E201="New partner")</f>
        <v>0</v>
      </c>
      <c r="AO177" s="2" t="b">
        <f>AND(PARTNERS!$D201="Voluntary Sector / Charity partner",PARTNERS!$E201="New partner")</f>
        <v>0</v>
      </c>
      <c r="AP177" s="2" t="b">
        <f>AND(PARTNERS!$D201="Education partner",PARTNERS!$E201="New partner")</f>
        <v>0</v>
      </c>
      <c r="AQ177" s="2" t="b">
        <f>AND(PARTNERS!$D201="Other",PARTNERS!$E201="New partner")</f>
        <v>0</v>
      </c>
      <c r="AR177" s="2" t="b">
        <f>AND(PARTNERS!$D201="Artistic partner",PARTNERS!$E201="Existing partner")</f>
        <v>0</v>
      </c>
      <c r="AS177" s="2" t="b">
        <f>AND(PARTNERS!$D201="Heritage partner",PARTNERS!$E201="Existing partner")</f>
        <v>0</v>
      </c>
      <c r="AT177" s="2" t="b">
        <f>AND(PARTNERS!$D201="Funder",PARTNERS!$E201="Existing partner")</f>
        <v>0</v>
      </c>
      <c r="AU177" s="2" t="b">
        <f>AND(PARTNERS!$D201="Public Service partner",PARTNERS!$E201="Existing partner")</f>
        <v>0</v>
      </c>
      <c r="AV177" s="2" t="b">
        <f>AND(PARTNERS!$D201="Voluntary Sector / Charity partner",PARTNERS!$E201="Existing partner")</f>
        <v>0</v>
      </c>
      <c r="AW177" s="2" t="b">
        <f>AND(PARTNERS!$D201="Education partner",PARTNERS!$E201="Existing partner")</f>
        <v>0</v>
      </c>
      <c r="AX177" s="2" t="b">
        <f>AND(PARTNERS!$D201="Other",PARTNERS!$E201="Existing partner")</f>
        <v>0</v>
      </c>
    </row>
    <row r="178" spans="20:50">
      <c r="T178" s="2" t="b">
        <f>AND(LEFT('EVENT DELIVERY'!B183,2)="HU",OR(LEN('EVENT DELIVERY'!B183)=6,AND(LEN('EVENT DELIVERY'!B183)=7,MID('EVENT DELIVERY'!B183,4,1)=" ")))</f>
        <v>0</v>
      </c>
      <c r="U178" s="2" t="b">
        <f>AND(LEFT('PROJECT DELIVERY TEAM'!B183,2)="HU",OR(LEN('PROJECT DELIVERY TEAM'!B183)=6,AND(LEN('PROJECT DELIVERY TEAM'!B183)=7,MID('PROJECT DELIVERY TEAM'!B183,4,1)=" ")))</f>
        <v>0</v>
      </c>
      <c r="V178" s="2" t="b">
        <f>AND(LEFT('AUDIENCES &amp; PART... - BY TYPE'!B281,2)="HU",OR(LEN('AUDIENCES &amp; PART... - BY TYPE'!B281)=6,AND(LEN('AUDIENCES &amp; PART... - BY TYPE'!B281)=7,MID('AUDIENCES &amp; PART... - BY TYPE'!B281,4,1)=" ")))</f>
        <v>0</v>
      </c>
      <c r="W178" s="2" t="b">
        <f>AND(LEFT(PARTNERS!B202,2)="HU",OR(LEN(PARTNERS!B202)=6,AND(LEN(PARTNERS!B202)=7,MID(PARTNERS!B202,4,1)=" ")),PARTNERS!E202="New partner")</f>
        <v>0</v>
      </c>
      <c r="X178" s="2" t="b">
        <f>AND(LEFT(PARTNERS!B202,2)="HU",OR(LEN(PARTNERS!B202)=6,AND(LEN(PARTNERS!B202)=7,MID(PARTNERS!B202,4,1)=" ")),PARTNERS!E202="Existing partner")</f>
        <v>0</v>
      </c>
      <c r="Y178" s="2" t="b">
        <f>AND(NOT(AND(LEFT(PARTNERS!B202,2)="HU",OR(LEN(PARTNERS!B202)=6,AND(LEN(PARTNERS!B202)=7,MID(PARTNERS!B202,4,1)=" ")))),PARTNERS!E202="New partner")</f>
        <v>0</v>
      </c>
      <c r="Z178" s="2" t="b">
        <f>AND(NOT(AND(LEFT(PARTNERS!B202,2)="HU",OR(LEN(PARTNERS!B202)=6,AND(LEN(PARTNERS!B202)=7,MID(PARTNERS!B202,4,1)=" ")))),PARTNERS!E202="Existing partner")</f>
        <v>0</v>
      </c>
      <c r="AA178" s="2" t="b">
        <f>AND(PARTNERS!$C202="Hull",PARTNERS!$E202="New partner")</f>
        <v>0</v>
      </c>
      <c r="AB178" s="2" t="b">
        <f>AND(PARTNERS!$C202="East Riding of Yorkshire",PARTNERS!$E202="New partner")</f>
        <v>0</v>
      </c>
      <c r="AC178" s="2" t="b">
        <f>AND(PARTNERS!$C202="Elsewhere in Yorkshire &amp; Humber",PARTNERS!$E202="New partner")</f>
        <v>0</v>
      </c>
      <c r="AD178" s="2" t="b">
        <f>AND(PARTNERS!$C202="Elsewhere in the UK",PARTNERS!$E202="New partner")</f>
        <v>0</v>
      </c>
      <c r="AE178" s="2" t="b">
        <f>AND(PARTNERS!$C202="Outside UK",PARTNERS!$E202="New partner")</f>
        <v>0</v>
      </c>
      <c r="AF178" s="2" t="b">
        <f>AND(PARTNERS!$C202="Hull",PARTNERS!$E202="Existing partner")</f>
        <v>0</v>
      </c>
      <c r="AG178" s="2" t="b">
        <f>AND(PARTNERS!$C202="East Riding of Yorkshire",PARTNERS!$E202="Existing partner")</f>
        <v>0</v>
      </c>
      <c r="AH178" s="2" t="b">
        <f>AND(PARTNERS!$C202="Elsewhere in Yorkshire &amp; Humber",PARTNERS!$E202="Existing partner")</f>
        <v>0</v>
      </c>
      <c r="AI178" s="2" t="b">
        <f>AND(PARTNERS!$C202="Elsewhere in the UK",PARTNERS!$E202="Existing partner")</f>
        <v>0</v>
      </c>
      <c r="AJ178" s="2" t="b">
        <f>AND(PARTNERS!$C202="Outside UK",PARTNERS!$E202="Existing partner")</f>
        <v>0</v>
      </c>
      <c r="AK178" s="2" t="b">
        <f>AND(PARTNERS!$D202="Artistic partner",PARTNERS!$E202="New partner")</f>
        <v>0</v>
      </c>
      <c r="AL178" s="2" t="b">
        <f>AND(PARTNERS!$D202="Heritage partner",PARTNERS!$E202="New partner")</f>
        <v>0</v>
      </c>
      <c r="AM178" s="2" t="b">
        <f>AND(PARTNERS!$D202="Funder",PARTNERS!$E202="New partner")</f>
        <v>0</v>
      </c>
      <c r="AN178" s="2" t="b">
        <f>AND(PARTNERS!$D202="Public Service partner",PARTNERS!$E202="New partner")</f>
        <v>0</v>
      </c>
      <c r="AO178" s="2" t="b">
        <f>AND(PARTNERS!$D202="Voluntary Sector / Charity partner",PARTNERS!$E202="New partner")</f>
        <v>0</v>
      </c>
      <c r="AP178" s="2" t="b">
        <f>AND(PARTNERS!$D202="Education partner",PARTNERS!$E202="New partner")</f>
        <v>0</v>
      </c>
      <c r="AQ178" s="2" t="b">
        <f>AND(PARTNERS!$D202="Other",PARTNERS!$E202="New partner")</f>
        <v>0</v>
      </c>
      <c r="AR178" s="2" t="b">
        <f>AND(PARTNERS!$D202="Artistic partner",PARTNERS!$E202="Existing partner")</f>
        <v>0</v>
      </c>
      <c r="AS178" s="2" t="b">
        <f>AND(PARTNERS!$D202="Heritage partner",PARTNERS!$E202="Existing partner")</f>
        <v>0</v>
      </c>
      <c r="AT178" s="2" t="b">
        <f>AND(PARTNERS!$D202="Funder",PARTNERS!$E202="Existing partner")</f>
        <v>0</v>
      </c>
      <c r="AU178" s="2" t="b">
        <f>AND(PARTNERS!$D202="Public Service partner",PARTNERS!$E202="Existing partner")</f>
        <v>0</v>
      </c>
      <c r="AV178" s="2" t="b">
        <f>AND(PARTNERS!$D202="Voluntary Sector / Charity partner",PARTNERS!$E202="Existing partner")</f>
        <v>0</v>
      </c>
      <c r="AW178" s="2" t="b">
        <f>AND(PARTNERS!$D202="Education partner",PARTNERS!$E202="Existing partner")</f>
        <v>0</v>
      </c>
      <c r="AX178" s="2" t="b">
        <f>AND(PARTNERS!$D202="Other",PARTNERS!$E202="Existing partner")</f>
        <v>0</v>
      </c>
    </row>
    <row r="179" spans="20:50">
      <c r="T179" s="2" t="b">
        <f>AND(LEFT('EVENT DELIVERY'!B184,2)="HU",OR(LEN('EVENT DELIVERY'!B184)=6,AND(LEN('EVENT DELIVERY'!B184)=7,MID('EVENT DELIVERY'!B184,4,1)=" ")))</f>
        <v>0</v>
      </c>
      <c r="U179" s="2" t="b">
        <f>AND(LEFT('PROJECT DELIVERY TEAM'!B184,2)="HU",OR(LEN('PROJECT DELIVERY TEAM'!B184)=6,AND(LEN('PROJECT DELIVERY TEAM'!B184)=7,MID('PROJECT DELIVERY TEAM'!B184,4,1)=" ")))</f>
        <v>0</v>
      </c>
      <c r="V179" s="2" t="b">
        <f>AND(LEFT('AUDIENCES &amp; PART... - BY TYPE'!B282,2)="HU",OR(LEN('AUDIENCES &amp; PART... - BY TYPE'!B282)=6,AND(LEN('AUDIENCES &amp; PART... - BY TYPE'!B282)=7,MID('AUDIENCES &amp; PART... - BY TYPE'!B282,4,1)=" ")))</f>
        <v>0</v>
      </c>
      <c r="W179" s="2" t="b">
        <f>AND(LEFT(PARTNERS!B203,2)="HU",OR(LEN(PARTNERS!B203)=6,AND(LEN(PARTNERS!B203)=7,MID(PARTNERS!B203,4,1)=" ")),PARTNERS!E203="New partner")</f>
        <v>0</v>
      </c>
      <c r="X179" s="2" t="b">
        <f>AND(LEFT(PARTNERS!B203,2)="HU",OR(LEN(PARTNERS!B203)=6,AND(LEN(PARTNERS!B203)=7,MID(PARTNERS!B203,4,1)=" ")),PARTNERS!E203="Existing partner")</f>
        <v>0</v>
      </c>
      <c r="Y179" s="2" t="b">
        <f>AND(NOT(AND(LEFT(PARTNERS!B203,2)="HU",OR(LEN(PARTNERS!B203)=6,AND(LEN(PARTNERS!B203)=7,MID(PARTNERS!B203,4,1)=" ")))),PARTNERS!E203="New partner")</f>
        <v>0</v>
      </c>
      <c r="Z179" s="2" t="b">
        <f>AND(NOT(AND(LEFT(PARTNERS!B203,2)="HU",OR(LEN(PARTNERS!B203)=6,AND(LEN(PARTNERS!B203)=7,MID(PARTNERS!B203,4,1)=" ")))),PARTNERS!E203="Existing partner")</f>
        <v>0</v>
      </c>
      <c r="AA179" s="2" t="b">
        <f>AND(PARTNERS!$C203="Hull",PARTNERS!$E203="New partner")</f>
        <v>0</v>
      </c>
      <c r="AB179" s="2" t="b">
        <f>AND(PARTNERS!$C203="East Riding of Yorkshire",PARTNERS!$E203="New partner")</f>
        <v>0</v>
      </c>
      <c r="AC179" s="2" t="b">
        <f>AND(PARTNERS!$C203="Elsewhere in Yorkshire &amp; Humber",PARTNERS!$E203="New partner")</f>
        <v>0</v>
      </c>
      <c r="AD179" s="2" t="b">
        <f>AND(PARTNERS!$C203="Elsewhere in the UK",PARTNERS!$E203="New partner")</f>
        <v>0</v>
      </c>
      <c r="AE179" s="2" t="b">
        <f>AND(PARTNERS!$C203="Outside UK",PARTNERS!$E203="New partner")</f>
        <v>0</v>
      </c>
      <c r="AF179" s="2" t="b">
        <f>AND(PARTNERS!$C203="Hull",PARTNERS!$E203="Existing partner")</f>
        <v>0</v>
      </c>
      <c r="AG179" s="2" t="b">
        <f>AND(PARTNERS!$C203="East Riding of Yorkshire",PARTNERS!$E203="Existing partner")</f>
        <v>0</v>
      </c>
      <c r="AH179" s="2" t="b">
        <f>AND(PARTNERS!$C203="Elsewhere in Yorkshire &amp; Humber",PARTNERS!$E203="Existing partner")</f>
        <v>0</v>
      </c>
      <c r="AI179" s="2" t="b">
        <f>AND(PARTNERS!$C203="Elsewhere in the UK",PARTNERS!$E203="Existing partner")</f>
        <v>0</v>
      </c>
      <c r="AJ179" s="2" t="b">
        <f>AND(PARTNERS!$C203="Outside UK",PARTNERS!$E203="Existing partner")</f>
        <v>0</v>
      </c>
      <c r="AK179" s="2" t="b">
        <f>AND(PARTNERS!$D203="Artistic partner",PARTNERS!$E203="New partner")</f>
        <v>0</v>
      </c>
      <c r="AL179" s="2" t="b">
        <f>AND(PARTNERS!$D203="Heritage partner",PARTNERS!$E203="New partner")</f>
        <v>0</v>
      </c>
      <c r="AM179" s="2" t="b">
        <f>AND(PARTNERS!$D203="Funder",PARTNERS!$E203="New partner")</f>
        <v>0</v>
      </c>
      <c r="AN179" s="2" t="b">
        <f>AND(PARTNERS!$D203="Public Service partner",PARTNERS!$E203="New partner")</f>
        <v>0</v>
      </c>
      <c r="AO179" s="2" t="b">
        <f>AND(PARTNERS!$D203="Voluntary Sector / Charity partner",PARTNERS!$E203="New partner")</f>
        <v>0</v>
      </c>
      <c r="AP179" s="2" t="b">
        <f>AND(PARTNERS!$D203="Education partner",PARTNERS!$E203="New partner")</f>
        <v>0</v>
      </c>
      <c r="AQ179" s="2" t="b">
        <f>AND(PARTNERS!$D203="Other",PARTNERS!$E203="New partner")</f>
        <v>0</v>
      </c>
      <c r="AR179" s="2" t="b">
        <f>AND(PARTNERS!$D203="Artistic partner",PARTNERS!$E203="Existing partner")</f>
        <v>0</v>
      </c>
      <c r="AS179" s="2" t="b">
        <f>AND(PARTNERS!$D203="Heritage partner",PARTNERS!$E203="Existing partner")</f>
        <v>0</v>
      </c>
      <c r="AT179" s="2" t="b">
        <f>AND(PARTNERS!$D203="Funder",PARTNERS!$E203="Existing partner")</f>
        <v>0</v>
      </c>
      <c r="AU179" s="2" t="b">
        <f>AND(PARTNERS!$D203="Public Service partner",PARTNERS!$E203="Existing partner")</f>
        <v>0</v>
      </c>
      <c r="AV179" s="2" t="b">
        <f>AND(PARTNERS!$D203="Voluntary Sector / Charity partner",PARTNERS!$E203="Existing partner")</f>
        <v>0</v>
      </c>
      <c r="AW179" s="2" t="b">
        <f>AND(PARTNERS!$D203="Education partner",PARTNERS!$E203="Existing partner")</f>
        <v>0</v>
      </c>
      <c r="AX179" s="2" t="b">
        <f>AND(PARTNERS!$D203="Other",PARTNERS!$E203="Existing partner")</f>
        <v>0</v>
      </c>
    </row>
    <row r="180" spans="20:50">
      <c r="T180" s="2" t="b">
        <f>AND(LEFT('EVENT DELIVERY'!B185,2)="HU",OR(LEN('EVENT DELIVERY'!B185)=6,AND(LEN('EVENT DELIVERY'!B185)=7,MID('EVENT DELIVERY'!B185,4,1)=" ")))</f>
        <v>0</v>
      </c>
      <c r="U180" s="2" t="b">
        <f>AND(LEFT('PROJECT DELIVERY TEAM'!B185,2)="HU",OR(LEN('PROJECT DELIVERY TEAM'!B185)=6,AND(LEN('PROJECT DELIVERY TEAM'!B185)=7,MID('PROJECT DELIVERY TEAM'!B185,4,1)=" ")))</f>
        <v>0</v>
      </c>
      <c r="V180" s="2" t="b">
        <f>AND(LEFT('AUDIENCES &amp; PART... - BY TYPE'!B283,2)="HU",OR(LEN('AUDIENCES &amp; PART... - BY TYPE'!B283)=6,AND(LEN('AUDIENCES &amp; PART... - BY TYPE'!B283)=7,MID('AUDIENCES &amp; PART... - BY TYPE'!B283,4,1)=" ")))</f>
        <v>0</v>
      </c>
      <c r="W180" s="2" t="b">
        <f>AND(LEFT(PARTNERS!B204,2)="HU",OR(LEN(PARTNERS!B204)=6,AND(LEN(PARTNERS!B204)=7,MID(PARTNERS!B204,4,1)=" ")),PARTNERS!E204="New partner")</f>
        <v>0</v>
      </c>
      <c r="X180" s="2" t="b">
        <f>AND(LEFT(PARTNERS!B204,2)="HU",OR(LEN(PARTNERS!B204)=6,AND(LEN(PARTNERS!B204)=7,MID(PARTNERS!B204,4,1)=" ")),PARTNERS!E204="Existing partner")</f>
        <v>0</v>
      </c>
      <c r="Y180" s="2" t="b">
        <f>AND(NOT(AND(LEFT(PARTNERS!B204,2)="HU",OR(LEN(PARTNERS!B204)=6,AND(LEN(PARTNERS!B204)=7,MID(PARTNERS!B204,4,1)=" ")))),PARTNERS!E204="New partner")</f>
        <v>0</v>
      </c>
      <c r="Z180" s="2" t="b">
        <f>AND(NOT(AND(LEFT(PARTNERS!B204,2)="HU",OR(LEN(PARTNERS!B204)=6,AND(LEN(PARTNERS!B204)=7,MID(PARTNERS!B204,4,1)=" ")))),PARTNERS!E204="Existing partner")</f>
        <v>0</v>
      </c>
      <c r="AA180" s="2" t="b">
        <f>AND(PARTNERS!$C204="Hull",PARTNERS!$E204="New partner")</f>
        <v>0</v>
      </c>
      <c r="AB180" s="2" t="b">
        <f>AND(PARTNERS!$C204="East Riding of Yorkshire",PARTNERS!$E204="New partner")</f>
        <v>0</v>
      </c>
      <c r="AC180" s="2" t="b">
        <f>AND(PARTNERS!$C204="Elsewhere in Yorkshire &amp; Humber",PARTNERS!$E204="New partner")</f>
        <v>0</v>
      </c>
      <c r="AD180" s="2" t="b">
        <f>AND(PARTNERS!$C204="Elsewhere in the UK",PARTNERS!$E204="New partner")</f>
        <v>0</v>
      </c>
      <c r="AE180" s="2" t="b">
        <f>AND(PARTNERS!$C204="Outside UK",PARTNERS!$E204="New partner")</f>
        <v>0</v>
      </c>
      <c r="AF180" s="2" t="b">
        <f>AND(PARTNERS!$C204="Hull",PARTNERS!$E204="Existing partner")</f>
        <v>0</v>
      </c>
      <c r="AG180" s="2" t="b">
        <f>AND(PARTNERS!$C204="East Riding of Yorkshire",PARTNERS!$E204="Existing partner")</f>
        <v>0</v>
      </c>
      <c r="AH180" s="2" t="b">
        <f>AND(PARTNERS!$C204="Elsewhere in Yorkshire &amp; Humber",PARTNERS!$E204="Existing partner")</f>
        <v>0</v>
      </c>
      <c r="AI180" s="2" t="b">
        <f>AND(PARTNERS!$C204="Elsewhere in the UK",PARTNERS!$E204="Existing partner")</f>
        <v>0</v>
      </c>
      <c r="AJ180" s="2" t="b">
        <f>AND(PARTNERS!$C204="Outside UK",PARTNERS!$E204="Existing partner")</f>
        <v>0</v>
      </c>
      <c r="AK180" s="2" t="b">
        <f>AND(PARTNERS!$D204="Artistic partner",PARTNERS!$E204="New partner")</f>
        <v>0</v>
      </c>
      <c r="AL180" s="2" t="b">
        <f>AND(PARTNERS!$D204="Heritage partner",PARTNERS!$E204="New partner")</f>
        <v>0</v>
      </c>
      <c r="AM180" s="2" t="b">
        <f>AND(PARTNERS!$D204="Funder",PARTNERS!$E204="New partner")</f>
        <v>0</v>
      </c>
      <c r="AN180" s="2" t="b">
        <f>AND(PARTNERS!$D204="Public Service partner",PARTNERS!$E204="New partner")</f>
        <v>0</v>
      </c>
      <c r="AO180" s="2" t="b">
        <f>AND(PARTNERS!$D204="Voluntary Sector / Charity partner",PARTNERS!$E204="New partner")</f>
        <v>0</v>
      </c>
      <c r="AP180" s="2" t="b">
        <f>AND(PARTNERS!$D204="Education partner",PARTNERS!$E204="New partner")</f>
        <v>0</v>
      </c>
      <c r="AQ180" s="2" t="b">
        <f>AND(PARTNERS!$D204="Other",PARTNERS!$E204="New partner")</f>
        <v>0</v>
      </c>
      <c r="AR180" s="2" t="b">
        <f>AND(PARTNERS!$D204="Artistic partner",PARTNERS!$E204="Existing partner")</f>
        <v>0</v>
      </c>
      <c r="AS180" s="2" t="b">
        <f>AND(PARTNERS!$D204="Heritage partner",PARTNERS!$E204="Existing partner")</f>
        <v>0</v>
      </c>
      <c r="AT180" s="2" t="b">
        <f>AND(PARTNERS!$D204="Funder",PARTNERS!$E204="Existing partner")</f>
        <v>0</v>
      </c>
      <c r="AU180" s="2" t="b">
        <f>AND(PARTNERS!$D204="Public Service partner",PARTNERS!$E204="Existing partner")</f>
        <v>0</v>
      </c>
      <c r="AV180" s="2" t="b">
        <f>AND(PARTNERS!$D204="Voluntary Sector / Charity partner",PARTNERS!$E204="Existing partner")</f>
        <v>0</v>
      </c>
      <c r="AW180" s="2" t="b">
        <f>AND(PARTNERS!$D204="Education partner",PARTNERS!$E204="Existing partner")</f>
        <v>0</v>
      </c>
      <c r="AX180" s="2" t="b">
        <f>AND(PARTNERS!$D204="Other",PARTNERS!$E204="Existing partner")</f>
        <v>0</v>
      </c>
    </row>
    <row r="181" spans="20:50">
      <c r="T181" s="2" t="b">
        <f>AND(LEFT('EVENT DELIVERY'!B186,2)="HU",OR(LEN('EVENT DELIVERY'!B186)=6,AND(LEN('EVENT DELIVERY'!B186)=7,MID('EVENT DELIVERY'!B186,4,1)=" ")))</f>
        <v>0</v>
      </c>
      <c r="U181" s="2" t="b">
        <f>AND(LEFT('PROJECT DELIVERY TEAM'!B186,2)="HU",OR(LEN('PROJECT DELIVERY TEAM'!B186)=6,AND(LEN('PROJECT DELIVERY TEAM'!B186)=7,MID('PROJECT DELIVERY TEAM'!B186,4,1)=" ")))</f>
        <v>0</v>
      </c>
      <c r="V181" s="2" t="b">
        <f>AND(LEFT('AUDIENCES &amp; PART... - BY TYPE'!B284,2)="HU",OR(LEN('AUDIENCES &amp; PART... - BY TYPE'!B284)=6,AND(LEN('AUDIENCES &amp; PART... - BY TYPE'!B284)=7,MID('AUDIENCES &amp; PART... - BY TYPE'!B284,4,1)=" ")))</f>
        <v>0</v>
      </c>
      <c r="W181" s="2" t="b">
        <f>AND(LEFT(PARTNERS!B205,2)="HU",OR(LEN(PARTNERS!B205)=6,AND(LEN(PARTNERS!B205)=7,MID(PARTNERS!B205,4,1)=" ")),PARTNERS!E205="New partner")</f>
        <v>0</v>
      </c>
      <c r="X181" s="2" t="b">
        <f>AND(LEFT(PARTNERS!B205,2)="HU",OR(LEN(PARTNERS!B205)=6,AND(LEN(PARTNERS!B205)=7,MID(PARTNERS!B205,4,1)=" ")),PARTNERS!E205="Existing partner")</f>
        <v>0</v>
      </c>
      <c r="Y181" s="2" t="b">
        <f>AND(NOT(AND(LEFT(PARTNERS!B205,2)="HU",OR(LEN(PARTNERS!B205)=6,AND(LEN(PARTNERS!B205)=7,MID(PARTNERS!B205,4,1)=" ")))),PARTNERS!E205="New partner")</f>
        <v>0</v>
      </c>
      <c r="Z181" s="2" t="b">
        <f>AND(NOT(AND(LEFT(PARTNERS!B205,2)="HU",OR(LEN(PARTNERS!B205)=6,AND(LEN(PARTNERS!B205)=7,MID(PARTNERS!B205,4,1)=" ")))),PARTNERS!E205="Existing partner")</f>
        <v>0</v>
      </c>
      <c r="AA181" s="2" t="b">
        <f>AND(PARTNERS!$C205="Hull",PARTNERS!$E205="New partner")</f>
        <v>0</v>
      </c>
      <c r="AB181" s="2" t="b">
        <f>AND(PARTNERS!$C205="East Riding of Yorkshire",PARTNERS!$E205="New partner")</f>
        <v>0</v>
      </c>
      <c r="AC181" s="2" t="b">
        <f>AND(PARTNERS!$C205="Elsewhere in Yorkshire &amp; Humber",PARTNERS!$E205="New partner")</f>
        <v>0</v>
      </c>
      <c r="AD181" s="2" t="b">
        <f>AND(PARTNERS!$C205="Elsewhere in the UK",PARTNERS!$E205="New partner")</f>
        <v>0</v>
      </c>
      <c r="AE181" s="2" t="b">
        <f>AND(PARTNERS!$C205="Outside UK",PARTNERS!$E205="New partner")</f>
        <v>0</v>
      </c>
      <c r="AF181" s="2" t="b">
        <f>AND(PARTNERS!$C205="Hull",PARTNERS!$E205="Existing partner")</f>
        <v>0</v>
      </c>
      <c r="AG181" s="2" t="b">
        <f>AND(PARTNERS!$C205="East Riding of Yorkshire",PARTNERS!$E205="Existing partner")</f>
        <v>0</v>
      </c>
      <c r="AH181" s="2" t="b">
        <f>AND(PARTNERS!$C205="Elsewhere in Yorkshire &amp; Humber",PARTNERS!$E205="Existing partner")</f>
        <v>0</v>
      </c>
      <c r="AI181" s="2" t="b">
        <f>AND(PARTNERS!$C205="Elsewhere in the UK",PARTNERS!$E205="Existing partner")</f>
        <v>0</v>
      </c>
      <c r="AJ181" s="2" t="b">
        <f>AND(PARTNERS!$C205="Outside UK",PARTNERS!$E205="Existing partner")</f>
        <v>0</v>
      </c>
      <c r="AK181" s="2" t="b">
        <f>AND(PARTNERS!$D205="Artistic partner",PARTNERS!$E205="New partner")</f>
        <v>0</v>
      </c>
      <c r="AL181" s="2" t="b">
        <f>AND(PARTNERS!$D205="Heritage partner",PARTNERS!$E205="New partner")</f>
        <v>0</v>
      </c>
      <c r="AM181" s="2" t="b">
        <f>AND(PARTNERS!$D205="Funder",PARTNERS!$E205="New partner")</f>
        <v>0</v>
      </c>
      <c r="AN181" s="2" t="b">
        <f>AND(PARTNERS!$D205="Public Service partner",PARTNERS!$E205="New partner")</f>
        <v>0</v>
      </c>
      <c r="AO181" s="2" t="b">
        <f>AND(PARTNERS!$D205="Voluntary Sector / Charity partner",PARTNERS!$E205="New partner")</f>
        <v>0</v>
      </c>
      <c r="AP181" s="2" t="b">
        <f>AND(PARTNERS!$D205="Education partner",PARTNERS!$E205="New partner")</f>
        <v>0</v>
      </c>
      <c r="AQ181" s="2" t="b">
        <f>AND(PARTNERS!$D205="Other",PARTNERS!$E205="New partner")</f>
        <v>0</v>
      </c>
      <c r="AR181" s="2" t="b">
        <f>AND(PARTNERS!$D205="Artistic partner",PARTNERS!$E205="Existing partner")</f>
        <v>0</v>
      </c>
      <c r="AS181" s="2" t="b">
        <f>AND(PARTNERS!$D205="Heritage partner",PARTNERS!$E205="Existing partner")</f>
        <v>0</v>
      </c>
      <c r="AT181" s="2" t="b">
        <f>AND(PARTNERS!$D205="Funder",PARTNERS!$E205="Existing partner")</f>
        <v>0</v>
      </c>
      <c r="AU181" s="2" t="b">
        <f>AND(PARTNERS!$D205="Public Service partner",PARTNERS!$E205="Existing partner")</f>
        <v>0</v>
      </c>
      <c r="AV181" s="2" t="b">
        <f>AND(PARTNERS!$D205="Voluntary Sector / Charity partner",PARTNERS!$E205="Existing partner")</f>
        <v>0</v>
      </c>
      <c r="AW181" s="2" t="b">
        <f>AND(PARTNERS!$D205="Education partner",PARTNERS!$E205="Existing partner")</f>
        <v>0</v>
      </c>
      <c r="AX181" s="2" t="b">
        <f>AND(PARTNERS!$D205="Other",PARTNERS!$E205="Existing partner")</f>
        <v>0</v>
      </c>
    </row>
    <row r="182" spans="20:50">
      <c r="T182" s="2" t="b">
        <f>AND(LEFT('EVENT DELIVERY'!B187,2)="HU",OR(LEN('EVENT DELIVERY'!B187)=6,AND(LEN('EVENT DELIVERY'!B187)=7,MID('EVENT DELIVERY'!B187,4,1)=" ")))</f>
        <v>0</v>
      </c>
      <c r="U182" s="2" t="b">
        <f>AND(LEFT('PROJECT DELIVERY TEAM'!B187,2)="HU",OR(LEN('PROJECT DELIVERY TEAM'!B187)=6,AND(LEN('PROJECT DELIVERY TEAM'!B187)=7,MID('PROJECT DELIVERY TEAM'!B187,4,1)=" ")))</f>
        <v>0</v>
      </c>
      <c r="V182" s="2" t="b">
        <f>AND(LEFT('AUDIENCES &amp; PART... - BY TYPE'!B285,2)="HU",OR(LEN('AUDIENCES &amp; PART... - BY TYPE'!B285)=6,AND(LEN('AUDIENCES &amp; PART... - BY TYPE'!B285)=7,MID('AUDIENCES &amp; PART... - BY TYPE'!B285,4,1)=" ")))</f>
        <v>0</v>
      </c>
      <c r="W182" s="2" t="b">
        <f>AND(LEFT(PARTNERS!B206,2)="HU",OR(LEN(PARTNERS!B206)=6,AND(LEN(PARTNERS!B206)=7,MID(PARTNERS!B206,4,1)=" ")),PARTNERS!E206="New partner")</f>
        <v>0</v>
      </c>
      <c r="X182" s="2" t="b">
        <f>AND(LEFT(PARTNERS!B206,2)="HU",OR(LEN(PARTNERS!B206)=6,AND(LEN(PARTNERS!B206)=7,MID(PARTNERS!B206,4,1)=" ")),PARTNERS!E206="Existing partner")</f>
        <v>0</v>
      </c>
      <c r="Y182" s="2" t="b">
        <f>AND(NOT(AND(LEFT(PARTNERS!B206,2)="HU",OR(LEN(PARTNERS!B206)=6,AND(LEN(PARTNERS!B206)=7,MID(PARTNERS!B206,4,1)=" ")))),PARTNERS!E206="New partner")</f>
        <v>0</v>
      </c>
      <c r="Z182" s="2" t="b">
        <f>AND(NOT(AND(LEFT(PARTNERS!B206,2)="HU",OR(LEN(PARTNERS!B206)=6,AND(LEN(PARTNERS!B206)=7,MID(PARTNERS!B206,4,1)=" ")))),PARTNERS!E206="Existing partner")</f>
        <v>0</v>
      </c>
      <c r="AA182" s="2" t="b">
        <f>AND(PARTNERS!$C206="Hull",PARTNERS!$E206="New partner")</f>
        <v>0</v>
      </c>
      <c r="AB182" s="2" t="b">
        <f>AND(PARTNERS!$C206="East Riding of Yorkshire",PARTNERS!$E206="New partner")</f>
        <v>0</v>
      </c>
      <c r="AC182" s="2" t="b">
        <f>AND(PARTNERS!$C206="Elsewhere in Yorkshire &amp; Humber",PARTNERS!$E206="New partner")</f>
        <v>0</v>
      </c>
      <c r="AD182" s="2" t="b">
        <f>AND(PARTNERS!$C206="Elsewhere in the UK",PARTNERS!$E206="New partner")</f>
        <v>0</v>
      </c>
      <c r="AE182" s="2" t="b">
        <f>AND(PARTNERS!$C206="Outside UK",PARTNERS!$E206="New partner")</f>
        <v>0</v>
      </c>
      <c r="AF182" s="2" t="b">
        <f>AND(PARTNERS!$C206="Hull",PARTNERS!$E206="Existing partner")</f>
        <v>0</v>
      </c>
      <c r="AG182" s="2" t="b">
        <f>AND(PARTNERS!$C206="East Riding of Yorkshire",PARTNERS!$E206="Existing partner")</f>
        <v>0</v>
      </c>
      <c r="AH182" s="2" t="b">
        <f>AND(PARTNERS!$C206="Elsewhere in Yorkshire &amp; Humber",PARTNERS!$E206="Existing partner")</f>
        <v>0</v>
      </c>
      <c r="AI182" s="2" t="b">
        <f>AND(PARTNERS!$C206="Elsewhere in the UK",PARTNERS!$E206="Existing partner")</f>
        <v>0</v>
      </c>
      <c r="AJ182" s="2" t="b">
        <f>AND(PARTNERS!$C206="Outside UK",PARTNERS!$E206="Existing partner")</f>
        <v>0</v>
      </c>
      <c r="AK182" s="2" t="b">
        <f>AND(PARTNERS!$D206="Artistic partner",PARTNERS!$E206="New partner")</f>
        <v>0</v>
      </c>
      <c r="AL182" s="2" t="b">
        <f>AND(PARTNERS!$D206="Heritage partner",PARTNERS!$E206="New partner")</f>
        <v>0</v>
      </c>
      <c r="AM182" s="2" t="b">
        <f>AND(PARTNERS!$D206="Funder",PARTNERS!$E206="New partner")</f>
        <v>0</v>
      </c>
      <c r="AN182" s="2" t="b">
        <f>AND(PARTNERS!$D206="Public Service partner",PARTNERS!$E206="New partner")</f>
        <v>0</v>
      </c>
      <c r="AO182" s="2" t="b">
        <f>AND(PARTNERS!$D206="Voluntary Sector / Charity partner",PARTNERS!$E206="New partner")</f>
        <v>0</v>
      </c>
      <c r="AP182" s="2" t="b">
        <f>AND(PARTNERS!$D206="Education partner",PARTNERS!$E206="New partner")</f>
        <v>0</v>
      </c>
      <c r="AQ182" s="2" t="b">
        <f>AND(PARTNERS!$D206="Other",PARTNERS!$E206="New partner")</f>
        <v>0</v>
      </c>
      <c r="AR182" s="2" t="b">
        <f>AND(PARTNERS!$D206="Artistic partner",PARTNERS!$E206="Existing partner")</f>
        <v>0</v>
      </c>
      <c r="AS182" s="2" t="b">
        <f>AND(PARTNERS!$D206="Heritage partner",PARTNERS!$E206="Existing partner")</f>
        <v>0</v>
      </c>
      <c r="AT182" s="2" t="b">
        <f>AND(PARTNERS!$D206="Funder",PARTNERS!$E206="Existing partner")</f>
        <v>0</v>
      </c>
      <c r="AU182" s="2" t="b">
        <f>AND(PARTNERS!$D206="Public Service partner",PARTNERS!$E206="Existing partner")</f>
        <v>0</v>
      </c>
      <c r="AV182" s="2" t="b">
        <f>AND(PARTNERS!$D206="Voluntary Sector / Charity partner",PARTNERS!$E206="Existing partner")</f>
        <v>0</v>
      </c>
      <c r="AW182" s="2" t="b">
        <f>AND(PARTNERS!$D206="Education partner",PARTNERS!$E206="Existing partner")</f>
        <v>0</v>
      </c>
      <c r="AX182" s="2" t="b">
        <f>AND(PARTNERS!$D206="Other",PARTNERS!$E206="Existing partner")</f>
        <v>0</v>
      </c>
    </row>
    <row r="183" spans="20:50">
      <c r="T183" s="2" t="b">
        <f>AND(LEFT('EVENT DELIVERY'!B188,2)="HU",OR(LEN('EVENT DELIVERY'!B188)=6,AND(LEN('EVENT DELIVERY'!B188)=7,MID('EVENT DELIVERY'!B188,4,1)=" ")))</f>
        <v>0</v>
      </c>
      <c r="U183" s="2" t="b">
        <f>AND(LEFT('PROJECT DELIVERY TEAM'!B188,2)="HU",OR(LEN('PROJECT DELIVERY TEAM'!B188)=6,AND(LEN('PROJECT DELIVERY TEAM'!B188)=7,MID('PROJECT DELIVERY TEAM'!B188,4,1)=" ")))</f>
        <v>0</v>
      </c>
      <c r="V183" s="2" t="b">
        <f>AND(LEFT('AUDIENCES &amp; PART... - BY TYPE'!B286,2)="HU",OR(LEN('AUDIENCES &amp; PART... - BY TYPE'!B286)=6,AND(LEN('AUDIENCES &amp; PART... - BY TYPE'!B286)=7,MID('AUDIENCES &amp; PART... - BY TYPE'!B286,4,1)=" ")))</f>
        <v>0</v>
      </c>
      <c r="W183" s="2" t="b">
        <f>AND(LEFT(PARTNERS!B207,2)="HU",OR(LEN(PARTNERS!B207)=6,AND(LEN(PARTNERS!B207)=7,MID(PARTNERS!B207,4,1)=" ")),PARTNERS!E207="New partner")</f>
        <v>0</v>
      </c>
      <c r="X183" s="2" t="b">
        <f>AND(LEFT(PARTNERS!B207,2)="HU",OR(LEN(PARTNERS!B207)=6,AND(LEN(PARTNERS!B207)=7,MID(PARTNERS!B207,4,1)=" ")),PARTNERS!E207="Existing partner")</f>
        <v>0</v>
      </c>
      <c r="Y183" s="2" t="b">
        <f>AND(NOT(AND(LEFT(PARTNERS!B207,2)="HU",OR(LEN(PARTNERS!B207)=6,AND(LEN(PARTNERS!B207)=7,MID(PARTNERS!B207,4,1)=" ")))),PARTNERS!E207="New partner")</f>
        <v>0</v>
      </c>
      <c r="Z183" s="2" t="b">
        <f>AND(NOT(AND(LEFT(PARTNERS!B207,2)="HU",OR(LEN(PARTNERS!B207)=6,AND(LEN(PARTNERS!B207)=7,MID(PARTNERS!B207,4,1)=" ")))),PARTNERS!E207="Existing partner")</f>
        <v>0</v>
      </c>
      <c r="AA183" s="2" t="b">
        <f>AND(PARTNERS!$C207="Hull",PARTNERS!$E207="New partner")</f>
        <v>0</v>
      </c>
      <c r="AB183" s="2" t="b">
        <f>AND(PARTNERS!$C207="East Riding of Yorkshire",PARTNERS!$E207="New partner")</f>
        <v>0</v>
      </c>
      <c r="AC183" s="2" t="b">
        <f>AND(PARTNERS!$C207="Elsewhere in Yorkshire &amp; Humber",PARTNERS!$E207="New partner")</f>
        <v>0</v>
      </c>
      <c r="AD183" s="2" t="b">
        <f>AND(PARTNERS!$C207="Elsewhere in the UK",PARTNERS!$E207="New partner")</f>
        <v>0</v>
      </c>
      <c r="AE183" s="2" t="b">
        <f>AND(PARTNERS!$C207="Outside UK",PARTNERS!$E207="New partner")</f>
        <v>0</v>
      </c>
      <c r="AF183" s="2" t="b">
        <f>AND(PARTNERS!$C207="Hull",PARTNERS!$E207="Existing partner")</f>
        <v>0</v>
      </c>
      <c r="AG183" s="2" t="b">
        <f>AND(PARTNERS!$C207="East Riding of Yorkshire",PARTNERS!$E207="Existing partner")</f>
        <v>0</v>
      </c>
      <c r="AH183" s="2" t="b">
        <f>AND(PARTNERS!$C207="Elsewhere in Yorkshire &amp; Humber",PARTNERS!$E207="Existing partner")</f>
        <v>0</v>
      </c>
      <c r="AI183" s="2" t="b">
        <f>AND(PARTNERS!$C207="Elsewhere in the UK",PARTNERS!$E207="Existing partner")</f>
        <v>0</v>
      </c>
      <c r="AJ183" s="2" t="b">
        <f>AND(PARTNERS!$C207="Outside UK",PARTNERS!$E207="Existing partner")</f>
        <v>0</v>
      </c>
      <c r="AK183" s="2" t="b">
        <f>AND(PARTNERS!$D207="Artistic partner",PARTNERS!$E207="New partner")</f>
        <v>0</v>
      </c>
      <c r="AL183" s="2" t="b">
        <f>AND(PARTNERS!$D207="Heritage partner",PARTNERS!$E207="New partner")</f>
        <v>0</v>
      </c>
      <c r="AM183" s="2" t="b">
        <f>AND(PARTNERS!$D207="Funder",PARTNERS!$E207="New partner")</f>
        <v>0</v>
      </c>
      <c r="AN183" s="2" t="b">
        <f>AND(PARTNERS!$D207="Public Service partner",PARTNERS!$E207="New partner")</f>
        <v>0</v>
      </c>
      <c r="AO183" s="2" t="b">
        <f>AND(PARTNERS!$D207="Voluntary Sector / Charity partner",PARTNERS!$E207="New partner")</f>
        <v>0</v>
      </c>
      <c r="AP183" s="2" t="b">
        <f>AND(PARTNERS!$D207="Education partner",PARTNERS!$E207="New partner")</f>
        <v>0</v>
      </c>
      <c r="AQ183" s="2" t="b">
        <f>AND(PARTNERS!$D207="Other",PARTNERS!$E207="New partner")</f>
        <v>0</v>
      </c>
      <c r="AR183" s="2" t="b">
        <f>AND(PARTNERS!$D207="Artistic partner",PARTNERS!$E207="Existing partner")</f>
        <v>0</v>
      </c>
      <c r="AS183" s="2" t="b">
        <f>AND(PARTNERS!$D207="Heritage partner",PARTNERS!$E207="Existing partner")</f>
        <v>0</v>
      </c>
      <c r="AT183" s="2" t="b">
        <f>AND(PARTNERS!$D207="Funder",PARTNERS!$E207="Existing partner")</f>
        <v>0</v>
      </c>
      <c r="AU183" s="2" t="b">
        <f>AND(PARTNERS!$D207="Public Service partner",PARTNERS!$E207="Existing partner")</f>
        <v>0</v>
      </c>
      <c r="AV183" s="2" t="b">
        <f>AND(PARTNERS!$D207="Voluntary Sector / Charity partner",PARTNERS!$E207="Existing partner")</f>
        <v>0</v>
      </c>
      <c r="AW183" s="2" t="b">
        <f>AND(PARTNERS!$D207="Education partner",PARTNERS!$E207="Existing partner")</f>
        <v>0</v>
      </c>
      <c r="AX183" s="2" t="b">
        <f>AND(PARTNERS!$D207="Other",PARTNERS!$E207="Existing partner")</f>
        <v>0</v>
      </c>
    </row>
    <row r="184" spans="20:50">
      <c r="T184" s="2" t="b">
        <f>AND(LEFT('EVENT DELIVERY'!B189,2)="HU",OR(LEN('EVENT DELIVERY'!B189)=6,AND(LEN('EVENT DELIVERY'!B189)=7,MID('EVENT DELIVERY'!B189,4,1)=" ")))</f>
        <v>0</v>
      </c>
      <c r="U184" s="2" t="b">
        <f>AND(LEFT('PROJECT DELIVERY TEAM'!B189,2)="HU",OR(LEN('PROJECT DELIVERY TEAM'!B189)=6,AND(LEN('PROJECT DELIVERY TEAM'!B189)=7,MID('PROJECT DELIVERY TEAM'!B189,4,1)=" ")))</f>
        <v>0</v>
      </c>
      <c r="V184" s="2" t="b">
        <f>AND(LEFT('AUDIENCES &amp; PART... - BY TYPE'!B287,2)="HU",OR(LEN('AUDIENCES &amp; PART... - BY TYPE'!B287)=6,AND(LEN('AUDIENCES &amp; PART... - BY TYPE'!B287)=7,MID('AUDIENCES &amp; PART... - BY TYPE'!B287,4,1)=" ")))</f>
        <v>0</v>
      </c>
      <c r="W184" s="2" t="b">
        <f>AND(LEFT(PARTNERS!B208,2)="HU",OR(LEN(PARTNERS!B208)=6,AND(LEN(PARTNERS!B208)=7,MID(PARTNERS!B208,4,1)=" ")),PARTNERS!E208="New partner")</f>
        <v>0</v>
      </c>
      <c r="X184" s="2" t="b">
        <f>AND(LEFT(PARTNERS!B208,2)="HU",OR(LEN(PARTNERS!B208)=6,AND(LEN(PARTNERS!B208)=7,MID(PARTNERS!B208,4,1)=" ")),PARTNERS!E208="Existing partner")</f>
        <v>0</v>
      </c>
      <c r="Y184" s="2" t="b">
        <f>AND(NOT(AND(LEFT(PARTNERS!B208,2)="HU",OR(LEN(PARTNERS!B208)=6,AND(LEN(PARTNERS!B208)=7,MID(PARTNERS!B208,4,1)=" ")))),PARTNERS!E208="New partner")</f>
        <v>0</v>
      </c>
      <c r="Z184" s="2" t="b">
        <f>AND(NOT(AND(LEFT(PARTNERS!B208,2)="HU",OR(LEN(PARTNERS!B208)=6,AND(LEN(PARTNERS!B208)=7,MID(PARTNERS!B208,4,1)=" ")))),PARTNERS!E208="Existing partner")</f>
        <v>0</v>
      </c>
      <c r="AA184" s="2" t="b">
        <f>AND(PARTNERS!$C208="Hull",PARTNERS!$E208="New partner")</f>
        <v>0</v>
      </c>
      <c r="AB184" s="2" t="b">
        <f>AND(PARTNERS!$C208="East Riding of Yorkshire",PARTNERS!$E208="New partner")</f>
        <v>0</v>
      </c>
      <c r="AC184" s="2" t="b">
        <f>AND(PARTNERS!$C208="Elsewhere in Yorkshire &amp; Humber",PARTNERS!$E208="New partner")</f>
        <v>0</v>
      </c>
      <c r="AD184" s="2" t="b">
        <f>AND(PARTNERS!$C208="Elsewhere in the UK",PARTNERS!$E208="New partner")</f>
        <v>0</v>
      </c>
      <c r="AE184" s="2" t="b">
        <f>AND(PARTNERS!$C208="Outside UK",PARTNERS!$E208="New partner")</f>
        <v>0</v>
      </c>
      <c r="AF184" s="2" t="b">
        <f>AND(PARTNERS!$C208="Hull",PARTNERS!$E208="Existing partner")</f>
        <v>0</v>
      </c>
      <c r="AG184" s="2" t="b">
        <f>AND(PARTNERS!$C208="East Riding of Yorkshire",PARTNERS!$E208="Existing partner")</f>
        <v>0</v>
      </c>
      <c r="AH184" s="2" t="b">
        <f>AND(PARTNERS!$C208="Elsewhere in Yorkshire &amp; Humber",PARTNERS!$E208="Existing partner")</f>
        <v>0</v>
      </c>
      <c r="AI184" s="2" t="b">
        <f>AND(PARTNERS!$C208="Elsewhere in the UK",PARTNERS!$E208="Existing partner")</f>
        <v>0</v>
      </c>
      <c r="AJ184" s="2" t="b">
        <f>AND(PARTNERS!$C208="Outside UK",PARTNERS!$E208="Existing partner")</f>
        <v>0</v>
      </c>
      <c r="AK184" s="2" t="b">
        <f>AND(PARTNERS!$D208="Artistic partner",PARTNERS!$E208="New partner")</f>
        <v>0</v>
      </c>
      <c r="AL184" s="2" t="b">
        <f>AND(PARTNERS!$D208="Heritage partner",PARTNERS!$E208="New partner")</f>
        <v>0</v>
      </c>
      <c r="AM184" s="2" t="b">
        <f>AND(PARTNERS!$D208="Funder",PARTNERS!$E208="New partner")</f>
        <v>0</v>
      </c>
      <c r="AN184" s="2" t="b">
        <f>AND(PARTNERS!$D208="Public Service partner",PARTNERS!$E208="New partner")</f>
        <v>0</v>
      </c>
      <c r="AO184" s="2" t="b">
        <f>AND(PARTNERS!$D208="Voluntary Sector / Charity partner",PARTNERS!$E208="New partner")</f>
        <v>0</v>
      </c>
      <c r="AP184" s="2" t="b">
        <f>AND(PARTNERS!$D208="Education partner",PARTNERS!$E208="New partner")</f>
        <v>0</v>
      </c>
      <c r="AQ184" s="2" t="b">
        <f>AND(PARTNERS!$D208="Other",PARTNERS!$E208="New partner")</f>
        <v>0</v>
      </c>
      <c r="AR184" s="2" t="b">
        <f>AND(PARTNERS!$D208="Artistic partner",PARTNERS!$E208="Existing partner")</f>
        <v>0</v>
      </c>
      <c r="AS184" s="2" t="b">
        <f>AND(PARTNERS!$D208="Heritage partner",PARTNERS!$E208="Existing partner")</f>
        <v>0</v>
      </c>
      <c r="AT184" s="2" t="b">
        <f>AND(PARTNERS!$D208="Funder",PARTNERS!$E208="Existing partner")</f>
        <v>0</v>
      </c>
      <c r="AU184" s="2" t="b">
        <f>AND(PARTNERS!$D208="Public Service partner",PARTNERS!$E208="Existing partner")</f>
        <v>0</v>
      </c>
      <c r="AV184" s="2" t="b">
        <f>AND(PARTNERS!$D208="Voluntary Sector / Charity partner",PARTNERS!$E208="Existing partner")</f>
        <v>0</v>
      </c>
      <c r="AW184" s="2" t="b">
        <f>AND(PARTNERS!$D208="Education partner",PARTNERS!$E208="Existing partner")</f>
        <v>0</v>
      </c>
      <c r="AX184" s="2" t="b">
        <f>AND(PARTNERS!$D208="Other",PARTNERS!$E208="Existing partner")</f>
        <v>0</v>
      </c>
    </row>
    <row r="185" spans="20:50">
      <c r="T185" s="2" t="b">
        <f>AND(LEFT('EVENT DELIVERY'!B190,2)="HU",OR(LEN('EVENT DELIVERY'!B190)=6,AND(LEN('EVENT DELIVERY'!B190)=7,MID('EVENT DELIVERY'!B190,4,1)=" ")))</f>
        <v>0</v>
      </c>
      <c r="U185" s="2" t="b">
        <f>AND(LEFT('PROJECT DELIVERY TEAM'!B190,2)="HU",OR(LEN('PROJECT DELIVERY TEAM'!B190)=6,AND(LEN('PROJECT DELIVERY TEAM'!B190)=7,MID('PROJECT DELIVERY TEAM'!B190,4,1)=" ")))</f>
        <v>0</v>
      </c>
      <c r="V185" s="2" t="b">
        <f>AND(LEFT('AUDIENCES &amp; PART... - BY TYPE'!B288,2)="HU",OR(LEN('AUDIENCES &amp; PART... - BY TYPE'!B288)=6,AND(LEN('AUDIENCES &amp; PART... - BY TYPE'!B288)=7,MID('AUDIENCES &amp; PART... - BY TYPE'!B288,4,1)=" ")))</f>
        <v>0</v>
      </c>
      <c r="W185" s="2" t="b">
        <f>AND(LEFT(PARTNERS!B209,2)="HU",OR(LEN(PARTNERS!B209)=6,AND(LEN(PARTNERS!B209)=7,MID(PARTNERS!B209,4,1)=" ")),PARTNERS!E209="New partner")</f>
        <v>0</v>
      </c>
      <c r="X185" s="2" t="b">
        <f>AND(LEFT(PARTNERS!B209,2)="HU",OR(LEN(PARTNERS!B209)=6,AND(LEN(PARTNERS!B209)=7,MID(PARTNERS!B209,4,1)=" ")),PARTNERS!E209="Existing partner")</f>
        <v>0</v>
      </c>
      <c r="Y185" s="2" t="b">
        <f>AND(NOT(AND(LEFT(PARTNERS!B209,2)="HU",OR(LEN(PARTNERS!B209)=6,AND(LEN(PARTNERS!B209)=7,MID(PARTNERS!B209,4,1)=" ")))),PARTNERS!E209="New partner")</f>
        <v>0</v>
      </c>
      <c r="Z185" s="2" t="b">
        <f>AND(NOT(AND(LEFT(PARTNERS!B209,2)="HU",OR(LEN(PARTNERS!B209)=6,AND(LEN(PARTNERS!B209)=7,MID(PARTNERS!B209,4,1)=" ")))),PARTNERS!E209="Existing partner")</f>
        <v>0</v>
      </c>
      <c r="AA185" s="2" t="b">
        <f>AND(PARTNERS!$C209="Hull",PARTNERS!$E209="New partner")</f>
        <v>0</v>
      </c>
      <c r="AB185" s="2" t="b">
        <f>AND(PARTNERS!$C209="East Riding of Yorkshire",PARTNERS!$E209="New partner")</f>
        <v>0</v>
      </c>
      <c r="AC185" s="2" t="b">
        <f>AND(PARTNERS!$C209="Elsewhere in Yorkshire &amp; Humber",PARTNERS!$E209="New partner")</f>
        <v>0</v>
      </c>
      <c r="AD185" s="2" t="b">
        <f>AND(PARTNERS!$C209="Elsewhere in the UK",PARTNERS!$E209="New partner")</f>
        <v>0</v>
      </c>
      <c r="AE185" s="2" t="b">
        <f>AND(PARTNERS!$C209="Outside UK",PARTNERS!$E209="New partner")</f>
        <v>0</v>
      </c>
      <c r="AF185" s="2" t="b">
        <f>AND(PARTNERS!$C209="Hull",PARTNERS!$E209="Existing partner")</f>
        <v>0</v>
      </c>
      <c r="AG185" s="2" t="b">
        <f>AND(PARTNERS!$C209="East Riding of Yorkshire",PARTNERS!$E209="Existing partner")</f>
        <v>0</v>
      </c>
      <c r="AH185" s="2" t="b">
        <f>AND(PARTNERS!$C209="Elsewhere in Yorkshire &amp; Humber",PARTNERS!$E209="Existing partner")</f>
        <v>0</v>
      </c>
      <c r="AI185" s="2" t="b">
        <f>AND(PARTNERS!$C209="Elsewhere in the UK",PARTNERS!$E209="Existing partner")</f>
        <v>0</v>
      </c>
      <c r="AJ185" s="2" t="b">
        <f>AND(PARTNERS!$C209="Outside UK",PARTNERS!$E209="Existing partner")</f>
        <v>0</v>
      </c>
      <c r="AK185" s="2" t="b">
        <f>AND(PARTNERS!$D209="Artistic partner",PARTNERS!$E209="New partner")</f>
        <v>0</v>
      </c>
      <c r="AL185" s="2" t="b">
        <f>AND(PARTNERS!$D209="Heritage partner",PARTNERS!$E209="New partner")</f>
        <v>0</v>
      </c>
      <c r="AM185" s="2" t="b">
        <f>AND(PARTNERS!$D209="Funder",PARTNERS!$E209="New partner")</f>
        <v>0</v>
      </c>
      <c r="AN185" s="2" t="b">
        <f>AND(PARTNERS!$D209="Public Service partner",PARTNERS!$E209="New partner")</f>
        <v>0</v>
      </c>
      <c r="AO185" s="2" t="b">
        <f>AND(PARTNERS!$D209="Voluntary Sector / Charity partner",PARTNERS!$E209="New partner")</f>
        <v>0</v>
      </c>
      <c r="AP185" s="2" t="b">
        <f>AND(PARTNERS!$D209="Education partner",PARTNERS!$E209="New partner")</f>
        <v>0</v>
      </c>
      <c r="AQ185" s="2" t="b">
        <f>AND(PARTNERS!$D209="Other",PARTNERS!$E209="New partner")</f>
        <v>0</v>
      </c>
      <c r="AR185" s="2" t="b">
        <f>AND(PARTNERS!$D209="Artistic partner",PARTNERS!$E209="Existing partner")</f>
        <v>0</v>
      </c>
      <c r="AS185" s="2" t="b">
        <f>AND(PARTNERS!$D209="Heritage partner",PARTNERS!$E209="Existing partner")</f>
        <v>0</v>
      </c>
      <c r="AT185" s="2" t="b">
        <f>AND(PARTNERS!$D209="Funder",PARTNERS!$E209="Existing partner")</f>
        <v>0</v>
      </c>
      <c r="AU185" s="2" t="b">
        <f>AND(PARTNERS!$D209="Public Service partner",PARTNERS!$E209="Existing partner")</f>
        <v>0</v>
      </c>
      <c r="AV185" s="2" t="b">
        <f>AND(PARTNERS!$D209="Voluntary Sector / Charity partner",PARTNERS!$E209="Existing partner")</f>
        <v>0</v>
      </c>
      <c r="AW185" s="2" t="b">
        <f>AND(PARTNERS!$D209="Education partner",PARTNERS!$E209="Existing partner")</f>
        <v>0</v>
      </c>
      <c r="AX185" s="2" t="b">
        <f>AND(PARTNERS!$D209="Other",PARTNERS!$E209="Existing partner")</f>
        <v>0</v>
      </c>
    </row>
    <row r="186" spans="20:50">
      <c r="T186" s="2" t="b">
        <f>AND(LEFT('EVENT DELIVERY'!B191,2)="HU",OR(LEN('EVENT DELIVERY'!B191)=6,AND(LEN('EVENT DELIVERY'!B191)=7,MID('EVENT DELIVERY'!B191,4,1)=" ")))</f>
        <v>0</v>
      </c>
      <c r="U186" s="2" t="b">
        <f>AND(LEFT('PROJECT DELIVERY TEAM'!B191,2)="HU",OR(LEN('PROJECT DELIVERY TEAM'!B191)=6,AND(LEN('PROJECT DELIVERY TEAM'!B191)=7,MID('PROJECT DELIVERY TEAM'!B191,4,1)=" ")))</f>
        <v>0</v>
      </c>
      <c r="V186" s="2" t="b">
        <f>AND(LEFT('AUDIENCES &amp; PART... - BY TYPE'!B289,2)="HU",OR(LEN('AUDIENCES &amp; PART... - BY TYPE'!B289)=6,AND(LEN('AUDIENCES &amp; PART... - BY TYPE'!B289)=7,MID('AUDIENCES &amp; PART... - BY TYPE'!B289,4,1)=" ")))</f>
        <v>0</v>
      </c>
      <c r="W186" s="2" t="b">
        <f>AND(LEFT(PARTNERS!B210,2)="HU",OR(LEN(PARTNERS!B210)=6,AND(LEN(PARTNERS!B210)=7,MID(PARTNERS!B210,4,1)=" ")),PARTNERS!E210="New partner")</f>
        <v>0</v>
      </c>
      <c r="X186" s="2" t="b">
        <f>AND(LEFT(PARTNERS!B210,2)="HU",OR(LEN(PARTNERS!B210)=6,AND(LEN(PARTNERS!B210)=7,MID(PARTNERS!B210,4,1)=" ")),PARTNERS!E210="Existing partner")</f>
        <v>0</v>
      </c>
      <c r="Y186" s="2" t="b">
        <f>AND(NOT(AND(LEFT(PARTNERS!B210,2)="HU",OR(LEN(PARTNERS!B210)=6,AND(LEN(PARTNERS!B210)=7,MID(PARTNERS!B210,4,1)=" ")))),PARTNERS!E210="New partner")</f>
        <v>0</v>
      </c>
      <c r="Z186" s="2" t="b">
        <f>AND(NOT(AND(LEFT(PARTNERS!B210,2)="HU",OR(LEN(PARTNERS!B210)=6,AND(LEN(PARTNERS!B210)=7,MID(PARTNERS!B210,4,1)=" ")))),PARTNERS!E210="Existing partner")</f>
        <v>0</v>
      </c>
      <c r="AA186" s="2" t="b">
        <f>AND(PARTNERS!$C210="Hull",PARTNERS!$E210="New partner")</f>
        <v>0</v>
      </c>
      <c r="AB186" s="2" t="b">
        <f>AND(PARTNERS!$C210="East Riding of Yorkshire",PARTNERS!$E210="New partner")</f>
        <v>0</v>
      </c>
      <c r="AC186" s="2" t="b">
        <f>AND(PARTNERS!$C210="Elsewhere in Yorkshire &amp; Humber",PARTNERS!$E210="New partner")</f>
        <v>0</v>
      </c>
      <c r="AD186" s="2" t="b">
        <f>AND(PARTNERS!$C210="Elsewhere in the UK",PARTNERS!$E210="New partner")</f>
        <v>0</v>
      </c>
      <c r="AE186" s="2" t="b">
        <f>AND(PARTNERS!$C210="Outside UK",PARTNERS!$E210="New partner")</f>
        <v>0</v>
      </c>
      <c r="AF186" s="2" t="b">
        <f>AND(PARTNERS!$C210="Hull",PARTNERS!$E210="Existing partner")</f>
        <v>0</v>
      </c>
      <c r="AG186" s="2" t="b">
        <f>AND(PARTNERS!$C210="East Riding of Yorkshire",PARTNERS!$E210="Existing partner")</f>
        <v>0</v>
      </c>
      <c r="AH186" s="2" t="b">
        <f>AND(PARTNERS!$C210="Elsewhere in Yorkshire &amp; Humber",PARTNERS!$E210="Existing partner")</f>
        <v>0</v>
      </c>
      <c r="AI186" s="2" t="b">
        <f>AND(PARTNERS!$C210="Elsewhere in the UK",PARTNERS!$E210="Existing partner")</f>
        <v>0</v>
      </c>
      <c r="AJ186" s="2" t="b">
        <f>AND(PARTNERS!$C210="Outside UK",PARTNERS!$E210="Existing partner")</f>
        <v>0</v>
      </c>
      <c r="AK186" s="2" t="b">
        <f>AND(PARTNERS!$D210="Artistic partner",PARTNERS!$E210="New partner")</f>
        <v>0</v>
      </c>
      <c r="AL186" s="2" t="b">
        <f>AND(PARTNERS!$D210="Heritage partner",PARTNERS!$E210="New partner")</f>
        <v>0</v>
      </c>
      <c r="AM186" s="2" t="b">
        <f>AND(PARTNERS!$D210="Funder",PARTNERS!$E210="New partner")</f>
        <v>0</v>
      </c>
      <c r="AN186" s="2" t="b">
        <f>AND(PARTNERS!$D210="Public Service partner",PARTNERS!$E210="New partner")</f>
        <v>0</v>
      </c>
      <c r="AO186" s="2" t="b">
        <f>AND(PARTNERS!$D210="Voluntary Sector / Charity partner",PARTNERS!$E210="New partner")</f>
        <v>0</v>
      </c>
      <c r="AP186" s="2" t="b">
        <f>AND(PARTNERS!$D210="Education partner",PARTNERS!$E210="New partner")</f>
        <v>0</v>
      </c>
      <c r="AQ186" s="2" t="b">
        <f>AND(PARTNERS!$D210="Other",PARTNERS!$E210="New partner")</f>
        <v>0</v>
      </c>
      <c r="AR186" s="2" t="b">
        <f>AND(PARTNERS!$D210="Artistic partner",PARTNERS!$E210="Existing partner")</f>
        <v>0</v>
      </c>
      <c r="AS186" s="2" t="b">
        <f>AND(PARTNERS!$D210="Heritage partner",PARTNERS!$E210="Existing partner")</f>
        <v>0</v>
      </c>
      <c r="AT186" s="2" t="b">
        <f>AND(PARTNERS!$D210="Funder",PARTNERS!$E210="Existing partner")</f>
        <v>0</v>
      </c>
      <c r="AU186" s="2" t="b">
        <f>AND(PARTNERS!$D210="Public Service partner",PARTNERS!$E210="Existing partner")</f>
        <v>0</v>
      </c>
      <c r="AV186" s="2" t="b">
        <f>AND(PARTNERS!$D210="Voluntary Sector / Charity partner",PARTNERS!$E210="Existing partner")</f>
        <v>0</v>
      </c>
      <c r="AW186" s="2" t="b">
        <f>AND(PARTNERS!$D210="Education partner",PARTNERS!$E210="Existing partner")</f>
        <v>0</v>
      </c>
      <c r="AX186" s="2" t="b">
        <f>AND(PARTNERS!$D210="Other",PARTNERS!$E210="Existing partner")</f>
        <v>0</v>
      </c>
    </row>
    <row r="187" spans="20:50">
      <c r="T187" s="2" t="b">
        <f>AND(LEFT('EVENT DELIVERY'!B192,2)="HU",OR(LEN('EVENT DELIVERY'!B192)=6,AND(LEN('EVENT DELIVERY'!B192)=7,MID('EVENT DELIVERY'!B192,4,1)=" ")))</f>
        <v>0</v>
      </c>
      <c r="U187" s="2" t="b">
        <f>AND(LEFT('PROJECT DELIVERY TEAM'!B192,2)="HU",OR(LEN('PROJECT DELIVERY TEAM'!B192)=6,AND(LEN('PROJECT DELIVERY TEAM'!B192)=7,MID('PROJECT DELIVERY TEAM'!B192,4,1)=" ")))</f>
        <v>0</v>
      </c>
      <c r="V187" s="2" t="b">
        <f>AND(LEFT('AUDIENCES &amp; PART... - BY TYPE'!B290,2)="HU",OR(LEN('AUDIENCES &amp; PART... - BY TYPE'!B290)=6,AND(LEN('AUDIENCES &amp; PART... - BY TYPE'!B290)=7,MID('AUDIENCES &amp; PART... - BY TYPE'!B290,4,1)=" ")))</f>
        <v>0</v>
      </c>
      <c r="W187" s="2" t="b">
        <f>AND(LEFT(PARTNERS!B211,2)="HU",OR(LEN(PARTNERS!B211)=6,AND(LEN(PARTNERS!B211)=7,MID(PARTNERS!B211,4,1)=" ")),PARTNERS!E211="New partner")</f>
        <v>0</v>
      </c>
      <c r="X187" s="2" t="b">
        <f>AND(LEFT(PARTNERS!B211,2)="HU",OR(LEN(PARTNERS!B211)=6,AND(LEN(PARTNERS!B211)=7,MID(PARTNERS!B211,4,1)=" ")),PARTNERS!E211="Existing partner")</f>
        <v>0</v>
      </c>
      <c r="Y187" s="2" t="b">
        <f>AND(NOT(AND(LEFT(PARTNERS!B211,2)="HU",OR(LEN(PARTNERS!B211)=6,AND(LEN(PARTNERS!B211)=7,MID(PARTNERS!B211,4,1)=" ")))),PARTNERS!E211="New partner")</f>
        <v>0</v>
      </c>
      <c r="Z187" s="2" t="b">
        <f>AND(NOT(AND(LEFT(PARTNERS!B211,2)="HU",OR(LEN(PARTNERS!B211)=6,AND(LEN(PARTNERS!B211)=7,MID(PARTNERS!B211,4,1)=" ")))),PARTNERS!E211="Existing partner")</f>
        <v>0</v>
      </c>
      <c r="AA187" s="2" t="b">
        <f>AND(PARTNERS!$C211="Hull",PARTNERS!$E211="New partner")</f>
        <v>0</v>
      </c>
      <c r="AB187" s="2" t="b">
        <f>AND(PARTNERS!$C211="East Riding of Yorkshire",PARTNERS!$E211="New partner")</f>
        <v>0</v>
      </c>
      <c r="AC187" s="2" t="b">
        <f>AND(PARTNERS!$C211="Elsewhere in Yorkshire &amp; Humber",PARTNERS!$E211="New partner")</f>
        <v>0</v>
      </c>
      <c r="AD187" s="2" t="b">
        <f>AND(PARTNERS!$C211="Elsewhere in the UK",PARTNERS!$E211="New partner")</f>
        <v>0</v>
      </c>
      <c r="AE187" s="2" t="b">
        <f>AND(PARTNERS!$C211="Outside UK",PARTNERS!$E211="New partner")</f>
        <v>0</v>
      </c>
      <c r="AF187" s="2" t="b">
        <f>AND(PARTNERS!$C211="Hull",PARTNERS!$E211="Existing partner")</f>
        <v>0</v>
      </c>
      <c r="AG187" s="2" t="b">
        <f>AND(PARTNERS!$C211="East Riding of Yorkshire",PARTNERS!$E211="Existing partner")</f>
        <v>0</v>
      </c>
      <c r="AH187" s="2" t="b">
        <f>AND(PARTNERS!$C211="Elsewhere in Yorkshire &amp; Humber",PARTNERS!$E211="Existing partner")</f>
        <v>0</v>
      </c>
      <c r="AI187" s="2" t="b">
        <f>AND(PARTNERS!$C211="Elsewhere in the UK",PARTNERS!$E211="Existing partner")</f>
        <v>0</v>
      </c>
      <c r="AJ187" s="2" t="b">
        <f>AND(PARTNERS!$C211="Outside UK",PARTNERS!$E211="Existing partner")</f>
        <v>0</v>
      </c>
      <c r="AK187" s="2" t="b">
        <f>AND(PARTNERS!$D211="Artistic partner",PARTNERS!$E211="New partner")</f>
        <v>0</v>
      </c>
      <c r="AL187" s="2" t="b">
        <f>AND(PARTNERS!$D211="Heritage partner",PARTNERS!$E211="New partner")</f>
        <v>0</v>
      </c>
      <c r="AM187" s="2" t="b">
        <f>AND(PARTNERS!$D211="Funder",PARTNERS!$E211="New partner")</f>
        <v>0</v>
      </c>
      <c r="AN187" s="2" t="b">
        <f>AND(PARTNERS!$D211="Public Service partner",PARTNERS!$E211="New partner")</f>
        <v>0</v>
      </c>
      <c r="AO187" s="2" t="b">
        <f>AND(PARTNERS!$D211="Voluntary Sector / Charity partner",PARTNERS!$E211="New partner")</f>
        <v>0</v>
      </c>
      <c r="AP187" s="2" t="b">
        <f>AND(PARTNERS!$D211="Education partner",PARTNERS!$E211="New partner")</f>
        <v>0</v>
      </c>
      <c r="AQ187" s="2" t="b">
        <f>AND(PARTNERS!$D211="Other",PARTNERS!$E211="New partner")</f>
        <v>0</v>
      </c>
      <c r="AR187" s="2" t="b">
        <f>AND(PARTNERS!$D211="Artistic partner",PARTNERS!$E211="Existing partner")</f>
        <v>0</v>
      </c>
      <c r="AS187" s="2" t="b">
        <f>AND(PARTNERS!$D211="Heritage partner",PARTNERS!$E211="Existing partner")</f>
        <v>0</v>
      </c>
      <c r="AT187" s="2" t="b">
        <f>AND(PARTNERS!$D211="Funder",PARTNERS!$E211="Existing partner")</f>
        <v>0</v>
      </c>
      <c r="AU187" s="2" t="b">
        <f>AND(PARTNERS!$D211="Public Service partner",PARTNERS!$E211="Existing partner")</f>
        <v>0</v>
      </c>
      <c r="AV187" s="2" t="b">
        <f>AND(PARTNERS!$D211="Voluntary Sector / Charity partner",PARTNERS!$E211="Existing partner")</f>
        <v>0</v>
      </c>
      <c r="AW187" s="2" t="b">
        <f>AND(PARTNERS!$D211="Education partner",PARTNERS!$E211="Existing partner")</f>
        <v>0</v>
      </c>
      <c r="AX187" s="2" t="b">
        <f>AND(PARTNERS!$D211="Other",PARTNERS!$E211="Existing partner")</f>
        <v>0</v>
      </c>
    </row>
    <row r="188" spans="20:50">
      <c r="T188" s="2" t="b">
        <f>AND(LEFT('EVENT DELIVERY'!B193,2)="HU",OR(LEN('EVENT DELIVERY'!B193)=6,AND(LEN('EVENT DELIVERY'!B193)=7,MID('EVENT DELIVERY'!B193,4,1)=" ")))</f>
        <v>0</v>
      </c>
      <c r="U188" s="2" t="b">
        <f>AND(LEFT('PROJECT DELIVERY TEAM'!B193,2)="HU",OR(LEN('PROJECT DELIVERY TEAM'!B193)=6,AND(LEN('PROJECT DELIVERY TEAM'!B193)=7,MID('PROJECT DELIVERY TEAM'!B193,4,1)=" ")))</f>
        <v>0</v>
      </c>
      <c r="V188" s="2" t="b">
        <f>AND(LEFT('AUDIENCES &amp; PART... - BY TYPE'!B291,2)="HU",OR(LEN('AUDIENCES &amp; PART... - BY TYPE'!B291)=6,AND(LEN('AUDIENCES &amp; PART... - BY TYPE'!B291)=7,MID('AUDIENCES &amp; PART... - BY TYPE'!B291,4,1)=" ")))</f>
        <v>0</v>
      </c>
      <c r="W188" s="2" t="b">
        <f>AND(LEFT(PARTNERS!B212,2)="HU",OR(LEN(PARTNERS!B212)=6,AND(LEN(PARTNERS!B212)=7,MID(PARTNERS!B212,4,1)=" ")),PARTNERS!E212="New partner")</f>
        <v>0</v>
      </c>
      <c r="X188" s="2" t="b">
        <f>AND(LEFT(PARTNERS!B212,2)="HU",OR(LEN(PARTNERS!B212)=6,AND(LEN(PARTNERS!B212)=7,MID(PARTNERS!B212,4,1)=" ")),PARTNERS!E212="Existing partner")</f>
        <v>0</v>
      </c>
      <c r="Y188" s="2" t="b">
        <f>AND(NOT(AND(LEFT(PARTNERS!B212,2)="HU",OR(LEN(PARTNERS!B212)=6,AND(LEN(PARTNERS!B212)=7,MID(PARTNERS!B212,4,1)=" ")))),PARTNERS!E212="New partner")</f>
        <v>0</v>
      </c>
      <c r="Z188" s="2" t="b">
        <f>AND(NOT(AND(LEFT(PARTNERS!B212,2)="HU",OR(LEN(PARTNERS!B212)=6,AND(LEN(PARTNERS!B212)=7,MID(PARTNERS!B212,4,1)=" ")))),PARTNERS!E212="Existing partner")</f>
        <v>0</v>
      </c>
      <c r="AA188" s="2" t="b">
        <f>AND(PARTNERS!$C212="Hull",PARTNERS!$E212="New partner")</f>
        <v>0</v>
      </c>
      <c r="AB188" s="2" t="b">
        <f>AND(PARTNERS!$C212="East Riding of Yorkshire",PARTNERS!$E212="New partner")</f>
        <v>0</v>
      </c>
      <c r="AC188" s="2" t="b">
        <f>AND(PARTNERS!$C212="Elsewhere in Yorkshire &amp; Humber",PARTNERS!$E212="New partner")</f>
        <v>0</v>
      </c>
      <c r="AD188" s="2" t="b">
        <f>AND(PARTNERS!$C212="Elsewhere in the UK",PARTNERS!$E212="New partner")</f>
        <v>0</v>
      </c>
      <c r="AE188" s="2" t="b">
        <f>AND(PARTNERS!$C212="Outside UK",PARTNERS!$E212="New partner")</f>
        <v>0</v>
      </c>
      <c r="AF188" s="2" t="b">
        <f>AND(PARTNERS!$C212="Hull",PARTNERS!$E212="Existing partner")</f>
        <v>0</v>
      </c>
      <c r="AG188" s="2" t="b">
        <f>AND(PARTNERS!$C212="East Riding of Yorkshire",PARTNERS!$E212="Existing partner")</f>
        <v>0</v>
      </c>
      <c r="AH188" s="2" t="b">
        <f>AND(PARTNERS!$C212="Elsewhere in Yorkshire &amp; Humber",PARTNERS!$E212="Existing partner")</f>
        <v>0</v>
      </c>
      <c r="AI188" s="2" t="b">
        <f>AND(PARTNERS!$C212="Elsewhere in the UK",PARTNERS!$E212="Existing partner")</f>
        <v>0</v>
      </c>
      <c r="AJ188" s="2" t="b">
        <f>AND(PARTNERS!$C212="Outside UK",PARTNERS!$E212="Existing partner")</f>
        <v>0</v>
      </c>
      <c r="AK188" s="2" t="b">
        <f>AND(PARTNERS!$D212="Artistic partner",PARTNERS!$E212="New partner")</f>
        <v>0</v>
      </c>
      <c r="AL188" s="2" t="b">
        <f>AND(PARTNERS!$D212="Heritage partner",PARTNERS!$E212="New partner")</f>
        <v>0</v>
      </c>
      <c r="AM188" s="2" t="b">
        <f>AND(PARTNERS!$D212="Funder",PARTNERS!$E212="New partner")</f>
        <v>0</v>
      </c>
      <c r="AN188" s="2" t="b">
        <f>AND(PARTNERS!$D212="Public Service partner",PARTNERS!$E212="New partner")</f>
        <v>0</v>
      </c>
      <c r="AO188" s="2" t="b">
        <f>AND(PARTNERS!$D212="Voluntary Sector / Charity partner",PARTNERS!$E212="New partner")</f>
        <v>0</v>
      </c>
      <c r="AP188" s="2" t="b">
        <f>AND(PARTNERS!$D212="Education partner",PARTNERS!$E212="New partner")</f>
        <v>0</v>
      </c>
      <c r="AQ188" s="2" t="b">
        <f>AND(PARTNERS!$D212="Other",PARTNERS!$E212="New partner")</f>
        <v>0</v>
      </c>
      <c r="AR188" s="2" t="b">
        <f>AND(PARTNERS!$D212="Artistic partner",PARTNERS!$E212="Existing partner")</f>
        <v>0</v>
      </c>
      <c r="AS188" s="2" t="b">
        <f>AND(PARTNERS!$D212="Heritage partner",PARTNERS!$E212="Existing partner")</f>
        <v>0</v>
      </c>
      <c r="AT188" s="2" t="b">
        <f>AND(PARTNERS!$D212="Funder",PARTNERS!$E212="Existing partner")</f>
        <v>0</v>
      </c>
      <c r="AU188" s="2" t="b">
        <f>AND(PARTNERS!$D212="Public Service partner",PARTNERS!$E212="Existing partner")</f>
        <v>0</v>
      </c>
      <c r="AV188" s="2" t="b">
        <f>AND(PARTNERS!$D212="Voluntary Sector / Charity partner",PARTNERS!$E212="Existing partner")</f>
        <v>0</v>
      </c>
      <c r="AW188" s="2" t="b">
        <f>AND(PARTNERS!$D212="Education partner",PARTNERS!$E212="Existing partner")</f>
        <v>0</v>
      </c>
      <c r="AX188" s="2" t="b">
        <f>AND(PARTNERS!$D212="Other",PARTNERS!$E212="Existing partner")</f>
        <v>0</v>
      </c>
    </row>
    <row r="189" spans="20:50">
      <c r="T189" s="2" t="b">
        <f>AND(LEFT('EVENT DELIVERY'!B194,2)="HU",OR(LEN('EVENT DELIVERY'!B194)=6,AND(LEN('EVENT DELIVERY'!B194)=7,MID('EVENT DELIVERY'!B194,4,1)=" ")))</f>
        <v>0</v>
      </c>
      <c r="U189" s="2" t="b">
        <f>AND(LEFT('PROJECT DELIVERY TEAM'!B194,2)="HU",OR(LEN('PROJECT DELIVERY TEAM'!B194)=6,AND(LEN('PROJECT DELIVERY TEAM'!B194)=7,MID('PROJECT DELIVERY TEAM'!B194,4,1)=" ")))</f>
        <v>0</v>
      </c>
      <c r="V189" s="2" t="b">
        <f>AND(LEFT('AUDIENCES &amp; PART... - BY TYPE'!B292,2)="HU",OR(LEN('AUDIENCES &amp; PART... - BY TYPE'!B292)=6,AND(LEN('AUDIENCES &amp; PART... - BY TYPE'!B292)=7,MID('AUDIENCES &amp; PART... - BY TYPE'!B292,4,1)=" ")))</f>
        <v>0</v>
      </c>
      <c r="W189" s="2" t="b">
        <f>AND(LEFT(PARTNERS!B213,2)="HU",OR(LEN(PARTNERS!B213)=6,AND(LEN(PARTNERS!B213)=7,MID(PARTNERS!B213,4,1)=" ")),PARTNERS!E213="New partner")</f>
        <v>0</v>
      </c>
      <c r="X189" s="2" t="b">
        <f>AND(LEFT(PARTNERS!B213,2)="HU",OR(LEN(PARTNERS!B213)=6,AND(LEN(PARTNERS!B213)=7,MID(PARTNERS!B213,4,1)=" ")),PARTNERS!E213="Existing partner")</f>
        <v>0</v>
      </c>
      <c r="Y189" s="2" t="b">
        <f>AND(NOT(AND(LEFT(PARTNERS!B213,2)="HU",OR(LEN(PARTNERS!B213)=6,AND(LEN(PARTNERS!B213)=7,MID(PARTNERS!B213,4,1)=" ")))),PARTNERS!E213="New partner")</f>
        <v>0</v>
      </c>
      <c r="Z189" s="2" t="b">
        <f>AND(NOT(AND(LEFT(PARTNERS!B213,2)="HU",OR(LEN(PARTNERS!B213)=6,AND(LEN(PARTNERS!B213)=7,MID(PARTNERS!B213,4,1)=" ")))),PARTNERS!E213="Existing partner")</f>
        <v>0</v>
      </c>
      <c r="AA189" s="2" t="b">
        <f>AND(PARTNERS!$C213="Hull",PARTNERS!$E213="New partner")</f>
        <v>0</v>
      </c>
      <c r="AB189" s="2" t="b">
        <f>AND(PARTNERS!$C213="East Riding of Yorkshire",PARTNERS!$E213="New partner")</f>
        <v>0</v>
      </c>
      <c r="AC189" s="2" t="b">
        <f>AND(PARTNERS!$C213="Elsewhere in Yorkshire &amp; Humber",PARTNERS!$E213="New partner")</f>
        <v>0</v>
      </c>
      <c r="AD189" s="2" t="b">
        <f>AND(PARTNERS!$C213="Elsewhere in the UK",PARTNERS!$E213="New partner")</f>
        <v>0</v>
      </c>
      <c r="AE189" s="2" t="b">
        <f>AND(PARTNERS!$C213="Outside UK",PARTNERS!$E213="New partner")</f>
        <v>0</v>
      </c>
      <c r="AF189" s="2" t="b">
        <f>AND(PARTNERS!$C213="Hull",PARTNERS!$E213="Existing partner")</f>
        <v>0</v>
      </c>
      <c r="AG189" s="2" t="b">
        <f>AND(PARTNERS!$C213="East Riding of Yorkshire",PARTNERS!$E213="Existing partner")</f>
        <v>0</v>
      </c>
      <c r="AH189" s="2" t="b">
        <f>AND(PARTNERS!$C213="Elsewhere in Yorkshire &amp; Humber",PARTNERS!$E213="Existing partner")</f>
        <v>0</v>
      </c>
      <c r="AI189" s="2" t="b">
        <f>AND(PARTNERS!$C213="Elsewhere in the UK",PARTNERS!$E213="Existing partner")</f>
        <v>0</v>
      </c>
      <c r="AJ189" s="2" t="b">
        <f>AND(PARTNERS!$C213="Outside UK",PARTNERS!$E213="Existing partner")</f>
        <v>0</v>
      </c>
      <c r="AK189" s="2" t="b">
        <f>AND(PARTNERS!$D213="Artistic partner",PARTNERS!$E213="New partner")</f>
        <v>0</v>
      </c>
      <c r="AL189" s="2" t="b">
        <f>AND(PARTNERS!$D213="Heritage partner",PARTNERS!$E213="New partner")</f>
        <v>0</v>
      </c>
      <c r="AM189" s="2" t="b">
        <f>AND(PARTNERS!$D213="Funder",PARTNERS!$E213="New partner")</f>
        <v>0</v>
      </c>
      <c r="AN189" s="2" t="b">
        <f>AND(PARTNERS!$D213="Public Service partner",PARTNERS!$E213="New partner")</f>
        <v>0</v>
      </c>
      <c r="AO189" s="2" t="b">
        <f>AND(PARTNERS!$D213="Voluntary Sector / Charity partner",PARTNERS!$E213="New partner")</f>
        <v>0</v>
      </c>
      <c r="AP189" s="2" t="b">
        <f>AND(PARTNERS!$D213="Education partner",PARTNERS!$E213="New partner")</f>
        <v>0</v>
      </c>
      <c r="AQ189" s="2" t="b">
        <f>AND(PARTNERS!$D213="Other",PARTNERS!$E213="New partner")</f>
        <v>0</v>
      </c>
      <c r="AR189" s="2" t="b">
        <f>AND(PARTNERS!$D213="Artistic partner",PARTNERS!$E213="Existing partner")</f>
        <v>0</v>
      </c>
      <c r="AS189" s="2" t="b">
        <f>AND(PARTNERS!$D213="Heritage partner",PARTNERS!$E213="Existing partner")</f>
        <v>0</v>
      </c>
      <c r="AT189" s="2" t="b">
        <f>AND(PARTNERS!$D213="Funder",PARTNERS!$E213="Existing partner")</f>
        <v>0</v>
      </c>
      <c r="AU189" s="2" t="b">
        <f>AND(PARTNERS!$D213="Public Service partner",PARTNERS!$E213="Existing partner")</f>
        <v>0</v>
      </c>
      <c r="AV189" s="2" t="b">
        <f>AND(PARTNERS!$D213="Voluntary Sector / Charity partner",PARTNERS!$E213="Existing partner")</f>
        <v>0</v>
      </c>
      <c r="AW189" s="2" t="b">
        <f>AND(PARTNERS!$D213="Education partner",PARTNERS!$E213="Existing partner")</f>
        <v>0</v>
      </c>
      <c r="AX189" s="2" t="b">
        <f>AND(PARTNERS!$D213="Other",PARTNERS!$E213="Existing partner")</f>
        <v>0</v>
      </c>
    </row>
    <row r="190" spans="20:50">
      <c r="T190" s="2" t="b">
        <f>AND(LEFT('EVENT DELIVERY'!B195,2)="HU",OR(LEN('EVENT DELIVERY'!B195)=6,AND(LEN('EVENT DELIVERY'!B195)=7,MID('EVENT DELIVERY'!B195,4,1)=" ")))</f>
        <v>0</v>
      </c>
      <c r="U190" s="2" t="b">
        <f>AND(LEFT('PROJECT DELIVERY TEAM'!B195,2)="HU",OR(LEN('PROJECT DELIVERY TEAM'!B195)=6,AND(LEN('PROJECT DELIVERY TEAM'!B195)=7,MID('PROJECT DELIVERY TEAM'!B195,4,1)=" ")))</f>
        <v>0</v>
      </c>
      <c r="V190" s="2" t="b">
        <f>AND(LEFT('AUDIENCES &amp; PART... - BY TYPE'!B293,2)="HU",OR(LEN('AUDIENCES &amp; PART... - BY TYPE'!B293)=6,AND(LEN('AUDIENCES &amp; PART... - BY TYPE'!B293)=7,MID('AUDIENCES &amp; PART... - BY TYPE'!B293,4,1)=" ")))</f>
        <v>0</v>
      </c>
      <c r="W190" s="2" t="b">
        <f>AND(LEFT(PARTNERS!B214,2)="HU",OR(LEN(PARTNERS!B214)=6,AND(LEN(PARTNERS!B214)=7,MID(PARTNERS!B214,4,1)=" ")),PARTNERS!E214="New partner")</f>
        <v>0</v>
      </c>
      <c r="X190" s="2" t="b">
        <f>AND(LEFT(PARTNERS!B214,2)="HU",OR(LEN(PARTNERS!B214)=6,AND(LEN(PARTNERS!B214)=7,MID(PARTNERS!B214,4,1)=" ")),PARTNERS!E214="Existing partner")</f>
        <v>0</v>
      </c>
      <c r="Y190" s="2" t="b">
        <f>AND(NOT(AND(LEFT(PARTNERS!B214,2)="HU",OR(LEN(PARTNERS!B214)=6,AND(LEN(PARTNERS!B214)=7,MID(PARTNERS!B214,4,1)=" ")))),PARTNERS!E214="New partner")</f>
        <v>0</v>
      </c>
      <c r="Z190" s="2" t="b">
        <f>AND(NOT(AND(LEFT(PARTNERS!B214,2)="HU",OR(LEN(PARTNERS!B214)=6,AND(LEN(PARTNERS!B214)=7,MID(PARTNERS!B214,4,1)=" ")))),PARTNERS!E214="Existing partner")</f>
        <v>0</v>
      </c>
      <c r="AA190" s="2" t="b">
        <f>AND(PARTNERS!$C214="Hull",PARTNERS!$E214="New partner")</f>
        <v>0</v>
      </c>
      <c r="AB190" s="2" t="b">
        <f>AND(PARTNERS!$C214="East Riding of Yorkshire",PARTNERS!$E214="New partner")</f>
        <v>0</v>
      </c>
      <c r="AC190" s="2" t="b">
        <f>AND(PARTNERS!$C214="Elsewhere in Yorkshire &amp; Humber",PARTNERS!$E214="New partner")</f>
        <v>0</v>
      </c>
      <c r="AD190" s="2" t="b">
        <f>AND(PARTNERS!$C214="Elsewhere in the UK",PARTNERS!$E214="New partner")</f>
        <v>0</v>
      </c>
      <c r="AE190" s="2" t="b">
        <f>AND(PARTNERS!$C214="Outside UK",PARTNERS!$E214="New partner")</f>
        <v>0</v>
      </c>
      <c r="AF190" s="2" t="b">
        <f>AND(PARTNERS!$C214="Hull",PARTNERS!$E214="Existing partner")</f>
        <v>0</v>
      </c>
      <c r="AG190" s="2" t="b">
        <f>AND(PARTNERS!$C214="East Riding of Yorkshire",PARTNERS!$E214="Existing partner")</f>
        <v>0</v>
      </c>
      <c r="AH190" s="2" t="b">
        <f>AND(PARTNERS!$C214="Elsewhere in Yorkshire &amp; Humber",PARTNERS!$E214="Existing partner")</f>
        <v>0</v>
      </c>
      <c r="AI190" s="2" t="b">
        <f>AND(PARTNERS!$C214="Elsewhere in the UK",PARTNERS!$E214="Existing partner")</f>
        <v>0</v>
      </c>
      <c r="AJ190" s="2" t="b">
        <f>AND(PARTNERS!$C214="Outside UK",PARTNERS!$E214="Existing partner")</f>
        <v>0</v>
      </c>
      <c r="AK190" s="2" t="b">
        <f>AND(PARTNERS!$D214="Artistic partner",PARTNERS!$E214="New partner")</f>
        <v>0</v>
      </c>
      <c r="AL190" s="2" t="b">
        <f>AND(PARTNERS!$D214="Heritage partner",PARTNERS!$E214="New partner")</f>
        <v>0</v>
      </c>
      <c r="AM190" s="2" t="b">
        <f>AND(PARTNERS!$D214="Funder",PARTNERS!$E214="New partner")</f>
        <v>0</v>
      </c>
      <c r="AN190" s="2" t="b">
        <f>AND(PARTNERS!$D214="Public Service partner",PARTNERS!$E214="New partner")</f>
        <v>0</v>
      </c>
      <c r="AO190" s="2" t="b">
        <f>AND(PARTNERS!$D214="Voluntary Sector / Charity partner",PARTNERS!$E214="New partner")</f>
        <v>0</v>
      </c>
      <c r="AP190" s="2" t="b">
        <f>AND(PARTNERS!$D214="Education partner",PARTNERS!$E214="New partner")</f>
        <v>0</v>
      </c>
      <c r="AQ190" s="2" t="b">
        <f>AND(PARTNERS!$D214="Other",PARTNERS!$E214="New partner")</f>
        <v>0</v>
      </c>
      <c r="AR190" s="2" t="b">
        <f>AND(PARTNERS!$D214="Artistic partner",PARTNERS!$E214="Existing partner")</f>
        <v>0</v>
      </c>
      <c r="AS190" s="2" t="b">
        <f>AND(PARTNERS!$D214="Heritage partner",PARTNERS!$E214="Existing partner")</f>
        <v>0</v>
      </c>
      <c r="AT190" s="2" t="b">
        <f>AND(PARTNERS!$D214="Funder",PARTNERS!$E214="Existing partner")</f>
        <v>0</v>
      </c>
      <c r="AU190" s="2" t="b">
        <f>AND(PARTNERS!$D214="Public Service partner",PARTNERS!$E214="Existing partner")</f>
        <v>0</v>
      </c>
      <c r="AV190" s="2" t="b">
        <f>AND(PARTNERS!$D214="Voluntary Sector / Charity partner",PARTNERS!$E214="Existing partner")</f>
        <v>0</v>
      </c>
      <c r="AW190" s="2" t="b">
        <f>AND(PARTNERS!$D214="Education partner",PARTNERS!$E214="Existing partner")</f>
        <v>0</v>
      </c>
      <c r="AX190" s="2" t="b">
        <f>AND(PARTNERS!$D214="Other",PARTNERS!$E214="Existing partner")</f>
        <v>0</v>
      </c>
    </row>
    <row r="191" spans="20:50">
      <c r="T191" s="2" t="b">
        <f>AND(LEFT('EVENT DELIVERY'!B196,2)="HU",OR(LEN('EVENT DELIVERY'!B196)=6,AND(LEN('EVENT DELIVERY'!B196)=7,MID('EVENT DELIVERY'!B196,4,1)=" ")))</f>
        <v>0</v>
      </c>
      <c r="U191" s="2" t="b">
        <f>AND(LEFT('PROJECT DELIVERY TEAM'!B196,2)="HU",OR(LEN('PROJECT DELIVERY TEAM'!B196)=6,AND(LEN('PROJECT DELIVERY TEAM'!B196)=7,MID('PROJECT DELIVERY TEAM'!B196,4,1)=" ")))</f>
        <v>0</v>
      </c>
      <c r="V191" s="2" t="b">
        <f>AND(LEFT('AUDIENCES &amp; PART... - BY TYPE'!B294,2)="HU",OR(LEN('AUDIENCES &amp; PART... - BY TYPE'!B294)=6,AND(LEN('AUDIENCES &amp; PART... - BY TYPE'!B294)=7,MID('AUDIENCES &amp; PART... - BY TYPE'!B294,4,1)=" ")))</f>
        <v>0</v>
      </c>
      <c r="W191" s="2" t="b">
        <f>AND(LEFT(PARTNERS!B215,2)="HU",OR(LEN(PARTNERS!B215)=6,AND(LEN(PARTNERS!B215)=7,MID(PARTNERS!B215,4,1)=" ")),PARTNERS!E215="New partner")</f>
        <v>0</v>
      </c>
      <c r="X191" s="2" t="b">
        <f>AND(LEFT(PARTNERS!B215,2)="HU",OR(LEN(PARTNERS!B215)=6,AND(LEN(PARTNERS!B215)=7,MID(PARTNERS!B215,4,1)=" ")),PARTNERS!E215="Existing partner")</f>
        <v>0</v>
      </c>
      <c r="Y191" s="2" t="b">
        <f>AND(NOT(AND(LEFT(PARTNERS!B215,2)="HU",OR(LEN(PARTNERS!B215)=6,AND(LEN(PARTNERS!B215)=7,MID(PARTNERS!B215,4,1)=" ")))),PARTNERS!E215="New partner")</f>
        <v>0</v>
      </c>
      <c r="Z191" s="2" t="b">
        <f>AND(NOT(AND(LEFT(PARTNERS!B215,2)="HU",OR(LEN(PARTNERS!B215)=6,AND(LEN(PARTNERS!B215)=7,MID(PARTNERS!B215,4,1)=" ")))),PARTNERS!E215="Existing partner")</f>
        <v>0</v>
      </c>
      <c r="AA191" s="2" t="b">
        <f>AND(PARTNERS!$C215="Hull",PARTNERS!$E215="New partner")</f>
        <v>0</v>
      </c>
      <c r="AB191" s="2" t="b">
        <f>AND(PARTNERS!$C215="East Riding of Yorkshire",PARTNERS!$E215="New partner")</f>
        <v>0</v>
      </c>
      <c r="AC191" s="2" t="b">
        <f>AND(PARTNERS!$C215="Elsewhere in Yorkshire &amp; Humber",PARTNERS!$E215="New partner")</f>
        <v>0</v>
      </c>
      <c r="AD191" s="2" t="b">
        <f>AND(PARTNERS!$C215="Elsewhere in the UK",PARTNERS!$E215="New partner")</f>
        <v>0</v>
      </c>
      <c r="AE191" s="2" t="b">
        <f>AND(PARTNERS!$C215="Outside UK",PARTNERS!$E215="New partner")</f>
        <v>0</v>
      </c>
      <c r="AF191" s="2" t="b">
        <f>AND(PARTNERS!$C215="Hull",PARTNERS!$E215="Existing partner")</f>
        <v>0</v>
      </c>
      <c r="AG191" s="2" t="b">
        <f>AND(PARTNERS!$C215="East Riding of Yorkshire",PARTNERS!$E215="Existing partner")</f>
        <v>0</v>
      </c>
      <c r="AH191" s="2" t="b">
        <f>AND(PARTNERS!$C215="Elsewhere in Yorkshire &amp; Humber",PARTNERS!$E215="Existing partner")</f>
        <v>0</v>
      </c>
      <c r="AI191" s="2" t="b">
        <f>AND(PARTNERS!$C215="Elsewhere in the UK",PARTNERS!$E215="Existing partner")</f>
        <v>0</v>
      </c>
      <c r="AJ191" s="2" t="b">
        <f>AND(PARTNERS!$C215="Outside UK",PARTNERS!$E215="Existing partner")</f>
        <v>0</v>
      </c>
      <c r="AK191" s="2" t="b">
        <f>AND(PARTNERS!$D215="Artistic partner",PARTNERS!$E215="New partner")</f>
        <v>0</v>
      </c>
      <c r="AL191" s="2" t="b">
        <f>AND(PARTNERS!$D215="Heritage partner",PARTNERS!$E215="New partner")</f>
        <v>0</v>
      </c>
      <c r="AM191" s="2" t="b">
        <f>AND(PARTNERS!$D215="Funder",PARTNERS!$E215="New partner")</f>
        <v>0</v>
      </c>
      <c r="AN191" s="2" t="b">
        <f>AND(PARTNERS!$D215="Public Service partner",PARTNERS!$E215="New partner")</f>
        <v>0</v>
      </c>
      <c r="AO191" s="2" t="b">
        <f>AND(PARTNERS!$D215="Voluntary Sector / Charity partner",PARTNERS!$E215="New partner")</f>
        <v>0</v>
      </c>
      <c r="AP191" s="2" t="b">
        <f>AND(PARTNERS!$D215="Education partner",PARTNERS!$E215="New partner")</f>
        <v>0</v>
      </c>
      <c r="AQ191" s="2" t="b">
        <f>AND(PARTNERS!$D215="Other",PARTNERS!$E215="New partner")</f>
        <v>0</v>
      </c>
      <c r="AR191" s="2" t="b">
        <f>AND(PARTNERS!$D215="Artistic partner",PARTNERS!$E215="Existing partner")</f>
        <v>0</v>
      </c>
      <c r="AS191" s="2" t="b">
        <f>AND(PARTNERS!$D215="Heritage partner",PARTNERS!$E215="Existing partner")</f>
        <v>0</v>
      </c>
      <c r="AT191" s="2" t="b">
        <f>AND(PARTNERS!$D215="Funder",PARTNERS!$E215="Existing partner")</f>
        <v>0</v>
      </c>
      <c r="AU191" s="2" t="b">
        <f>AND(PARTNERS!$D215="Public Service partner",PARTNERS!$E215="Existing partner")</f>
        <v>0</v>
      </c>
      <c r="AV191" s="2" t="b">
        <f>AND(PARTNERS!$D215="Voluntary Sector / Charity partner",PARTNERS!$E215="Existing partner")</f>
        <v>0</v>
      </c>
      <c r="AW191" s="2" t="b">
        <f>AND(PARTNERS!$D215="Education partner",PARTNERS!$E215="Existing partner")</f>
        <v>0</v>
      </c>
      <c r="AX191" s="2" t="b">
        <f>AND(PARTNERS!$D215="Other",PARTNERS!$E215="Existing partner")</f>
        <v>0</v>
      </c>
    </row>
    <row r="192" spans="20:50">
      <c r="T192" s="2" t="b">
        <f>AND(LEFT('EVENT DELIVERY'!B197,2)="HU",OR(LEN('EVENT DELIVERY'!B197)=6,AND(LEN('EVENT DELIVERY'!B197)=7,MID('EVENT DELIVERY'!B197,4,1)=" ")))</f>
        <v>0</v>
      </c>
      <c r="U192" s="2" t="b">
        <f>AND(LEFT('PROJECT DELIVERY TEAM'!B197,2)="HU",OR(LEN('PROJECT DELIVERY TEAM'!B197)=6,AND(LEN('PROJECT DELIVERY TEAM'!B197)=7,MID('PROJECT DELIVERY TEAM'!B197,4,1)=" ")))</f>
        <v>0</v>
      </c>
      <c r="V192" s="2" t="b">
        <f>AND(LEFT('AUDIENCES &amp; PART... - BY TYPE'!B295,2)="HU",OR(LEN('AUDIENCES &amp; PART... - BY TYPE'!B295)=6,AND(LEN('AUDIENCES &amp; PART... - BY TYPE'!B295)=7,MID('AUDIENCES &amp; PART... - BY TYPE'!B295,4,1)=" ")))</f>
        <v>0</v>
      </c>
      <c r="W192" s="2" t="b">
        <f>AND(LEFT(PARTNERS!B216,2)="HU",OR(LEN(PARTNERS!B216)=6,AND(LEN(PARTNERS!B216)=7,MID(PARTNERS!B216,4,1)=" ")),PARTNERS!E216="New partner")</f>
        <v>0</v>
      </c>
      <c r="X192" s="2" t="b">
        <f>AND(LEFT(PARTNERS!B216,2)="HU",OR(LEN(PARTNERS!B216)=6,AND(LEN(PARTNERS!B216)=7,MID(PARTNERS!B216,4,1)=" ")),PARTNERS!E216="Existing partner")</f>
        <v>0</v>
      </c>
      <c r="Y192" s="2" t="b">
        <f>AND(NOT(AND(LEFT(PARTNERS!B216,2)="HU",OR(LEN(PARTNERS!B216)=6,AND(LEN(PARTNERS!B216)=7,MID(PARTNERS!B216,4,1)=" ")))),PARTNERS!E216="New partner")</f>
        <v>0</v>
      </c>
      <c r="Z192" s="2" t="b">
        <f>AND(NOT(AND(LEFT(PARTNERS!B216,2)="HU",OR(LEN(PARTNERS!B216)=6,AND(LEN(PARTNERS!B216)=7,MID(PARTNERS!B216,4,1)=" ")))),PARTNERS!E216="Existing partner")</f>
        <v>0</v>
      </c>
      <c r="AA192" s="2" t="b">
        <f>AND(PARTNERS!$C216="Hull",PARTNERS!$E216="New partner")</f>
        <v>0</v>
      </c>
      <c r="AB192" s="2" t="b">
        <f>AND(PARTNERS!$C216="East Riding of Yorkshire",PARTNERS!$E216="New partner")</f>
        <v>0</v>
      </c>
      <c r="AC192" s="2" t="b">
        <f>AND(PARTNERS!$C216="Elsewhere in Yorkshire &amp; Humber",PARTNERS!$E216="New partner")</f>
        <v>0</v>
      </c>
      <c r="AD192" s="2" t="b">
        <f>AND(PARTNERS!$C216="Elsewhere in the UK",PARTNERS!$E216="New partner")</f>
        <v>0</v>
      </c>
      <c r="AE192" s="2" t="b">
        <f>AND(PARTNERS!$C216="Outside UK",PARTNERS!$E216="New partner")</f>
        <v>0</v>
      </c>
      <c r="AF192" s="2" t="b">
        <f>AND(PARTNERS!$C216="Hull",PARTNERS!$E216="Existing partner")</f>
        <v>0</v>
      </c>
      <c r="AG192" s="2" t="b">
        <f>AND(PARTNERS!$C216="East Riding of Yorkshire",PARTNERS!$E216="Existing partner")</f>
        <v>0</v>
      </c>
      <c r="AH192" s="2" t="b">
        <f>AND(PARTNERS!$C216="Elsewhere in Yorkshire &amp; Humber",PARTNERS!$E216="Existing partner")</f>
        <v>0</v>
      </c>
      <c r="AI192" s="2" t="b">
        <f>AND(PARTNERS!$C216="Elsewhere in the UK",PARTNERS!$E216="Existing partner")</f>
        <v>0</v>
      </c>
      <c r="AJ192" s="2" t="b">
        <f>AND(PARTNERS!$C216="Outside UK",PARTNERS!$E216="Existing partner")</f>
        <v>0</v>
      </c>
      <c r="AK192" s="2" t="b">
        <f>AND(PARTNERS!$D216="Artistic partner",PARTNERS!$E216="New partner")</f>
        <v>0</v>
      </c>
      <c r="AL192" s="2" t="b">
        <f>AND(PARTNERS!$D216="Heritage partner",PARTNERS!$E216="New partner")</f>
        <v>0</v>
      </c>
      <c r="AM192" s="2" t="b">
        <f>AND(PARTNERS!$D216="Funder",PARTNERS!$E216="New partner")</f>
        <v>0</v>
      </c>
      <c r="AN192" s="2" t="b">
        <f>AND(PARTNERS!$D216="Public Service partner",PARTNERS!$E216="New partner")</f>
        <v>0</v>
      </c>
      <c r="AO192" s="2" t="b">
        <f>AND(PARTNERS!$D216="Voluntary Sector / Charity partner",PARTNERS!$E216="New partner")</f>
        <v>0</v>
      </c>
      <c r="AP192" s="2" t="b">
        <f>AND(PARTNERS!$D216="Education partner",PARTNERS!$E216="New partner")</f>
        <v>0</v>
      </c>
      <c r="AQ192" s="2" t="b">
        <f>AND(PARTNERS!$D216="Other",PARTNERS!$E216="New partner")</f>
        <v>0</v>
      </c>
      <c r="AR192" s="2" t="b">
        <f>AND(PARTNERS!$D216="Artistic partner",PARTNERS!$E216="Existing partner")</f>
        <v>0</v>
      </c>
      <c r="AS192" s="2" t="b">
        <f>AND(PARTNERS!$D216="Heritage partner",PARTNERS!$E216="Existing partner")</f>
        <v>0</v>
      </c>
      <c r="AT192" s="2" t="b">
        <f>AND(PARTNERS!$D216="Funder",PARTNERS!$E216="Existing partner")</f>
        <v>0</v>
      </c>
      <c r="AU192" s="2" t="b">
        <f>AND(PARTNERS!$D216="Public Service partner",PARTNERS!$E216="Existing partner")</f>
        <v>0</v>
      </c>
      <c r="AV192" s="2" t="b">
        <f>AND(PARTNERS!$D216="Voluntary Sector / Charity partner",PARTNERS!$E216="Existing partner")</f>
        <v>0</v>
      </c>
      <c r="AW192" s="2" t="b">
        <f>AND(PARTNERS!$D216="Education partner",PARTNERS!$E216="Existing partner")</f>
        <v>0</v>
      </c>
      <c r="AX192" s="2" t="b">
        <f>AND(PARTNERS!$D216="Other",PARTNERS!$E216="Existing partner")</f>
        <v>0</v>
      </c>
    </row>
    <row r="193" spans="20:50">
      <c r="T193" s="2" t="b">
        <f>AND(LEFT('EVENT DELIVERY'!B198,2)="HU",OR(LEN('EVENT DELIVERY'!B198)=6,AND(LEN('EVENT DELIVERY'!B198)=7,MID('EVENT DELIVERY'!B198,4,1)=" ")))</f>
        <v>0</v>
      </c>
      <c r="U193" s="2" t="b">
        <f>AND(LEFT('PROJECT DELIVERY TEAM'!B198,2)="HU",OR(LEN('PROJECT DELIVERY TEAM'!B198)=6,AND(LEN('PROJECT DELIVERY TEAM'!B198)=7,MID('PROJECT DELIVERY TEAM'!B198,4,1)=" ")))</f>
        <v>0</v>
      </c>
      <c r="V193" s="2" t="b">
        <f>AND(LEFT('AUDIENCES &amp; PART... - BY TYPE'!B296,2)="HU",OR(LEN('AUDIENCES &amp; PART... - BY TYPE'!B296)=6,AND(LEN('AUDIENCES &amp; PART... - BY TYPE'!B296)=7,MID('AUDIENCES &amp; PART... - BY TYPE'!B296,4,1)=" ")))</f>
        <v>0</v>
      </c>
      <c r="W193" s="2" t="b">
        <f>AND(LEFT(PARTNERS!B217,2)="HU",OR(LEN(PARTNERS!B217)=6,AND(LEN(PARTNERS!B217)=7,MID(PARTNERS!B217,4,1)=" ")),PARTNERS!E217="New partner")</f>
        <v>0</v>
      </c>
      <c r="X193" s="2" t="b">
        <f>AND(LEFT(PARTNERS!B217,2)="HU",OR(LEN(PARTNERS!B217)=6,AND(LEN(PARTNERS!B217)=7,MID(PARTNERS!B217,4,1)=" ")),PARTNERS!E217="Existing partner")</f>
        <v>0</v>
      </c>
      <c r="Y193" s="2" t="b">
        <f>AND(NOT(AND(LEFT(PARTNERS!B217,2)="HU",OR(LEN(PARTNERS!B217)=6,AND(LEN(PARTNERS!B217)=7,MID(PARTNERS!B217,4,1)=" ")))),PARTNERS!E217="New partner")</f>
        <v>0</v>
      </c>
      <c r="Z193" s="2" t="b">
        <f>AND(NOT(AND(LEFT(PARTNERS!B217,2)="HU",OR(LEN(PARTNERS!B217)=6,AND(LEN(PARTNERS!B217)=7,MID(PARTNERS!B217,4,1)=" ")))),PARTNERS!E217="Existing partner")</f>
        <v>0</v>
      </c>
      <c r="AA193" s="2" t="b">
        <f>AND(PARTNERS!$C217="Hull",PARTNERS!$E217="New partner")</f>
        <v>0</v>
      </c>
      <c r="AB193" s="2" t="b">
        <f>AND(PARTNERS!$C217="East Riding of Yorkshire",PARTNERS!$E217="New partner")</f>
        <v>0</v>
      </c>
      <c r="AC193" s="2" t="b">
        <f>AND(PARTNERS!$C217="Elsewhere in Yorkshire &amp; Humber",PARTNERS!$E217="New partner")</f>
        <v>0</v>
      </c>
      <c r="AD193" s="2" t="b">
        <f>AND(PARTNERS!$C217="Elsewhere in the UK",PARTNERS!$E217="New partner")</f>
        <v>0</v>
      </c>
      <c r="AE193" s="2" t="b">
        <f>AND(PARTNERS!$C217="Outside UK",PARTNERS!$E217="New partner")</f>
        <v>0</v>
      </c>
      <c r="AF193" s="2" t="b">
        <f>AND(PARTNERS!$C217="Hull",PARTNERS!$E217="Existing partner")</f>
        <v>0</v>
      </c>
      <c r="AG193" s="2" t="b">
        <f>AND(PARTNERS!$C217="East Riding of Yorkshire",PARTNERS!$E217="Existing partner")</f>
        <v>0</v>
      </c>
      <c r="AH193" s="2" t="b">
        <f>AND(PARTNERS!$C217="Elsewhere in Yorkshire &amp; Humber",PARTNERS!$E217="Existing partner")</f>
        <v>0</v>
      </c>
      <c r="AI193" s="2" t="b">
        <f>AND(PARTNERS!$C217="Elsewhere in the UK",PARTNERS!$E217="Existing partner")</f>
        <v>0</v>
      </c>
      <c r="AJ193" s="2" t="b">
        <f>AND(PARTNERS!$C217="Outside UK",PARTNERS!$E217="Existing partner")</f>
        <v>0</v>
      </c>
      <c r="AK193" s="2" t="b">
        <f>AND(PARTNERS!$D217="Artistic partner",PARTNERS!$E217="New partner")</f>
        <v>0</v>
      </c>
      <c r="AL193" s="2" t="b">
        <f>AND(PARTNERS!$D217="Heritage partner",PARTNERS!$E217="New partner")</f>
        <v>0</v>
      </c>
      <c r="AM193" s="2" t="b">
        <f>AND(PARTNERS!$D217="Funder",PARTNERS!$E217="New partner")</f>
        <v>0</v>
      </c>
      <c r="AN193" s="2" t="b">
        <f>AND(PARTNERS!$D217="Public Service partner",PARTNERS!$E217="New partner")</f>
        <v>0</v>
      </c>
      <c r="AO193" s="2" t="b">
        <f>AND(PARTNERS!$D217="Voluntary Sector / Charity partner",PARTNERS!$E217="New partner")</f>
        <v>0</v>
      </c>
      <c r="AP193" s="2" t="b">
        <f>AND(PARTNERS!$D217="Education partner",PARTNERS!$E217="New partner")</f>
        <v>0</v>
      </c>
      <c r="AQ193" s="2" t="b">
        <f>AND(PARTNERS!$D217="Other",PARTNERS!$E217="New partner")</f>
        <v>0</v>
      </c>
      <c r="AR193" s="2" t="b">
        <f>AND(PARTNERS!$D217="Artistic partner",PARTNERS!$E217="Existing partner")</f>
        <v>0</v>
      </c>
      <c r="AS193" s="2" t="b">
        <f>AND(PARTNERS!$D217="Heritage partner",PARTNERS!$E217="Existing partner")</f>
        <v>0</v>
      </c>
      <c r="AT193" s="2" t="b">
        <f>AND(PARTNERS!$D217="Funder",PARTNERS!$E217="Existing partner")</f>
        <v>0</v>
      </c>
      <c r="AU193" s="2" t="b">
        <f>AND(PARTNERS!$D217="Public Service partner",PARTNERS!$E217="Existing partner")</f>
        <v>0</v>
      </c>
      <c r="AV193" s="2" t="b">
        <f>AND(PARTNERS!$D217="Voluntary Sector / Charity partner",PARTNERS!$E217="Existing partner")</f>
        <v>0</v>
      </c>
      <c r="AW193" s="2" t="b">
        <f>AND(PARTNERS!$D217="Education partner",PARTNERS!$E217="Existing partner")</f>
        <v>0</v>
      </c>
      <c r="AX193" s="2" t="b">
        <f>AND(PARTNERS!$D217="Other",PARTNERS!$E217="Existing partner")</f>
        <v>0</v>
      </c>
    </row>
    <row r="194" spans="20:50">
      <c r="T194" s="2" t="b">
        <f>AND(LEFT('EVENT DELIVERY'!B199,2)="HU",OR(LEN('EVENT DELIVERY'!B199)=6,AND(LEN('EVENT DELIVERY'!B199)=7,MID('EVENT DELIVERY'!B199,4,1)=" ")))</f>
        <v>0</v>
      </c>
      <c r="U194" s="2" t="b">
        <f>AND(LEFT('PROJECT DELIVERY TEAM'!B199,2)="HU",OR(LEN('PROJECT DELIVERY TEAM'!B199)=6,AND(LEN('PROJECT DELIVERY TEAM'!B199)=7,MID('PROJECT DELIVERY TEAM'!B199,4,1)=" ")))</f>
        <v>0</v>
      </c>
      <c r="V194" s="2" t="b">
        <f>AND(LEFT('AUDIENCES &amp; PART... - BY TYPE'!B297,2)="HU",OR(LEN('AUDIENCES &amp; PART... - BY TYPE'!B297)=6,AND(LEN('AUDIENCES &amp; PART... - BY TYPE'!B297)=7,MID('AUDIENCES &amp; PART... - BY TYPE'!B297,4,1)=" ")))</f>
        <v>0</v>
      </c>
      <c r="W194" s="2" t="b">
        <f>AND(LEFT(PARTNERS!B218,2)="HU",OR(LEN(PARTNERS!B218)=6,AND(LEN(PARTNERS!B218)=7,MID(PARTNERS!B218,4,1)=" ")),PARTNERS!E218="New partner")</f>
        <v>0</v>
      </c>
      <c r="X194" s="2" t="b">
        <f>AND(LEFT(PARTNERS!B218,2)="HU",OR(LEN(PARTNERS!B218)=6,AND(LEN(PARTNERS!B218)=7,MID(PARTNERS!B218,4,1)=" ")),PARTNERS!E218="Existing partner")</f>
        <v>0</v>
      </c>
      <c r="Y194" s="2" t="b">
        <f>AND(NOT(AND(LEFT(PARTNERS!B218,2)="HU",OR(LEN(PARTNERS!B218)=6,AND(LEN(PARTNERS!B218)=7,MID(PARTNERS!B218,4,1)=" ")))),PARTNERS!E218="New partner")</f>
        <v>0</v>
      </c>
      <c r="Z194" s="2" t="b">
        <f>AND(NOT(AND(LEFT(PARTNERS!B218,2)="HU",OR(LEN(PARTNERS!B218)=6,AND(LEN(PARTNERS!B218)=7,MID(PARTNERS!B218,4,1)=" ")))),PARTNERS!E218="Existing partner")</f>
        <v>0</v>
      </c>
      <c r="AA194" s="2" t="b">
        <f>AND(PARTNERS!$C218="Hull",PARTNERS!$E218="New partner")</f>
        <v>0</v>
      </c>
      <c r="AB194" s="2" t="b">
        <f>AND(PARTNERS!$C218="East Riding of Yorkshire",PARTNERS!$E218="New partner")</f>
        <v>0</v>
      </c>
      <c r="AC194" s="2" t="b">
        <f>AND(PARTNERS!$C218="Elsewhere in Yorkshire &amp; Humber",PARTNERS!$E218="New partner")</f>
        <v>0</v>
      </c>
      <c r="AD194" s="2" t="b">
        <f>AND(PARTNERS!$C218="Elsewhere in the UK",PARTNERS!$E218="New partner")</f>
        <v>0</v>
      </c>
      <c r="AE194" s="2" t="b">
        <f>AND(PARTNERS!$C218="Outside UK",PARTNERS!$E218="New partner")</f>
        <v>0</v>
      </c>
      <c r="AF194" s="2" t="b">
        <f>AND(PARTNERS!$C218="Hull",PARTNERS!$E218="Existing partner")</f>
        <v>0</v>
      </c>
      <c r="AG194" s="2" t="b">
        <f>AND(PARTNERS!$C218="East Riding of Yorkshire",PARTNERS!$E218="Existing partner")</f>
        <v>0</v>
      </c>
      <c r="AH194" s="2" t="b">
        <f>AND(PARTNERS!$C218="Elsewhere in Yorkshire &amp; Humber",PARTNERS!$E218="Existing partner")</f>
        <v>0</v>
      </c>
      <c r="AI194" s="2" t="b">
        <f>AND(PARTNERS!$C218="Elsewhere in the UK",PARTNERS!$E218="Existing partner")</f>
        <v>0</v>
      </c>
      <c r="AJ194" s="2" t="b">
        <f>AND(PARTNERS!$C218="Outside UK",PARTNERS!$E218="Existing partner")</f>
        <v>0</v>
      </c>
      <c r="AK194" s="2" t="b">
        <f>AND(PARTNERS!$D218="Artistic partner",PARTNERS!$E218="New partner")</f>
        <v>0</v>
      </c>
      <c r="AL194" s="2" t="b">
        <f>AND(PARTNERS!$D218="Heritage partner",PARTNERS!$E218="New partner")</f>
        <v>0</v>
      </c>
      <c r="AM194" s="2" t="b">
        <f>AND(PARTNERS!$D218="Funder",PARTNERS!$E218="New partner")</f>
        <v>0</v>
      </c>
      <c r="AN194" s="2" t="b">
        <f>AND(PARTNERS!$D218="Public Service partner",PARTNERS!$E218="New partner")</f>
        <v>0</v>
      </c>
      <c r="AO194" s="2" t="b">
        <f>AND(PARTNERS!$D218="Voluntary Sector / Charity partner",PARTNERS!$E218="New partner")</f>
        <v>0</v>
      </c>
      <c r="AP194" s="2" t="b">
        <f>AND(PARTNERS!$D218="Education partner",PARTNERS!$E218="New partner")</f>
        <v>0</v>
      </c>
      <c r="AQ194" s="2" t="b">
        <f>AND(PARTNERS!$D218="Other",PARTNERS!$E218="New partner")</f>
        <v>0</v>
      </c>
      <c r="AR194" s="2" t="b">
        <f>AND(PARTNERS!$D218="Artistic partner",PARTNERS!$E218="Existing partner")</f>
        <v>0</v>
      </c>
      <c r="AS194" s="2" t="b">
        <f>AND(PARTNERS!$D218="Heritage partner",PARTNERS!$E218="Existing partner")</f>
        <v>0</v>
      </c>
      <c r="AT194" s="2" t="b">
        <f>AND(PARTNERS!$D218="Funder",PARTNERS!$E218="Existing partner")</f>
        <v>0</v>
      </c>
      <c r="AU194" s="2" t="b">
        <f>AND(PARTNERS!$D218="Public Service partner",PARTNERS!$E218="Existing partner")</f>
        <v>0</v>
      </c>
      <c r="AV194" s="2" t="b">
        <f>AND(PARTNERS!$D218="Voluntary Sector / Charity partner",PARTNERS!$E218="Existing partner")</f>
        <v>0</v>
      </c>
      <c r="AW194" s="2" t="b">
        <f>AND(PARTNERS!$D218="Education partner",PARTNERS!$E218="Existing partner")</f>
        <v>0</v>
      </c>
      <c r="AX194" s="2" t="b">
        <f>AND(PARTNERS!$D218="Other",PARTNERS!$E218="Existing partner")</f>
        <v>0</v>
      </c>
    </row>
    <row r="195" spans="20:50">
      <c r="T195" s="2" t="b">
        <f>AND(LEFT('EVENT DELIVERY'!B200,2)="HU",OR(LEN('EVENT DELIVERY'!B200)=6,AND(LEN('EVENT DELIVERY'!B200)=7,MID('EVENT DELIVERY'!B200,4,1)=" ")))</f>
        <v>0</v>
      </c>
      <c r="U195" s="2" t="b">
        <f>AND(LEFT('PROJECT DELIVERY TEAM'!B200,2)="HU",OR(LEN('PROJECT DELIVERY TEAM'!B200)=6,AND(LEN('PROJECT DELIVERY TEAM'!B200)=7,MID('PROJECT DELIVERY TEAM'!B200,4,1)=" ")))</f>
        <v>0</v>
      </c>
      <c r="V195" s="2" t="b">
        <f>AND(LEFT('AUDIENCES &amp; PART... - BY TYPE'!B298,2)="HU",OR(LEN('AUDIENCES &amp; PART... - BY TYPE'!B298)=6,AND(LEN('AUDIENCES &amp; PART... - BY TYPE'!B298)=7,MID('AUDIENCES &amp; PART... - BY TYPE'!B298,4,1)=" ")))</f>
        <v>0</v>
      </c>
      <c r="W195" s="2" t="b">
        <f>AND(LEFT(PARTNERS!B219,2)="HU",OR(LEN(PARTNERS!B219)=6,AND(LEN(PARTNERS!B219)=7,MID(PARTNERS!B219,4,1)=" ")),PARTNERS!E219="New partner")</f>
        <v>0</v>
      </c>
      <c r="X195" s="2" t="b">
        <f>AND(LEFT(PARTNERS!B219,2)="HU",OR(LEN(PARTNERS!B219)=6,AND(LEN(PARTNERS!B219)=7,MID(PARTNERS!B219,4,1)=" ")),PARTNERS!E219="Existing partner")</f>
        <v>0</v>
      </c>
      <c r="Y195" s="2" t="b">
        <f>AND(NOT(AND(LEFT(PARTNERS!B219,2)="HU",OR(LEN(PARTNERS!B219)=6,AND(LEN(PARTNERS!B219)=7,MID(PARTNERS!B219,4,1)=" ")))),PARTNERS!E219="New partner")</f>
        <v>0</v>
      </c>
      <c r="Z195" s="2" t="b">
        <f>AND(NOT(AND(LEFT(PARTNERS!B219,2)="HU",OR(LEN(PARTNERS!B219)=6,AND(LEN(PARTNERS!B219)=7,MID(PARTNERS!B219,4,1)=" ")))),PARTNERS!E219="Existing partner")</f>
        <v>0</v>
      </c>
      <c r="AA195" s="2" t="b">
        <f>AND(PARTNERS!$C219="Hull",PARTNERS!$E219="New partner")</f>
        <v>0</v>
      </c>
      <c r="AB195" s="2" t="b">
        <f>AND(PARTNERS!$C219="East Riding of Yorkshire",PARTNERS!$E219="New partner")</f>
        <v>0</v>
      </c>
      <c r="AC195" s="2" t="b">
        <f>AND(PARTNERS!$C219="Elsewhere in Yorkshire &amp; Humber",PARTNERS!$E219="New partner")</f>
        <v>0</v>
      </c>
      <c r="AD195" s="2" t="b">
        <f>AND(PARTNERS!$C219="Elsewhere in the UK",PARTNERS!$E219="New partner")</f>
        <v>0</v>
      </c>
      <c r="AE195" s="2" t="b">
        <f>AND(PARTNERS!$C219="Outside UK",PARTNERS!$E219="New partner")</f>
        <v>0</v>
      </c>
      <c r="AF195" s="2" t="b">
        <f>AND(PARTNERS!$C219="Hull",PARTNERS!$E219="Existing partner")</f>
        <v>0</v>
      </c>
      <c r="AG195" s="2" t="b">
        <f>AND(PARTNERS!$C219="East Riding of Yorkshire",PARTNERS!$E219="Existing partner")</f>
        <v>0</v>
      </c>
      <c r="AH195" s="2" t="b">
        <f>AND(PARTNERS!$C219="Elsewhere in Yorkshire &amp; Humber",PARTNERS!$E219="Existing partner")</f>
        <v>0</v>
      </c>
      <c r="AI195" s="2" t="b">
        <f>AND(PARTNERS!$C219="Elsewhere in the UK",PARTNERS!$E219="Existing partner")</f>
        <v>0</v>
      </c>
      <c r="AJ195" s="2" t="b">
        <f>AND(PARTNERS!$C219="Outside UK",PARTNERS!$E219="Existing partner")</f>
        <v>0</v>
      </c>
      <c r="AK195" s="2" t="b">
        <f>AND(PARTNERS!$D219="Artistic partner",PARTNERS!$E219="New partner")</f>
        <v>0</v>
      </c>
      <c r="AL195" s="2" t="b">
        <f>AND(PARTNERS!$D219="Heritage partner",PARTNERS!$E219="New partner")</f>
        <v>0</v>
      </c>
      <c r="AM195" s="2" t="b">
        <f>AND(PARTNERS!$D219="Funder",PARTNERS!$E219="New partner")</f>
        <v>0</v>
      </c>
      <c r="AN195" s="2" t="b">
        <f>AND(PARTNERS!$D219="Public Service partner",PARTNERS!$E219="New partner")</f>
        <v>0</v>
      </c>
      <c r="AO195" s="2" t="b">
        <f>AND(PARTNERS!$D219="Voluntary Sector / Charity partner",PARTNERS!$E219="New partner")</f>
        <v>0</v>
      </c>
      <c r="AP195" s="2" t="b">
        <f>AND(PARTNERS!$D219="Education partner",PARTNERS!$E219="New partner")</f>
        <v>0</v>
      </c>
      <c r="AQ195" s="2" t="b">
        <f>AND(PARTNERS!$D219="Other",PARTNERS!$E219="New partner")</f>
        <v>0</v>
      </c>
      <c r="AR195" s="2" t="b">
        <f>AND(PARTNERS!$D219="Artistic partner",PARTNERS!$E219="Existing partner")</f>
        <v>0</v>
      </c>
      <c r="AS195" s="2" t="b">
        <f>AND(PARTNERS!$D219="Heritage partner",PARTNERS!$E219="Existing partner")</f>
        <v>0</v>
      </c>
      <c r="AT195" s="2" t="b">
        <f>AND(PARTNERS!$D219="Funder",PARTNERS!$E219="Existing partner")</f>
        <v>0</v>
      </c>
      <c r="AU195" s="2" t="b">
        <f>AND(PARTNERS!$D219="Public Service partner",PARTNERS!$E219="Existing partner")</f>
        <v>0</v>
      </c>
      <c r="AV195" s="2" t="b">
        <f>AND(PARTNERS!$D219="Voluntary Sector / Charity partner",PARTNERS!$E219="Existing partner")</f>
        <v>0</v>
      </c>
      <c r="AW195" s="2" t="b">
        <f>AND(PARTNERS!$D219="Education partner",PARTNERS!$E219="Existing partner")</f>
        <v>0</v>
      </c>
      <c r="AX195" s="2" t="b">
        <f>AND(PARTNERS!$D219="Other",PARTNERS!$E219="Existing partner")</f>
        <v>0</v>
      </c>
    </row>
    <row r="196" spans="20:50">
      <c r="T196" s="2" t="b">
        <f>AND(LEFT('EVENT DELIVERY'!B201,2)="HU",OR(LEN('EVENT DELIVERY'!B201)=6,AND(LEN('EVENT DELIVERY'!B201)=7,MID('EVENT DELIVERY'!B201,4,1)=" ")))</f>
        <v>0</v>
      </c>
      <c r="U196" s="2" t="b">
        <f>AND(LEFT('PROJECT DELIVERY TEAM'!B201,2)="HU",OR(LEN('PROJECT DELIVERY TEAM'!B201)=6,AND(LEN('PROJECT DELIVERY TEAM'!B201)=7,MID('PROJECT DELIVERY TEAM'!B201,4,1)=" ")))</f>
        <v>0</v>
      </c>
      <c r="V196" s="2" t="b">
        <f>AND(LEFT('AUDIENCES &amp; PART... - BY TYPE'!B299,2)="HU",OR(LEN('AUDIENCES &amp; PART... - BY TYPE'!B299)=6,AND(LEN('AUDIENCES &amp; PART... - BY TYPE'!B299)=7,MID('AUDIENCES &amp; PART... - BY TYPE'!B299,4,1)=" ")))</f>
        <v>0</v>
      </c>
      <c r="W196" s="2" t="b">
        <f>AND(LEFT(PARTNERS!B220,2)="HU",OR(LEN(PARTNERS!B220)=6,AND(LEN(PARTNERS!B220)=7,MID(PARTNERS!B220,4,1)=" ")),PARTNERS!E220="New partner")</f>
        <v>0</v>
      </c>
      <c r="X196" s="2" t="b">
        <f>AND(LEFT(PARTNERS!B220,2)="HU",OR(LEN(PARTNERS!B220)=6,AND(LEN(PARTNERS!B220)=7,MID(PARTNERS!B220,4,1)=" ")),PARTNERS!E220="Existing partner")</f>
        <v>0</v>
      </c>
      <c r="Y196" s="2" t="b">
        <f>AND(NOT(AND(LEFT(PARTNERS!B220,2)="HU",OR(LEN(PARTNERS!B220)=6,AND(LEN(PARTNERS!B220)=7,MID(PARTNERS!B220,4,1)=" ")))),PARTNERS!E220="New partner")</f>
        <v>0</v>
      </c>
      <c r="Z196" s="2" t="b">
        <f>AND(NOT(AND(LEFT(PARTNERS!B220,2)="HU",OR(LEN(PARTNERS!B220)=6,AND(LEN(PARTNERS!B220)=7,MID(PARTNERS!B220,4,1)=" ")))),PARTNERS!E220="Existing partner")</f>
        <v>0</v>
      </c>
      <c r="AA196" s="2" t="b">
        <f>AND(PARTNERS!$C220="Hull",PARTNERS!$E220="New partner")</f>
        <v>0</v>
      </c>
      <c r="AB196" s="2" t="b">
        <f>AND(PARTNERS!$C220="East Riding of Yorkshire",PARTNERS!$E220="New partner")</f>
        <v>0</v>
      </c>
      <c r="AC196" s="2" t="b">
        <f>AND(PARTNERS!$C220="Elsewhere in Yorkshire &amp; Humber",PARTNERS!$E220="New partner")</f>
        <v>0</v>
      </c>
      <c r="AD196" s="2" t="b">
        <f>AND(PARTNERS!$C220="Elsewhere in the UK",PARTNERS!$E220="New partner")</f>
        <v>0</v>
      </c>
      <c r="AE196" s="2" t="b">
        <f>AND(PARTNERS!$C220="Outside UK",PARTNERS!$E220="New partner")</f>
        <v>0</v>
      </c>
      <c r="AF196" s="2" t="b">
        <f>AND(PARTNERS!$C220="Hull",PARTNERS!$E220="Existing partner")</f>
        <v>0</v>
      </c>
      <c r="AG196" s="2" t="b">
        <f>AND(PARTNERS!$C220="East Riding of Yorkshire",PARTNERS!$E220="Existing partner")</f>
        <v>0</v>
      </c>
      <c r="AH196" s="2" t="b">
        <f>AND(PARTNERS!$C220="Elsewhere in Yorkshire &amp; Humber",PARTNERS!$E220="Existing partner")</f>
        <v>0</v>
      </c>
      <c r="AI196" s="2" t="b">
        <f>AND(PARTNERS!$C220="Elsewhere in the UK",PARTNERS!$E220="Existing partner")</f>
        <v>0</v>
      </c>
      <c r="AJ196" s="2" t="b">
        <f>AND(PARTNERS!$C220="Outside UK",PARTNERS!$E220="Existing partner")</f>
        <v>0</v>
      </c>
      <c r="AK196" s="2" t="b">
        <f>AND(PARTNERS!$D220="Artistic partner",PARTNERS!$E220="New partner")</f>
        <v>0</v>
      </c>
      <c r="AL196" s="2" t="b">
        <f>AND(PARTNERS!$D220="Heritage partner",PARTNERS!$E220="New partner")</f>
        <v>0</v>
      </c>
      <c r="AM196" s="2" t="b">
        <f>AND(PARTNERS!$D220="Funder",PARTNERS!$E220="New partner")</f>
        <v>0</v>
      </c>
      <c r="AN196" s="2" t="b">
        <f>AND(PARTNERS!$D220="Public Service partner",PARTNERS!$E220="New partner")</f>
        <v>0</v>
      </c>
      <c r="AO196" s="2" t="b">
        <f>AND(PARTNERS!$D220="Voluntary Sector / Charity partner",PARTNERS!$E220="New partner")</f>
        <v>0</v>
      </c>
      <c r="AP196" s="2" t="b">
        <f>AND(PARTNERS!$D220="Education partner",PARTNERS!$E220="New partner")</f>
        <v>0</v>
      </c>
      <c r="AQ196" s="2" t="b">
        <f>AND(PARTNERS!$D220="Other",PARTNERS!$E220="New partner")</f>
        <v>0</v>
      </c>
      <c r="AR196" s="2" t="b">
        <f>AND(PARTNERS!$D220="Artistic partner",PARTNERS!$E220="Existing partner")</f>
        <v>0</v>
      </c>
      <c r="AS196" s="2" t="b">
        <f>AND(PARTNERS!$D220="Heritage partner",PARTNERS!$E220="Existing partner")</f>
        <v>0</v>
      </c>
      <c r="AT196" s="2" t="b">
        <f>AND(PARTNERS!$D220="Funder",PARTNERS!$E220="Existing partner")</f>
        <v>0</v>
      </c>
      <c r="AU196" s="2" t="b">
        <f>AND(PARTNERS!$D220="Public Service partner",PARTNERS!$E220="Existing partner")</f>
        <v>0</v>
      </c>
      <c r="AV196" s="2" t="b">
        <f>AND(PARTNERS!$D220="Voluntary Sector / Charity partner",PARTNERS!$E220="Existing partner")</f>
        <v>0</v>
      </c>
      <c r="AW196" s="2" t="b">
        <f>AND(PARTNERS!$D220="Education partner",PARTNERS!$E220="Existing partner")</f>
        <v>0</v>
      </c>
      <c r="AX196" s="2" t="b">
        <f>AND(PARTNERS!$D220="Other",PARTNERS!$E220="Existing partner")</f>
        <v>0</v>
      </c>
    </row>
    <row r="197" spans="20:50">
      <c r="T197" s="2" t="b">
        <f>AND(LEFT('EVENT DELIVERY'!B202,2)="HU",OR(LEN('EVENT DELIVERY'!B202)=6,AND(LEN('EVENT DELIVERY'!B202)=7,MID('EVENT DELIVERY'!B202,4,1)=" ")))</f>
        <v>0</v>
      </c>
      <c r="U197" s="2" t="b">
        <f>AND(LEFT('PROJECT DELIVERY TEAM'!B202,2)="HU",OR(LEN('PROJECT DELIVERY TEAM'!B202)=6,AND(LEN('PROJECT DELIVERY TEAM'!B202)=7,MID('PROJECT DELIVERY TEAM'!B202,4,1)=" ")))</f>
        <v>0</v>
      </c>
      <c r="V197" s="2" t="b">
        <f>AND(LEFT('AUDIENCES &amp; PART... - BY TYPE'!B300,2)="HU",OR(LEN('AUDIENCES &amp; PART... - BY TYPE'!B300)=6,AND(LEN('AUDIENCES &amp; PART... - BY TYPE'!B300)=7,MID('AUDIENCES &amp; PART... - BY TYPE'!B300,4,1)=" ")))</f>
        <v>0</v>
      </c>
      <c r="W197" s="2" t="b">
        <f>AND(LEFT(PARTNERS!B221,2)="HU",OR(LEN(PARTNERS!B221)=6,AND(LEN(PARTNERS!B221)=7,MID(PARTNERS!B221,4,1)=" ")),PARTNERS!E221="New partner")</f>
        <v>0</v>
      </c>
      <c r="X197" s="2" t="b">
        <f>AND(LEFT(PARTNERS!B221,2)="HU",OR(LEN(PARTNERS!B221)=6,AND(LEN(PARTNERS!B221)=7,MID(PARTNERS!B221,4,1)=" ")),PARTNERS!E221="Existing partner")</f>
        <v>0</v>
      </c>
      <c r="Y197" s="2" t="b">
        <f>AND(NOT(AND(LEFT(PARTNERS!B221,2)="HU",OR(LEN(PARTNERS!B221)=6,AND(LEN(PARTNERS!B221)=7,MID(PARTNERS!B221,4,1)=" ")))),PARTNERS!E221="New partner")</f>
        <v>0</v>
      </c>
      <c r="Z197" s="2" t="b">
        <f>AND(NOT(AND(LEFT(PARTNERS!B221,2)="HU",OR(LEN(PARTNERS!B221)=6,AND(LEN(PARTNERS!B221)=7,MID(PARTNERS!B221,4,1)=" ")))),PARTNERS!E221="Existing partner")</f>
        <v>0</v>
      </c>
      <c r="AA197" s="2" t="b">
        <f>AND(PARTNERS!$C221="Hull",PARTNERS!$E221="New partner")</f>
        <v>0</v>
      </c>
      <c r="AB197" s="2" t="b">
        <f>AND(PARTNERS!$C221="East Riding of Yorkshire",PARTNERS!$E221="New partner")</f>
        <v>0</v>
      </c>
      <c r="AC197" s="2" t="b">
        <f>AND(PARTNERS!$C221="Elsewhere in Yorkshire &amp; Humber",PARTNERS!$E221="New partner")</f>
        <v>0</v>
      </c>
      <c r="AD197" s="2" t="b">
        <f>AND(PARTNERS!$C221="Elsewhere in the UK",PARTNERS!$E221="New partner")</f>
        <v>0</v>
      </c>
      <c r="AE197" s="2" t="b">
        <f>AND(PARTNERS!$C221="Outside UK",PARTNERS!$E221="New partner")</f>
        <v>0</v>
      </c>
      <c r="AF197" s="2" t="b">
        <f>AND(PARTNERS!$C221="Hull",PARTNERS!$E221="Existing partner")</f>
        <v>0</v>
      </c>
      <c r="AG197" s="2" t="b">
        <f>AND(PARTNERS!$C221="East Riding of Yorkshire",PARTNERS!$E221="Existing partner")</f>
        <v>0</v>
      </c>
      <c r="AH197" s="2" t="b">
        <f>AND(PARTNERS!$C221="Elsewhere in Yorkshire &amp; Humber",PARTNERS!$E221="Existing partner")</f>
        <v>0</v>
      </c>
      <c r="AI197" s="2" t="b">
        <f>AND(PARTNERS!$C221="Elsewhere in the UK",PARTNERS!$E221="Existing partner")</f>
        <v>0</v>
      </c>
      <c r="AJ197" s="2" t="b">
        <f>AND(PARTNERS!$C221="Outside UK",PARTNERS!$E221="Existing partner")</f>
        <v>0</v>
      </c>
      <c r="AK197" s="2" t="b">
        <f>AND(PARTNERS!$D221="Artistic partner",PARTNERS!$E221="New partner")</f>
        <v>0</v>
      </c>
      <c r="AL197" s="2" t="b">
        <f>AND(PARTNERS!$D221="Heritage partner",PARTNERS!$E221="New partner")</f>
        <v>0</v>
      </c>
      <c r="AM197" s="2" t="b">
        <f>AND(PARTNERS!$D221="Funder",PARTNERS!$E221="New partner")</f>
        <v>0</v>
      </c>
      <c r="AN197" s="2" t="b">
        <f>AND(PARTNERS!$D221="Public Service partner",PARTNERS!$E221="New partner")</f>
        <v>0</v>
      </c>
      <c r="AO197" s="2" t="b">
        <f>AND(PARTNERS!$D221="Voluntary Sector / Charity partner",PARTNERS!$E221="New partner")</f>
        <v>0</v>
      </c>
      <c r="AP197" s="2" t="b">
        <f>AND(PARTNERS!$D221="Education partner",PARTNERS!$E221="New partner")</f>
        <v>0</v>
      </c>
      <c r="AQ197" s="2" t="b">
        <f>AND(PARTNERS!$D221="Other",PARTNERS!$E221="New partner")</f>
        <v>0</v>
      </c>
      <c r="AR197" s="2" t="b">
        <f>AND(PARTNERS!$D221="Artistic partner",PARTNERS!$E221="Existing partner")</f>
        <v>0</v>
      </c>
      <c r="AS197" s="2" t="b">
        <f>AND(PARTNERS!$D221="Heritage partner",PARTNERS!$E221="Existing partner")</f>
        <v>0</v>
      </c>
      <c r="AT197" s="2" t="b">
        <f>AND(PARTNERS!$D221="Funder",PARTNERS!$E221="Existing partner")</f>
        <v>0</v>
      </c>
      <c r="AU197" s="2" t="b">
        <f>AND(PARTNERS!$D221="Public Service partner",PARTNERS!$E221="Existing partner")</f>
        <v>0</v>
      </c>
      <c r="AV197" s="2" t="b">
        <f>AND(PARTNERS!$D221="Voluntary Sector / Charity partner",PARTNERS!$E221="Existing partner")</f>
        <v>0</v>
      </c>
      <c r="AW197" s="2" t="b">
        <f>AND(PARTNERS!$D221="Education partner",PARTNERS!$E221="Existing partner")</f>
        <v>0</v>
      </c>
      <c r="AX197" s="2" t="b">
        <f>AND(PARTNERS!$D221="Other",PARTNERS!$E221="Existing partner")</f>
        <v>0</v>
      </c>
    </row>
    <row r="198" spans="20:50">
      <c r="T198" s="2" t="b">
        <f>AND(LEFT('EVENT DELIVERY'!B203,2)="HU",OR(LEN('EVENT DELIVERY'!B203)=6,AND(LEN('EVENT DELIVERY'!B203)=7,MID('EVENT DELIVERY'!B203,4,1)=" ")))</f>
        <v>0</v>
      </c>
      <c r="U198" s="2" t="b">
        <f>AND(LEFT('PROJECT DELIVERY TEAM'!B203,2)="HU",OR(LEN('PROJECT DELIVERY TEAM'!B203)=6,AND(LEN('PROJECT DELIVERY TEAM'!B203)=7,MID('PROJECT DELIVERY TEAM'!B203,4,1)=" ")))</f>
        <v>0</v>
      </c>
      <c r="V198" s="2" t="b">
        <f>AND(LEFT('AUDIENCES &amp; PART... - BY TYPE'!B301,2)="HU",OR(LEN('AUDIENCES &amp; PART... - BY TYPE'!B301)=6,AND(LEN('AUDIENCES &amp; PART... - BY TYPE'!B301)=7,MID('AUDIENCES &amp; PART... - BY TYPE'!B301,4,1)=" ")))</f>
        <v>0</v>
      </c>
      <c r="W198" s="2" t="b">
        <f>AND(LEFT(PARTNERS!B222,2)="HU",OR(LEN(PARTNERS!B222)=6,AND(LEN(PARTNERS!B222)=7,MID(PARTNERS!B222,4,1)=" ")),PARTNERS!E222="New partner")</f>
        <v>0</v>
      </c>
      <c r="X198" s="2" t="b">
        <f>AND(LEFT(PARTNERS!B222,2)="HU",OR(LEN(PARTNERS!B222)=6,AND(LEN(PARTNERS!B222)=7,MID(PARTNERS!B222,4,1)=" ")),PARTNERS!E222="Existing partner")</f>
        <v>0</v>
      </c>
      <c r="Y198" s="2" t="b">
        <f>AND(NOT(AND(LEFT(PARTNERS!B222,2)="HU",OR(LEN(PARTNERS!B222)=6,AND(LEN(PARTNERS!B222)=7,MID(PARTNERS!B222,4,1)=" ")))),PARTNERS!E222="New partner")</f>
        <v>0</v>
      </c>
      <c r="Z198" s="2" t="b">
        <f>AND(NOT(AND(LEFT(PARTNERS!B222,2)="HU",OR(LEN(PARTNERS!B222)=6,AND(LEN(PARTNERS!B222)=7,MID(PARTNERS!B222,4,1)=" ")))),PARTNERS!E222="Existing partner")</f>
        <v>0</v>
      </c>
      <c r="AA198" s="2" t="b">
        <f>AND(PARTNERS!$C222="Hull",PARTNERS!$E222="New partner")</f>
        <v>0</v>
      </c>
      <c r="AB198" s="2" t="b">
        <f>AND(PARTNERS!$C222="East Riding of Yorkshire",PARTNERS!$E222="New partner")</f>
        <v>0</v>
      </c>
      <c r="AC198" s="2" t="b">
        <f>AND(PARTNERS!$C222="Elsewhere in Yorkshire &amp; Humber",PARTNERS!$E222="New partner")</f>
        <v>0</v>
      </c>
      <c r="AD198" s="2" t="b">
        <f>AND(PARTNERS!$C222="Elsewhere in the UK",PARTNERS!$E222="New partner")</f>
        <v>0</v>
      </c>
      <c r="AE198" s="2" t="b">
        <f>AND(PARTNERS!$C222="Outside UK",PARTNERS!$E222="New partner")</f>
        <v>0</v>
      </c>
      <c r="AF198" s="2" t="b">
        <f>AND(PARTNERS!$C222="Hull",PARTNERS!$E222="Existing partner")</f>
        <v>0</v>
      </c>
      <c r="AG198" s="2" t="b">
        <f>AND(PARTNERS!$C222="East Riding of Yorkshire",PARTNERS!$E222="Existing partner")</f>
        <v>0</v>
      </c>
      <c r="AH198" s="2" t="b">
        <f>AND(PARTNERS!$C222="Elsewhere in Yorkshire &amp; Humber",PARTNERS!$E222="Existing partner")</f>
        <v>0</v>
      </c>
      <c r="AI198" s="2" t="b">
        <f>AND(PARTNERS!$C222="Elsewhere in the UK",PARTNERS!$E222="Existing partner")</f>
        <v>0</v>
      </c>
      <c r="AJ198" s="2" t="b">
        <f>AND(PARTNERS!$C222="Outside UK",PARTNERS!$E222="Existing partner")</f>
        <v>0</v>
      </c>
      <c r="AK198" s="2" t="b">
        <f>AND(PARTNERS!$D222="Artistic partner",PARTNERS!$E222="New partner")</f>
        <v>0</v>
      </c>
      <c r="AL198" s="2" t="b">
        <f>AND(PARTNERS!$D222="Heritage partner",PARTNERS!$E222="New partner")</f>
        <v>0</v>
      </c>
      <c r="AM198" s="2" t="b">
        <f>AND(PARTNERS!$D222="Funder",PARTNERS!$E222="New partner")</f>
        <v>0</v>
      </c>
      <c r="AN198" s="2" t="b">
        <f>AND(PARTNERS!$D222="Public Service partner",PARTNERS!$E222="New partner")</f>
        <v>0</v>
      </c>
      <c r="AO198" s="2" t="b">
        <f>AND(PARTNERS!$D222="Voluntary Sector / Charity partner",PARTNERS!$E222="New partner")</f>
        <v>0</v>
      </c>
      <c r="AP198" s="2" t="b">
        <f>AND(PARTNERS!$D222="Education partner",PARTNERS!$E222="New partner")</f>
        <v>0</v>
      </c>
      <c r="AQ198" s="2" t="b">
        <f>AND(PARTNERS!$D222="Other",PARTNERS!$E222="New partner")</f>
        <v>0</v>
      </c>
      <c r="AR198" s="2" t="b">
        <f>AND(PARTNERS!$D222="Artistic partner",PARTNERS!$E222="Existing partner")</f>
        <v>0</v>
      </c>
      <c r="AS198" s="2" t="b">
        <f>AND(PARTNERS!$D222="Heritage partner",PARTNERS!$E222="Existing partner")</f>
        <v>0</v>
      </c>
      <c r="AT198" s="2" t="b">
        <f>AND(PARTNERS!$D222="Funder",PARTNERS!$E222="Existing partner")</f>
        <v>0</v>
      </c>
      <c r="AU198" s="2" t="b">
        <f>AND(PARTNERS!$D222="Public Service partner",PARTNERS!$E222="Existing partner")</f>
        <v>0</v>
      </c>
      <c r="AV198" s="2" t="b">
        <f>AND(PARTNERS!$D222="Voluntary Sector / Charity partner",PARTNERS!$E222="Existing partner")</f>
        <v>0</v>
      </c>
      <c r="AW198" s="2" t="b">
        <f>AND(PARTNERS!$D222="Education partner",PARTNERS!$E222="Existing partner")</f>
        <v>0</v>
      </c>
      <c r="AX198" s="2" t="b">
        <f>AND(PARTNERS!$D222="Other",PARTNERS!$E222="Existing partner")</f>
        <v>0</v>
      </c>
    </row>
    <row r="199" spans="20:50">
      <c r="T199" s="2" t="b">
        <f>AND(LEFT('EVENT DELIVERY'!B204,2)="HU",OR(LEN('EVENT DELIVERY'!B204)=6,AND(LEN('EVENT DELIVERY'!B204)=7,MID('EVENT DELIVERY'!B204,4,1)=" ")))</f>
        <v>0</v>
      </c>
      <c r="U199" s="2" t="b">
        <f>AND(LEFT('PROJECT DELIVERY TEAM'!B204,2)="HU",OR(LEN('PROJECT DELIVERY TEAM'!B204)=6,AND(LEN('PROJECT DELIVERY TEAM'!B204)=7,MID('PROJECT DELIVERY TEAM'!B204,4,1)=" ")))</f>
        <v>0</v>
      </c>
      <c r="V199" s="2" t="b">
        <f>AND(LEFT('AUDIENCES &amp; PART... - BY TYPE'!B302,2)="HU",OR(LEN('AUDIENCES &amp; PART... - BY TYPE'!B302)=6,AND(LEN('AUDIENCES &amp; PART... - BY TYPE'!B302)=7,MID('AUDIENCES &amp; PART... - BY TYPE'!B302,4,1)=" ")))</f>
        <v>0</v>
      </c>
      <c r="W199" s="2" t="b">
        <f>AND(LEFT(PARTNERS!B223,2)="HU",OR(LEN(PARTNERS!B223)=6,AND(LEN(PARTNERS!B223)=7,MID(PARTNERS!B223,4,1)=" ")),PARTNERS!E223="New partner")</f>
        <v>0</v>
      </c>
      <c r="X199" s="2" t="b">
        <f>AND(LEFT(PARTNERS!B223,2)="HU",OR(LEN(PARTNERS!B223)=6,AND(LEN(PARTNERS!B223)=7,MID(PARTNERS!B223,4,1)=" ")),PARTNERS!E223="Existing partner")</f>
        <v>0</v>
      </c>
      <c r="Y199" s="2" t="b">
        <f>AND(NOT(AND(LEFT(PARTNERS!B223,2)="HU",OR(LEN(PARTNERS!B223)=6,AND(LEN(PARTNERS!B223)=7,MID(PARTNERS!B223,4,1)=" ")))),PARTNERS!E223="New partner")</f>
        <v>0</v>
      </c>
      <c r="Z199" s="2" t="b">
        <f>AND(NOT(AND(LEFT(PARTNERS!B223,2)="HU",OR(LEN(PARTNERS!B223)=6,AND(LEN(PARTNERS!B223)=7,MID(PARTNERS!B223,4,1)=" ")))),PARTNERS!E223="Existing partner")</f>
        <v>0</v>
      </c>
      <c r="AA199" s="2" t="b">
        <f>AND(PARTNERS!$C223="Hull",PARTNERS!$E223="New partner")</f>
        <v>0</v>
      </c>
      <c r="AB199" s="2" t="b">
        <f>AND(PARTNERS!$C223="East Riding of Yorkshire",PARTNERS!$E223="New partner")</f>
        <v>0</v>
      </c>
      <c r="AC199" s="2" t="b">
        <f>AND(PARTNERS!$C223="Elsewhere in Yorkshire &amp; Humber",PARTNERS!$E223="New partner")</f>
        <v>0</v>
      </c>
      <c r="AD199" s="2" t="b">
        <f>AND(PARTNERS!$C223="Elsewhere in the UK",PARTNERS!$E223="New partner")</f>
        <v>0</v>
      </c>
      <c r="AE199" s="2" t="b">
        <f>AND(PARTNERS!$C223="Outside UK",PARTNERS!$E223="New partner")</f>
        <v>0</v>
      </c>
      <c r="AF199" s="2" t="b">
        <f>AND(PARTNERS!$C223="Hull",PARTNERS!$E223="Existing partner")</f>
        <v>0</v>
      </c>
      <c r="AG199" s="2" t="b">
        <f>AND(PARTNERS!$C223="East Riding of Yorkshire",PARTNERS!$E223="Existing partner")</f>
        <v>0</v>
      </c>
      <c r="AH199" s="2" t="b">
        <f>AND(PARTNERS!$C223="Elsewhere in Yorkshire &amp; Humber",PARTNERS!$E223="Existing partner")</f>
        <v>0</v>
      </c>
      <c r="AI199" s="2" t="b">
        <f>AND(PARTNERS!$C223="Elsewhere in the UK",PARTNERS!$E223="Existing partner")</f>
        <v>0</v>
      </c>
      <c r="AJ199" s="2" t="b">
        <f>AND(PARTNERS!$C223="Outside UK",PARTNERS!$E223="Existing partner")</f>
        <v>0</v>
      </c>
      <c r="AK199" s="2" t="b">
        <f>AND(PARTNERS!$D223="Artistic partner",PARTNERS!$E223="New partner")</f>
        <v>0</v>
      </c>
      <c r="AL199" s="2" t="b">
        <f>AND(PARTNERS!$D223="Heritage partner",PARTNERS!$E223="New partner")</f>
        <v>0</v>
      </c>
      <c r="AM199" s="2" t="b">
        <f>AND(PARTNERS!$D223="Funder",PARTNERS!$E223="New partner")</f>
        <v>0</v>
      </c>
      <c r="AN199" s="2" t="b">
        <f>AND(PARTNERS!$D223="Public Service partner",PARTNERS!$E223="New partner")</f>
        <v>0</v>
      </c>
      <c r="AO199" s="2" t="b">
        <f>AND(PARTNERS!$D223="Voluntary Sector / Charity partner",PARTNERS!$E223="New partner")</f>
        <v>0</v>
      </c>
      <c r="AP199" s="2" t="b">
        <f>AND(PARTNERS!$D223="Education partner",PARTNERS!$E223="New partner")</f>
        <v>0</v>
      </c>
      <c r="AQ199" s="2" t="b">
        <f>AND(PARTNERS!$D223="Other",PARTNERS!$E223="New partner")</f>
        <v>0</v>
      </c>
      <c r="AR199" s="2" t="b">
        <f>AND(PARTNERS!$D223="Artistic partner",PARTNERS!$E223="Existing partner")</f>
        <v>0</v>
      </c>
      <c r="AS199" s="2" t="b">
        <f>AND(PARTNERS!$D223="Heritage partner",PARTNERS!$E223="Existing partner")</f>
        <v>0</v>
      </c>
      <c r="AT199" s="2" t="b">
        <f>AND(PARTNERS!$D223="Funder",PARTNERS!$E223="Existing partner")</f>
        <v>0</v>
      </c>
      <c r="AU199" s="2" t="b">
        <f>AND(PARTNERS!$D223="Public Service partner",PARTNERS!$E223="Existing partner")</f>
        <v>0</v>
      </c>
      <c r="AV199" s="2" t="b">
        <f>AND(PARTNERS!$D223="Voluntary Sector / Charity partner",PARTNERS!$E223="Existing partner")</f>
        <v>0</v>
      </c>
      <c r="AW199" s="2" t="b">
        <f>AND(PARTNERS!$D223="Education partner",PARTNERS!$E223="Existing partner")</f>
        <v>0</v>
      </c>
      <c r="AX199" s="2" t="b">
        <f>AND(PARTNERS!$D223="Other",PARTNERS!$E223="Existing partner")</f>
        <v>0</v>
      </c>
    </row>
    <row r="200" spans="20:50">
      <c r="T200" s="2" t="b">
        <f>AND(LEFT('EVENT DELIVERY'!B205,2)="HU",OR(LEN('EVENT DELIVERY'!B205)=6,AND(LEN('EVENT DELIVERY'!B205)=7,MID('EVENT DELIVERY'!B205,4,1)=" ")))</f>
        <v>0</v>
      </c>
      <c r="U200" s="2" t="b">
        <f>AND(LEFT('PROJECT DELIVERY TEAM'!B205,2)="HU",OR(LEN('PROJECT DELIVERY TEAM'!B205)=6,AND(LEN('PROJECT DELIVERY TEAM'!B205)=7,MID('PROJECT DELIVERY TEAM'!B205,4,1)=" ")))</f>
        <v>0</v>
      </c>
      <c r="V200" s="2" t="b">
        <f>AND(LEFT('AUDIENCES &amp; PART... - BY TYPE'!B303,2)="HU",OR(LEN('AUDIENCES &amp; PART... - BY TYPE'!B303)=6,AND(LEN('AUDIENCES &amp; PART... - BY TYPE'!B303)=7,MID('AUDIENCES &amp; PART... - BY TYPE'!B303,4,1)=" ")))</f>
        <v>0</v>
      </c>
      <c r="W200" s="2" t="b">
        <f>AND(LEFT(PARTNERS!B224,2)="HU",OR(LEN(PARTNERS!B224)=6,AND(LEN(PARTNERS!B224)=7,MID(PARTNERS!B224,4,1)=" ")),PARTNERS!E224="New partner")</f>
        <v>0</v>
      </c>
      <c r="X200" s="2" t="b">
        <f>AND(LEFT(PARTNERS!B224,2)="HU",OR(LEN(PARTNERS!B224)=6,AND(LEN(PARTNERS!B224)=7,MID(PARTNERS!B224,4,1)=" ")),PARTNERS!E224="Existing partner")</f>
        <v>0</v>
      </c>
      <c r="Y200" s="2" t="b">
        <f>AND(NOT(AND(LEFT(PARTNERS!B224,2)="HU",OR(LEN(PARTNERS!B224)=6,AND(LEN(PARTNERS!B224)=7,MID(PARTNERS!B224,4,1)=" ")))),PARTNERS!E224="New partner")</f>
        <v>0</v>
      </c>
      <c r="Z200" s="2" t="b">
        <f>AND(NOT(AND(LEFT(PARTNERS!B224,2)="HU",OR(LEN(PARTNERS!B224)=6,AND(LEN(PARTNERS!B224)=7,MID(PARTNERS!B224,4,1)=" ")))),PARTNERS!E224="Existing partner")</f>
        <v>0</v>
      </c>
      <c r="AA200" s="2" t="b">
        <f>AND(PARTNERS!$C224="Hull",PARTNERS!$E224="New partner")</f>
        <v>0</v>
      </c>
      <c r="AB200" s="2" t="b">
        <f>AND(PARTNERS!$C224="East Riding of Yorkshire",PARTNERS!$E224="New partner")</f>
        <v>0</v>
      </c>
      <c r="AC200" s="2" t="b">
        <f>AND(PARTNERS!$C224="Elsewhere in Yorkshire &amp; Humber",PARTNERS!$E224="New partner")</f>
        <v>0</v>
      </c>
      <c r="AD200" s="2" t="b">
        <f>AND(PARTNERS!$C224="Elsewhere in the UK",PARTNERS!$E224="New partner")</f>
        <v>0</v>
      </c>
      <c r="AE200" s="2" t="b">
        <f>AND(PARTNERS!$C224="Outside UK",PARTNERS!$E224="New partner")</f>
        <v>0</v>
      </c>
      <c r="AF200" s="2" t="b">
        <f>AND(PARTNERS!$C224="Hull",PARTNERS!$E224="Existing partner")</f>
        <v>0</v>
      </c>
      <c r="AG200" s="2" t="b">
        <f>AND(PARTNERS!$C224="East Riding of Yorkshire",PARTNERS!$E224="Existing partner")</f>
        <v>0</v>
      </c>
      <c r="AH200" s="2" t="b">
        <f>AND(PARTNERS!$C224="Elsewhere in Yorkshire &amp; Humber",PARTNERS!$E224="Existing partner")</f>
        <v>0</v>
      </c>
      <c r="AI200" s="2" t="b">
        <f>AND(PARTNERS!$C224="Elsewhere in the UK",PARTNERS!$E224="Existing partner")</f>
        <v>0</v>
      </c>
      <c r="AJ200" s="2" t="b">
        <f>AND(PARTNERS!$C224="Outside UK",PARTNERS!$E224="Existing partner")</f>
        <v>0</v>
      </c>
      <c r="AK200" s="2" t="b">
        <f>AND(PARTNERS!$D224="Artistic partner",PARTNERS!$E224="New partner")</f>
        <v>0</v>
      </c>
      <c r="AL200" s="2" t="b">
        <f>AND(PARTNERS!$D224="Heritage partner",PARTNERS!$E224="New partner")</f>
        <v>0</v>
      </c>
      <c r="AM200" s="2" t="b">
        <f>AND(PARTNERS!$D224="Funder",PARTNERS!$E224="New partner")</f>
        <v>0</v>
      </c>
      <c r="AN200" s="2" t="b">
        <f>AND(PARTNERS!$D224="Public Service partner",PARTNERS!$E224="New partner")</f>
        <v>0</v>
      </c>
      <c r="AO200" s="2" t="b">
        <f>AND(PARTNERS!$D224="Voluntary Sector / Charity partner",PARTNERS!$E224="New partner")</f>
        <v>0</v>
      </c>
      <c r="AP200" s="2" t="b">
        <f>AND(PARTNERS!$D224="Education partner",PARTNERS!$E224="New partner")</f>
        <v>0</v>
      </c>
      <c r="AQ200" s="2" t="b">
        <f>AND(PARTNERS!$D224="Other",PARTNERS!$E224="New partner")</f>
        <v>0</v>
      </c>
      <c r="AR200" s="2" t="b">
        <f>AND(PARTNERS!$D224="Artistic partner",PARTNERS!$E224="Existing partner")</f>
        <v>0</v>
      </c>
      <c r="AS200" s="2" t="b">
        <f>AND(PARTNERS!$D224="Heritage partner",PARTNERS!$E224="Existing partner")</f>
        <v>0</v>
      </c>
      <c r="AT200" s="2" t="b">
        <f>AND(PARTNERS!$D224="Funder",PARTNERS!$E224="Existing partner")</f>
        <v>0</v>
      </c>
      <c r="AU200" s="2" t="b">
        <f>AND(PARTNERS!$D224="Public Service partner",PARTNERS!$E224="Existing partner")</f>
        <v>0</v>
      </c>
      <c r="AV200" s="2" t="b">
        <f>AND(PARTNERS!$D224="Voluntary Sector / Charity partner",PARTNERS!$E224="Existing partner")</f>
        <v>0</v>
      </c>
      <c r="AW200" s="2" t="b">
        <f>AND(PARTNERS!$D224="Education partner",PARTNERS!$E224="Existing partner")</f>
        <v>0</v>
      </c>
      <c r="AX200" s="2" t="b">
        <f>AND(PARTNERS!$D224="Other",PARTNERS!$E224="Existing partner")</f>
        <v>0</v>
      </c>
    </row>
  </sheetData>
  <sheetProtection algorithmName="SHA-512" hashValue="C+A5jDrVR3rz9kCTJ+5F60NMYgOOUfEFwW3/F7W2eKQyND7W/xXNEi9aAOEMxDFVqe4XJ+n24/z2UhaHFYq6ig==" saltValue="Pp1roTFPWedDJC+dKhgR5g==" spinCount="100000" sheet="1" objects="1" scenarios="1"/>
  <phoneticPr fontId="20" type="noConversion"/>
  <pageMargins left="0.7" right="0.7" top="0.75" bottom="0.75" header="0.3" footer="0.3"/>
  <pageSetup paperSize="0" orientation="portrait" horizontalDpi="4294967292" verticalDpi="429496729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4" ma:contentTypeDescription="Create a new document." ma:contentTypeScope="" ma:versionID="6d0e2d61fdb22b0e3455627155f11374">
  <xsd:schema xmlns:xsd="http://www.w3.org/2001/XMLSchema" xmlns:xs="http://www.w3.org/2001/XMLSchema" xmlns:p="http://schemas.microsoft.com/office/2006/metadata/properties" xmlns:ns2="80129174-c05c-43cc-8e32-21fcbdfe51bb" targetNamespace="http://schemas.microsoft.com/office/2006/metadata/properties" ma:root="true" ma:fieldsID="4eb68cd2fc21fa830bbfb817b08c908c" ns2:_="">
    <xsd:import namespace="80129174-c05c-43cc-8e32-21fcbdfe51bb"/>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760E31-27CB-40F1-92A3-8829D4DF2AF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B657F72-A7B1-4985-AA6F-CB3F37362ADA}">
  <ds:schemaRefs>
    <ds:schemaRef ds:uri="http://schemas.microsoft.com/sharepoint/v3/contenttype/forms"/>
  </ds:schemaRefs>
</ds:datastoreItem>
</file>

<file path=customXml/itemProps3.xml><?xml version="1.0" encoding="utf-8"?>
<ds:datastoreItem xmlns:ds="http://schemas.openxmlformats.org/officeDocument/2006/customXml" ds:itemID="{EA689940-75A5-4BFE-A1EE-41B0A62F91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129174-c05c-43cc-8e32-21fcbdfe51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INTRO</vt:lpstr>
      <vt:lpstr>DATA SUMMARY</vt:lpstr>
      <vt:lpstr>EVENT DELIVERY</vt:lpstr>
      <vt:lpstr>PROJECT DELIVERY TEAM</vt:lpstr>
      <vt:lpstr>AUDIENCES &amp; PARTICIPANTS</vt:lpstr>
      <vt:lpstr>AUDIENCES &amp; PART... - BY TYPE</vt:lpstr>
      <vt:lpstr>ONLINE ENGAGEMENT</vt:lpstr>
      <vt:lpstr>PARTNERS</vt:lpstr>
      <vt:lpstr>Lists</vt:lpstr>
      <vt:lpstr>Sheet1</vt:lpstr>
    </vt:vector>
  </TitlesOfParts>
  <Manager/>
  <Company>Hull City Council</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Unwin Elinor</dc:creator>
  <cp:keywords/>
  <dc:description/>
  <cp:lastModifiedBy>Ali Hamlin</cp:lastModifiedBy>
  <cp:revision/>
  <cp:lastPrinted>2017-07-30T15:16:03Z</cp:lastPrinted>
  <dcterms:created xsi:type="dcterms:W3CDTF">2016-04-13T16:19:24Z</dcterms:created>
  <dcterms:modified xsi:type="dcterms:W3CDTF">2017-07-30T15:41:25Z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