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1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19.xml" ContentType="application/vnd.openxmlformats-officedocument.spreadsheetml.worksheet+xml"/>
  <Override PartName="/xl/worksheets/sheet10.xml" ContentType="application/vnd.openxmlformats-officedocument.spreadsheetml.worksheet+xml"/>
  <Override PartName="/xl/worksheets/sheet8.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workbookProtection workbookPassword="C7A4" lockStructure="1"/>
  <bookViews>
    <workbookView xWindow="120" yWindow="480" windowWidth="20100" windowHeight="7455" tabRatio="933" firstSheet="1" activeTab="1"/>
  </bookViews>
  <sheets>
    <sheet name="Guide - READ THIS" sheetId="50" state="hidden" r:id="rId1"/>
    <sheet name="Cover Sheet" sheetId="4" r:id="rId2"/>
    <sheet name="Sheet1" sheetId="51" state="hidden" r:id="rId3"/>
    <sheet name="SUMMARY" sheetId="8" r:id="rId4"/>
    <sheet name="Cash flow summary" sheetId="34" r:id="rId5"/>
    <sheet name="Programme &amp; Delivery" sheetId="52" state="hidden" r:id="rId6"/>
    <sheet name="Commissioning &amp; Fees" sheetId="9" r:id="rId7"/>
    <sheet name="Development R&amp;D" sheetId="22" r:id="rId8"/>
    <sheet name="Creative &amp; Production" sheetId="23" r:id="rId9"/>
    <sheet name="Performers" sheetId="33" r:id="rId10"/>
    <sheet name="Rehearsal Costs" sheetId="24" r:id="rId11"/>
    <sheet name="Technical &amp; Production" sheetId="25" r:id="rId12"/>
    <sheet name="Venue_Logistics" sheetId="26" r:id="rId13"/>
    <sheet name="Legal &amp; Documentation" sheetId="35" r:id="rId14"/>
    <sheet name="Marketing Digital Comms" sheetId="47" r:id="rId15"/>
    <sheet name="Education &amp; Community" sheetId="43" r:id="rId16"/>
    <sheet name="Volunteering" sheetId="46" r:id="rId17"/>
    <sheet name="Artist &amp; Guest Liaison" sheetId="45" r:id="rId18"/>
    <sheet name="Running Costs" sheetId="44" r:id="rId19"/>
    <sheet name="Admin &amp; Misc" sheetId="49" r:id="rId20"/>
    <sheet name="15" sheetId="48" r:id="rId21"/>
    <sheet name="Merchandise" sheetId="19" r:id="rId22"/>
    <sheet name=" Income Miscellaneous" sheetId="20" r:id="rId23"/>
  </sheets>
  <externalReferences>
    <externalReference r:id="rId24"/>
  </externalReferences>
  <calcPr calcId="145621"/>
</workbook>
</file>

<file path=xl/calcChain.xml><?xml version="1.0" encoding="utf-8"?>
<calcChain xmlns="http://schemas.openxmlformats.org/spreadsheetml/2006/main">
  <c r="B62" i="9" l="1"/>
  <c r="AK13" i="34" l="1"/>
  <c r="AJ13" i="34"/>
  <c r="AI13" i="34"/>
  <c r="AH13" i="34"/>
  <c r="AG13" i="34"/>
  <c r="AF13" i="34"/>
  <c r="AE13" i="34"/>
  <c r="AD13" i="34"/>
  <c r="AC13" i="34"/>
  <c r="AB13" i="34"/>
  <c r="AA13" i="34"/>
  <c r="Z13" i="34"/>
  <c r="Y13" i="34"/>
  <c r="X13" i="34"/>
  <c r="W13" i="34"/>
  <c r="V13" i="34"/>
  <c r="U13" i="34"/>
  <c r="T13" i="34"/>
  <c r="S13" i="34"/>
  <c r="R13" i="34"/>
  <c r="Q13" i="34"/>
  <c r="P13" i="34"/>
  <c r="O13" i="34"/>
  <c r="N13" i="34"/>
  <c r="M13" i="34"/>
  <c r="L13" i="34"/>
  <c r="K13" i="34"/>
  <c r="J13" i="34"/>
  <c r="I13" i="34"/>
  <c r="H13" i="34"/>
  <c r="G13" i="34"/>
  <c r="F13" i="34"/>
  <c r="AK12" i="34"/>
  <c r="AJ12" i="34"/>
  <c r="AI12" i="34"/>
  <c r="AH12" i="34"/>
  <c r="AG12" i="34"/>
  <c r="AF12" i="34"/>
  <c r="AE12" i="34"/>
  <c r="AD12" i="34"/>
  <c r="AC12" i="34"/>
  <c r="AB12" i="34"/>
  <c r="AA12" i="34"/>
  <c r="Z12" i="34"/>
  <c r="Y12" i="34"/>
  <c r="X12" i="34"/>
  <c r="W12" i="34"/>
  <c r="V12" i="34"/>
  <c r="U12" i="34"/>
  <c r="T12" i="34"/>
  <c r="S12" i="34"/>
  <c r="R12" i="34"/>
  <c r="Q12" i="34"/>
  <c r="P12" i="34"/>
  <c r="O12" i="34"/>
  <c r="N12" i="34"/>
  <c r="M12" i="34"/>
  <c r="H12" i="34"/>
  <c r="G12" i="34"/>
  <c r="F12" i="34"/>
  <c r="E13" i="34"/>
  <c r="E12" i="34"/>
  <c r="F14" i="8"/>
  <c r="F15" i="8"/>
  <c r="F16" i="8"/>
  <c r="F21" i="8"/>
  <c r="F23" i="8"/>
  <c r="F25" i="8"/>
  <c r="J10" i="52" l="1"/>
  <c r="AK23" i="34" l="1"/>
  <c r="AJ23" i="34"/>
  <c r="AI23" i="34"/>
  <c r="AH23" i="34"/>
  <c r="AG23" i="34"/>
  <c r="AF23" i="34"/>
  <c r="F23" i="34"/>
  <c r="E23" i="34"/>
  <c r="AK22" i="34"/>
  <c r="AJ22" i="34"/>
  <c r="AI22" i="34"/>
  <c r="AH22" i="34"/>
  <c r="AG22" i="34"/>
  <c r="AF22" i="34"/>
  <c r="AE22" i="34"/>
  <c r="AD22" i="34"/>
  <c r="AC22" i="34"/>
  <c r="AB22" i="34"/>
  <c r="AA22" i="34"/>
  <c r="Z22" i="34"/>
  <c r="Y22" i="34"/>
  <c r="X22" i="34"/>
  <c r="W22" i="34"/>
  <c r="V22" i="34"/>
  <c r="U22" i="34"/>
  <c r="T22" i="34"/>
  <c r="S22" i="34"/>
  <c r="R22" i="34"/>
  <c r="Q22" i="34"/>
  <c r="P22" i="34"/>
  <c r="O22" i="34"/>
  <c r="N22" i="34"/>
  <c r="M22" i="34"/>
  <c r="L22" i="34"/>
  <c r="K22" i="34"/>
  <c r="J22" i="34"/>
  <c r="I22" i="34"/>
  <c r="H22" i="34"/>
  <c r="G22" i="34"/>
  <c r="F22" i="34"/>
  <c r="E22" i="34"/>
  <c r="AK21" i="34"/>
  <c r="AJ21" i="34"/>
  <c r="AI21" i="34"/>
  <c r="AH21" i="34"/>
  <c r="AG21" i="34"/>
  <c r="AF21" i="34"/>
  <c r="AE21" i="34"/>
  <c r="AD21" i="34"/>
  <c r="AC21" i="34"/>
  <c r="AB21" i="34"/>
  <c r="AA21" i="34"/>
  <c r="Z21" i="34"/>
  <c r="Y21" i="34"/>
  <c r="X21" i="34"/>
  <c r="W21" i="34"/>
  <c r="V21" i="34"/>
  <c r="U21" i="34"/>
  <c r="T21" i="34"/>
  <c r="S21" i="34"/>
  <c r="R21" i="34"/>
  <c r="Q21" i="34"/>
  <c r="P21" i="34"/>
  <c r="O21" i="34"/>
  <c r="N21" i="34"/>
  <c r="M21" i="34"/>
  <c r="L21" i="34"/>
  <c r="K21" i="34"/>
  <c r="I21" i="34"/>
  <c r="H21" i="34"/>
  <c r="G21" i="34"/>
  <c r="F21" i="34"/>
  <c r="E21" i="34"/>
  <c r="AK20" i="34"/>
  <c r="AJ20" i="34"/>
  <c r="AI20" i="34"/>
  <c r="AH20" i="34"/>
  <c r="AG20" i="34"/>
  <c r="AF20" i="34"/>
  <c r="AE20" i="34"/>
  <c r="AD20" i="34"/>
  <c r="AC20" i="34"/>
  <c r="AB20" i="34"/>
  <c r="AA20" i="34"/>
  <c r="Z20" i="34"/>
  <c r="Y20" i="34"/>
  <c r="X20" i="34"/>
  <c r="W20" i="34"/>
  <c r="V20" i="34"/>
  <c r="U20" i="34"/>
  <c r="T20" i="34"/>
  <c r="S20" i="34"/>
  <c r="R20" i="34"/>
  <c r="Q20" i="34"/>
  <c r="P20" i="34"/>
  <c r="O20" i="34"/>
  <c r="N20" i="34"/>
  <c r="M20" i="34"/>
  <c r="L20" i="34"/>
  <c r="K20" i="34"/>
  <c r="J20" i="34"/>
  <c r="I20" i="34"/>
  <c r="H20" i="34"/>
  <c r="G20" i="34"/>
  <c r="F20" i="34"/>
  <c r="E20" i="34"/>
  <c r="AK19" i="34"/>
  <c r="AJ19" i="34"/>
  <c r="AI19" i="34"/>
  <c r="AH19" i="34"/>
  <c r="AG19" i="34"/>
  <c r="AF19" i="34"/>
  <c r="AE19" i="34"/>
  <c r="AD19" i="34"/>
  <c r="AC19" i="34"/>
  <c r="AB19" i="34"/>
  <c r="AA19" i="34"/>
  <c r="Z19" i="34"/>
  <c r="Y19" i="34"/>
  <c r="X19" i="34"/>
  <c r="W19" i="34"/>
  <c r="V19" i="34"/>
  <c r="U19" i="34"/>
  <c r="T19" i="34"/>
  <c r="S19" i="34"/>
  <c r="R19" i="34"/>
  <c r="Q19" i="34"/>
  <c r="O19" i="34"/>
  <c r="N19" i="34"/>
  <c r="M19" i="34"/>
  <c r="L19" i="34"/>
  <c r="J19" i="34"/>
  <c r="I19" i="34"/>
  <c r="H19" i="34"/>
  <c r="G19" i="34"/>
  <c r="F19" i="34"/>
  <c r="E19" i="34"/>
  <c r="AK18" i="34"/>
  <c r="AJ18" i="34"/>
  <c r="AI18" i="34"/>
  <c r="AH18" i="34"/>
  <c r="AG18" i="34"/>
  <c r="AF18" i="34"/>
  <c r="AE18" i="34"/>
  <c r="AD18" i="34"/>
  <c r="AC18" i="34"/>
  <c r="AB18" i="34"/>
  <c r="AA18" i="34"/>
  <c r="Z18" i="34"/>
  <c r="O18" i="34"/>
  <c r="N18" i="34"/>
  <c r="L18" i="34"/>
  <c r="K18" i="34"/>
  <c r="J18" i="34"/>
  <c r="H18" i="34"/>
  <c r="G18" i="34"/>
  <c r="E18" i="34"/>
  <c r="AK17" i="34"/>
  <c r="AJ17" i="34"/>
  <c r="AI17" i="34"/>
  <c r="AH17" i="34"/>
  <c r="AG17" i="34"/>
  <c r="AF17" i="34"/>
  <c r="AE17" i="34"/>
  <c r="AD17" i="34"/>
  <c r="AC17" i="34"/>
  <c r="AB17" i="34"/>
  <c r="AA17" i="34"/>
  <c r="Z17" i="34"/>
  <c r="Y17" i="34"/>
  <c r="X17" i="34"/>
  <c r="W17" i="34"/>
  <c r="V17" i="34"/>
  <c r="U17" i="34"/>
  <c r="T17" i="34"/>
  <c r="S17" i="34"/>
  <c r="R17" i="34"/>
  <c r="Q17" i="34"/>
  <c r="P17" i="34"/>
  <c r="O17" i="34"/>
  <c r="N17" i="34"/>
  <c r="M17" i="34"/>
  <c r="L17" i="34"/>
  <c r="J17" i="34"/>
  <c r="I17" i="34"/>
  <c r="H17" i="34"/>
  <c r="G17" i="34"/>
  <c r="F17" i="34"/>
  <c r="E17" i="34"/>
  <c r="AK16" i="34"/>
  <c r="AJ16" i="34"/>
  <c r="AI16" i="34"/>
  <c r="AH16" i="34"/>
  <c r="AG16" i="34"/>
  <c r="AF16" i="34"/>
  <c r="AE16" i="34"/>
  <c r="AD16" i="34"/>
  <c r="AC16" i="34"/>
  <c r="AB16" i="34"/>
  <c r="AA16" i="34"/>
  <c r="Z16" i="34"/>
  <c r="Y16" i="34"/>
  <c r="X16" i="34"/>
  <c r="W16" i="34"/>
  <c r="V16" i="34"/>
  <c r="U16" i="34"/>
  <c r="T16" i="34"/>
  <c r="S16" i="34"/>
  <c r="R16" i="34"/>
  <c r="Q16" i="34"/>
  <c r="P16" i="34"/>
  <c r="O16" i="34"/>
  <c r="N16" i="34"/>
  <c r="M16" i="34"/>
  <c r="L16" i="34"/>
  <c r="J16" i="34"/>
  <c r="I16" i="34"/>
  <c r="H16" i="34"/>
  <c r="G16" i="34"/>
  <c r="F16" i="34"/>
  <c r="E16" i="34"/>
  <c r="AK15" i="34"/>
  <c r="AJ15" i="34"/>
  <c r="AI15" i="34"/>
  <c r="AH15" i="34"/>
  <c r="AG15" i="34"/>
  <c r="AF15" i="34"/>
  <c r="AE15" i="34"/>
  <c r="AD15" i="34"/>
  <c r="AC15" i="34"/>
  <c r="AB15" i="34"/>
  <c r="AA15" i="34"/>
  <c r="Z15" i="34"/>
  <c r="Y15" i="34"/>
  <c r="X15" i="34"/>
  <c r="W15" i="34"/>
  <c r="V15" i="34"/>
  <c r="U15" i="34"/>
  <c r="T15" i="34"/>
  <c r="S15" i="34"/>
  <c r="R15" i="34"/>
  <c r="Q15" i="34"/>
  <c r="P15" i="34"/>
  <c r="O15" i="34"/>
  <c r="N15" i="34"/>
  <c r="L15" i="34"/>
  <c r="K15" i="34"/>
  <c r="J15" i="34"/>
  <c r="I15" i="34"/>
  <c r="H15" i="34"/>
  <c r="G15" i="34"/>
  <c r="F15" i="34"/>
  <c r="E15" i="34"/>
  <c r="AK14" i="34"/>
  <c r="AJ14" i="34"/>
  <c r="AI14" i="34"/>
  <c r="AH14" i="34"/>
  <c r="AG14" i="34"/>
  <c r="AF14" i="34"/>
  <c r="AE14" i="34"/>
  <c r="AD14" i="34"/>
  <c r="AC14" i="34"/>
  <c r="AB14" i="34"/>
  <c r="AA14" i="34"/>
  <c r="Z14" i="34"/>
  <c r="Y14" i="34"/>
  <c r="X14" i="34"/>
  <c r="W14" i="34"/>
  <c r="V14" i="34"/>
  <c r="U14" i="34"/>
  <c r="T14" i="34"/>
  <c r="S14" i="34"/>
  <c r="R14" i="34"/>
  <c r="Q14" i="34"/>
  <c r="P14" i="34"/>
  <c r="O14" i="34"/>
  <c r="N14" i="34"/>
  <c r="L14" i="34"/>
  <c r="K14" i="34"/>
  <c r="J14" i="34"/>
  <c r="I14" i="34"/>
  <c r="H14" i="34"/>
  <c r="G14" i="34"/>
  <c r="F14" i="34"/>
  <c r="E14" i="34"/>
  <c r="AK11" i="34"/>
  <c r="AJ11" i="34"/>
  <c r="AI11" i="34"/>
  <c r="AH11" i="34"/>
  <c r="AG11" i="34"/>
  <c r="AF11" i="34"/>
  <c r="AE11" i="34"/>
  <c r="AD11" i="34"/>
  <c r="AC11" i="34"/>
  <c r="AB11" i="34"/>
  <c r="AA11" i="34"/>
  <c r="Z11" i="34"/>
  <c r="Y11" i="34"/>
  <c r="X11" i="34"/>
  <c r="W11" i="34"/>
  <c r="V11" i="34"/>
  <c r="U11" i="34"/>
  <c r="T11" i="34"/>
  <c r="S11" i="34"/>
  <c r="R11" i="34"/>
  <c r="Q11" i="34"/>
  <c r="P11" i="34"/>
  <c r="O11" i="34"/>
  <c r="N11" i="34"/>
  <c r="L11" i="34"/>
  <c r="K11" i="34"/>
  <c r="J11" i="34"/>
  <c r="I11" i="34"/>
  <c r="H11" i="34"/>
  <c r="G11" i="34"/>
  <c r="F11" i="34"/>
  <c r="AK9" i="34"/>
  <c r="AJ9" i="34"/>
  <c r="AI9" i="34"/>
  <c r="AH9" i="34"/>
  <c r="AG9" i="34"/>
  <c r="AF9" i="34"/>
  <c r="L9" i="34"/>
  <c r="K9" i="34"/>
  <c r="I9" i="34"/>
  <c r="H9" i="34"/>
  <c r="G9" i="34"/>
  <c r="F9" i="34"/>
  <c r="A9" i="34"/>
  <c r="M10" i="8"/>
  <c r="K10" i="8"/>
  <c r="V10" i="8"/>
  <c r="T10" i="8"/>
  <c r="R10" i="8"/>
  <c r="X8" i="33" l="1"/>
  <c r="AS73" i="26" l="1"/>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U7" i="45" l="1"/>
  <c r="G8" i="45"/>
  <c r="U8" i="49"/>
  <c r="J27" i="49"/>
  <c r="J26" i="49" s="1"/>
  <c r="K26" i="49"/>
  <c r="K8" i="49"/>
  <c r="J8" i="49"/>
  <c r="E8" i="49"/>
  <c r="F9" i="49"/>
  <c r="O65" i="9" l="1"/>
  <c r="N76" i="47" l="1"/>
  <c r="N76" i="49"/>
  <c r="N69" i="35"/>
  <c r="N45" i="33"/>
  <c r="N46" i="24"/>
  <c r="N45" i="46"/>
  <c r="N45" i="49"/>
  <c r="O38" i="46"/>
  <c r="O53" i="46"/>
  <c r="A1" i="51"/>
  <c r="B3" i="51" s="1"/>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B97" i="51" l="1"/>
  <c r="B89" i="51"/>
  <c r="B81" i="51"/>
  <c r="B73" i="51"/>
  <c r="B65" i="51"/>
  <c r="B57" i="51"/>
  <c r="B49" i="51"/>
  <c r="B41" i="51"/>
  <c r="B33" i="51"/>
  <c r="B25" i="51"/>
  <c r="B17" i="51"/>
  <c r="B9" i="51"/>
  <c r="B94" i="51"/>
  <c r="B86" i="51"/>
  <c r="B78" i="51"/>
  <c r="B70" i="51"/>
  <c r="B62" i="51"/>
  <c r="B54" i="51"/>
  <c r="B46" i="51"/>
  <c r="B38" i="51"/>
  <c r="B30" i="51"/>
  <c r="B22" i="51"/>
  <c r="B14" i="51"/>
  <c r="B6" i="51"/>
  <c r="B93" i="51"/>
  <c r="B85" i="51"/>
  <c r="B77" i="51"/>
  <c r="B69" i="51"/>
  <c r="B61" i="51"/>
  <c r="B53" i="51"/>
  <c r="B45" i="51"/>
  <c r="B37" i="51"/>
  <c r="B29" i="51"/>
  <c r="B21" i="51"/>
  <c r="B13" i="51"/>
  <c r="B5" i="51"/>
  <c r="B2" i="51"/>
  <c r="B90" i="51"/>
  <c r="B82" i="51"/>
  <c r="B74" i="51"/>
  <c r="B66" i="51"/>
  <c r="B58" i="51"/>
  <c r="B50" i="51"/>
  <c r="B42" i="51"/>
  <c r="B34" i="51"/>
  <c r="B26" i="51"/>
  <c r="B18" i="51"/>
  <c r="B10" i="51"/>
  <c r="C3" i="51"/>
  <c r="B96" i="51"/>
  <c r="B92" i="51"/>
  <c r="B88" i="51"/>
  <c r="B84" i="51"/>
  <c r="B80" i="51"/>
  <c r="B76" i="51"/>
  <c r="B72" i="51"/>
  <c r="B68" i="51"/>
  <c r="B64" i="51"/>
  <c r="B60" i="51"/>
  <c r="B56" i="51"/>
  <c r="B52" i="51"/>
  <c r="B48" i="51"/>
  <c r="B44" i="51"/>
  <c r="B40" i="51"/>
  <c r="B36" i="51"/>
  <c r="B32" i="51"/>
  <c r="B28" i="51"/>
  <c r="B24" i="51"/>
  <c r="B20" i="51"/>
  <c r="B16" i="51"/>
  <c r="B12" i="51"/>
  <c r="B8" i="51"/>
  <c r="B4" i="51"/>
  <c r="B95" i="51"/>
  <c r="B91" i="51"/>
  <c r="B87" i="51"/>
  <c r="B83" i="51"/>
  <c r="B79" i="51"/>
  <c r="B75" i="51"/>
  <c r="B71" i="51"/>
  <c r="B67" i="51"/>
  <c r="B63" i="51"/>
  <c r="B59" i="51"/>
  <c r="B55" i="51"/>
  <c r="B51" i="51"/>
  <c r="B47" i="51"/>
  <c r="B43" i="51"/>
  <c r="B39" i="51"/>
  <c r="B35" i="51"/>
  <c r="B31" i="51"/>
  <c r="B27" i="51"/>
  <c r="B23" i="51"/>
  <c r="B19" i="51"/>
  <c r="B15" i="51"/>
  <c r="B11" i="51"/>
  <c r="B7" i="5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Y42" i="52"/>
  <c r="AX42" i="52"/>
  <c r="AW42" i="52"/>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AW37" i="52" s="1"/>
  <c r="P37" i="52"/>
  <c r="L37" i="52"/>
  <c r="K37" i="52"/>
  <c r="I37" i="52"/>
  <c r="G37" i="52"/>
  <c r="E37" i="52"/>
  <c r="AX36" i="52"/>
  <c r="AY36" i="52" s="1"/>
  <c r="AW36" i="52"/>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Y22" i="52"/>
  <c r="AX22" i="52"/>
  <c r="AW22" i="52"/>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Y16" i="52"/>
  <c r="AX16" i="52"/>
  <c r="AW16" i="52"/>
  <c r="J16" i="52"/>
  <c r="H16" i="52"/>
  <c r="F16" i="52"/>
  <c r="AW15" i="52"/>
  <c r="AX15" i="52" s="1"/>
  <c r="AY15" i="52" s="1"/>
  <c r="J15" i="52"/>
  <c r="H15" i="52"/>
  <c r="F15" i="52"/>
  <c r="AW14" i="52"/>
  <c r="AX14" i="52" s="1"/>
  <c r="AY14" i="52" s="1"/>
  <c r="J14" i="52"/>
  <c r="H14" i="52"/>
  <c r="F14" i="52"/>
  <c r="AW13" i="52"/>
  <c r="AX13" i="52" s="1"/>
  <c r="AY13" i="52" s="1"/>
  <c r="J13" i="52"/>
  <c r="H13" i="52"/>
  <c r="F13" i="52"/>
  <c r="AY12" i="52"/>
  <c r="AX12" i="52"/>
  <c r="AW12" i="52"/>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8" i="9"/>
  <c r="P31" i="9"/>
  <c r="P34" i="9"/>
  <c r="P37" i="9"/>
  <c r="P40" i="9"/>
  <c r="P43" i="9"/>
  <c r="P46" i="9"/>
  <c r="P49" i="9"/>
  <c r="P52" i="9"/>
  <c r="P55" i="9"/>
  <c r="P58" i="9"/>
  <c r="P69" i="9" s="1"/>
  <c r="P61" i="9"/>
  <c r="E65" i="52" l="1"/>
  <c r="D10" i="8" s="1"/>
  <c r="AD65" i="52"/>
  <c r="S9" i="34" s="1"/>
  <c r="X69" i="52"/>
  <c r="O55" i="52"/>
  <c r="O65" i="52" s="1"/>
  <c r="O63" i="9"/>
  <c r="O76" i="33"/>
  <c r="N76" i="45"/>
  <c r="O69" i="22"/>
  <c r="N70" i="24"/>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N63" i="9"/>
  <c r="O77" i="24"/>
  <c r="O76" i="43"/>
  <c r="O76" i="44"/>
  <c r="O74" i="44" s="1"/>
  <c r="O69" i="33"/>
  <c r="O69" i="35"/>
  <c r="O69" i="43"/>
  <c r="O73" i="43" s="1"/>
  <c r="O74" i="43" s="1"/>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O52" i="33"/>
  <c r="O50" i="33" s="1"/>
  <c r="O45" i="33"/>
  <c r="O44" i="33" s="1"/>
  <c r="O45" i="43"/>
  <c r="O44" i="43" s="1"/>
  <c r="O99" i="35"/>
  <c r="O99" i="23"/>
  <c r="O98" i="23" s="1"/>
  <c r="O96" i="46"/>
  <c r="O93" i="26"/>
  <c r="O97" i="26" s="1"/>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74" i="24" s="1"/>
  <c r="O75" i="24" s="1"/>
  <c r="O69" i="46"/>
  <c r="O53" i="24"/>
  <c r="O51" i="24" s="1"/>
  <c r="N39" i="33"/>
  <c r="O99" i="46"/>
  <c r="O96" i="25"/>
  <c r="O96" i="49"/>
  <c r="O93" i="43"/>
  <c r="O91" i="24"/>
  <c r="O90" i="49"/>
  <c r="O87" i="47"/>
  <c r="O84" i="33"/>
  <c r="O84" i="44"/>
  <c r="O88" i="44" s="1"/>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5" i="9"/>
  <c r="J28" i="52"/>
  <c r="J43" i="52"/>
  <c r="J52" i="52"/>
  <c r="I65" i="52"/>
  <c r="I10" i="8" s="1"/>
  <c r="R65" i="52"/>
  <c r="AT65" i="52"/>
  <c r="AW49" i="52"/>
  <c r="F8" i="52"/>
  <c r="Z65" i="52"/>
  <c r="O9" i="34" s="1"/>
  <c r="AP65" i="52"/>
  <c r="AE9" i="34" s="1"/>
  <c r="AW31" i="52"/>
  <c r="F43" i="52"/>
  <c r="AW25" i="52"/>
  <c r="F34" i="52"/>
  <c r="AH65" i="52"/>
  <c r="W9" i="34" s="1"/>
  <c r="F37" i="52"/>
  <c r="AB69" i="52"/>
  <c r="AN69" i="52"/>
  <c r="AW43" i="52"/>
  <c r="F58" i="52"/>
  <c r="C74" i="51"/>
  <c r="C45" i="51"/>
  <c r="C14" i="51"/>
  <c r="C78" i="51"/>
  <c r="C57" i="51"/>
  <c r="C21" i="51"/>
  <c r="C53" i="51"/>
  <c r="C85" i="51"/>
  <c r="C22" i="51"/>
  <c r="N39" i="23" s="1"/>
  <c r="C54" i="51"/>
  <c r="C86" i="51"/>
  <c r="C33" i="51"/>
  <c r="C65" i="51"/>
  <c r="C97" i="51"/>
  <c r="C26" i="51"/>
  <c r="N76" i="23" s="1"/>
  <c r="C58" i="51"/>
  <c r="C90" i="51"/>
  <c r="C29" i="51"/>
  <c r="C61" i="51"/>
  <c r="C93" i="51"/>
  <c r="C30" i="51"/>
  <c r="N62" i="52" s="1"/>
  <c r="C62" i="51"/>
  <c r="C94" i="51"/>
  <c r="C9" i="51"/>
  <c r="C41" i="51"/>
  <c r="C73" i="51"/>
  <c r="C10" i="51"/>
  <c r="C42" i="51"/>
  <c r="C13" i="51"/>
  <c r="C77" i="51"/>
  <c r="C46" i="51"/>
  <c r="C25" i="51"/>
  <c r="N69" i="23" s="1"/>
  <c r="C89" i="51"/>
  <c r="C2" i="51"/>
  <c r="C5" i="51"/>
  <c r="C37" i="51"/>
  <c r="C69" i="51"/>
  <c r="C6" i="51"/>
  <c r="C38" i="51"/>
  <c r="C70" i="51"/>
  <c r="C17" i="51"/>
  <c r="C49" i="51"/>
  <c r="C81" i="51"/>
  <c r="C34" i="51"/>
  <c r="C66" i="51"/>
  <c r="C18" i="51"/>
  <c r="C50" i="51"/>
  <c r="C82" i="51"/>
  <c r="C7" i="51"/>
  <c r="C23" i="51"/>
  <c r="C39" i="51"/>
  <c r="C55" i="51"/>
  <c r="C71" i="51"/>
  <c r="C87" i="51"/>
  <c r="C8" i="51"/>
  <c r="C24" i="51"/>
  <c r="N52" i="23" s="1"/>
  <c r="C40" i="51"/>
  <c r="C56" i="51"/>
  <c r="C72" i="51"/>
  <c r="C88" i="51"/>
  <c r="C11" i="51"/>
  <c r="C43" i="51"/>
  <c r="C75" i="51"/>
  <c r="C12" i="51"/>
  <c r="C44" i="51"/>
  <c r="C76" i="51"/>
  <c r="C92" i="51"/>
  <c r="B31" i="52"/>
  <c r="B32" i="52" s="1"/>
  <c r="C15" i="51"/>
  <c r="C31" i="51"/>
  <c r="C47" i="51"/>
  <c r="C63" i="51"/>
  <c r="C79" i="51"/>
  <c r="C95" i="51"/>
  <c r="C16" i="51"/>
  <c r="C32" i="51"/>
  <c r="C48" i="51"/>
  <c r="C64" i="51"/>
  <c r="C80" i="51"/>
  <c r="C96" i="51"/>
  <c r="C27" i="51"/>
  <c r="C59" i="51"/>
  <c r="C91" i="51"/>
  <c r="C28" i="51"/>
  <c r="C60" i="51"/>
  <c r="B55" i="52"/>
  <c r="B56" i="52" s="1"/>
  <c r="C19" i="51"/>
  <c r="C35" i="51"/>
  <c r="C51" i="51"/>
  <c r="C67" i="51"/>
  <c r="C83" i="51"/>
  <c r="C4" i="51"/>
  <c r="C20" i="51"/>
  <c r="C36" i="51"/>
  <c r="C52" i="51"/>
  <c r="C68" i="51"/>
  <c r="C84" i="51"/>
  <c r="B25" i="52"/>
  <c r="K65" i="52"/>
  <c r="Q65" i="52"/>
  <c r="Q70" i="52" s="1"/>
  <c r="U65" i="52"/>
  <c r="J9" i="34" s="1"/>
  <c r="Y65" i="52"/>
  <c r="N9" i="34" s="1"/>
  <c r="AC65" i="52"/>
  <c r="R9" i="34" s="1"/>
  <c r="AG65" i="52"/>
  <c r="AK65" i="52"/>
  <c r="Z9" i="34" s="1"/>
  <c r="AO65" i="52"/>
  <c r="AD9" i="34" s="1"/>
  <c r="AS65" i="52"/>
  <c r="J8" i="52"/>
  <c r="AW40" i="52"/>
  <c r="T69" i="52"/>
  <c r="AJ69" i="52"/>
  <c r="L65" i="52"/>
  <c r="V65" i="52"/>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AD69" i="52"/>
  <c r="AD70" i="52" s="1"/>
  <c r="AH69" i="52"/>
  <c r="AL69" i="52"/>
  <c r="AP69" i="52"/>
  <c r="AT69" i="52"/>
  <c r="S65" i="52"/>
  <c r="W65" i="52"/>
  <c r="AA65" i="52"/>
  <c r="P9" i="34" s="1"/>
  <c r="AE65" i="52"/>
  <c r="T9" i="34" s="1"/>
  <c r="AI65" i="52"/>
  <c r="X9" i="34" s="1"/>
  <c r="AM65" i="52"/>
  <c r="AB9" i="34" s="1"/>
  <c r="AQ65" i="52"/>
  <c r="AU65" i="52"/>
  <c r="AW34" i="52"/>
  <c r="S69" i="52"/>
  <c r="W69" i="52"/>
  <c r="AA69" i="52"/>
  <c r="AE69" i="52"/>
  <c r="AI69" i="52"/>
  <c r="AM69" i="52"/>
  <c r="AQ69" i="52"/>
  <c r="AU69" i="52"/>
  <c r="P65" i="52"/>
  <c r="E9" i="34" s="1"/>
  <c r="AW8" i="52"/>
  <c r="T65" i="52"/>
  <c r="X65" i="52"/>
  <c r="AB65" i="52"/>
  <c r="AF65" i="52"/>
  <c r="U9" i="34" s="1"/>
  <c r="AJ65" i="52"/>
  <c r="AN65" i="52"/>
  <c r="AR65" i="52"/>
  <c r="AR70" i="52" s="1"/>
  <c r="AV65" i="52"/>
  <c r="AV70" i="52" s="1"/>
  <c r="AW28" i="52"/>
  <c r="AW52" i="52"/>
  <c r="AW58" i="52"/>
  <c r="AW61" i="52"/>
  <c r="E27" i="34" l="1"/>
  <c r="P70" i="9"/>
  <c r="E10" i="34"/>
  <c r="O89" i="44"/>
  <c r="AB70" i="52"/>
  <c r="Q9" i="34"/>
  <c r="Z70" i="52"/>
  <c r="AN70" i="52"/>
  <c r="AC9" i="34"/>
  <c r="AP70" i="52"/>
  <c r="AJ70" i="52"/>
  <c r="Y9" i="34"/>
  <c r="AG70" i="52"/>
  <c r="V9" i="34"/>
  <c r="X70" i="52"/>
  <c r="M9" i="34"/>
  <c r="D19" i="34"/>
  <c r="D14" i="34"/>
  <c r="O77" i="44"/>
  <c r="O98" i="26"/>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52" i="22"/>
  <c r="N39" i="43"/>
  <c r="N50" i="52"/>
  <c r="AX50" i="52" s="1"/>
  <c r="AY50" i="52" s="1"/>
  <c r="N38" i="52"/>
  <c r="N41" i="52"/>
  <c r="AX41" i="52" s="1"/>
  <c r="AY41" i="52" s="1"/>
  <c r="F65" i="52"/>
  <c r="V70" i="52"/>
  <c r="AH70" i="52"/>
  <c r="J65" i="52"/>
  <c r="T70" i="52"/>
  <c r="AT70" i="52"/>
  <c r="AS70" i="52"/>
  <c r="AC70" i="52"/>
  <c r="N29" i="52"/>
  <c r="AX29" i="52" s="1"/>
  <c r="AY29" i="52" s="1"/>
  <c r="N53" i="52"/>
  <c r="N52" i="52" s="1"/>
  <c r="AX52" i="52" s="1"/>
  <c r="AY52" i="52" s="1"/>
  <c r="N56" i="52"/>
  <c r="N9" i="52"/>
  <c r="AX9" i="52" s="1"/>
  <c r="AY9" i="52" s="1"/>
  <c r="N32" i="52"/>
  <c r="AX32" i="52" s="1"/>
  <c r="AY32" i="52" s="1"/>
  <c r="AX62" i="52"/>
  <c r="AY62" i="52" s="1"/>
  <c r="N61" i="52"/>
  <c r="AX61" i="52" s="1"/>
  <c r="AY61" i="52" s="1"/>
  <c r="N40" i="52"/>
  <c r="AX40" i="52" s="1"/>
  <c r="AY40" i="52" s="1"/>
  <c r="AX38" i="52"/>
  <c r="AY38" i="52" s="1"/>
  <c r="AU70" i="52"/>
  <c r="AA70" i="52"/>
  <c r="Y70" i="52"/>
  <c r="AF70" i="52"/>
  <c r="AM70" i="52"/>
  <c r="W70" i="52"/>
  <c r="AK70" i="52"/>
  <c r="U70" i="52"/>
  <c r="AW69" i="52"/>
  <c r="AE70" i="52"/>
  <c r="AQ70" i="52"/>
  <c r="AO70" i="52"/>
  <c r="AW65" i="52"/>
  <c r="P70" i="52"/>
  <c r="AI70" i="52"/>
  <c r="S70" i="52"/>
  <c r="H3" i="52"/>
  <c r="AL70" i="52"/>
  <c r="AX26" i="52" l="1"/>
  <c r="AY26" i="52" s="1"/>
  <c r="AX44" i="52"/>
  <c r="AY44" i="52" s="1"/>
  <c r="AX35" i="52"/>
  <c r="AY35"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N69" i="52"/>
  <c r="AX69" i="52"/>
  <c r="AX65" i="52" l="1"/>
  <c r="AY65" i="52" s="1"/>
  <c r="H4" i="52" s="1"/>
  <c r="D9" i="34"/>
  <c r="N70" i="52"/>
  <c r="AX70" i="52" l="1"/>
  <c r="H11" i="9"/>
  <c r="M65" i="9" l="1"/>
  <c r="AW63" i="9"/>
  <c r="AX63" i="9" s="1"/>
  <c r="AY63" i="9" s="1"/>
  <c r="J63" i="9"/>
  <c r="J61" i="9" s="1"/>
  <c r="H63" i="9"/>
  <c r="F63" i="9"/>
  <c r="AW62" i="9"/>
  <c r="F62" i="9"/>
  <c r="AV61" i="9"/>
  <c r="AU61" i="9"/>
  <c r="AT61" i="9"/>
  <c r="AS61" i="9"/>
  <c r="AR61" i="9"/>
  <c r="AQ61" i="9"/>
  <c r="AP61" i="9"/>
  <c r="AO61" i="9"/>
  <c r="AN61" i="9"/>
  <c r="AM61" i="9"/>
  <c r="AL61" i="9"/>
  <c r="AK61" i="9"/>
  <c r="AJ61" i="9"/>
  <c r="AI61" i="9"/>
  <c r="AH61" i="9"/>
  <c r="AG61" i="9"/>
  <c r="AF61" i="9"/>
  <c r="AE61" i="9"/>
  <c r="AD61" i="9"/>
  <c r="AC61" i="9"/>
  <c r="AB61" i="9"/>
  <c r="AA61" i="9"/>
  <c r="Z61" i="9"/>
  <c r="Y61" i="9"/>
  <c r="X61" i="9"/>
  <c r="W61" i="9"/>
  <c r="V61" i="9"/>
  <c r="U61" i="9"/>
  <c r="T61" i="9"/>
  <c r="S61" i="9"/>
  <c r="R61" i="9"/>
  <c r="Q61" i="9"/>
  <c r="L61" i="9"/>
  <c r="K61" i="9"/>
  <c r="I61" i="9"/>
  <c r="G61" i="9"/>
  <c r="E61" i="9"/>
  <c r="F61" i="9" l="1"/>
  <c r="AW61" i="9"/>
  <c r="I76" i="48" l="1"/>
  <c r="D45" i="48"/>
  <c r="E45" i="48"/>
  <c r="F45" i="48"/>
  <c r="G45" i="48"/>
  <c r="H45" i="48"/>
  <c r="I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J8" i="45"/>
  <c r="K8" i="45"/>
  <c r="L8" i="45"/>
  <c r="E21" i="43"/>
  <c r="E26" i="43"/>
  <c r="J9" i="22" l="1"/>
  <c r="J9" i="23"/>
  <c r="F9" i="23"/>
  <c r="E25" i="9"/>
  <c r="G25" i="9"/>
  <c r="I25" i="9"/>
  <c r="K25" i="9"/>
  <c r="L25" i="9"/>
  <c r="E28" i="9"/>
  <c r="G28" i="9"/>
  <c r="I28" i="9"/>
  <c r="K28" i="9"/>
  <c r="L28" i="9"/>
  <c r="E31" i="9"/>
  <c r="G31" i="9"/>
  <c r="I31" i="9"/>
  <c r="K31" i="9"/>
  <c r="L31" i="9"/>
  <c r="E34" i="9"/>
  <c r="G34" i="9"/>
  <c r="I34" i="9"/>
  <c r="K34" i="9"/>
  <c r="L34" i="9"/>
  <c r="E37" i="9"/>
  <c r="G37" i="9"/>
  <c r="I37" i="9"/>
  <c r="K37" i="9"/>
  <c r="L37" i="9"/>
  <c r="E40" i="9"/>
  <c r="G40" i="9"/>
  <c r="I40" i="9"/>
  <c r="K40" i="9"/>
  <c r="L40" i="9"/>
  <c r="E43" i="9"/>
  <c r="G43" i="9"/>
  <c r="I43" i="9"/>
  <c r="K43" i="9"/>
  <c r="L43" i="9"/>
  <c r="E49" i="9"/>
  <c r="G49" i="9"/>
  <c r="I49" i="9"/>
  <c r="K49" i="9"/>
  <c r="L49" i="9"/>
  <c r="E52" i="9"/>
  <c r="G52" i="9"/>
  <c r="I52" i="9"/>
  <c r="K52" i="9"/>
  <c r="L52" i="9"/>
  <c r="E55" i="9"/>
  <c r="G55" i="9"/>
  <c r="I55" i="9"/>
  <c r="K55" i="9"/>
  <c r="L55" i="9"/>
  <c r="E58" i="9"/>
  <c r="G58" i="9"/>
  <c r="I58" i="9"/>
  <c r="K58" i="9"/>
  <c r="L58" i="9"/>
  <c r="E46" i="9"/>
  <c r="G46" i="9"/>
  <c r="I46" i="9"/>
  <c r="K46" i="9"/>
  <c r="L46" i="9"/>
  <c r="F9" i="22"/>
  <c r="J9" i="9"/>
  <c r="G8" i="22"/>
  <c r="F26" i="9"/>
  <c r="F9" i="9"/>
  <c r="F56" i="9"/>
  <c r="AV58" i="9"/>
  <c r="AU58" i="9"/>
  <c r="AT58" i="9"/>
  <c r="AS58" i="9"/>
  <c r="AR58" i="9"/>
  <c r="AQ58" i="9"/>
  <c r="AP58" i="9"/>
  <c r="AO58" i="9"/>
  <c r="AN58" i="9"/>
  <c r="AM58" i="9"/>
  <c r="AL58" i="9"/>
  <c r="AK58" i="9"/>
  <c r="AJ58" i="9"/>
  <c r="AI58" i="9"/>
  <c r="AH58" i="9"/>
  <c r="AG58" i="9"/>
  <c r="AF58" i="9"/>
  <c r="AE58" i="9"/>
  <c r="AD58" i="9"/>
  <c r="AV55" i="9"/>
  <c r="AU55" i="9"/>
  <c r="AT55" i="9"/>
  <c r="AS55" i="9"/>
  <c r="AR55" i="9"/>
  <c r="AQ55" i="9"/>
  <c r="AP55" i="9"/>
  <c r="AO55" i="9"/>
  <c r="AN55" i="9"/>
  <c r="AM55" i="9"/>
  <c r="AL55" i="9"/>
  <c r="AK55" i="9"/>
  <c r="AJ55" i="9"/>
  <c r="AI55" i="9"/>
  <c r="AH55" i="9"/>
  <c r="AG55" i="9"/>
  <c r="AF55" i="9"/>
  <c r="AE55" i="9"/>
  <c r="AD55" i="9"/>
  <c r="AV52" i="9"/>
  <c r="AU52" i="9"/>
  <c r="AT52" i="9"/>
  <c r="AS52" i="9"/>
  <c r="AR52" i="9"/>
  <c r="AQ52" i="9"/>
  <c r="AP52" i="9"/>
  <c r="AO52" i="9"/>
  <c r="AN52" i="9"/>
  <c r="AM52" i="9"/>
  <c r="AL52" i="9"/>
  <c r="AK52" i="9"/>
  <c r="AJ52" i="9"/>
  <c r="AI52" i="9"/>
  <c r="AH52" i="9"/>
  <c r="AG52" i="9"/>
  <c r="AF52" i="9"/>
  <c r="AE52" i="9"/>
  <c r="AD52" i="9"/>
  <c r="AV49" i="9"/>
  <c r="AU49" i="9"/>
  <c r="AT49" i="9"/>
  <c r="AS49" i="9"/>
  <c r="AR49" i="9"/>
  <c r="AQ49" i="9"/>
  <c r="AP49" i="9"/>
  <c r="AO49" i="9"/>
  <c r="AN49" i="9"/>
  <c r="AM49" i="9"/>
  <c r="AL49" i="9"/>
  <c r="AK49" i="9"/>
  <c r="AJ49" i="9"/>
  <c r="AI49" i="9"/>
  <c r="AH49" i="9"/>
  <c r="AG49" i="9"/>
  <c r="AF49" i="9"/>
  <c r="AE49" i="9"/>
  <c r="AD49" i="9"/>
  <c r="AV46" i="9"/>
  <c r="AU46" i="9"/>
  <c r="AT46" i="9"/>
  <c r="AS46" i="9"/>
  <c r="AR46" i="9"/>
  <c r="AQ46" i="9"/>
  <c r="AP46" i="9"/>
  <c r="AO46" i="9"/>
  <c r="AN46" i="9"/>
  <c r="AM46" i="9"/>
  <c r="AL46" i="9"/>
  <c r="AK46" i="9"/>
  <c r="AJ46" i="9"/>
  <c r="AI46" i="9"/>
  <c r="AH46" i="9"/>
  <c r="AG46" i="9"/>
  <c r="AF46" i="9"/>
  <c r="AE46" i="9"/>
  <c r="AD46" i="9"/>
  <c r="AV43" i="9"/>
  <c r="AU43" i="9"/>
  <c r="AT43" i="9"/>
  <c r="AS43" i="9"/>
  <c r="AR43" i="9"/>
  <c r="AQ43" i="9"/>
  <c r="AP43" i="9"/>
  <c r="AO43" i="9"/>
  <c r="AN43" i="9"/>
  <c r="AM43" i="9"/>
  <c r="AL43" i="9"/>
  <c r="AK43" i="9"/>
  <c r="AJ43" i="9"/>
  <c r="AI43" i="9"/>
  <c r="AH43" i="9"/>
  <c r="AG43" i="9"/>
  <c r="AF43" i="9"/>
  <c r="AE43" i="9"/>
  <c r="AD43" i="9"/>
  <c r="AV40" i="9"/>
  <c r="AU40" i="9"/>
  <c r="AT40" i="9"/>
  <c r="AS40" i="9"/>
  <c r="AR40" i="9"/>
  <c r="AQ40" i="9"/>
  <c r="AP40" i="9"/>
  <c r="AO40" i="9"/>
  <c r="AN40" i="9"/>
  <c r="AM40" i="9"/>
  <c r="AL40" i="9"/>
  <c r="AK40" i="9"/>
  <c r="AJ40" i="9"/>
  <c r="AI40" i="9"/>
  <c r="AH40" i="9"/>
  <c r="AG40" i="9"/>
  <c r="AF40" i="9"/>
  <c r="AE40" i="9"/>
  <c r="AD40" i="9"/>
  <c r="AV37" i="9"/>
  <c r="AU37" i="9"/>
  <c r="AT37" i="9"/>
  <c r="AS37" i="9"/>
  <c r="AR37" i="9"/>
  <c r="AQ37" i="9"/>
  <c r="AP37" i="9"/>
  <c r="AO37" i="9"/>
  <c r="AN37" i="9"/>
  <c r="AM37" i="9"/>
  <c r="AL37" i="9"/>
  <c r="AK37" i="9"/>
  <c r="AJ37" i="9"/>
  <c r="AI37" i="9"/>
  <c r="AH37" i="9"/>
  <c r="AG37" i="9"/>
  <c r="AF37" i="9"/>
  <c r="AE37" i="9"/>
  <c r="AD37" i="9"/>
  <c r="AV34" i="9"/>
  <c r="AU34" i="9"/>
  <c r="AT34" i="9"/>
  <c r="AS34" i="9"/>
  <c r="AR34" i="9"/>
  <c r="AQ34" i="9"/>
  <c r="AP34" i="9"/>
  <c r="AO34" i="9"/>
  <c r="AN34" i="9"/>
  <c r="AM34" i="9"/>
  <c r="AL34" i="9"/>
  <c r="AK34" i="9"/>
  <c r="AJ34" i="9"/>
  <c r="AI34" i="9"/>
  <c r="AH34" i="9"/>
  <c r="AG34" i="9"/>
  <c r="AF34" i="9"/>
  <c r="AE34" i="9"/>
  <c r="AD34" i="9"/>
  <c r="AV31" i="9"/>
  <c r="AU31" i="9"/>
  <c r="AT31" i="9"/>
  <c r="AS31" i="9"/>
  <c r="AR31" i="9"/>
  <c r="AQ31" i="9"/>
  <c r="AP31" i="9"/>
  <c r="AO31" i="9"/>
  <c r="AN31" i="9"/>
  <c r="AM31" i="9"/>
  <c r="AL31" i="9"/>
  <c r="AK31" i="9"/>
  <c r="AJ31" i="9"/>
  <c r="AI31" i="9"/>
  <c r="AH31" i="9"/>
  <c r="AG31" i="9"/>
  <c r="AF31" i="9"/>
  <c r="AE31" i="9"/>
  <c r="AD31" i="9"/>
  <c r="AV28" i="9"/>
  <c r="AU28" i="9"/>
  <c r="AT28" i="9"/>
  <c r="AS28" i="9"/>
  <c r="AR28" i="9"/>
  <c r="AQ28" i="9"/>
  <c r="AP28" i="9"/>
  <c r="AO28" i="9"/>
  <c r="AN28" i="9"/>
  <c r="AM28" i="9"/>
  <c r="AL28" i="9"/>
  <c r="AK28" i="9"/>
  <c r="AJ28" i="9"/>
  <c r="AI28" i="9"/>
  <c r="AH28" i="9"/>
  <c r="AG28" i="9"/>
  <c r="AF28" i="9"/>
  <c r="AE28" i="9"/>
  <c r="AD28" i="9"/>
  <c r="AV25" i="9"/>
  <c r="AU25" i="9"/>
  <c r="AT25" i="9"/>
  <c r="AS25" i="9"/>
  <c r="AR25" i="9"/>
  <c r="AQ25" i="9"/>
  <c r="AP25" i="9"/>
  <c r="AO25" i="9"/>
  <c r="AN25" i="9"/>
  <c r="AM25" i="9"/>
  <c r="AL25" i="9"/>
  <c r="AK25" i="9"/>
  <c r="AJ25" i="9"/>
  <c r="AI25" i="9"/>
  <c r="AH25" i="9"/>
  <c r="AG25" i="9"/>
  <c r="AF25" i="9"/>
  <c r="AE25" i="9"/>
  <c r="AD25" i="9"/>
  <c r="AV8" i="9"/>
  <c r="AV65" i="9" s="1"/>
  <c r="AK10" i="34" s="1"/>
  <c r="AK27" i="34" s="1"/>
  <c r="AU8" i="9"/>
  <c r="AT8" i="9"/>
  <c r="AS8" i="9"/>
  <c r="AR8" i="9"/>
  <c r="AR65" i="9" s="1"/>
  <c r="AG10" i="34" s="1"/>
  <c r="AG27"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S79" i="22" s="1"/>
  <c r="AR31" i="22"/>
  <c r="AQ31" i="22"/>
  <c r="AP31" i="22"/>
  <c r="AO31" i="22"/>
  <c r="AO79" i="22" s="1"/>
  <c r="AN31" i="22"/>
  <c r="AM31" i="22"/>
  <c r="AL31" i="22"/>
  <c r="AK31" i="22"/>
  <c r="AK79" i="22" s="1"/>
  <c r="AJ31" i="22"/>
  <c r="AI31" i="22"/>
  <c r="AH31" i="22"/>
  <c r="AG31" i="22"/>
  <c r="AG79" i="22" s="1"/>
  <c r="AF31" i="22"/>
  <c r="AE31" i="22"/>
  <c r="AD31" i="22"/>
  <c r="AV8" i="22"/>
  <c r="AV79" i="22" s="1"/>
  <c r="AU8" i="22"/>
  <c r="AT8" i="22"/>
  <c r="AS8" i="22"/>
  <c r="AR8" i="22"/>
  <c r="AR79" i="22" s="1"/>
  <c r="AQ8" i="22"/>
  <c r="AP8" i="22"/>
  <c r="AO8" i="22"/>
  <c r="AN8" i="22"/>
  <c r="AN79" i="22" s="1"/>
  <c r="AM8" i="22"/>
  <c r="AL8" i="22"/>
  <c r="AK8" i="22"/>
  <c r="AJ8" i="22"/>
  <c r="AJ79" i="22" s="1"/>
  <c r="AI8" i="22"/>
  <c r="AH8" i="22"/>
  <c r="AG8" i="22"/>
  <c r="AF8" i="22"/>
  <c r="AF79" i="22" s="1"/>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S17" i="33"/>
  <c r="AR17" i="33"/>
  <c r="AQ17" i="33"/>
  <c r="AP17" i="33"/>
  <c r="AP63" i="33" s="1"/>
  <c r="AO17" i="33"/>
  <c r="AN17" i="33"/>
  <c r="AM17" i="33"/>
  <c r="AL17" i="33"/>
  <c r="AL63" i="33" s="1"/>
  <c r="AK17" i="33"/>
  <c r="AJ17" i="33"/>
  <c r="AI17" i="33"/>
  <c r="AH17" i="33"/>
  <c r="AH63" i="33" s="1"/>
  <c r="AG17" i="33"/>
  <c r="AF17" i="33"/>
  <c r="AE17" i="33"/>
  <c r="AD17" i="33"/>
  <c r="AD63" i="33" s="1"/>
  <c r="AV8" i="33"/>
  <c r="AU8" i="33"/>
  <c r="AT8" i="33"/>
  <c r="AS8" i="33"/>
  <c r="AS63" i="33" s="1"/>
  <c r="AR8" i="33"/>
  <c r="AQ8" i="33"/>
  <c r="AP8" i="33"/>
  <c r="AO8" i="33"/>
  <c r="AO63" i="33" s="1"/>
  <c r="AN8" i="33"/>
  <c r="AM8" i="33"/>
  <c r="AL8" i="33"/>
  <c r="AK8" i="33"/>
  <c r="AK63" i="33" s="1"/>
  <c r="AJ8" i="33"/>
  <c r="AI8" i="33"/>
  <c r="AH8" i="33"/>
  <c r="AG8" i="33"/>
  <c r="AG63" i="33" s="1"/>
  <c r="AF8" i="33"/>
  <c r="AE8" i="33"/>
  <c r="AD8" i="33"/>
  <c r="AF65" i="9" l="1"/>
  <c r="U10" i="34" s="1"/>
  <c r="AJ65" i="9"/>
  <c r="Y10" i="34" s="1"/>
  <c r="AD79" i="22"/>
  <c r="AH79" i="22"/>
  <c r="AH84" i="22" s="1"/>
  <c r="AL79" i="22"/>
  <c r="AL83" i="22" s="1"/>
  <c r="AP79" i="22"/>
  <c r="AT79" i="22"/>
  <c r="AE79" i="22"/>
  <c r="AE84" i="22" s="1"/>
  <c r="AI79" i="22"/>
  <c r="AI83" i="22" s="1"/>
  <c r="AM79" i="22"/>
  <c r="AQ79" i="22"/>
  <c r="AU79" i="22"/>
  <c r="AU84" i="22" s="1"/>
  <c r="AF102" i="23"/>
  <c r="AJ102" i="23"/>
  <c r="AN102" i="23"/>
  <c r="AR102" i="23"/>
  <c r="AR106" i="23" s="1"/>
  <c r="AR107" i="23" s="1"/>
  <c r="AV102" i="23"/>
  <c r="AG102" i="23"/>
  <c r="AK102" i="23"/>
  <c r="AO102" i="23"/>
  <c r="AO107" i="23" s="1"/>
  <c r="AS102" i="23"/>
  <c r="AE63" i="33"/>
  <c r="AM63" i="33"/>
  <c r="AU63" i="33"/>
  <c r="AN63" i="33"/>
  <c r="AN67" i="33" s="1"/>
  <c r="AN68" i="33" s="1"/>
  <c r="AV63" i="33"/>
  <c r="AI63" i="33"/>
  <c r="AQ63" i="33"/>
  <c r="AQ67" i="33" s="1"/>
  <c r="AQ68" i="33" s="1"/>
  <c r="AF63" i="33"/>
  <c r="AF68" i="33" s="1"/>
  <c r="AJ63" i="33"/>
  <c r="AJ67" i="33" s="1"/>
  <c r="AJ68" i="33" s="1"/>
  <c r="AR63" i="33"/>
  <c r="AE102" i="23"/>
  <c r="AI102" i="23"/>
  <c r="AI106" i="23" s="1"/>
  <c r="AI107" i="23" s="1"/>
  <c r="AM102" i="23"/>
  <c r="AQ102" i="23"/>
  <c r="AQ106" i="23" s="1"/>
  <c r="AQ107" i="23" s="1"/>
  <c r="AD102" i="23"/>
  <c r="AD106" i="23" s="1"/>
  <c r="AL102" i="23"/>
  <c r="AL106" i="23" s="1"/>
  <c r="AP102" i="23"/>
  <c r="AP106" i="23" s="1"/>
  <c r="AP107" i="23" s="1"/>
  <c r="AT102" i="23"/>
  <c r="AT106" i="23" s="1"/>
  <c r="AT107" i="23" s="1"/>
  <c r="AH102" i="23"/>
  <c r="AH106" i="23" s="1"/>
  <c r="AH107" i="23" s="1"/>
  <c r="AU102" i="23"/>
  <c r="AD69" i="9"/>
  <c r="AH69" i="9"/>
  <c r="AL69" i="9"/>
  <c r="AP69" i="9"/>
  <c r="AT69" i="9"/>
  <c r="AN65" i="9"/>
  <c r="AC10" i="34" s="1"/>
  <c r="AF69" i="9"/>
  <c r="AJ69" i="9"/>
  <c r="AN69" i="9"/>
  <c r="AR69" i="9"/>
  <c r="AR70" i="9" s="1"/>
  <c r="AV69" i="9"/>
  <c r="AV70" i="9" s="1"/>
  <c r="AK65" i="9"/>
  <c r="Z10" i="34" s="1"/>
  <c r="AO65" i="9"/>
  <c r="AD10" i="34" s="1"/>
  <c r="AS65" i="9"/>
  <c r="AH10" i="34" s="1"/>
  <c r="AH27" i="34" s="1"/>
  <c r="AK69" i="9"/>
  <c r="AO69" i="9"/>
  <c r="AS69" i="9"/>
  <c r="AD65" i="9"/>
  <c r="S10" i="34" s="1"/>
  <c r="AH65" i="9"/>
  <c r="AL65" i="9"/>
  <c r="AP65" i="9"/>
  <c r="AE10" i="34" s="1"/>
  <c r="AT65" i="9"/>
  <c r="AI10" i="34" s="1"/>
  <c r="AI27" i="34" s="1"/>
  <c r="AE65" i="9"/>
  <c r="AI65" i="9"/>
  <c r="AM65" i="9"/>
  <c r="AB10" i="34" s="1"/>
  <c r="AQ65" i="9"/>
  <c r="AF10" i="34" s="1"/>
  <c r="AF27" i="34" s="1"/>
  <c r="AU65" i="9"/>
  <c r="AJ10" i="34" s="1"/>
  <c r="AJ27" i="34" s="1"/>
  <c r="AE69" i="9"/>
  <c r="AI69" i="9"/>
  <c r="AM69" i="9"/>
  <c r="AQ69" i="9"/>
  <c r="AU69" i="9"/>
  <c r="AG65" i="9"/>
  <c r="V10" i="34" s="1"/>
  <c r="AG69" i="9"/>
  <c r="AT70" i="9"/>
  <c r="AF83" i="22"/>
  <c r="AF84" i="22" s="1"/>
  <c r="AD83" i="22"/>
  <c r="AD84" i="22"/>
  <c r="AH83" i="22"/>
  <c r="AP83" i="22"/>
  <c r="AP84" i="22" s="1"/>
  <c r="AT83" i="22"/>
  <c r="AT84" i="22"/>
  <c r="AE83" i="22"/>
  <c r="AM83" i="22"/>
  <c r="AM84" i="22" s="1"/>
  <c r="AQ83" i="22"/>
  <c r="AQ84" i="22"/>
  <c r="AU83" i="22"/>
  <c r="AJ83" i="22"/>
  <c r="AJ84" i="22" s="1"/>
  <c r="AN83" i="22"/>
  <c r="AN84" i="22" s="1"/>
  <c r="AR83" i="22"/>
  <c r="AR84" i="22" s="1"/>
  <c r="AV83" i="22"/>
  <c r="AV84" i="22" s="1"/>
  <c r="AG83" i="22"/>
  <c r="AG84" i="22"/>
  <c r="AK83" i="22"/>
  <c r="AK84" i="22" s="1"/>
  <c r="AO83" i="22"/>
  <c r="AO84" i="22"/>
  <c r="AS83" i="22"/>
  <c r="AS84" i="22" s="1"/>
  <c r="AM106" i="23"/>
  <c r="AM107" i="23" s="1"/>
  <c r="AU106" i="23"/>
  <c r="AU107" i="23" s="1"/>
  <c r="AF106" i="23"/>
  <c r="AF107" i="23" s="1"/>
  <c r="AJ106" i="23"/>
  <c r="AJ107" i="23" s="1"/>
  <c r="AN106" i="23"/>
  <c r="AN107" i="23"/>
  <c r="AG106" i="23"/>
  <c r="AG107" i="23" s="1"/>
  <c r="AK106" i="23"/>
  <c r="AK107" i="23" s="1"/>
  <c r="AO106" i="23"/>
  <c r="AS106" i="23"/>
  <c r="AS107" i="23" s="1"/>
  <c r="AE106" i="23"/>
  <c r="AE107" i="23" s="1"/>
  <c r="AV106" i="23"/>
  <c r="AV107" i="23" s="1"/>
  <c r="AG67" i="33"/>
  <c r="AG68" i="33" s="1"/>
  <c r="AK67" i="33"/>
  <c r="AK68" i="33"/>
  <c r="AO67" i="33"/>
  <c r="AO68" i="33" s="1"/>
  <c r="AS67" i="33"/>
  <c r="AS68" i="33"/>
  <c r="AD67" i="33"/>
  <c r="AD68" i="33" s="1"/>
  <c r="AH67" i="33"/>
  <c r="AH68" i="33"/>
  <c r="AL67" i="33"/>
  <c r="AL68" i="33" s="1"/>
  <c r="AP67" i="33"/>
  <c r="AP68" i="33"/>
  <c r="AT67" i="33"/>
  <c r="AT68" i="33" s="1"/>
  <c r="AE67" i="33"/>
  <c r="AE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U115" i="25" s="1"/>
  <c r="AT21" i="25"/>
  <c r="AS21" i="25"/>
  <c r="AR21" i="25"/>
  <c r="AQ21" i="25"/>
  <c r="AQ115" i="25" s="1"/>
  <c r="AP21" i="25"/>
  <c r="AO21" i="25"/>
  <c r="AN21" i="25"/>
  <c r="AM21" i="25"/>
  <c r="AM115" i="25" s="1"/>
  <c r="AL21" i="25"/>
  <c r="AK21" i="25"/>
  <c r="AJ21" i="25"/>
  <c r="AI21" i="25"/>
  <c r="AI115" i="25" s="1"/>
  <c r="AH21" i="25"/>
  <c r="AG21" i="25"/>
  <c r="AF21" i="25"/>
  <c r="AE21" i="25"/>
  <c r="AE115" i="25" s="1"/>
  <c r="AD21" i="25"/>
  <c r="AV8" i="25"/>
  <c r="AU8" i="25"/>
  <c r="AT8" i="25"/>
  <c r="AT115" i="25" s="1"/>
  <c r="AS8" i="25"/>
  <c r="AR8" i="25"/>
  <c r="AQ8" i="25"/>
  <c r="AP8" i="25"/>
  <c r="AP115" i="25" s="1"/>
  <c r="AO8" i="25"/>
  <c r="AN8" i="25"/>
  <c r="AM8" i="25"/>
  <c r="AL8" i="25"/>
  <c r="AL115" i="25" s="1"/>
  <c r="AK8" i="25"/>
  <c r="AJ8" i="25"/>
  <c r="AI8" i="25"/>
  <c r="AH8" i="25"/>
  <c r="AH115" i="25" s="1"/>
  <c r="AG8" i="25"/>
  <c r="AF8" i="25"/>
  <c r="AE8" i="25"/>
  <c r="AD8" i="25"/>
  <c r="AD115" i="25" s="1"/>
  <c r="AO70" i="9" l="1"/>
  <c r="AJ70" i="9"/>
  <c r="AP70" i="9"/>
  <c r="AF70" i="9"/>
  <c r="AD70" i="9"/>
  <c r="AI70" i="9"/>
  <c r="X10" i="34"/>
  <c r="AL70" i="9"/>
  <c r="AA10" i="34"/>
  <c r="AE70" i="9"/>
  <c r="T10" i="34"/>
  <c r="AH70" i="9"/>
  <c r="W10" i="34"/>
  <c r="AI84" i="22"/>
  <c r="AL84" i="22"/>
  <c r="AF70" i="24"/>
  <c r="AJ70" i="24"/>
  <c r="AN70" i="24"/>
  <c r="AR70" i="24"/>
  <c r="AR74" i="24" s="1"/>
  <c r="AR75" i="24" s="1"/>
  <c r="AV70" i="24"/>
  <c r="AG70" i="24"/>
  <c r="AG75" i="24" s="1"/>
  <c r="AK70" i="24"/>
  <c r="AK74" i="24" s="1"/>
  <c r="AO70" i="24"/>
  <c r="AO74" i="24" s="1"/>
  <c r="AO75" i="24" s="1"/>
  <c r="AS70" i="24"/>
  <c r="AD70" i="24"/>
  <c r="AH70" i="24"/>
  <c r="AH75" i="24" s="1"/>
  <c r="AL70" i="24"/>
  <c r="AL74" i="24" s="1"/>
  <c r="AP70" i="24"/>
  <c r="AT70" i="24"/>
  <c r="AE70" i="24"/>
  <c r="AE75" i="24" s="1"/>
  <c r="AI70" i="24"/>
  <c r="AI74" i="24" s="1"/>
  <c r="AM70" i="24"/>
  <c r="AQ70" i="24"/>
  <c r="AU70" i="24"/>
  <c r="AU75" i="24" s="1"/>
  <c r="AF115" i="25"/>
  <c r="AF120" i="25" s="1"/>
  <c r="AJ115" i="25"/>
  <c r="AN115" i="25"/>
  <c r="AN119" i="25" s="1"/>
  <c r="AN120" i="25" s="1"/>
  <c r="AR115" i="25"/>
  <c r="AR119" i="25" s="1"/>
  <c r="AR120" i="25" s="1"/>
  <c r="AV115" i="25"/>
  <c r="AG115" i="25"/>
  <c r="AK115" i="25"/>
  <c r="AO115" i="25"/>
  <c r="AS115" i="25"/>
  <c r="AL107" i="23"/>
  <c r="AD107" i="23"/>
  <c r="AU70" i="9"/>
  <c r="AK70" i="9"/>
  <c r="AM70" i="9"/>
  <c r="AQ70" i="9"/>
  <c r="AS70" i="9"/>
  <c r="AN70" i="9"/>
  <c r="AG70"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c r="AK119" i="25"/>
  <c r="AK120" i="25" s="1"/>
  <c r="AS119" i="25"/>
  <c r="AS120" i="25" s="1"/>
  <c r="AH119" i="25"/>
  <c r="AH120" i="25" s="1"/>
  <c r="AL119" i="25"/>
  <c r="AL120" i="25"/>
  <c r="AP119" i="25"/>
  <c r="AP120" i="25" s="1"/>
  <c r="AT119" i="25"/>
  <c r="AT120" i="25"/>
  <c r="AE119" i="25"/>
  <c r="AE120" i="25" s="1"/>
  <c r="AM119" i="25"/>
  <c r="AM120" i="25" s="1"/>
  <c r="AQ119" i="25"/>
  <c r="AQ120" i="25" s="1"/>
  <c r="AU119" i="25"/>
  <c r="AU120" i="25" s="1"/>
  <c r="AF119" i="25"/>
  <c r="AJ119" i="25"/>
  <c r="AJ120" i="25" s="1"/>
  <c r="AV120" i="25"/>
  <c r="AV119" i="25"/>
  <c r="AG119" i="25"/>
  <c r="AG120" i="25"/>
  <c r="AO119" i="25"/>
  <c r="AO120" i="25" s="1"/>
  <c r="AD119" i="25"/>
  <c r="AD120" i="25" s="1"/>
  <c r="AI119" i="25"/>
  <c r="AI120" i="25" s="1"/>
  <c r="AI75" i="24" l="1"/>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S66" i="47" s="1"/>
  <c r="AR20" i="47"/>
  <c r="AQ20" i="47"/>
  <c r="AP20" i="47"/>
  <c r="AO20" i="47"/>
  <c r="AO66" i="47" s="1"/>
  <c r="AN20" i="47"/>
  <c r="AM20" i="47"/>
  <c r="AL20" i="47"/>
  <c r="AK20" i="47"/>
  <c r="AK66" i="47" s="1"/>
  <c r="AJ20" i="47"/>
  <c r="AI20" i="47"/>
  <c r="AH20" i="47"/>
  <c r="AG20" i="47"/>
  <c r="AF20" i="47"/>
  <c r="AE20" i="47"/>
  <c r="AD20" i="47"/>
  <c r="AV8" i="47"/>
  <c r="AV66" i="47" s="1"/>
  <c r="AU8" i="47"/>
  <c r="AT8" i="47"/>
  <c r="AS8" i="47"/>
  <c r="AR8" i="47"/>
  <c r="AR66" i="47" s="1"/>
  <c r="AQ8" i="47"/>
  <c r="AP8" i="47"/>
  <c r="AO8" i="47"/>
  <c r="AN8" i="47"/>
  <c r="AN66" i="47" s="1"/>
  <c r="AM8" i="47"/>
  <c r="AL8" i="47"/>
  <c r="AK8" i="47"/>
  <c r="AJ8" i="47"/>
  <c r="AJ66" i="47" s="1"/>
  <c r="Y18" i="34" s="1"/>
  <c r="AI8" i="47"/>
  <c r="AH8" i="47"/>
  <c r="AG8" i="47"/>
  <c r="AF8" i="47"/>
  <c r="AF66" i="47" s="1"/>
  <c r="U18" i="34" s="1"/>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U21" i="43"/>
  <c r="AT21" i="43"/>
  <c r="AS21" i="43"/>
  <c r="AR21" i="43"/>
  <c r="AR69" i="43" s="1"/>
  <c r="AQ21" i="43"/>
  <c r="AP21" i="43"/>
  <c r="AO21" i="43"/>
  <c r="AN21" i="43"/>
  <c r="AN69" i="43" s="1"/>
  <c r="AM21" i="43"/>
  <c r="AL21" i="43"/>
  <c r="AK21" i="43"/>
  <c r="AJ21" i="43"/>
  <c r="AJ69" i="43" s="1"/>
  <c r="AI21" i="43"/>
  <c r="AH21" i="43"/>
  <c r="AG21" i="43"/>
  <c r="AF21" i="43"/>
  <c r="AF69" i="43"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U57" i="46" s="1"/>
  <c r="AT8" i="46"/>
  <c r="AS8" i="46"/>
  <c r="AR8" i="46"/>
  <c r="AQ8" i="46"/>
  <c r="AQ57" i="46" s="1"/>
  <c r="AP8" i="46"/>
  <c r="AO8" i="46"/>
  <c r="AN8" i="46"/>
  <c r="AM8" i="46"/>
  <c r="AM57" i="46" s="1"/>
  <c r="AL8" i="46"/>
  <c r="AK8" i="46"/>
  <c r="AJ8" i="46"/>
  <c r="AI8" i="46"/>
  <c r="AI57" i="46" s="1"/>
  <c r="AH8" i="46"/>
  <c r="AG8" i="46"/>
  <c r="AF8" i="46"/>
  <c r="AE8" i="46"/>
  <c r="AE57" i="46" s="1"/>
  <c r="AD8" i="46"/>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N84" i="44" s="1"/>
  <c r="AN88" i="44" s="1"/>
  <c r="AN89" i="44" s="1"/>
  <c r="AM56" i="44"/>
  <c r="AL56" i="44"/>
  <c r="AK56" i="44"/>
  <c r="AJ56" i="44"/>
  <c r="AI56" i="44"/>
  <c r="AH56" i="44"/>
  <c r="AG56" i="44"/>
  <c r="AF56" i="44"/>
  <c r="AF84" i="44" s="1"/>
  <c r="AF88" i="44" s="1"/>
  <c r="AF89" i="44" s="1"/>
  <c r="AE56" i="44"/>
  <c r="AD56" i="44"/>
  <c r="AU53" i="44"/>
  <c r="AT53" i="44"/>
  <c r="AT84" i="44" s="1"/>
  <c r="AT88" i="44" s="1"/>
  <c r="AT89" i="44" s="1"/>
  <c r="AS53" i="44"/>
  <c r="AR53" i="44"/>
  <c r="AR84" i="44" s="1"/>
  <c r="AR88" i="44" s="1"/>
  <c r="AR89" i="44" s="1"/>
  <c r="AQ53" i="44"/>
  <c r="AP53" i="44"/>
  <c r="AP84" i="44" s="1"/>
  <c r="AP88" i="44" s="1"/>
  <c r="AP89" i="44" s="1"/>
  <c r="AO53" i="44"/>
  <c r="AN53" i="44"/>
  <c r="AM53" i="44"/>
  <c r="AL53" i="44"/>
  <c r="AL84" i="44" s="1"/>
  <c r="AL88" i="44" s="1"/>
  <c r="AL89" i="44" s="1"/>
  <c r="AK53" i="44"/>
  <c r="AJ53" i="44"/>
  <c r="AJ84" i="44" s="1"/>
  <c r="AJ88" i="44" s="1"/>
  <c r="AJ89" i="44" s="1"/>
  <c r="AI53" i="44"/>
  <c r="AH53" i="44"/>
  <c r="AH84" i="44" s="1"/>
  <c r="AH88" i="44" s="1"/>
  <c r="AH89" i="44" s="1"/>
  <c r="AG53" i="44"/>
  <c r="AF53" i="44"/>
  <c r="AE53" i="44"/>
  <c r="AD53" i="44"/>
  <c r="AD84" i="44" s="1"/>
  <c r="AD88" i="44" s="1"/>
  <c r="AD89" i="44" s="1"/>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G66" i="47" l="1"/>
  <c r="V18" i="34" s="1"/>
  <c r="AD64" i="35"/>
  <c r="AH64" i="35"/>
  <c r="AH68" i="35" s="1"/>
  <c r="AH69" i="35" s="1"/>
  <c r="AL64" i="35"/>
  <c r="AP64" i="35"/>
  <c r="AT64" i="35"/>
  <c r="AT68" i="35" s="1"/>
  <c r="AT69" i="35" s="1"/>
  <c r="AE64" i="35"/>
  <c r="AE68" i="35" s="1"/>
  <c r="AI64" i="35"/>
  <c r="AM64" i="35"/>
  <c r="AM68" i="35" s="1"/>
  <c r="AM69" i="35" s="1"/>
  <c r="AQ64" i="35"/>
  <c r="AU64" i="35"/>
  <c r="AF64" i="35"/>
  <c r="AJ64" i="35"/>
  <c r="AN64" i="35"/>
  <c r="AR64" i="35"/>
  <c r="AV64" i="35"/>
  <c r="AG64" i="35"/>
  <c r="AK64" i="35"/>
  <c r="AK68" i="35" s="1"/>
  <c r="AK69" i="35" s="1"/>
  <c r="AO64" i="35"/>
  <c r="AO68" i="35" s="1"/>
  <c r="AS64" i="35"/>
  <c r="AD66" i="47"/>
  <c r="S18" i="34" s="1"/>
  <c r="AH66" i="47"/>
  <c r="AL66" i="47"/>
  <c r="AP66" i="47"/>
  <c r="AP71" i="47" s="1"/>
  <c r="AT66" i="47"/>
  <c r="AE66" i="47"/>
  <c r="T18" i="34" s="1"/>
  <c r="AI66" i="47"/>
  <c r="AQ66" i="47"/>
  <c r="AQ70" i="47" s="1"/>
  <c r="AQ71" i="47" s="1"/>
  <c r="AU66" i="47"/>
  <c r="AF57" i="46"/>
  <c r="AF61" i="46" s="1"/>
  <c r="AF62" i="46" s="1"/>
  <c r="AJ57" i="46"/>
  <c r="AN57" i="46"/>
  <c r="AR57" i="46"/>
  <c r="AR61" i="46" s="1"/>
  <c r="AR62" i="46" s="1"/>
  <c r="AV57" i="46"/>
  <c r="AV61" i="46" s="1"/>
  <c r="AG57" i="46"/>
  <c r="AK57" i="46"/>
  <c r="AO57" i="46"/>
  <c r="AS57" i="46"/>
  <c r="AS61" i="46" s="1"/>
  <c r="AS62" i="46" s="1"/>
  <c r="AD57" i="46"/>
  <c r="AH57" i="46"/>
  <c r="AL57" i="46"/>
  <c r="AP57" i="46"/>
  <c r="AP62" i="46" s="1"/>
  <c r="AT57" i="46"/>
  <c r="AH74" i="45"/>
  <c r="AT74" i="45"/>
  <c r="AU74" i="45"/>
  <c r="AU78" i="45" s="1"/>
  <c r="AD74" i="45"/>
  <c r="AD78" i="45" s="1"/>
  <c r="AD79" i="45" s="1"/>
  <c r="AL74" i="45"/>
  <c r="AP74" i="45"/>
  <c r="AE74" i="45"/>
  <c r="AE78" i="45" s="1"/>
  <c r="AI74" i="45"/>
  <c r="AI78" i="45" s="1"/>
  <c r="AI79" i="45" s="1"/>
  <c r="AM74" i="45"/>
  <c r="AQ74" i="45"/>
  <c r="AF74" i="45"/>
  <c r="AJ74" i="45"/>
  <c r="AN74" i="45"/>
  <c r="AR74" i="45"/>
  <c r="AV74" i="45"/>
  <c r="AG74" i="45"/>
  <c r="AG79" i="45" s="1"/>
  <c r="AK74" i="45"/>
  <c r="AO74" i="45"/>
  <c r="AS74" i="45"/>
  <c r="AS78" i="45" s="1"/>
  <c r="AS79" i="45" s="1"/>
  <c r="AG84" i="44"/>
  <c r="AS84" i="44"/>
  <c r="AK84" i="44"/>
  <c r="AK89" i="44" s="1"/>
  <c r="AO84" i="44"/>
  <c r="AO88" i="44" s="1"/>
  <c r="AO89" i="44" s="1"/>
  <c r="AE84" i="44"/>
  <c r="AE88" i="44" s="1"/>
  <c r="AE89" i="44" s="1"/>
  <c r="AI84" i="44"/>
  <c r="AI88" i="44" s="1"/>
  <c r="AI89" i="44" s="1"/>
  <c r="AM84" i="44"/>
  <c r="AM88" i="44" s="1"/>
  <c r="AM89" i="44" s="1"/>
  <c r="AQ84" i="44"/>
  <c r="AQ88" i="44" s="1"/>
  <c r="AQ89" i="44" s="1"/>
  <c r="AU84" i="44"/>
  <c r="AU88" i="44" s="1"/>
  <c r="AU89" i="44" s="1"/>
  <c r="AG88" i="44"/>
  <c r="AG89" i="44" s="1"/>
  <c r="AK88" i="44"/>
  <c r="AS88" i="44"/>
  <c r="AS89" i="44"/>
  <c r="AM66" i="47"/>
  <c r="AM70" i="47" s="1"/>
  <c r="AG69" i="43"/>
  <c r="AK69" i="43"/>
  <c r="AO69" i="43"/>
  <c r="AS69" i="43"/>
  <c r="AS73" i="43" s="1"/>
  <c r="AS74" i="43" s="1"/>
  <c r="AD69" i="43"/>
  <c r="AD73" i="43" s="1"/>
  <c r="AD74" i="43" s="1"/>
  <c r="AH69" i="43"/>
  <c r="AL69" i="43"/>
  <c r="AL73" i="43" s="1"/>
  <c r="AL74" i="43" s="1"/>
  <c r="AP69" i="43"/>
  <c r="AP73" i="43" s="1"/>
  <c r="AP74" i="43" s="1"/>
  <c r="AT69" i="43"/>
  <c r="AT73" i="43" s="1"/>
  <c r="AT74" i="43" s="1"/>
  <c r="AE69" i="43"/>
  <c r="AE74" i="43" s="1"/>
  <c r="AI69" i="43"/>
  <c r="AM69" i="43"/>
  <c r="AM73" i="43" s="1"/>
  <c r="AQ69" i="43"/>
  <c r="AQ73" i="43" s="1"/>
  <c r="AQ74" i="43" s="1"/>
  <c r="AU69" i="43"/>
  <c r="AD68" i="35"/>
  <c r="AD69" i="35" s="1"/>
  <c r="AL68" i="35"/>
  <c r="AL69" i="35" s="1"/>
  <c r="AP68" i="35"/>
  <c r="AP69" i="35"/>
  <c r="AI68" i="35"/>
  <c r="AI69" i="35" s="1"/>
  <c r="AQ68" i="35"/>
  <c r="AQ69" i="35" s="1"/>
  <c r="AU68" i="35"/>
  <c r="AU69" i="35" s="1"/>
  <c r="AF68" i="35"/>
  <c r="AF69" i="35" s="1"/>
  <c r="AJ68" i="35"/>
  <c r="AJ69" i="35" s="1"/>
  <c r="AN68" i="35"/>
  <c r="AN69" i="35" s="1"/>
  <c r="AR68" i="35"/>
  <c r="AR69" i="35" s="1"/>
  <c r="AV68" i="35"/>
  <c r="AV69" i="35" s="1"/>
  <c r="AG68" i="35"/>
  <c r="AG69" i="35"/>
  <c r="AS68" i="35"/>
  <c r="AS69" i="35" s="1"/>
  <c r="AL70" i="47"/>
  <c r="AL71" i="47" s="1"/>
  <c r="AP70" i="47"/>
  <c r="AT70" i="47"/>
  <c r="AT71" i="47" s="1"/>
  <c r="AU70" i="47"/>
  <c r="AU71" i="47"/>
  <c r="AF70" i="47"/>
  <c r="AF71" i="47" s="1"/>
  <c r="AJ70" i="47"/>
  <c r="AJ71" i="47" s="1"/>
  <c r="AN71" i="47"/>
  <c r="AN70" i="47"/>
  <c r="AR70" i="47"/>
  <c r="AR71" i="47" s="1"/>
  <c r="AV70" i="47"/>
  <c r="AV71" i="47" s="1"/>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c r="AL61" i="46"/>
  <c r="AL62" i="46" s="1"/>
  <c r="AT61" i="46"/>
  <c r="AT62" i="46"/>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c r="AM78" i="45"/>
  <c r="AM79" i="45" s="1"/>
  <c r="AQ78" i="45"/>
  <c r="AQ79" i="45"/>
  <c r="AF78" i="45"/>
  <c r="AF79" i="45" s="1"/>
  <c r="AJ78" i="45"/>
  <c r="AJ79" i="45" s="1"/>
  <c r="AN78" i="45"/>
  <c r="AN79" i="45" s="1"/>
  <c r="AR78" i="45"/>
  <c r="AR79" i="45" s="1"/>
  <c r="AV78" i="45"/>
  <c r="AV79" i="45" s="1"/>
  <c r="AG78" i="45"/>
  <c r="AK78" i="45"/>
  <c r="AK79" i="45"/>
  <c r="AO78" i="45"/>
  <c r="AO79" i="45" s="1"/>
  <c r="AL66" i="49"/>
  <c r="AA23" i="34" s="1"/>
  <c r="AA27" i="34" s="1"/>
  <c r="AR66" i="49"/>
  <c r="AR70" i="49" s="1"/>
  <c r="AR71" i="49" s="1"/>
  <c r="AU66" i="49"/>
  <c r="AU70" i="49" s="1"/>
  <c r="AU71" i="49" s="1"/>
  <c r="AF66" i="49"/>
  <c r="U23" i="34" s="1"/>
  <c r="U27" i="34" s="1"/>
  <c r="AH66" i="49"/>
  <c r="AN66" i="49"/>
  <c r="AE66" i="49"/>
  <c r="AI66" i="49"/>
  <c r="AQ66" i="49"/>
  <c r="AQ70" i="49" s="1"/>
  <c r="AQ71" i="49" s="1"/>
  <c r="AT66" i="49"/>
  <c r="AT70" i="49" s="1"/>
  <c r="AT71" i="49" s="1"/>
  <c r="AG66" i="49"/>
  <c r="Y66" i="49"/>
  <c r="AC66" i="49"/>
  <c r="AK66" i="49"/>
  <c r="AO66" i="49"/>
  <c r="AS66" i="49"/>
  <c r="AS70" i="49" s="1"/>
  <c r="AS71" i="49" s="1"/>
  <c r="Z66" i="49"/>
  <c r="O23" i="34" s="1"/>
  <c r="AB66" i="49"/>
  <c r="W66" i="49"/>
  <c r="L23" i="34" s="1"/>
  <c r="V66" i="49"/>
  <c r="K23" i="34" s="1"/>
  <c r="AW65" i="23"/>
  <c r="AX65" i="23" s="1"/>
  <c r="AY65" i="23" s="1"/>
  <c r="AW66" i="23"/>
  <c r="AX66" i="23" s="1"/>
  <c r="AY66" i="23" s="1"/>
  <c r="AH70" i="47" l="1"/>
  <c r="AH71" i="47" s="1"/>
  <c r="W18" i="34"/>
  <c r="AE70" i="47"/>
  <c r="AE71" i="47" s="1"/>
  <c r="AG70" i="47"/>
  <c r="AG71" i="47" s="1"/>
  <c r="AI70" i="47"/>
  <c r="AI71" i="47" s="1"/>
  <c r="X18" i="34"/>
  <c r="AF70" i="49"/>
  <c r="AF71" i="49" s="1"/>
  <c r="AL70" i="49"/>
  <c r="AL71" i="49" s="1"/>
  <c r="AO70" i="49"/>
  <c r="AO71" i="49" s="1"/>
  <c r="AD23" i="34"/>
  <c r="AD27" i="34" s="1"/>
  <c r="AE70" i="49"/>
  <c r="AE71" i="49" s="1"/>
  <c r="T23" i="34"/>
  <c r="T27" i="34" s="1"/>
  <c r="AC70" i="49"/>
  <c r="AC71" i="49" s="1"/>
  <c r="R23" i="34"/>
  <c r="AH70" i="49"/>
  <c r="AH71" i="49" s="1"/>
  <c r="W23" i="34"/>
  <c r="Y70" i="49"/>
  <c r="Y71" i="49" s="1"/>
  <c r="N23" i="34"/>
  <c r="AI70" i="49"/>
  <c r="AI71" i="49" s="1"/>
  <c r="X23" i="34"/>
  <c r="AG70" i="49"/>
  <c r="AG71" i="49" s="1"/>
  <c r="V23" i="34"/>
  <c r="V27" i="34" s="1"/>
  <c r="AB70" i="49"/>
  <c r="AB71" i="49" s="1"/>
  <c r="Q23" i="34"/>
  <c r="AK70" i="49"/>
  <c r="AK71" i="49" s="1"/>
  <c r="Z23" i="34"/>
  <c r="Z27" i="34" s="1"/>
  <c r="AN70" i="49"/>
  <c r="AN71" i="49" s="1"/>
  <c r="AC23" i="34"/>
  <c r="AC27" i="34" s="1"/>
  <c r="AD70" i="47"/>
  <c r="AD71" i="47" s="1"/>
  <c r="AO69" i="35"/>
  <c r="AE69" i="35"/>
  <c r="AG73" i="43"/>
  <c r="AG74" i="43" s="1"/>
  <c r="AV62" i="46"/>
  <c r="AU79" i="45"/>
  <c r="AE79" i="45"/>
  <c r="AM71" i="47"/>
  <c r="AM74" i="43"/>
  <c r="Z70" i="49"/>
  <c r="Z71" i="49" s="1"/>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X27" i="34" l="1"/>
  <c r="W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4"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X13" i="22"/>
  <c r="AY13" i="22" s="1"/>
  <c r="AW14" i="22"/>
  <c r="AX14" i="22" s="1"/>
  <c r="AY14" i="22" s="1"/>
  <c r="AW13" i="22"/>
  <c r="I77" i="48" l="1"/>
  <c r="I75" i="48"/>
  <c r="I74" i="48"/>
  <c r="I73" i="48"/>
  <c r="I72" i="48"/>
  <c r="I71" i="48"/>
  <c r="I70" i="48"/>
  <c r="I69" i="48" s="1"/>
  <c r="I68" i="48"/>
  <c r="I67" i="48"/>
  <c r="I66" i="48" s="1"/>
  <c r="I65" i="48"/>
  <c r="I64" i="48"/>
  <c r="I63" i="48"/>
  <c r="I62" i="48"/>
  <c r="I61" i="48"/>
  <c r="I60" i="48"/>
  <c r="I59" i="48"/>
  <c r="I58" i="48"/>
  <c r="I57" i="48" s="1"/>
  <c r="I56" i="48"/>
  <c r="I55" i="48"/>
  <c r="I54" i="48" s="1"/>
  <c r="I53" i="48"/>
  <c r="I52" i="48"/>
  <c r="I51" i="48"/>
  <c r="I50" i="48"/>
  <c r="I49" i="48"/>
  <c r="I48" i="48"/>
  <c r="I47" i="48"/>
  <c r="I46" i="48"/>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c r="E68" i="48"/>
  <c r="E67" i="48"/>
  <c r="E66" i="48"/>
  <c r="E65" i="48"/>
  <c r="E64" i="48"/>
  <c r="E63" i="48"/>
  <c r="E62" i="48"/>
  <c r="E61" i="48"/>
  <c r="E60" i="48"/>
  <c r="E59" i="48"/>
  <c r="E58" i="48"/>
  <c r="E57" i="48"/>
  <c r="E56" i="48"/>
  <c r="E55" i="48"/>
  <c r="E54" i="48"/>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4" i="44" s="1"/>
  <c r="J23" i="44"/>
  <c r="J22" i="44"/>
  <c r="J21" i="44"/>
  <c r="J20" i="44"/>
  <c r="J19" i="44"/>
  <c r="J18" i="44"/>
  <c r="J17" i="44"/>
  <c r="J16" i="44"/>
  <c r="J15" i="44"/>
  <c r="J14" i="44"/>
  <c r="J13" i="44"/>
  <c r="J12" i="44"/>
  <c r="J11" i="44"/>
  <c r="J10" i="44"/>
  <c r="J9" i="44"/>
  <c r="J8"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c r="J57" i="45"/>
  <c r="J56" i="45"/>
  <c r="J55" i="45" s="1"/>
  <c r="J54" i="45"/>
  <c r="J53" i="45"/>
  <c r="J51" i="45"/>
  <c r="J50" i="45"/>
  <c r="J48" i="45"/>
  <c r="J47" i="45"/>
  <c r="J46" i="45"/>
  <c r="J45" i="45"/>
  <c r="J44" i="45" s="1"/>
  <c r="J43" i="45"/>
  <c r="J42" i="45"/>
  <c r="J41" i="45"/>
  <c r="J40" i="45"/>
  <c r="J39" i="45"/>
  <c r="J38" i="45"/>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F72" i="45"/>
  <c r="F71" i="45"/>
  <c r="F70" i="45" s="1"/>
  <c r="F69" i="45"/>
  <c r="F68" i="45"/>
  <c r="F67" i="45" s="1"/>
  <c r="F66" i="45"/>
  <c r="F65" i="45"/>
  <c r="F64" i="45"/>
  <c r="F63" i="45"/>
  <c r="F62" i="45"/>
  <c r="F61" i="45" s="1"/>
  <c r="F60" i="45"/>
  <c r="F58" i="45" s="1"/>
  <c r="F59" i="45"/>
  <c r="F57" i="45"/>
  <c r="F56" i="45"/>
  <c r="F55" i="45" s="1"/>
  <c r="F54" i="45"/>
  <c r="F53" i="45"/>
  <c r="F51" i="45"/>
  <c r="F50" i="45"/>
  <c r="F48" i="45"/>
  <c r="F47" i="45"/>
  <c r="F46" i="45"/>
  <c r="F45" i="45"/>
  <c r="F43" i="45"/>
  <c r="F42" i="45"/>
  <c r="F41" i="45"/>
  <c r="F40" i="45"/>
  <c r="F39" i="45"/>
  <c r="F38" i="45" s="1"/>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c r="J49" i="46"/>
  <c r="J48" i="46"/>
  <c r="J47" i="46" s="1"/>
  <c r="J46" i="46"/>
  <c r="J45" i="46"/>
  <c r="J44" i="46" s="1"/>
  <c r="J43" i="46"/>
  <c r="J42" i="46"/>
  <c r="J41" i="46"/>
  <c r="J40" i="46"/>
  <c r="J38" i="46" s="1"/>
  <c r="J39" i="46"/>
  <c r="J37" i="46"/>
  <c r="J36" i="46"/>
  <c r="J35" i="46" s="1"/>
  <c r="J34" i="46"/>
  <c r="J33" i="46"/>
  <c r="J32" i="46" s="1"/>
  <c r="J31" i="46"/>
  <c r="J30" i="46"/>
  <c r="J29" i="46"/>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c r="F49" i="46"/>
  <c r="F48" i="46"/>
  <c r="F47" i="46"/>
  <c r="F46" i="46"/>
  <c r="F44" i="46" s="1"/>
  <c r="F45" i="46"/>
  <c r="F43" i="46"/>
  <c r="F42" i="46"/>
  <c r="F41" i="46" s="1"/>
  <c r="F40" i="46"/>
  <c r="F39" i="46"/>
  <c r="F38" i="46"/>
  <c r="F37" i="46"/>
  <c r="F36" i="46"/>
  <c r="F35" i="46"/>
  <c r="F34" i="46"/>
  <c r="F32" i="46" s="1"/>
  <c r="F33" i="46"/>
  <c r="F31" i="46"/>
  <c r="F30" i="46"/>
  <c r="F29" i="46"/>
  <c r="F28" i="46"/>
  <c r="F27" i="46"/>
  <c r="F26" i="46"/>
  <c r="F25" i="46"/>
  <c r="F24" i="46"/>
  <c r="F23"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6" i="43" s="1"/>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c r="J58" i="47"/>
  <c r="J57" i="47"/>
  <c r="J55" i="47"/>
  <c r="J54" i="47"/>
  <c r="J53" i="47" s="1"/>
  <c r="J52" i="47"/>
  <c r="J51" i="47"/>
  <c r="J50" i="47"/>
  <c r="J49" i="47"/>
  <c r="J48" i="47"/>
  <c r="J47" i="47"/>
  <c r="J46" i="47"/>
  <c r="J44" i="47" s="1"/>
  <c r="J45" i="47"/>
  <c r="J43" i="47"/>
  <c r="J42" i="47"/>
  <c r="J41" i="47" s="1"/>
  <c r="J40" i="47"/>
  <c r="J39" i="47"/>
  <c r="J38" i="47"/>
  <c r="J37" i="47"/>
  <c r="J36" i="47"/>
  <c r="J35" i="47"/>
  <c r="J34" i="47"/>
  <c r="J33" i="47"/>
  <c r="J32" i="47"/>
  <c r="J31" i="47"/>
  <c r="J30" i="47"/>
  <c r="J27" i="47" s="1"/>
  <c r="J29" i="47"/>
  <c r="J28" i="47"/>
  <c r="J26" i="47"/>
  <c r="J25" i="47"/>
  <c r="J24" i="47"/>
  <c r="J23" i="47"/>
  <c r="J20" i="47"/>
  <c r="J21" i="47"/>
  <c r="J19" i="47"/>
  <c r="J18" i="47"/>
  <c r="J17" i="47"/>
  <c r="J16" i="47"/>
  <c r="J15" i="47"/>
  <c r="J14" i="47"/>
  <c r="J13" i="47"/>
  <c r="J12" i="47"/>
  <c r="J11" i="47"/>
  <c r="J10" i="47"/>
  <c r="J8" i="47" s="1"/>
  <c r="J9" i="47"/>
  <c r="F64" i="47"/>
  <c r="F63" i="47"/>
  <c r="F62" i="47" s="1"/>
  <c r="F61" i="47"/>
  <c r="F60" i="47"/>
  <c r="F59" i="47" s="1"/>
  <c r="F58" i="47"/>
  <c r="F57" i="47"/>
  <c r="F56" i="47" s="1"/>
  <c r="F55" i="47"/>
  <c r="F54" i="47"/>
  <c r="F53" i="47" s="1"/>
  <c r="F52" i="47"/>
  <c r="F51" i="47"/>
  <c r="F50" i="47" s="1"/>
  <c r="F49" i="47"/>
  <c r="F48" i="47"/>
  <c r="F47" i="47"/>
  <c r="F46" i="47"/>
  <c r="F45" i="47"/>
  <c r="F44" i="47" s="1"/>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J8" i="35" s="1"/>
  <c r="F62" i="35"/>
  <c r="F61" i="35"/>
  <c r="F59" i="35"/>
  <c r="F57" i="35" s="1"/>
  <c r="F58" i="35"/>
  <c r="F56" i="35"/>
  <c r="F55" i="35"/>
  <c r="F54" i="35" s="1"/>
  <c r="F53" i="35"/>
  <c r="F52" i="35"/>
  <c r="F50" i="35"/>
  <c r="F49" i="35"/>
  <c r="F48" i="35" s="1"/>
  <c r="F47" i="35"/>
  <c r="F46" i="35"/>
  <c r="F45" i="35" s="1"/>
  <c r="F44" i="35"/>
  <c r="F43" i="35"/>
  <c r="F42" i="35" s="1"/>
  <c r="F41" i="35"/>
  <c r="F40" i="35"/>
  <c r="F39" i="35" s="1"/>
  <c r="F38" i="35"/>
  <c r="F37" i="35"/>
  <c r="F36" i="35" s="1"/>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c r="J79" i="26"/>
  <c r="J78" i="26"/>
  <c r="J77" i="26"/>
  <c r="J76" i="26"/>
  <c r="J73" i="26" s="1"/>
  <c r="J75" i="26"/>
  <c r="J74" i="26"/>
  <c r="J72" i="26"/>
  <c r="J70" i="26" s="1"/>
  <c r="J71" i="26"/>
  <c r="J69" i="26"/>
  <c r="J68" i="26"/>
  <c r="J67" i="26"/>
  <c r="J66" i="26"/>
  <c r="J65" i="26"/>
  <c r="J64" i="26"/>
  <c r="J63" i="26"/>
  <c r="J62" i="26"/>
  <c r="J61" i="26"/>
  <c r="J60" i="26"/>
  <c r="J59" i="26"/>
  <c r="J58" i="26"/>
  <c r="J57" i="26"/>
  <c r="J56" i="26"/>
  <c r="J54" i="26" s="1"/>
  <c r="J55" i="26"/>
  <c r="J53" i="26"/>
  <c r="J52" i="26"/>
  <c r="J51" i="26"/>
  <c r="J50" i="26"/>
  <c r="J49" i="26"/>
  <c r="J48" i="26"/>
  <c r="J47" i="26" s="1"/>
  <c r="J46" i="26"/>
  <c r="J45" i="26"/>
  <c r="J44" i="26"/>
  <c r="J42" i="26" s="1"/>
  <c r="J43" i="26"/>
  <c r="J41" i="26"/>
  <c r="J40" i="26"/>
  <c r="J39" i="26"/>
  <c r="J38" i="26"/>
  <c r="J37" i="26"/>
  <c r="J36" i="26"/>
  <c r="J35" i="26"/>
  <c r="J34" i="26"/>
  <c r="J33" i="26"/>
  <c r="J32" i="26"/>
  <c r="J30" i="26" s="1"/>
  <c r="J31" i="26"/>
  <c r="J29" i="26"/>
  <c r="J28" i="26"/>
  <c r="J26" i="26" s="1"/>
  <c r="J27" i="26"/>
  <c r="J25" i="26"/>
  <c r="J24" i="26"/>
  <c r="J23" i="26"/>
  <c r="J22" i="26"/>
  <c r="J21" i="26"/>
  <c r="J20" i="26"/>
  <c r="J19" i="26"/>
  <c r="J18" i="26"/>
  <c r="J17" i="26"/>
  <c r="J16" i="26"/>
  <c r="J15" i="26"/>
  <c r="J14" i="26"/>
  <c r="J13" i="26"/>
  <c r="J12" i="26"/>
  <c r="J11" i="26"/>
  <c r="J10" i="26"/>
  <c r="J9" i="26"/>
  <c r="J8"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0" i="26"/>
  <c r="F32" i="26"/>
  <c r="F33" i="26"/>
  <c r="F34" i="26"/>
  <c r="F35" i="26"/>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F86" i="26" l="1"/>
  <c r="J83" i="26"/>
  <c r="J89" i="26"/>
  <c r="F89" i="26"/>
  <c r="F51" i="35"/>
  <c r="J30" i="35"/>
  <c r="J64" i="35" s="1"/>
  <c r="J39" i="35"/>
  <c r="J54" i="35"/>
  <c r="F30" i="35"/>
  <c r="J42" i="35"/>
  <c r="J51" i="35"/>
  <c r="J56" i="47"/>
  <c r="J66" i="47" s="1"/>
  <c r="F53" i="43"/>
  <c r="F50" i="43"/>
  <c r="F62" i="43"/>
  <c r="J8" i="43"/>
  <c r="J39" i="43"/>
  <c r="J44" i="43"/>
  <c r="J50" i="43"/>
  <c r="F47" i="43"/>
  <c r="J62" i="43"/>
  <c r="J8" i="46"/>
  <c r="F53" i="46"/>
  <c r="J52" i="45"/>
  <c r="J61" i="45"/>
  <c r="J74" i="45" s="1"/>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6" i="25" s="1"/>
  <c r="J97" i="25"/>
  <c r="J95" i="25"/>
  <c r="J94" i="25"/>
  <c r="J93" i="25"/>
  <c r="J92" i="25"/>
  <c r="J91" i="25"/>
  <c r="J90" i="25"/>
  <c r="J87" i="25" s="1"/>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0" i="25" s="1"/>
  <c r="J61" i="25"/>
  <c r="J59" i="25"/>
  <c r="J58" i="25"/>
  <c r="J57" i="25"/>
  <c r="J56" i="25"/>
  <c r="J55" i="25"/>
  <c r="J54" i="25"/>
  <c r="J51" i="25" s="1"/>
  <c r="J53" i="25"/>
  <c r="J52" i="25"/>
  <c r="J50" i="25"/>
  <c r="J49" i="25"/>
  <c r="J48" i="25"/>
  <c r="J47" i="25"/>
  <c r="J46" i="25"/>
  <c r="J45" i="25"/>
  <c r="J44" i="25"/>
  <c r="J43" i="25"/>
  <c r="J42" i="25"/>
  <c r="J41" i="25"/>
  <c r="J40" i="25"/>
  <c r="J39" i="25"/>
  <c r="J38" i="25"/>
  <c r="J37" i="25"/>
  <c r="J36" i="25"/>
  <c r="J35" i="25"/>
  <c r="J34" i="25"/>
  <c r="J32" i="25" s="1"/>
  <c r="J33" i="25"/>
  <c r="J31" i="25"/>
  <c r="J30" i="25"/>
  <c r="J29" i="25"/>
  <c r="J28" i="25"/>
  <c r="J27" i="25"/>
  <c r="J26" i="25"/>
  <c r="J25" i="25"/>
  <c r="J24" i="25"/>
  <c r="J23" i="25"/>
  <c r="J22" i="25"/>
  <c r="J21" i="25" s="1"/>
  <c r="J20" i="25"/>
  <c r="J19" i="25"/>
  <c r="J18" i="25"/>
  <c r="J17" i="25"/>
  <c r="J16" i="25"/>
  <c r="J15" i="25"/>
  <c r="J14" i="25"/>
  <c r="J13" i="25"/>
  <c r="J12" i="25"/>
  <c r="J11" i="25"/>
  <c r="J10" i="25"/>
  <c r="J8" i="25" s="1"/>
  <c r="J9" i="25"/>
  <c r="F113" i="25"/>
  <c r="F112" i="25"/>
  <c r="F111" i="25" s="1"/>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8" i="24" s="1"/>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5" i="33" s="1"/>
  <c r="J36" i="33"/>
  <c r="J34" i="33"/>
  <c r="J33" i="33"/>
  <c r="J32" i="33" s="1"/>
  <c r="J31" i="33"/>
  <c r="J30" i="33"/>
  <c r="J29" i="33"/>
  <c r="J28" i="33"/>
  <c r="J27" i="33"/>
  <c r="J26" i="33" s="1"/>
  <c r="J25" i="33"/>
  <c r="J24" i="33"/>
  <c r="J23" i="33"/>
  <c r="J22" i="33"/>
  <c r="J21" i="33"/>
  <c r="J20" i="33"/>
  <c r="J19" i="33"/>
  <c r="J18" i="33"/>
  <c r="J17" i="33"/>
  <c r="J16" i="33"/>
  <c r="J15" i="33"/>
  <c r="J14" i="33"/>
  <c r="J13" i="33"/>
  <c r="J12" i="33"/>
  <c r="J11" i="33"/>
  <c r="J10" i="33"/>
  <c r="J9" i="33"/>
  <c r="J8" i="33" s="1"/>
  <c r="F61" i="33"/>
  <c r="F60" i="33"/>
  <c r="F59" i="33"/>
  <c r="F58" i="33"/>
  <c r="F57" i="33"/>
  <c r="F56" i="33"/>
  <c r="F55" i="33"/>
  <c r="F54" i="33"/>
  <c r="F53" i="33" s="1"/>
  <c r="F52" i="33"/>
  <c r="F51" i="33"/>
  <c r="F50" i="33" s="1"/>
  <c r="F49" i="33"/>
  <c r="F48" i="33"/>
  <c r="F46" i="33"/>
  <c r="F45" i="33"/>
  <c r="F44" i="33" s="1"/>
  <c r="F43" i="33"/>
  <c r="F42" i="33"/>
  <c r="F40" i="33"/>
  <c r="F39" i="33"/>
  <c r="F38" i="33" s="1"/>
  <c r="F37" i="33"/>
  <c r="F36" i="33"/>
  <c r="F35"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5" i="22" s="1"/>
  <c r="J76" i="22"/>
  <c r="J74" i="22"/>
  <c r="J73" i="22"/>
  <c r="J71" i="22"/>
  <c r="J70" i="22"/>
  <c r="J69" i="22"/>
  <c r="J68" i="22"/>
  <c r="J67" i="22"/>
  <c r="J66" i="22" s="1"/>
  <c r="J65" i="22"/>
  <c r="J64" i="22"/>
  <c r="J62" i="22"/>
  <c r="J61" i="22"/>
  <c r="J59" i="22" s="1"/>
  <c r="J60" i="22"/>
  <c r="J58" i="22"/>
  <c r="J57" i="22"/>
  <c r="J56" i="22"/>
  <c r="J54" i="22"/>
  <c r="J53" i="22"/>
  <c r="J52" i="22"/>
  <c r="J50" i="22"/>
  <c r="J49" i="22"/>
  <c r="J48" i="22"/>
  <c r="J47" i="22"/>
  <c r="J46" i="22" s="1"/>
  <c r="J45" i="22"/>
  <c r="J44" i="22"/>
  <c r="J43" i="22"/>
  <c r="J42" i="22"/>
  <c r="J41" i="22"/>
  <c r="J40" i="22"/>
  <c r="J39" i="22"/>
  <c r="J38" i="22"/>
  <c r="J37" i="22"/>
  <c r="J36" i="22" s="1"/>
  <c r="J35" i="22"/>
  <c r="J34" i="22"/>
  <c r="J33" i="22"/>
  <c r="J31" i="22" s="1"/>
  <c r="J32" i="22"/>
  <c r="J30" i="22"/>
  <c r="J29" i="22"/>
  <c r="J28" i="22"/>
  <c r="J27" i="22"/>
  <c r="J26" i="22"/>
  <c r="J25" i="22"/>
  <c r="J24" i="22"/>
  <c r="J23" i="22"/>
  <c r="J22" i="22"/>
  <c r="J21" i="22"/>
  <c r="J20" i="22"/>
  <c r="J19" i="22"/>
  <c r="J18" i="22"/>
  <c r="J17" i="22"/>
  <c r="J12" i="22"/>
  <c r="J11" i="22"/>
  <c r="J10" i="22"/>
  <c r="F77" i="22"/>
  <c r="F75" i="22" s="1"/>
  <c r="F76" i="22"/>
  <c r="F74" i="22"/>
  <c r="F72" i="22" s="1"/>
  <c r="F73" i="22"/>
  <c r="F71" i="22"/>
  <c r="F70" i="22"/>
  <c r="F68" i="22"/>
  <c r="F67" i="22"/>
  <c r="F65" i="22"/>
  <c r="F64" i="22"/>
  <c r="F62" i="22"/>
  <c r="F59" i="22" s="1"/>
  <c r="F61" i="22"/>
  <c r="F60" i="22"/>
  <c r="F58" i="22"/>
  <c r="F57" i="22"/>
  <c r="F55" i="22" s="1"/>
  <c r="F56" i="22"/>
  <c r="F66" i="22" l="1"/>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F8" i="22"/>
  <c r="J60" i="9"/>
  <c r="J58" i="9" s="1"/>
  <c r="J57" i="9"/>
  <c r="J56" i="9"/>
  <c r="J54" i="9"/>
  <c r="J53" i="9"/>
  <c r="J52" i="9" s="1"/>
  <c r="J51" i="9"/>
  <c r="J50" i="9"/>
  <c r="J48" i="9"/>
  <c r="J47" i="9"/>
  <c r="J46" i="9" s="1"/>
  <c r="J45" i="9"/>
  <c r="J44" i="9"/>
  <c r="J42" i="9"/>
  <c r="J41" i="9"/>
  <c r="J40" i="9" s="1"/>
  <c r="J39" i="9"/>
  <c r="J38" i="9"/>
  <c r="J36" i="9"/>
  <c r="J35" i="9"/>
  <c r="J34" i="9" s="1"/>
  <c r="J33" i="9"/>
  <c r="J32" i="9"/>
  <c r="J30" i="9"/>
  <c r="J29" i="9"/>
  <c r="J28" i="9" s="1"/>
  <c r="J27" i="9"/>
  <c r="J26" i="9"/>
  <c r="J24" i="9"/>
  <c r="J23" i="9"/>
  <c r="J22" i="9"/>
  <c r="J21" i="9"/>
  <c r="J20" i="9"/>
  <c r="J19" i="9"/>
  <c r="J18" i="9"/>
  <c r="J17" i="9"/>
  <c r="J16" i="9"/>
  <c r="J15" i="9"/>
  <c r="J14" i="9"/>
  <c r="J13" i="9"/>
  <c r="J12" i="9"/>
  <c r="J11" i="9"/>
  <c r="J10" i="9"/>
  <c r="F60" i="9"/>
  <c r="F59" i="9"/>
  <c r="F58" i="9" s="1"/>
  <c r="F57" i="9"/>
  <c r="F55" i="9" s="1"/>
  <c r="F54" i="9"/>
  <c r="F53" i="9"/>
  <c r="F51" i="9"/>
  <c r="F50" i="9"/>
  <c r="F49" i="9" s="1"/>
  <c r="F48" i="9"/>
  <c r="F47" i="9"/>
  <c r="F45" i="9"/>
  <c r="F44" i="9"/>
  <c r="F43" i="9" s="1"/>
  <c r="F42" i="9"/>
  <c r="F41" i="9"/>
  <c r="F39" i="9"/>
  <c r="F38" i="9"/>
  <c r="F37" i="9" s="1"/>
  <c r="F36" i="9"/>
  <c r="F35" i="9"/>
  <c r="F33" i="9"/>
  <c r="F32" i="9"/>
  <c r="F31" i="9" s="1"/>
  <c r="F30" i="9"/>
  <c r="F29" i="9"/>
  <c r="F27" i="9"/>
  <c r="F25" i="9" s="1"/>
  <c r="F10" i="9"/>
  <c r="F11" i="9"/>
  <c r="F12" i="9"/>
  <c r="F13" i="9"/>
  <c r="F14" i="9"/>
  <c r="F15" i="9"/>
  <c r="F16" i="9"/>
  <c r="F17" i="9"/>
  <c r="F18" i="9"/>
  <c r="F19" i="9"/>
  <c r="F20" i="9"/>
  <c r="F21" i="9"/>
  <c r="F22" i="9"/>
  <c r="F23" i="9"/>
  <c r="F24" i="9"/>
  <c r="F28" i="9" l="1"/>
  <c r="F34" i="9"/>
  <c r="F40" i="9"/>
  <c r="F46" i="9"/>
  <c r="F52" i="9"/>
  <c r="J25" i="9"/>
  <c r="J31" i="9"/>
  <c r="J37" i="9"/>
  <c r="J43" i="9"/>
  <c r="J49" i="9"/>
  <c r="J55"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5"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X26" i="35"/>
  <c r="AY26" i="35" s="1"/>
  <c r="AW26" i="35"/>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B58" i="25" s="1"/>
  <c r="N59" i="25" s="1"/>
  <c r="E1" i="25"/>
  <c r="E3" i="24"/>
  <c r="E1" i="24"/>
  <c r="E3" i="33"/>
  <c r="E1" i="33"/>
  <c r="E3" i="23"/>
  <c r="E1" i="23"/>
  <c r="E3" i="22"/>
  <c r="B41" i="22" s="1"/>
  <c r="B44" i="22" s="1"/>
  <c r="N45" i="22" s="1"/>
  <c r="N41" i="22" s="1"/>
  <c r="E1" i="22"/>
  <c r="E3" i="9"/>
  <c r="B49" i="9" s="1"/>
  <c r="B50" i="9" s="1"/>
  <c r="N51" i="9" s="1"/>
  <c r="E1" i="9"/>
  <c r="B44" i="45" l="1"/>
  <c r="B38" i="45"/>
  <c r="B42" i="45" s="1"/>
  <c r="B44" i="47"/>
  <c r="B45" i="47" s="1"/>
  <c r="B38" i="47"/>
  <c r="B39" i="47" s="1"/>
  <c r="N49" i="9"/>
  <c r="H50" i="9"/>
  <c r="B55" i="22"/>
  <c r="N56" i="22" s="1"/>
  <c r="B8" i="22"/>
  <c r="B69" i="22"/>
  <c r="N70" i="22" s="1"/>
  <c r="H42" i="22"/>
  <c r="N51" i="22"/>
  <c r="B59" i="22"/>
  <c r="N60" i="22" s="1"/>
  <c r="B66" i="22"/>
  <c r="N67" i="22" s="1"/>
  <c r="B72" i="22"/>
  <c r="N73" i="22" s="1"/>
  <c r="B26" i="49"/>
  <c r="N31" i="49" s="1"/>
  <c r="B8" i="49"/>
  <c r="N25" i="49" s="1"/>
  <c r="N8" i="49" s="1"/>
  <c r="B24" i="44"/>
  <c r="B39" i="44" s="1"/>
  <c r="B8" i="44"/>
  <c r="B22" i="44" s="1"/>
  <c r="B41" i="44"/>
  <c r="B32" i="45"/>
  <c r="B36" i="45" s="1"/>
  <c r="N37" i="45" s="1"/>
  <c r="B23" i="45"/>
  <c r="B24" i="45" s="1"/>
  <c r="B8" i="45"/>
  <c r="B21" i="45" s="1"/>
  <c r="B26" i="46"/>
  <c r="B27" i="46" s="1"/>
  <c r="B23" i="46"/>
  <c r="B24" i="46" s="1"/>
  <c r="B29" i="46"/>
  <c r="B30" i="46" s="1"/>
  <c r="B20" i="46"/>
  <c r="B21" i="46" s="1"/>
  <c r="B8" i="46"/>
  <c r="B18" i="46" s="1"/>
  <c r="B21" i="43"/>
  <c r="B26" i="43"/>
  <c r="B30" i="43" s="1"/>
  <c r="N31" i="43" s="1"/>
  <c r="B39" i="43"/>
  <c r="B8" i="43"/>
  <c r="B19" i="43" s="1"/>
  <c r="B32" i="43"/>
  <c r="B37" i="43" s="1"/>
  <c r="B27" i="47"/>
  <c r="B8" i="47"/>
  <c r="B18" i="47" s="1"/>
  <c r="B47" i="47"/>
  <c r="B48" i="47" s="1"/>
  <c r="B41" i="47"/>
  <c r="B42" i="47" s="1"/>
  <c r="B20" i="47"/>
  <c r="B25" i="47" s="1"/>
  <c r="B34" i="47"/>
  <c r="B23" i="35"/>
  <c r="B8" i="35"/>
  <c r="B21" i="35" s="1"/>
  <c r="B73" i="26"/>
  <c r="B78" i="26" s="1"/>
  <c r="B30" i="26"/>
  <c r="B40" i="26" s="1"/>
  <c r="B8" i="26"/>
  <c r="B24" i="26" s="1"/>
  <c r="N25" i="26" s="1"/>
  <c r="B64" i="26"/>
  <c r="B68" i="26" s="1"/>
  <c r="N69" i="26" s="1"/>
  <c r="B70" i="26"/>
  <c r="B71" i="26" s="1"/>
  <c r="N72" i="26" s="1"/>
  <c r="B54" i="26"/>
  <c r="B62" i="26" s="1"/>
  <c r="N63" i="26" s="1"/>
  <c r="B42" i="26"/>
  <c r="B26" i="26"/>
  <c r="B28" i="26" s="1"/>
  <c r="N29" i="26" s="1"/>
  <c r="B47" i="26"/>
  <c r="B105" i="25"/>
  <c r="B106" i="25" s="1"/>
  <c r="N107" i="25" s="1"/>
  <c r="B21" i="25"/>
  <c r="B78" i="25"/>
  <c r="B85" i="25" s="1"/>
  <c r="N86" i="25" s="1"/>
  <c r="B96" i="25"/>
  <c r="B103" i="25" s="1"/>
  <c r="N104" i="25" s="1"/>
  <c r="B69" i="25"/>
  <c r="B8" i="25"/>
  <c r="B19" i="25" s="1"/>
  <c r="N20" i="25" s="1"/>
  <c r="B32" i="25"/>
  <c r="B87" i="25"/>
  <c r="B94" i="25" s="1"/>
  <c r="N95" i="25" s="1"/>
  <c r="B42" i="25"/>
  <c r="B60" i="25"/>
  <c r="B67" i="25" s="1"/>
  <c r="N68" i="25" s="1"/>
  <c r="B38" i="24"/>
  <c r="B39" i="24" s="1"/>
  <c r="N41" i="24" s="1"/>
  <c r="B33" i="24"/>
  <c r="B36" i="24" s="1"/>
  <c r="N37" i="24" s="1"/>
  <c r="B24" i="24"/>
  <c r="B31" i="24" s="1"/>
  <c r="N32" i="24" s="1"/>
  <c r="B8" i="24"/>
  <c r="B22" i="24" s="1"/>
  <c r="N23" i="24" s="1"/>
  <c r="B8" i="33"/>
  <c r="B15" i="33" s="1"/>
  <c r="N16" i="33" s="1"/>
  <c r="B26" i="33"/>
  <c r="B30" i="33" s="1"/>
  <c r="N31" i="33" s="1"/>
  <c r="B17" i="33"/>
  <c r="B70" i="23"/>
  <c r="B77" i="23"/>
  <c r="B40" i="23"/>
  <c r="B44" i="23" s="1"/>
  <c r="N45" i="23" s="1"/>
  <c r="B53" i="23"/>
  <c r="B8" i="23"/>
  <c r="B24" i="23" s="1"/>
  <c r="B26" i="23"/>
  <c r="B46" i="23"/>
  <c r="B46" i="22"/>
  <c r="B49" i="22" s="1"/>
  <c r="N50" i="22" s="1"/>
  <c r="N46" i="22" s="1"/>
  <c r="B63" i="22"/>
  <c r="N64" i="22" s="1"/>
  <c r="B31" i="22"/>
  <c r="B34" i="22" s="1"/>
  <c r="N35" i="22" s="1"/>
  <c r="B36" i="22"/>
  <c r="B55" i="9"/>
  <c r="B56" i="9" s="1"/>
  <c r="N57" i="9" s="1"/>
  <c r="B61" i="9"/>
  <c r="B8" i="9"/>
  <c r="B40" i="9"/>
  <c r="B41" i="9" s="1"/>
  <c r="N42" i="9" s="1"/>
  <c r="B58" i="9"/>
  <c r="B59" i="9" s="1"/>
  <c r="N60" i="9" s="1"/>
  <c r="B52" i="9"/>
  <c r="B53" i="9" s="1"/>
  <c r="N54" i="9" s="1"/>
  <c r="B25" i="9"/>
  <c r="B26" i="9" s="1"/>
  <c r="N27" i="9" s="1"/>
  <c r="N25" i="9" s="1"/>
  <c r="B31" i="9"/>
  <c r="B32" i="9" s="1"/>
  <c r="N33" i="9" s="1"/>
  <c r="B34" i="9"/>
  <c r="B35" i="9" s="1"/>
  <c r="N36" i="9" s="1"/>
  <c r="B37" i="9"/>
  <c r="B38" i="9" s="1"/>
  <c r="N39" i="9" s="1"/>
  <c r="B28" i="9"/>
  <c r="B29" i="9" s="1"/>
  <c r="N30" i="9" s="1"/>
  <c r="B43" i="9"/>
  <c r="B44" i="9" s="1"/>
  <c r="N45" i="9" s="1"/>
  <c r="B46" i="9"/>
  <c r="B47" i="9" s="1"/>
  <c r="N48" i="9" s="1"/>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D41" i="48"/>
  <c r="AE41" i="48" s="1"/>
  <c r="AC41" i="48"/>
  <c r="G41" i="48"/>
  <c r="AD40" i="48"/>
  <c r="AE40" i="48" s="1"/>
  <c r="AC40" i="48"/>
  <c r="G40" i="48"/>
  <c r="AD39" i="48"/>
  <c r="AE39" i="48" s="1"/>
  <c r="AC39" i="48"/>
  <c r="G39" i="48"/>
  <c r="AD38" i="48"/>
  <c r="AE38" i="48" s="1"/>
  <c r="AC38" i="48"/>
  <c r="G38" i="48"/>
  <c r="AD37" i="48"/>
  <c r="AE37" i="48" s="1"/>
  <c r="AC37" i="48"/>
  <c r="G37" i="48"/>
  <c r="AD36" i="48"/>
  <c r="AE36" i="48" s="1"/>
  <c r="AC36" i="48"/>
  <c r="G36" i="48"/>
  <c r="AD35" i="48"/>
  <c r="AE35" i="48" s="1"/>
  <c r="AC35" i="48"/>
  <c r="G35" i="48"/>
  <c r="AD34" i="48"/>
  <c r="AE34" i="48" s="1"/>
  <c r="AC34" i="48"/>
  <c r="G34" i="48"/>
  <c r="AD33" i="48"/>
  <c r="AE33" i="48" s="1"/>
  <c r="AC33" i="48"/>
  <c r="G33" i="48"/>
  <c r="AD32" i="48"/>
  <c r="AE32" i="48" s="1"/>
  <c r="AC32" i="48"/>
  <c r="G32" i="48"/>
  <c r="AD31" i="48"/>
  <c r="AE31" i="48" s="1"/>
  <c r="AC31" i="48"/>
  <c r="G31" i="48"/>
  <c r="AD30" i="48"/>
  <c r="AE30" i="48" s="1"/>
  <c r="AC30" i="48"/>
  <c r="G30" i="48"/>
  <c r="AD29" i="48"/>
  <c r="AE29" i="48" s="1"/>
  <c r="AC29" i="48"/>
  <c r="G29" i="48"/>
  <c r="AD28" i="48"/>
  <c r="AE28" i="48" s="1"/>
  <c r="AC28" i="48"/>
  <c r="G28" i="48"/>
  <c r="AD27" i="48"/>
  <c r="AE27" i="48" s="1"/>
  <c r="AC27" i="48"/>
  <c r="G27" i="48"/>
  <c r="AD26" i="48"/>
  <c r="AE26" i="48" s="1"/>
  <c r="AC26" i="48"/>
  <c r="G26" i="48"/>
  <c r="AD25" i="48"/>
  <c r="AE25" i="48" s="1"/>
  <c r="AC25" i="48"/>
  <c r="G25" i="48"/>
  <c r="AD24" i="48"/>
  <c r="AE24" i="48" s="1"/>
  <c r="AC24" i="48"/>
  <c r="G24" i="48"/>
  <c r="AD23" i="48"/>
  <c r="AE23" i="48" s="1"/>
  <c r="AC23" i="48"/>
  <c r="G23" i="48"/>
  <c r="AD22" i="48"/>
  <c r="AE22" i="48" s="1"/>
  <c r="AC22" i="48"/>
  <c r="G22" i="48"/>
  <c r="AD21" i="48"/>
  <c r="AE21" i="48" s="1"/>
  <c r="AC21" i="48"/>
  <c r="G21" i="48"/>
  <c r="AD20" i="48"/>
  <c r="AE20" i="48" s="1"/>
  <c r="AC20" i="48"/>
  <c r="G20" i="48"/>
  <c r="AD19" i="48"/>
  <c r="AE19" i="48" s="1"/>
  <c r="AC19" i="48"/>
  <c r="G19" i="48"/>
  <c r="AD18" i="48"/>
  <c r="AE18" i="48" s="1"/>
  <c r="AC18" i="48"/>
  <c r="G18" i="48"/>
  <c r="AD17" i="48"/>
  <c r="AE17" i="48" s="1"/>
  <c r="AC17" i="48"/>
  <c r="G17" i="48"/>
  <c r="AD16" i="48"/>
  <c r="AE16" i="48" s="1"/>
  <c r="AC16" i="48"/>
  <c r="G16" i="48"/>
  <c r="AD15" i="48"/>
  <c r="AE15" i="48" s="1"/>
  <c r="AC15" i="48"/>
  <c r="G15" i="48"/>
  <c r="AD14" i="48"/>
  <c r="AE14" i="48" s="1"/>
  <c r="AC14" i="48"/>
  <c r="G14" i="48"/>
  <c r="AD13" i="48"/>
  <c r="AE13" i="48" s="1"/>
  <c r="AC13" i="48"/>
  <c r="G13" i="48"/>
  <c r="AD12" i="48"/>
  <c r="AE12" i="48" s="1"/>
  <c r="AC12" i="48"/>
  <c r="G12" i="48"/>
  <c r="E8" i="48"/>
  <c r="AD11" i="48"/>
  <c r="AE11" i="48" s="1"/>
  <c r="AC11" i="48"/>
  <c r="G11" i="48"/>
  <c r="AD10" i="48"/>
  <c r="AE10" i="48" s="1"/>
  <c r="AC10" i="48"/>
  <c r="G10" i="48"/>
  <c r="AD9" i="48"/>
  <c r="AE9" i="48" s="1"/>
  <c r="AC9" i="48"/>
  <c r="G9" i="48"/>
  <c r="AB8" i="48"/>
  <c r="AA8" i="48"/>
  <c r="Z8" i="48"/>
  <c r="Y8" i="48"/>
  <c r="X8" i="48"/>
  <c r="W8" i="48"/>
  <c r="V8" i="48"/>
  <c r="U8" i="48"/>
  <c r="T8" i="48"/>
  <c r="S8" i="48"/>
  <c r="R8" i="48"/>
  <c r="Q8" i="48"/>
  <c r="P8" i="48"/>
  <c r="O8" i="48"/>
  <c r="N8" i="48"/>
  <c r="AC8" i="48" s="1"/>
  <c r="M8" i="48"/>
  <c r="M79" i="48" s="1"/>
  <c r="K8" i="48"/>
  <c r="K79" i="48" s="1"/>
  <c r="J8" i="48"/>
  <c r="H8" i="48"/>
  <c r="H79" i="48" s="1"/>
  <c r="I25" i="8" s="1"/>
  <c r="G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AW9" i="49"/>
  <c r="AX9" i="49" s="1"/>
  <c r="AY9" i="49" s="1"/>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AB8" i="44"/>
  <c r="AB84" i="44" s="1"/>
  <c r="AA8" i="44"/>
  <c r="AA84" i="4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X31" i="43" l="1"/>
  <c r="AY31" i="43" s="1"/>
  <c r="AJ70" i="49"/>
  <c r="AJ71" i="49" s="1"/>
  <c r="Y23" i="34"/>
  <c r="Y27" i="34" s="1"/>
  <c r="AM70" i="49"/>
  <c r="AM71" i="49" s="1"/>
  <c r="AB23" i="34"/>
  <c r="AB27" i="34" s="1"/>
  <c r="AA70" i="49"/>
  <c r="AA71" i="49" s="1"/>
  <c r="P23" i="34"/>
  <c r="AX39" i="25"/>
  <c r="AY39" i="25" s="1"/>
  <c r="B40" i="25"/>
  <c r="N22" i="35"/>
  <c r="N43" i="47"/>
  <c r="N25" i="46"/>
  <c r="N40" i="47"/>
  <c r="AX40" i="47" s="1"/>
  <c r="AY40" i="47" s="1"/>
  <c r="N25" i="23"/>
  <c r="N25" i="35"/>
  <c r="AX25" i="35" s="1"/>
  <c r="AY25" i="35" s="1"/>
  <c r="B28" i="35"/>
  <c r="N49" i="47"/>
  <c r="AX49" i="47" s="1"/>
  <c r="AY49" i="47" s="1"/>
  <c r="N19" i="46"/>
  <c r="N8" i="46" s="1"/>
  <c r="N28" i="46"/>
  <c r="AX28" i="46" s="1"/>
  <c r="AY28" i="46" s="1"/>
  <c r="B44" i="44"/>
  <c r="AX45" i="44" s="1"/>
  <c r="AY45" i="44" s="1"/>
  <c r="B51" i="44"/>
  <c r="N46" i="47"/>
  <c r="AX46" i="47" s="1"/>
  <c r="AY46" i="47" s="1"/>
  <c r="B75" i="25"/>
  <c r="AX76" i="25" s="1"/>
  <c r="AY76" i="25" s="1"/>
  <c r="B76" i="25"/>
  <c r="N41" i="26"/>
  <c r="AX36" i="47"/>
  <c r="AY36" i="47" s="1"/>
  <c r="B36" i="47"/>
  <c r="N19" i="47"/>
  <c r="AX19" i="47" s="1"/>
  <c r="AY19" i="47" s="1"/>
  <c r="N22" i="46"/>
  <c r="N20" i="46" s="1"/>
  <c r="N22" i="45"/>
  <c r="AX22" i="45" s="1"/>
  <c r="AY22" i="45" s="1"/>
  <c r="N23" i="44"/>
  <c r="N8" i="44" s="1"/>
  <c r="N43" i="45"/>
  <c r="N38" i="45" s="1"/>
  <c r="AX19" i="46"/>
  <c r="AY19" i="46" s="1"/>
  <c r="AX25" i="25"/>
  <c r="AY25" i="25" s="1"/>
  <c r="B30" i="25"/>
  <c r="AX45" i="26"/>
  <c r="AY45" i="26" s="1"/>
  <c r="B45" i="26"/>
  <c r="AX31" i="49"/>
  <c r="AY31" i="49" s="1"/>
  <c r="AX39" i="22"/>
  <c r="AY39" i="22" s="1"/>
  <c r="B39" i="22"/>
  <c r="AX52" i="26"/>
  <c r="AY52" i="26" s="1"/>
  <c r="B52" i="26"/>
  <c r="N79" i="26"/>
  <c r="N73" i="26" s="1"/>
  <c r="N26" i="47"/>
  <c r="N31" i="46"/>
  <c r="N29" i="46" s="1"/>
  <c r="AX25" i="45"/>
  <c r="AY25" i="45" s="1"/>
  <c r="B30" i="45"/>
  <c r="N40" i="44"/>
  <c r="AX40" i="44" s="1"/>
  <c r="AY40" i="44" s="1"/>
  <c r="N45" i="45"/>
  <c r="AX45" i="45" s="1"/>
  <c r="AY45" i="45" s="1"/>
  <c r="B47" i="45"/>
  <c r="N20" i="43"/>
  <c r="AX20" i="43" s="1"/>
  <c r="AY20" i="43" s="1"/>
  <c r="E57" i="46"/>
  <c r="D21" i="8" s="1"/>
  <c r="H9" i="9"/>
  <c r="B23" i="9"/>
  <c r="N24" i="9" s="1"/>
  <c r="O78" i="23"/>
  <c r="O77" i="23" s="1"/>
  <c r="N78" i="23"/>
  <c r="N38" i="43"/>
  <c r="AX38" i="43" s="1"/>
  <c r="AY38" i="43" s="1"/>
  <c r="N33" i="43"/>
  <c r="H33" i="43" s="1"/>
  <c r="B24" i="43"/>
  <c r="N25" i="43" s="1"/>
  <c r="N22" i="43"/>
  <c r="AX22" i="43" s="1"/>
  <c r="AY22" i="43" s="1"/>
  <c r="H9" i="22"/>
  <c r="B29" i="22"/>
  <c r="N30" i="22" s="1"/>
  <c r="N25" i="22"/>
  <c r="AX21" i="46"/>
  <c r="AY21" i="46" s="1"/>
  <c r="AX37" i="45"/>
  <c r="AY37" i="45" s="1"/>
  <c r="AX39" i="45"/>
  <c r="AY39" i="45" s="1"/>
  <c r="H9" i="23"/>
  <c r="H9" i="43"/>
  <c r="AX18" i="43"/>
  <c r="AY18" i="43" s="1"/>
  <c r="AX17" i="47"/>
  <c r="AY17" i="47" s="1"/>
  <c r="AX25" i="43"/>
  <c r="AY25" i="43" s="1"/>
  <c r="B24" i="33"/>
  <c r="N25" i="33" s="1"/>
  <c r="N18" i="33"/>
  <c r="H18" i="33" s="1"/>
  <c r="B44" i="25"/>
  <c r="AX45" i="25" s="1"/>
  <c r="AY45" i="25" s="1"/>
  <c r="B49" i="25"/>
  <c r="H9" i="47"/>
  <c r="B42" i="43"/>
  <c r="N43" i="43" s="1"/>
  <c r="AX43" i="43" s="1"/>
  <c r="AY43" i="43" s="1"/>
  <c r="N40" i="43"/>
  <c r="AX40" i="43" s="1"/>
  <c r="AY40" i="43" s="1"/>
  <c r="N8" i="45"/>
  <c r="B12" i="44"/>
  <c r="AX42" i="47"/>
  <c r="AY42" i="47" s="1"/>
  <c r="AX20" i="45"/>
  <c r="AY20" i="45" s="1"/>
  <c r="AX13" i="44"/>
  <c r="AY13" i="44" s="1"/>
  <c r="AX25" i="49"/>
  <c r="AY25" i="49"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4" i="9"/>
  <c r="N43" i="9"/>
  <c r="H32" i="9"/>
  <c r="N31" i="9"/>
  <c r="H41" i="9"/>
  <c r="N40" i="9"/>
  <c r="H37" i="22"/>
  <c r="H76" i="22"/>
  <c r="N75" i="22"/>
  <c r="H54" i="23"/>
  <c r="N53" i="23"/>
  <c r="H25" i="24"/>
  <c r="N24" i="24"/>
  <c r="H52" i="25"/>
  <c r="N51" i="25"/>
  <c r="H22" i="25"/>
  <c r="H43" i="26"/>
  <c r="H24" i="35"/>
  <c r="H28" i="47"/>
  <c r="H27" i="43"/>
  <c r="N26" i="43"/>
  <c r="H42" i="44"/>
  <c r="H27" i="49"/>
  <c r="N26" i="49"/>
  <c r="N66" i="49" s="1"/>
  <c r="AX28" i="47"/>
  <c r="AY28" i="47" s="1"/>
  <c r="AX27" i="43"/>
  <c r="AY27" i="43" s="1"/>
  <c r="AX25" i="44"/>
  <c r="AY25" i="44" s="1"/>
  <c r="H29" i="9"/>
  <c r="N28" i="9"/>
  <c r="H26" i="9"/>
  <c r="H32" i="22"/>
  <c r="N31" i="22"/>
  <c r="H47" i="23"/>
  <c r="N46" i="23"/>
  <c r="H41" i="23"/>
  <c r="N40" i="23"/>
  <c r="H27" i="33"/>
  <c r="N26" i="33"/>
  <c r="H34" i="24"/>
  <c r="N33" i="24"/>
  <c r="H43" i="25"/>
  <c r="H70" i="25"/>
  <c r="H106" i="25"/>
  <c r="N105" i="25"/>
  <c r="H55" i="26"/>
  <c r="H31" i="26"/>
  <c r="H35" i="47"/>
  <c r="H24" i="45"/>
  <c r="H73" i="22"/>
  <c r="N72" i="22"/>
  <c r="H56" i="22"/>
  <c r="N55" i="22"/>
  <c r="H38" i="9"/>
  <c r="N37" i="9"/>
  <c r="N52" i="9"/>
  <c r="H53" i="9"/>
  <c r="H62" i="9"/>
  <c r="H61" i="9" s="1"/>
  <c r="N61" i="9"/>
  <c r="AX61" i="9" s="1"/>
  <c r="AY61" i="9" s="1"/>
  <c r="AX62" i="9"/>
  <c r="AY62" i="9" s="1"/>
  <c r="H64" i="22"/>
  <c r="N63" i="22"/>
  <c r="H27" i="23"/>
  <c r="N26" i="23"/>
  <c r="H39" i="24"/>
  <c r="N38" i="24"/>
  <c r="H88" i="25"/>
  <c r="N87" i="25"/>
  <c r="H97" i="25"/>
  <c r="N96" i="25"/>
  <c r="H48" i="26"/>
  <c r="H71" i="26"/>
  <c r="N70" i="26"/>
  <c r="H74" i="26"/>
  <c r="H21" i="47"/>
  <c r="H33" i="45"/>
  <c r="N32" i="45"/>
  <c r="H67" i="22"/>
  <c r="N66" i="22"/>
  <c r="AX21" i="47"/>
  <c r="AY21" i="47" s="1"/>
  <c r="AX42" i="44"/>
  <c r="AY42" i="44" s="1"/>
  <c r="H47" i="9"/>
  <c r="N46" i="9"/>
  <c r="H35" i="9"/>
  <c r="N34" i="9"/>
  <c r="N58" i="9"/>
  <c r="H59" i="9"/>
  <c r="N55" i="9"/>
  <c r="H56" i="9"/>
  <c r="H47" i="22"/>
  <c r="AX47" i="22"/>
  <c r="AY47" i="22" s="1"/>
  <c r="H71" i="23"/>
  <c r="N70" i="23"/>
  <c r="H61" i="25"/>
  <c r="N60" i="25"/>
  <c r="H33" i="25"/>
  <c r="H79" i="25"/>
  <c r="N78" i="25"/>
  <c r="H27" i="26"/>
  <c r="N26" i="26"/>
  <c r="H65" i="26"/>
  <c r="H60" i="22"/>
  <c r="N59" i="22"/>
  <c r="H70" i="22"/>
  <c r="AE76" i="48"/>
  <c r="G75" i="48" s="1"/>
  <c r="G79" i="48" s="1"/>
  <c r="AD8" i="48"/>
  <c r="AW53" i="46"/>
  <c r="AX53" i="46" s="1"/>
  <c r="AY53" i="46" s="1"/>
  <c r="E84" i="44"/>
  <c r="AW20" i="46"/>
  <c r="AV66" i="49"/>
  <c r="AV70" i="49" s="1"/>
  <c r="AV71" i="49" s="1"/>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P70" i="49" s="1"/>
  <c r="P71" i="49" s="1"/>
  <c r="T66" i="49"/>
  <c r="Q84" i="44"/>
  <c r="Q88" i="44" s="1"/>
  <c r="U84" i="44"/>
  <c r="U88" i="44" s="1"/>
  <c r="Y84" i="44"/>
  <c r="Y88" i="44" s="1"/>
  <c r="Y89" i="44" s="1"/>
  <c r="AC88" i="44"/>
  <c r="AC89" i="44" s="1"/>
  <c r="S57" i="46"/>
  <c r="S61" i="46" s="1"/>
  <c r="S62" i="46" s="1"/>
  <c r="W57" i="46"/>
  <c r="W61" i="46" s="1"/>
  <c r="W62" i="46" s="1"/>
  <c r="AA57" i="46"/>
  <c r="AA61" i="46" s="1"/>
  <c r="AA62" i="46" s="1"/>
  <c r="Q57" i="46"/>
  <c r="Q61" i="46" s="1"/>
  <c r="Q62" i="46" s="1"/>
  <c r="U57" i="46"/>
  <c r="U61" i="46" s="1"/>
  <c r="U62" i="46" s="1"/>
  <c r="Y57" i="46"/>
  <c r="Y61" i="46" s="1"/>
  <c r="Y62" i="46" s="1"/>
  <c r="AC57" i="46"/>
  <c r="AC61" i="46" s="1"/>
  <c r="AC62" i="46" s="1"/>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I84" i="44"/>
  <c r="I23" i="8" s="1"/>
  <c r="F8" i="44"/>
  <c r="D23" i="8"/>
  <c r="V84" i="44"/>
  <c r="V88" i="44" s="1"/>
  <c r="V89" i="44" s="1"/>
  <c r="Z84" i="44"/>
  <c r="Z88" i="44" s="1"/>
  <c r="Z89" i="44" s="1"/>
  <c r="F56" i="44"/>
  <c r="F59" i="44"/>
  <c r="F65" i="44"/>
  <c r="F68" i="44"/>
  <c r="S84" i="44"/>
  <c r="S88" i="44" s="1"/>
  <c r="W84" i="44"/>
  <c r="W88" i="44" s="1"/>
  <c r="AA88" i="44"/>
  <c r="AW24" i="44"/>
  <c r="T84" i="44"/>
  <c r="T88" i="44" s="1"/>
  <c r="T89" i="44" s="1"/>
  <c r="X84" i="44"/>
  <c r="X88" i="44" s="1"/>
  <c r="X89" i="44" s="1"/>
  <c r="AB88" i="44"/>
  <c r="AB89" i="44" s="1"/>
  <c r="AW53" i="44"/>
  <c r="AX53" i="44" s="1"/>
  <c r="AY53" i="44" s="1"/>
  <c r="AW59" i="44"/>
  <c r="AX59" i="44" s="1"/>
  <c r="AY59" i="44" s="1"/>
  <c r="AW65" i="44"/>
  <c r="AX65" i="44" s="1"/>
  <c r="AY65" i="44" s="1"/>
  <c r="AW71" i="44"/>
  <c r="AX71" i="44" s="1"/>
  <c r="AY71" i="44" s="1"/>
  <c r="AW77" i="44"/>
  <c r="AX77" i="44" s="1"/>
  <c r="AY77" i="44" s="1"/>
  <c r="R84" i="44"/>
  <c r="R88" i="44" s="1"/>
  <c r="R89" i="44" s="1"/>
  <c r="AV84" i="44"/>
  <c r="AV88" i="44" s="1"/>
  <c r="AV89" i="44" s="1"/>
  <c r="F24" i="44"/>
  <c r="F41" i="44"/>
  <c r="F53" i="44"/>
  <c r="F62" i="44"/>
  <c r="F71" i="44"/>
  <c r="F74" i="44"/>
  <c r="F77" i="44"/>
  <c r="F80" i="44"/>
  <c r="AW8" i="44"/>
  <c r="F44" i="45"/>
  <c r="T74" i="45"/>
  <c r="T78" i="45" s="1"/>
  <c r="T79" i="45" s="1"/>
  <c r="AB74" i="45"/>
  <c r="AB78" i="45" s="1"/>
  <c r="AB79" i="45" s="1"/>
  <c r="F49" i="45"/>
  <c r="E74" i="45"/>
  <c r="D22" i="8" s="1"/>
  <c r="F32" i="45"/>
  <c r="L74" i="45"/>
  <c r="R74" i="45"/>
  <c r="R78" i="45" s="1"/>
  <c r="R79" i="45" s="1"/>
  <c r="V74" i="45"/>
  <c r="V78" i="45" s="1"/>
  <c r="V79" i="45" s="1"/>
  <c r="Z74" i="45"/>
  <c r="Z78" i="45" s="1"/>
  <c r="Z79" i="45" s="1"/>
  <c r="F23" i="45"/>
  <c r="S74" i="45"/>
  <c r="S78" i="45" s="1"/>
  <c r="W74" i="45"/>
  <c r="AA74" i="45"/>
  <c r="AA78" i="45" s="1"/>
  <c r="AW23" i="45"/>
  <c r="X74" i="45"/>
  <c r="X78" i="45" s="1"/>
  <c r="X79" i="45" s="1"/>
  <c r="AW49" i="45"/>
  <c r="AX49" i="45" s="1"/>
  <c r="AY49" i="45" s="1"/>
  <c r="AW61" i="45"/>
  <c r="AX61" i="45" s="1"/>
  <c r="AY61" i="45" s="1"/>
  <c r="Q74" i="45"/>
  <c r="U74" i="45"/>
  <c r="Y74" i="45"/>
  <c r="AC74" i="45"/>
  <c r="AC78" i="45" s="1"/>
  <c r="AC79" i="45" s="1"/>
  <c r="AW38" i="45"/>
  <c r="AW55" i="45"/>
  <c r="AX55" i="45" s="1"/>
  <c r="AY55" i="45" s="1"/>
  <c r="AW67" i="45"/>
  <c r="AX67" i="45" s="1"/>
  <c r="AY67" i="45" s="1"/>
  <c r="I57" i="46"/>
  <c r="I21" i="8" s="1"/>
  <c r="T57" i="46"/>
  <c r="T61" i="46" s="1"/>
  <c r="T62" i="46" s="1"/>
  <c r="X57" i="46"/>
  <c r="AB57" i="46"/>
  <c r="AB61" i="46" s="1"/>
  <c r="AB62" i="46" s="1"/>
  <c r="F20" i="46"/>
  <c r="AW41" i="46"/>
  <c r="AX41" i="46" s="1"/>
  <c r="AY41" i="46" s="1"/>
  <c r="AW44" i="46"/>
  <c r="AX44" i="46" s="1"/>
  <c r="AY44" i="46" s="1"/>
  <c r="G57" i="46"/>
  <c r="L57" i="46"/>
  <c r="R57" i="46"/>
  <c r="R61" i="46" s="1"/>
  <c r="R62" i="46" s="1"/>
  <c r="V57" i="46"/>
  <c r="V61" i="46" s="1"/>
  <c r="Z57" i="46"/>
  <c r="Z61" i="46" s="1"/>
  <c r="Z62" i="46" s="1"/>
  <c r="AW29" i="46"/>
  <c r="AW32" i="46"/>
  <c r="AX32" i="46" s="1"/>
  <c r="AY32" i="46" s="1"/>
  <c r="F21" i="43"/>
  <c r="F26" i="43"/>
  <c r="S69" i="43"/>
  <c r="S73" i="43" s="1"/>
  <c r="S74" i="43" s="1"/>
  <c r="AA69" i="43"/>
  <c r="W69" i="43"/>
  <c r="W73" i="43" s="1"/>
  <c r="W74" i="43" s="1"/>
  <c r="AW21" i="43"/>
  <c r="AW32" i="43"/>
  <c r="AW59" i="43"/>
  <c r="AX59" i="43" s="1"/>
  <c r="AY59" i="43" s="1"/>
  <c r="P69" i="43"/>
  <c r="P73" i="43" s="1"/>
  <c r="P74" i="43" s="1"/>
  <c r="X69" i="43"/>
  <c r="X73" i="43" s="1"/>
  <c r="X74" i="43" s="1"/>
  <c r="AW65" i="43"/>
  <c r="AX65" i="43" s="1"/>
  <c r="AY65" i="43" s="1"/>
  <c r="K69" i="43"/>
  <c r="U69" i="43"/>
  <c r="U73" i="43" s="1"/>
  <c r="U74" i="43" s="1"/>
  <c r="AC69" i="43"/>
  <c r="AC73" i="43" s="1"/>
  <c r="AC74" i="43" s="1"/>
  <c r="AW26" i="43"/>
  <c r="Y69" i="43"/>
  <c r="Y73" i="43" s="1"/>
  <c r="Y74" i="43" s="1"/>
  <c r="AW56" i="43"/>
  <c r="AX56" i="43" s="1"/>
  <c r="AY56" i="43" s="1"/>
  <c r="AW62" i="43"/>
  <c r="AX62" i="43" s="1"/>
  <c r="AY62" i="43" s="1"/>
  <c r="I69" i="43"/>
  <c r="I20" i="8" s="1"/>
  <c r="T69" i="43"/>
  <c r="T73" i="43" s="1"/>
  <c r="T74" i="43" s="1"/>
  <c r="AB69" i="43"/>
  <c r="AW44" i="43"/>
  <c r="AX44" i="43" s="1"/>
  <c r="AY44" i="43" s="1"/>
  <c r="AW50" i="43"/>
  <c r="AX50" i="43" s="1"/>
  <c r="AY50" i="43" s="1"/>
  <c r="L69" i="43"/>
  <c r="R69" i="43"/>
  <c r="R73" i="43" s="1"/>
  <c r="V69" i="43"/>
  <c r="Z69" i="43"/>
  <c r="Z73" i="43" s="1"/>
  <c r="AW39" i="43"/>
  <c r="AW47" i="43"/>
  <c r="AX47" i="43" s="1"/>
  <c r="AY47" i="43" s="1"/>
  <c r="AW53" i="43"/>
  <c r="AX53" i="43" s="1"/>
  <c r="AY53" i="43" s="1"/>
  <c r="I66" i="47"/>
  <c r="I19" i="8" s="1"/>
  <c r="P66" i="47"/>
  <c r="P70" i="47" s="1"/>
  <c r="P71" i="47" s="1"/>
  <c r="T66" i="47"/>
  <c r="I18" i="34" s="1"/>
  <c r="X66" i="47"/>
  <c r="AB66" i="47"/>
  <c r="AW20" i="47"/>
  <c r="Q66" i="47"/>
  <c r="F18" i="34" s="1"/>
  <c r="Y66" i="47"/>
  <c r="Y70" i="47" s="1"/>
  <c r="Y71" i="47" s="1"/>
  <c r="AW34" i="47"/>
  <c r="L66" i="47"/>
  <c r="V66" i="47"/>
  <c r="V70" i="47" s="1"/>
  <c r="V71" i="47" s="1"/>
  <c r="Z66" i="47"/>
  <c r="Z70" i="47" s="1"/>
  <c r="Z71" i="47" s="1"/>
  <c r="AW38" i="47"/>
  <c r="AW41" i="47"/>
  <c r="AW56" i="47"/>
  <c r="AX56" i="47" s="1"/>
  <c r="AY56" i="47" s="1"/>
  <c r="AW62" i="47"/>
  <c r="AX62" i="47" s="1"/>
  <c r="AY62" i="47" s="1"/>
  <c r="K66" i="47"/>
  <c r="U66" i="47"/>
  <c r="U70" i="47" s="1"/>
  <c r="AC66" i="47"/>
  <c r="AW59" i="47"/>
  <c r="AX59" i="47" s="1"/>
  <c r="AY59" i="47" s="1"/>
  <c r="E66" i="47"/>
  <c r="D19" i="8" s="1"/>
  <c r="S66" i="47"/>
  <c r="S70" i="47" s="1"/>
  <c r="W66" i="47"/>
  <c r="W70" i="47" s="1"/>
  <c r="AA66" i="47"/>
  <c r="AW27" i="47"/>
  <c r="AW47" i="47"/>
  <c r="R83" i="48"/>
  <c r="R84" i="48" s="1"/>
  <c r="I24" i="34" s="1"/>
  <c r="Z83" i="48"/>
  <c r="Z84" i="48" s="1"/>
  <c r="AE24" i="34" s="1"/>
  <c r="M83" i="48"/>
  <c r="M84" i="48" s="1"/>
  <c r="D24" i="34" s="1"/>
  <c r="N79" i="48"/>
  <c r="AB79" i="48"/>
  <c r="AE42" i="48"/>
  <c r="AE54" i="48"/>
  <c r="AE60" i="48"/>
  <c r="AE66" i="48"/>
  <c r="F79" i="48"/>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AW8" i="49"/>
  <c r="AX8" i="49" s="1"/>
  <c r="AY8" i="49" s="1"/>
  <c r="K84" i="44"/>
  <c r="AW41" i="44"/>
  <c r="AW56" i="44"/>
  <c r="AX56" i="44" s="1"/>
  <c r="AY56" i="44" s="1"/>
  <c r="AW62" i="44"/>
  <c r="AX62" i="44" s="1"/>
  <c r="AY62" i="44" s="1"/>
  <c r="AW68" i="44"/>
  <c r="AX68" i="44" s="1"/>
  <c r="AY68" i="44" s="1"/>
  <c r="AW74" i="44"/>
  <c r="AX74" i="44" s="1"/>
  <c r="AY74" i="44" s="1"/>
  <c r="AW80" i="44"/>
  <c r="AX80" i="44" s="1"/>
  <c r="AY80" i="44" s="1"/>
  <c r="P84" i="44"/>
  <c r="I74" i="45"/>
  <c r="I22" i="8" s="1"/>
  <c r="G74" i="45"/>
  <c r="F22" i="8" s="1"/>
  <c r="K74" i="45"/>
  <c r="AW32" i="45"/>
  <c r="AW44" i="45"/>
  <c r="AW52" i="45"/>
  <c r="AX52" i="45" s="1"/>
  <c r="AY52" i="45" s="1"/>
  <c r="AW58" i="45"/>
  <c r="AX58" i="45" s="1"/>
  <c r="AY58" i="45" s="1"/>
  <c r="AW64" i="45"/>
  <c r="AX64" i="45" s="1"/>
  <c r="AY64" i="45" s="1"/>
  <c r="AW70" i="45"/>
  <c r="AX70" i="45" s="1"/>
  <c r="AY70" i="45" s="1"/>
  <c r="P74" i="45"/>
  <c r="AW8" i="45"/>
  <c r="F8" i="46"/>
  <c r="AW23" i="46"/>
  <c r="AW35" i="46"/>
  <c r="AX35" i="46" s="1"/>
  <c r="AY35" i="46" s="1"/>
  <c r="AW47" i="46"/>
  <c r="AX47" i="46" s="1"/>
  <c r="AY47" i="46" s="1"/>
  <c r="AW8" i="46"/>
  <c r="AW26" i="46"/>
  <c r="AW38" i="46"/>
  <c r="AX38" i="46" s="1"/>
  <c r="AY38" i="46" s="1"/>
  <c r="AW50" i="46"/>
  <c r="AX50" i="46" s="1"/>
  <c r="AY50" i="46" s="1"/>
  <c r="K57" i="46"/>
  <c r="P57" i="46"/>
  <c r="G69" i="43"/>
  <c r="F20" i="8" s="1"/>
  <c r="Q69" i="43"/>
  <c r="AW8" i="43"/>
  <c r="AW8" i="47"/>
  <c r="F8" i="47"/>
  <c r="F20" i="47"/>
  <c r="F27" i="47"/>
  <c r="F34" i="47"/>
  <c r="R66" i="47"/>
  <c r="G66" i="47"/>
  <c r="F19" i="8" s="1"/>
  <c r="N8" i="47" l="1"/>
  <c r="AC70" i="47"/>
  <c r="AC71" i="47" s="1"/>
  <c r="R18" i="34"/>
  <c r="AB70" i="47"/>
  <c r="AB71" i="47" s="1"/>
  <c r="Q18" i="34"/>
  <c r="N24" i="44"/>
  <c r="AX33" i="43"/>
  <c r="AY33" i="43" s="1"/>
  <c r="S70" i="49"/>
  <c r="S71" i="49" s="1"/>
  <c r="H23" i="34"/>
  <c r="U70" i="49"/>
  <c r="U71" i="49" s="1"/>
  <c r="J23" i="34"/>
  <c r="AP70" i="49"/>
  <c r="AP71" i="49" s="1"/>
  <c r="AE23" i="34"/>
  <c r="AE27" i="34" s="1"/>
  <c r="X70" i="49"/>
  <c r="X71" i="49" s="1"/>
  <c r="M23" i="34"/>
  <c r="R70" i="49"/>
  <c r="R71" i="49" s="1"/>
  <c r="G23" i="34"/>
  <c r="AD70" i="49"/>
  <c r="AD71" i="49" s="1"/>
  <c r="S23" i="34"/>
  <c r="S27" i="34" s="1"/>
  <c r="AA70" i="47"/>
  <c r="AA71" i="47" s="1"/>
  <c r="P18" i="34"/>
  <c r="X70" i="47"/>
  <c r="X71" i="47" s="1"/>
  <c r="M18" i="34"/>
  <c r="N17" i="33"/>
  <c r="AX8" i="47"/>
  <c r="AY8" i="47" s="1"/>
  <c r="N26" i="46"/>
  <c r="T70" i="49"/>
  <c r="T71" i="49" s="1"/>
  <c r="I23" i="34"/>
  <c r="U78" i="45"/>
  <c r="U79" i="45" s="1"/>
  <c r="J21" i="34"/>
  <c r="V73" i="43"/>
  <c r="K19" i="34"/>
  <c r="AA73" i="43"/>
  <c r="AA74" i="43" s="1"/>
  <c r="P19" i="34"/>
  <c r="N70" i="49"/>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N44" i="47"/>
  <c r="AX39" i="47" s="1"/>
  <c r="AY39" i="47" s="1"/>
  <c r="AX23" i="44"/>
  <c r="AY23" i="44" s="1"/>
  <c r="N52" i="44"/>
  <c r="N29" i="35"/>
  <c r="AX43" i="45"/>
  <c r="AY43" i="45" s="1"/>
  <c r="AX31" i="46"/>
  <c r="AY31" i="46" s="1"/>
  <c r="N77" i="23"/>
  <c r="H40" i="43"/>
  <c r="H22" i="43"/>
  <c r="N21" i="43"/>
  <c r="AX21" i="43" s="1"/>
  <c r="AY21" i="43" s="1"/>
  <c r="AX8" i="45"/>
  <c r="AY8" i="45" s="1"/>
  <c r="U89" i="44"/>
  <c r="AX8" i="44"/>
  <c r="AY8" i="44" s="1"/>
  <c r="N32" i="43"/>
  <c r="AX32" i="43" s="1"/>
  <c r="AY32" i="43" s="1"/>
  <c r="N8" i="43"/>
  <c r="AX8" i="43" s="1"/>
  <c r="AY8" i="43" s="1"/>
  <c r="AX20" i="47"/>
  <c r="AY20" i="47" s="1"/>
  <c r="N64" i="26"/>
  <c r="AX41" i="44"/>
  <c r="AY41" i="44" s="1"/>
  <c r="AX32" i="45"/>
  <c r="AY32" i="45" s="1"/>
  <c r="AX8" i="46"/>
  <c r="AY8" i="46" s="1"/>
  <c r="AX24" i="44"/>
  <c r="AY24" i="44" s="1"/>
  <c r="N84" i="44"/>
  <c r="AX47" i="47"/>
  <c r="AY47" i="47" s="1"/>
  <c r="AX41" i="47"/>
  <c r="AY41" i="47" s="1"/>
  <c r="AX20" i="46"/>
  <c r="AY20" i="46" s="1"/>
  <c r="AX27" i="47"/>
  <c r="AY27" i="47" s="1"/>
  <c r="AX39" i="43"/>
  <c r="AY39" i="43" s="1"/>
  <c r="AX26" i="49"/>
  <c r="AY26" i="49" s="1"/>
  <c r="AX26" i="43"/>
  <c r="AY26" i="43" s="1"/>
  <c r="AX38" i="45"/>
  <c r="AY38" i="45" s="1"/>
  <c r="N73" i="43"/>
  <c r="N74" i="43" s="1"/>
  <c r="AX29" i="46"/>
  <c r="AY29" i="46" s="1"/>
  <c r="H25" i="8"/>
  <c r="G83" i="48"/>
  <c r="G84" i="48" s="1"/>
  <c r="F69" i="43"/>
  <c r="M25" i="8"/>
  <c r="K25" i="8"/>
  <c r="S84" i="48"/>
  <c r="J24" i="34" s="1"/>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V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N57" i="46" l="1"/>
  <c r="N61" i="46" s="1"/>
  <c r="N62" i="46" s="1"/>
  <c r="AX26" i="46"/>
  <c r="AY26" i="46" s="1"/>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AX57" i="46" l="1"/>
  <c r="AX61" i="46" s="1"/>
  <c r="AX62" i="46" s="1"/>
  <c r="N74" i="45"/>
  <c r="AX23" i="45"/>
  <c r="AY23" i="45" s="1"/>
  <c r="AX34" i="47"/>
  <c r="AY34" i="47" s="1"/>
  <c r="N66" i="47"/>
  <c r="AD83" i="48"/>
  <c r="AD84" i="48" s="1"/>
  <c r="AE79" i="48"/>
  <c r="G4" i="48" s="1"/>
  <c r="AX70" i="49"/>
  <c r="AX71" i="49" s="1"/>
  <c r="AY66" i="49"/>
  <c r="H4" i="49" s="1"/>
  <c r="AX88" i="44"/>
  <c r="AX89" i="44" s="1"/>
  <c r="AY84" i="44"/>
  <c r="H4" i="44" s="1"/>
  <c r="AY57" i="46"/>
  <c r="H4" i="46" s="1"/>
  <c r="AX73" i="43"/>
  <c r="AX74" i="43" s="1"/>
  <c r="AY69" i="43"/>
  <c r="H4" i="43" s="1"/>
  <c r="N70" i="47" l="1"/>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D16" i="34"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L8" i="33"/>
  <c r="K8" i="33"/>
  <c r="I8" i="33"/>
  <c r="G8" i="33"/>
  <c r="E8" i="33"/>
  <c r="E63" i="33" s="1"/>
  <c r="D14" i="8" s="1"/>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E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E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E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E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E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E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E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E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E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L8" i="35"/>
  <c r="K8" i="35"/>
  <c r="I8" i="35"/>
  <c r="G8" i="35"/>
  <c r="E8" i="35"/>
  <c r="AY74" i="45" l="1"/>
  <c r="H4" i="45" s="1"/>
  <c r="AX78" i="45"/>
  <c r="AX79" i="45" s="1"/>
  <c r="AY66" i="47"/>
  <c r="H4" i="47" s="1"/>
  <c r="AX70" i="47"/>
  <c r="AX71" i="47" s="1"/>
  <c r="Q63" i="33"/>
  <c r="Q67" i="33" s="1"/>
  <c r="J82" i="23"/>
  <c r="I81" i="23"/>
  <c r="AA63" i="33"/>
  <c r="AA67" i="33" s="1"/>
  <c r="AA68" i="33" s="1"/>
  <c r="Y63" i="33"/>
  <c r="Y67" i="33" s="1"/>
  <c r="Y68" i="33" s="1"/>
  <c r="AC63" i="33"/>
  <c r="AC67" i="33" s="1"/>
  <c r="AC68" i="33" s="1"/>
  <c r="AW44" i="33"/>
  <c r="AX44" i="33" s="1"/>
  <c r="AY44" i="33" s="1"/>
  <c r="AW56" i="33"/>
  <c r="AX56" i="33" s="1"/>
  <c r="AY56" i="33" s="1"/>
  <c r="W115" i="25"/>
  <c r="W119" i="25" s="1"/>
  <c r="W120" i="25" s="1"/>
  <c r="AW108" i="25"/>
  <c r="AX108" i="25" s="1"/>
  <c r="AY108" i="25" s="1"/>
  <c r="S63" i="33"/>
  <c r="W63" i="33"/>
  <c r="W67" i="33" s="1"/>
  <c r="W68" i="33" s="1"/>
  <c r="AW32" i="33"/>
  <c r="AX32" i="33" s="1"/>
  <c r="AY32" i="33" s="1"/>
  <c r="S115" i="25"/>
  <c r="S119" i="25" s="1"/>
  <c r="S120" i="25" s="1"/>
  <c r="AA115" i="25"/>
  <c r="AA119" i="25" s="1"/>
  <c r="AA120" i="25" s="1"/>
  <c r="U63" i="33"/>
  <c r="U67" i="33" s="1"/>
  <c r="X63" i="33"/>
  <c r="X67" i="33" s="1"/>
  <c r="X68" i="33" s="1"/>
  <c r="AW21" i="25"/>
  <c r="AX21" i="25" s="1"/>
  <c r="AY21" i="25" s="1"/>
  <c r="AW60" i="25"/>
  <c r="AX60" i="25" s="1"/>
  <c r="AY60" i="25" s="1"/>
  <c r="AW96" i="25"/>
  <c r="AX96" i="25" s="1"/>
  <c r="AY96" i="25" s="1"/>
  <c r="S102" i="23"/>
  <c r="S106" i="23" s="1"/>
  <c r="S107" i="23" s="1"/>
  <c r="W102" i="23"/>
  <c r="L12" i="34" s="1"/>
  <c r="AA102" i="23"/>
  <c r="AA106" i="23" s="1"/>
  <c r="AA107" i="23" s="1"/>
  <c r="S64" i="35"/>
  <c r="S68" i="35" s="1"/>
  <c r="S69" i="35" s="1"/>
  <c r="W64" i="35"/>
  <c r="W68" i="35" s="1"/>
  <c r="W69" i="35" s="1"/>
  <c r="AA64" i="35"/>
  <c r="AA68" i="35" s="1"/>
  <c r="AA69" i="35" s="1"/>
  <c r="F23" i="35"/>
  <c r="F8" i="35"/>
  <c r="AW42" i="35"/>
  <c r="AX42" i="35" s="1"/>
  <c r="AY42" i="35" s="1"/>
  <c r="K64" i="35"/>
  <c r="Q64" i="35"/>
  <c r="Q68" i="35" s="1"/>
  <c r="Q69" i="35" s="1"/>
  <c r="U64" i="35"/>
  <c r="U68" i="35" s="1"/>
  <c r="U69" i="35" s="1"/>
  <c r="Y64" i="35"/>
  <c r="Y68" i="35" s="1"/>
  <c r="Y69" i="35" s="1"/>
  <c r="AC64" i="35"/>
  <c r="AC68" i="35" s="1"/>
  <c r="AC69" i="35" s="1"/>
  <c r="I64" i="35"/>
  <c r="I18" i="8" s="1"/>
  <c r="AW30" i="35"/>
  <c r="AX30" i="35" s="1"/>
  <c r="AY30" i="35" s="1"/>
  <c r="AW36" i="35"/>
  <c r="AX36" i="35" s="1"/>
  <c r="AY36" i="35" s="1"/>
  <c r="AW48" i="35"/>
  <c r="AX48" i="35" s="1"/>
  <c r="AY48" i="35" s="1"/>
  <c r="G64" i="35"/>
  <c r="F18" i="8" s="1"/>
  <c r="L64" i="35"/>
  <c r="V64" i="35"/>
  <c r="Z64" i="35"/>
  <c r="Z68" i="35" s="1"/>
  <c r="R64" i="35"/>
  <c r="R68" i="35" s="1"/>
  <c r="R69" i="35" s="1"/>
  <c r="AW54" i="35"/>
  <c r="AX54" i="35" s="1"/>
  <c r="AY54" i="35" s="1"/>
  <c r="AW57" i="35"/>
  <c r="AX57" i="35" s="1"/>
  <c r="AY57" i="35" s="1"/>
  <c r="I93" i="26"/>
  <c r="I17" i="8" s="1"/>
  <c r="F64" i="26"/>
  <c r="U93" i="26"/>
  <c r="U97" i="26" s="1"/>
  <c r="AC93" i="26"/>
  <c r="AC97" i="26" s="1"/>
  <c r="AC98" i="26" s="1"/>
  <c r="T93" i="26"/>
  <c r="T97" i="26" s="1"/>
  <c r="T98" i="26" s="1"/>
  <c r="X93" i="26"/>
  <c r="X97" i="26" s="1"/>
  <c r="X98" i="26" s="1"/>
  <c r="F47" i="26"/>
  <c r="F73" i="26"/>
  <c r="E93" i="26"/>
  <c r="L93" i="26"/>
  <c r="R93" i="26"/>
  <c r="R97" i="26" s="1"/>
  <c r="R98" i="26" s="1"/>
  <c r="V93" i="26"/>
  <c r="K16" i="34" s="1"/>
  <c r="Z93" i="26"/>
  <c r="Z97" i="26" s="1"/>
  <c r="Z98" i="26" s="1"/>
  <c r="AV93" i="26"/>
  <c r="AV97" i="26" s="1"/>
  <c r="AV98" i="26" s="1"/>
  <c r="F42" i="26"/>
  <c r="F70" i="26"/>
  <c r="Q93" i="26"/>
  <c r="Q97" i="26" s="1"/>
  <c r="Y93" i="26"/>
  <c r="Y97" i="26" s="1"/>
  <c r="Y98" i="26" s="1"/>
  <c r="AB93" i="26"/>
  <c r="AB97" i="26" s="1"/>
  <c r="AB98" i="26" s="1"/>
  <c r="G93" i="26"/>
  <c r="F17" i="8" s="1"/>
  <c r="AA93" i="26"/>
  <c r="AA97" i="26" s="1"/>
  <c r="AA98" i="26" s="1"/>
  <c r="AW26" i="26"/>
  <c r="AX26" i="26" s="1"/>
  <c r="AY26" i="26" s="1"/>
  <c r="AW70" i="26"/>
  <c r="AX70" i="26" s="1"/>
  <c r="AY70" i="26" s="1"/>
  <c r="AW80" i="26"/>
  <c r="AX80" i="26" s="1"/>
  <c r="AY80" i="26" s="1"/>
  <c r="AW86" i="26"/>
  <c r="AX86" i="26" s="1"/>
  <c r="AY86" i="26" s="1"/>
  <c r="AW8" i="26"/>
  <c r="AX8" i="26" s="1"/>
  <c r="AY8" i="26" s="1"/>
  <c r="S93" i="26"/>
  <c r="W93" i="26"/>
  <c r="W97" i="26" s="1"/>
  <c r="AW42" i="26"/>
  <c r="AX42" i="26" s="1"/>
  <c r="AY42" i="26" s="1"/>
  <c r="AW54" i="26"/>
  <c r="AX54" i="26" s="1"/>
  <c r="AY54" i="26" s="1"/>
  <c r="F8" i="26"/>
  <c r="AW78" i="25"/>
  <c r="AX78" i="25" s="1"/>
  <c r="AY78" i="25" s="1"/>
  <c r="Q115" i="25"/>
  <c r="Q119" i="25" s="1"/>
  <c r="U115" i="25"/>
  <c r="U119" i="25" s="1"/>
  <c r="Y115" i="25"/>
  <c r="Y119" i="25" s="1"/>
  <c r="Y120" i="25" s="1"/>
  <c r="AC115" i="25"/>
  <c r="AC119" i="25" s="1"/>
  <c r="AC120" i="25" s="1"/>
  <c r="AW42" i="25"/>
  <c r="AX42" i="25" s="1"/>
  <c r="AY42" i="25" s="1"/>
  <c r="E115" i="25"/>
  <c r="D16" i="8" s="1"/>
  <c r="L115" i="25"/>
  <c r="M16" i="8" s="1"/>
  <c r="X115" i="25"/>
  <c r="I115" i="25"/>
  <c r="I16" i="8" s="1"/>
  <c r="F8" i="25"/>
  <c r="R115" i="25"/>
  <c r="R119" i="25" s="1"/>
  <c r="R120" i="25" s="1"/>
  <c r="Z115" i="25"/>
  <c r="Z119" i="25" s="1"/>
  <c r="V115" i="25"/>
  <c r="V119" i="25" s="1"/>
  <c r="F21" i="25"/>
  <c r="F32" i="25"/>
  <c r="F42" i="25"/>
  <c r="F51" i="25"/>
  <c r="F60" i="25"/>
  <c r="F69" i="25"/>
  <c r="F78" i="25"/>
  <c r="F87" i="25"/>
  <c r="F96" i="25"/>
  <c r="F105" i="25"/>
  <c r="AW8" i="25"/>
  <c r="AX8" i="25" s="1"/>
  <c r="AY8" i="25" s="1"/>
  <c r="T115" i="25"/>
  <c r="AB115" i="25"/>
  <c r="AB119" i="25" s="1"/>
  <c r="AB120" i="25" s="1"/>
  <c r="L70" i="24"/>
  <c r="M15" i="8" s="1"/>
  <c r="R70" i="24"/>
  <c r="R74" i="24" s="1"/>
  <c r="R75" i="24" s="1"/>
  <c r="Z70" i="24"/>
  <c r="Z74" i="24" s="1"/>
  <c r="Z75" i="24" s="1"/>
  <c r="F33" i="24"/>
  <c r="V70" i="24"/>
  <c r="V74" i="24" s="1"/>
  <c r="V75" i="24" s="1"/>
  <c r="F38" i="24"/>
  <c r="T70" i="24"/>
  <c r="T74" i="24" s="1"/>
  <c r="T75" i="24" s="1"/>
  <c r="X70" i="24"/>
  <c r="AB70" i="24"/>
  <c r="AB74" i="24" s="1"/>
  <c r="AB75" i="24" s="1"/>
  <c r="AW33" i="24"/>
  <c r="AX33" i="24" s="1"/>
  <c r="AY33" i="24" s="1"/>
  <c r="AW60" i="24"/>
  <c r="AX60" i="24" s="1"/>
  <c r="AY60" i="24" s="1"/>
  <c r="F8" i="24"/>
  <c r="F24" i="24"/>
  <c r="AW8" i="24"/>
  <c r="AX8" i="24" s="1"/>
  <c r="AY8" i="24" s="1"/>
  <c r="AW48" i="24"/>
  <c r="AX48" i="24" s="1"/>
  <c r="AY48" i="24" s="1"/>
  <c r="K70" i="24"/>
  <c r="K15" i="8" s="1"/>
  <c r="Q70" i="24"/>
  <c r="U70" i="24"/>
  <c r="U74" i="24" s="1"/>
  <c r="Y70" i="24"/>
  <c r="Y74" i="24" s="1"/>
  <c r="AC70" i="24"/>
  <c r="AC74" i="24" s="1"/>
  <c r="AC75" i="24" s="1"/>
  <c r="AW42" i="24"/>
  <c r="AX42" i="24" s="1"/>
  <c r="AY42" i="24" s="1"/>
  <c r="AW66" i="24"/>
  <c r="AX66" i="24" s="1"/>
  <c r="AY66" i="24" s="1"/>
  <c r="S70" i="24"/>
  <c r="S74" i="24" s="1"/>
  <c r="S75" i="24" s="1"/>
  <c r="W70" i="24"/>
  <c r="W74" i="24" s="1"/>
  <c r="W75" i="24" s="1"/>
  <c r="AA70" i="24"/>
  <c r="AA74" i="24" s="1"/>
  <c r="AA75" i="24" s="1"/>
  <c r="AW54" i="24"/>
  <c r="AX54" i="24" s="1"/>
  <c r="AY54" i="24" s="1"/>
  <c r="AW17" i="33"/>
  <c r="AX17" i="33" s="1"/>
  <c r="AY17" i="33" s="1"/>
  <c r="AW38" i="33"/>
  <c r="AX38" i="33" s="1"/>
  <c r="AY38" i="33" s="1"/>
  <c r="AW50" i="33"/>
  <c r="AX50" i="33" s="1"/>
  <c r="AY50" i="33" s="1"/>
  <c r="L63" i="33"/>
  <c r="M14" i="8" s="1"/>
  <c r="I63" i="33"/>
  <c r="I14" i="8" s="1"/>
  <c r="F8" i="33"/>
  <c r="R63" i="33"/>
  <c r="R67" i="33" s="1"/>
  <c r="R68" i="33" s="1"/>
  <c r="Z63" i="33"/>
  <c r="Z67" i="33" s="1"/>
  <c r="Z68" i="33" s="1"/>
  <c r="V63" i="33"/>
  <c r="F17" i="33"/>
  <c r="F26" i="33"/>
  <c r="F32" i="33"/>
  <c r="Q68" i="33"/>
  <c r="AW8" i="33"/>
  <c r="AX8" i="33" s="1"/>
  <c r="AY8" i="33" s="1"/>
  <c r="T63" i="33"/>
  <c r="T67" i="33" s="1"/>
  <c r="T68" i="33" s="1"/>
  <c r="AB63" i="33"/>
  <c r="K79" i="22"/>
  <c r="K12" i="8" s="1"/>
  <c r="AW8" i="22"/>
  <c r="AX8" i="22" s="1"/>
  <c r="AY8" i="22" s="1"/>
  <c r="T79" i="22"/>
  <c r="T83" i="22" s="1"/>
  <c r="T84" i="22" s="1"/>
  <c r="X79" i="22"/>
  <c r="AB79" i="22"/>
  <c r="AB83" i="22" s="1"/>
  <c r="AB84" i="22" s="1"/>
  <c r="L79" i="22"/>
  <c r="M12" i="8" s="1"/>
  <c r="T102" i="23"/>
  <c r="I12" i="34" s="1"/>
  <c r="AW8" i="23"/>
  <c r="AX8" i="23" s="1"/>
  <c r="AY8" i="23" s="1"/>
  <c r="AB102" i="23"/>
  <c r="AB106" i="23" s="1"/>
  <c r="AB107" i="23" s="1"/>
  <c r="E102" i="23"/>
  <c r="D13" i="8" s="1"/>
  <c r="L102" i="23"/>
  <c r="M13" i="8" s="1"/>
  <c r="U102" i="23"/>
  <c r="J12" i="34" s="1"/>
  <c r="AC102" i="23"/>
  <c r="AC106" i="23" s="1"/>
  <c r="AC107" i="23" s="1"/>
  <c r="R102" i="23"/>
  <c r="R106" i="23" s="1"/>
  <c r="R107" i="23" s="1"/>
  <c r="V102" i="23"/>
  <c r="F26" i="23"/>
  <c r="F40" i="23"/>
  <c r="F46" i="23"/>
  <c r="F53" i="23"/>
  <c r="F70" i="23"/>
  <c r="F77" i="23"/>
  <c r="Q102" i="23"/>
  <c r="Y102" i="23"/>
  <c r="Y106" i="23" s="1"/>
  <c r="Y107" i="23" s="1"/>
  <c r="Z102" i="23"/>
  <c r="Z106" i="23" s="1"/>
  <c r="F8" i="23"/>
  <c r="AW26" i="23"/>
  <c r="AX26" i="23" s="1"/>
  <c r="AY26" i="23" s="1"/>
  <c r="X102" i="23"/>
  <c r="X106" i="23" s="1"/>
  <c r="X107" i="23" s="1"/>
  <c r="AW46" i="23"/>
  <c r="AX46" i="23" s="1"/>
  <c r="AY46" i="23" s="1"/>
  <c r="AW70" i="23"/>
  <c r="AX70" i="23" s="1"/>
  <c r="AY70" i="23" s="1"/>
  <c r="AW83" i="23"/>
  <c r="AX83" i="23" s="1"/>
  <c r="AY83" i="23" s="1"/>
  <c r="AW89" i="23"/>
  <c r="AX89" i="23" s="1"/>
  <c r="AY89" i="23" s="1"/>
  <c r="AW95" i="23"/>
  <c r="AX95" i="23" s="1"/>
  <c r="AY95" i="23" s="1"/>
  <c r="F63" i="22"/>
  <c r="F51" i="22"/>
  <c r="F31" i="22"/>
  <c r="S79" i="22"/>
  <c r="S83" i="22" s="1"/>
  <c r="W79" i="22"/>
  <c r="W83" i="22" s="1"/>
  <c r="W84" i="22" s="1"/>
  <c r="AA79" i="22"/>
  <c r="AA83" i="22" s="1"/>
  <c r="AA84" i="22" s="1"/>
  <c r="AW36" i="22"/>
  <c r="AX36" i="22" s="1"/>
  <c r="AY36" i="22" s="1"/>
  <c r="AW55" i="22"/>
  <c r="AX55" i="22" s="1"/>
  <c r="AY55" i="22" s="1"/>
  <c r="AW69" i="22"/>
  <c r="AX69" i="22" s="1"/>
  <c r="AY69" i="22" s="1"/>
  <c r="Q79" i="22"/>
  <c r="Q83" i="22" s="1"/>
  <c r="U79" i="22"/>
  <c r="U83" i="22" s="1"/>
  <c r="Y79" i="22"/>
  <c r="Y83" i="22" s="1"/>
  <c r="Y84" i="22" s="1"/>
  <c r="AC79" i="22"/>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P115" i="25"/>
  <c r="N119" i="25"/>
  <c r="N120" i="25" s="1"/>
  <c r="G115" i="25"/>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G70" i="24"/>
  <c r="S67" i="33"/>
  <c r="S68" i="33" s="1"/>
  <c r="N67" i="33"/>
  <c r="N68" i="33" s="1"/>
  <c r="P63" i="33"/>
  <c r="G63" i="33"/>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Z79" i="22"/>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T64" i="35"/>
  <c r="X64" i="35"/>
  <c r="AB64" i="35"/>
  <c r="AW60" i="35"/>
  <c r="AX60" i="35" s="1"/>
  <c r="AY60" i="35" s="1"/>
  <c r="V106" i="23" l="1"/>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Z69" i="3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Q84" i="22"/>
  <c r="S84" i="22"/>
  <c r="AC83" i="22"/>
  <c r="AC84" i="22" s="1"/>
  <c r="Z107" i="23"/>
  <c r="F102" i="23"/>
  <c r="Q106" i="23"/>
  <c r="Q107" i="23" s="1"/>
  <c r="F79" i="22"/>
  <c r="U84"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5" i="9" s="1"/>
  <c r="H12" i="9"/>
  <c r="H13" i="9"/>
  <c r="H14" i="9"/>
  <c r="H15" i="9"/>
  <c r="H16" i="9"/>
  <c r="H17" i="9"/>
  <c r="H18" i="9"/>
  <c r="H19" i="9"/>
  <c r="H20" i="9"/>
  <c r="H21" i="9"/>
  <c r="H22" i="9"/>
  <c r="H23" i="9"/>
  <c r="H10" i="9"/>
  <c r="N8" i="9" l="1"/>
  <c r="N65" i="9" l="1"/>
  <c r="D10" i="34" s="1"/>
  <c r="N69" i="9"/>
  <c r="A16" i="34"/>
  <c r="AA58" i="9"/>
  <c r="Z58" i="9"/>
  <c r="AA55" i="9"/>
  <c r="Z55" i="9"/>
  <c r="AA52" i="9"/>
  <c r="Z52" i="9"/>
  <c r="AA49" i="9"/>
  <c r="Z49" i="9"/>
  <c r="AA46" i="9"/>
  <c r="Z46" i="9"/>
  <c r="AA43" i="9"/>
  <c r="Z43" i="9"/>
  <c r="AA40" i="9"/>
  <c r="Z40" i="9"/>
  <c r="AA37" i="9"/>
  <c r="Z37" i="9"/>
  <c r="AA34" i="9"/>
  <c r="Z34" i="9"/>
  <c r="AA31" i="9"/>
  <c r="Z31" i="9"/>
  <c r="AA28" i="9"/>
  <c r="Z28" i="9"/>
  <c r="AA25" i="9"/>
  <c r="Z25" i="9"/>
  <c r="AB58" i="9"/>
  <c r="AB55" i="9"/>
  <c r="AB52" i="9"/>
  <c r="AB49" i="9"/>
  <c r="AB46" i="9"/>
  <c r="AB43" i="9"/>
  <c r="AB40" i="9"/>
  <c r="AB37" i="9"/>
  <c r="AB34" i="9"/>
  <c r="AB31" i="9"/>
  <c r="AB28" i="9"/>
  <c r="AB25" i="9"/>
  <c r="AC58" i="9"/>
  <c r="AC55" i="9"/>
  <c r="AC52" i="9"/>
  <c r="AC49" i="9"/>
  <c r="AC46" i="9"/>
  <c r="AC43" i="9"/>
  <c r="AC40" i="9"/>
  <c r="AC37" i="9"/>
  <c r="AC34" i="9"/>
  <c r="AC31" i="9"/>
  <c r="AC28" i="9"/>
  <c r="AC25" i="9"/>
  <c r="Y58" i="9"/>
  <c r="Y55" i="9"/>
  <c r="Y52" i="9"/>
  <c r="Y49" i="9"/>
  <c r="Y46" i="9"/>
  <c r="Y43" i="9"/>
  <c r="Y40" i="9"/>
  <c r="Y37" i="9"/>
  <c r="Y34" i="9"/>
  <c r="Y31" i="9"/>
  <c r="Y28" i="9"/>
  <c r="Y25" i="9"/>
  <c r="R25" i="9"/>
  <c r="S25" i="9"/>
  <c r="T25" i="9"/>
  <c r="U25" i="9"/>
  <c r="V25" i="9"/>
  <c r="W25" i="9"/>
  <c r="X25" i="9"/>
  <c r="R28" i="9"/>
  <c r="S28" i="9"/>
  <c r="T28" i="9"/>
  <c r="U28" i="9"/>
  <c r="V28" i="9"/>
  <c r="W28" i="9"/>
  <c r="X28" i="9"/>
  <c r="R31" i="9"/>
  <c r="S31" i="9"/>
  <c r="T31" i="9"/>
  <c r="U31" i="9"/>
  <c r="V31" i="9"/>
  <c r="W31" i="9"/>
  <c r="X31" i="9"/>
  <c r="R34" i="9"/>
  <c r="S34" i="9"/>
  <c r="T34" i="9"/>
  <c r="U34" i="9"/>
  <c r="V34" i="9"/>
  <c r="W34" i="9"/>
  <c r="X34" i="9"/>
  <c r="R37" i="9"/>
  <c r="S37" i="9"/>
  <c r="T37" i="9"/>
  <c r="U37" i="9"/>
  <c r="V37" i="9"/>
  <c r="W37" i="9"/>
  <c r="X37" i="9"/>
  <c r="R40" i="9"/>
  <c r="S40" i="9"/>
  <c r="T40" i="9"/>
  <c r="U40" i="9"/>
  <c r="V40" i="9"/>
  <c r="W40" i="9"/>
  <c r="X40" i="9"/>
  <c r="R43" i="9"/>
  <c r="S43" i="9"/>
  <c r="T43" i="9"/>
  <c r="U43" i="9"/>
  <c r="V43" i="9"/>
  <c r="W43" i="9"/>
  <c r="X43" i="9"/>
  <c r="R46" i="9"/>
  <c r="S46" i="9"/>
  <c r="T46" i="9"/>
  <c r="U46" i="9"/>
  <c r="V46" i="9"/>
  <c r="W46" i="9"/>
  <c r="X46" i="9"/>
  <c r="R49" i="9"/>
  <c r="S49" i="9"/>
  <c r="T49" i="9"/>
  <c r="U49" i="9"/>
  <c r="V49" i="9"/>
  <c r="W49" i="9"/>
  <c r="X49" i="9"/>
  <c r="R52" i="9"/>
  <c r="S52" i="9"/>
  <c r="T52" i="9"/>
  <c r="U52" i="9"/>
  <c r="V52" i="9"/>
  <c r="W52" i="9"/>
  <c r="X52" i="9"/>
  <c r="R55" i="9"/>
  <c r="S55" i="9"/>
  <c r="T55" i="9"/>
  <c r="U55" i="9"/>
  <c r="V55" i="9"/>
  <c r="W55" i="9"/>
  <c r="X55" i="9"/>
  <c r="R58" i="9"/>
  <c r="S58" i="9"/>
  <c r="T58" i="9"/>
  <c r="U58" i="9"/>
  <c r="V58" i="9"/>
  <c r="W58" i="9"/>
  <c r="X58" i="9"/>
  <c r="Q25" i="9"/>
  <c r="Q28" i="9"/>
  <c r="Q31" i="9"/>
  <c r="Q34" i="9"/>
  <c r="Q37" i="9"/>
  <c r="Q40" i="9"/>
  <c r="Q43" i="9"/>
  <c r="Q46" i="9"/>
  <c r="Q49" i="9"/>
  <c r="Q52" i="9"/>
  <c r="Q55" i="9"/>
  <c r="Q58" i="9"/>
  <c r="AW26" i="9"/>
  <c r="AW27" i="9"/>
  <c r="AW29" i="9"/>
  <c r="AW30" i="9"/>
  <c r="AW32" i="9"/>
  <c r="AW33" i="9"/>
  <c r="AW35" i="9"/>
  <c r="AW36" i="9"/>
  <c r="AW38" i="9"/>
  <c r="AW39" i="9"/>
  <c r="AW41" i="9"/>
  <c r="AW42" i="9"/>
  <c r="AW44" i="9"/>
  <c r="AW45" i="9"/>
  <c r="AW47" i="9"/>
  <c r="AW48" i="9"/>
  <c r="AW50" i="9"/>
  <c r="AW51" i="9"/>
  <c r="AW53" i="9"/>
  <c r="AW54" i="9"/>
  <c r="AW56" i="9"/>
  <c r="AW57" i="9"/>
  <c r="AW59" i="9"/>
  <c r="AW60" i="9"/>
  <c r="AW64" i="9"/>
  <c r="AW16" i="9"/>
  <c r="AW17" i="9"/>
  <c r="AX17" i="9" s="1"/>
  <c r="AY17" i="9" s="1"/>
  <c r="AW18" i="9"/>
  <c r="AX18" i="9" s="1"/>
  <c r="AY18" i="9" s="1"/>
  <c r="AW19" i="9"/>
  <c r="AX19" i="9" s="1"/>
  <c r="AY19" i="9" s="1"/>
  <c r="AW20" i="9"/>
  <c r="AW21" i="9"/>
  <c r="AX21" i="9" s="1"/>
  <c r="AY21" i="9" s="1"/>
  <c r="AW22" i="9"/>
  <c r="AX22" i="9" s="1"/>
  <c r="AY22" i="9" s="1"/>
  <c r="N70" i="9" l="1"/>
  <c r="AX47" i="9"/>
  <c r="AX35" i="9"/>
  <c r="AX16" i="9"/>
  <c r="AY16" i="9" s="1"/>
  <c r="AX51" i="9"/>
  <c r="AX39" i="9"/>
  <c r="AX27" i="9"/>
  <c r="AX56" i="9"/>
  <c r="AX44" i="9"/>
  <c r="AX38" i="9"/>
  <c r="AX32" i="9"/>
  <c r="AX26" i="9"/>
  <c r="AX53" i="9"/>
  <c r="AX41" i="9"/>
  <c r="AX29" i="9"/>
  <c r="AX57" i="9"/>
  <c r="AX45" i="9"/>
  <c r="AX33" i="9"/>
  <c r="AX20" i="9"/>
  <c r="AY20" i="9" s="1"/>
  <c r="AX64" i="9"/>
  <c r="AY64" i="9" s="1"/>
  <c r="AX50" i="9"/>
  <c r="AX60" i="9"/>
  <c r="AX54" i="9"/>
  <c r="AX48" i="9"/>
  <c r="AX42" i="9"/>
  <c r="AX36" i="9"/>
  <c r="AX30" i="9"/>
  <c r="AX59" i="9"/>
  <c r="AW31" i="9"/>
  <c r="AW43" i="9"/>
  <c r="AX43" i="9" s="1"/>
  <c r="AW58" i="9"/>
  <c r="AX58" i="9" s="1"/>
  <c r="AW25" i="9"/>
  <c r="AW46" i="9"/>
  <c r="AX46" i="9" s="1"/>
  <c r="AW34" i="9"/>
  <c r="AW52" i="9"/>
  <c r="AX52" i="9" s="1"/>
  <c r="AW40" i="9"/>
  <c r="AX40" i="9" s="1"/>
  <c r="AW37" i="9"/>
  <c r="AW49" i="9"/>
  <c r="AX49" i="9" s="1"/>
  <c r="AW28" i="9"/>
  <c r="AX28" i="9" s="1"/>
  <c r="AW55" i="9"/>
  <c r="AX55" i="9" l="1"/>
  <c r="AX34" i="9"/>
  <c r="AX37" i="9"/>
  <c r="AX31" i="9"/>
  <c r="AX25" i="9"/>
  <c r="AY60" i="9" l="1"/>
  <c r="AY57" i="9"/>
  <c r="AY54" i="9"/>
  <c r="AY51" i="9"/>
  <c r="AY48" i="9"/>
  <c r="AY45" i="9"/>
  <c r="AY44" i="9"/>
  <c r="AY42" i="9"/>
  <c r="AY41" i="9"/>
  <c r="AY39" i="9"/>
  <c r="AY36" i="9"/>
  <c r="AY33" i="9"/>
  <c r="AY30" i="9"/>
  <c r="AY26" i="9"/>
  <c r="AY27" i="9"/>
  <c r="AY29" i="9" l="1"/>
  <c r="AY35" i="9"/>
  <c r="AY50" i="9"/>
  <c r="AY56" i="9"/>
  <c r="AY32" i="9"/>
  <c r="AY38" i="9"/>
  <c r="AY47" i="9"/>
  <c r="AY53" i="9"/>
  <c r="AY59" i="9"/>
  <c r="AW10" i="9"/>
  <c r="AX10" i="9" s="1"/>
  <c r="AW11" i="9"/>
  <c r="AX11" i="9" s="1"/>
  <c r="AW12" i="9"/>
  <c r="AX12" i="9" s="1"/>
  <c r="AW13" i="9"/>
  <c r="AX13" i="9" s="1"/>
  <c r="AW14" i="9"/>
  <c r="AX14" i="9" s="1"/>
  <c r="AW15" i="9"/>
  <c r="AX15" i="9" s="1"/>
  <c r="AW23" i="9"/>
  <c r="AX23" i="9" s="1"/>
  <c r="AW24" i="9"/>
  <c r="AX24" i="9" s="1"/>
  <c r="AW9" i="9"/>
  <c r="AX9" i="9" s="1"/>
  <c r="AC8" i="9"/>
  <c r="AB8" i="9"/>
  <c r="AA8" i="9"/>
  <c r="Z8" i="9"/>
  <c r="Y8" i="9"/>
  <c r="R8" i="9"/>
  <c r="S8" i="9"/>
  <c r="T8" i="9"/>
  <c r="U8" i="9"/>
  <c r="V8" i="9"/>
  <c r="W8" i="9"/>
  <c r="X8" i="9"/>
  <c r="Q8" i="9"/>
  <c r="Y65" i="9" l="1"/>
  <c r="N10" i="34" s="1"/>
  <c r="N27" i="34" s="1"/>
  <c r="Y69" i="9"/>
  <c r="AC65" i="9"/>
  <c r="R10" i="34" s="1"/>
  <c r="R27" i="34" s="1"/>
  <c r="AC69" i="9"/>
  <c r="X65" i="9"/>
  <c r="M10" i="34" s="1"/>
  <c r="M27" i="34" s="1"/>
  <c r="X69" i="9"/>
  <c r="T65" i="9"/>
  <c r="I10" i="34" s="1"/>
  <c r="I27" i="34" s="1"/>
  <c r="T69" i="9"/>
  <c r="Z65" i="9"/>
  <c r="O10" i="34" s="1"/>
  <c r="O27" i="34" s="1"/>
  <c r="Z69" i="9"/>
  <c r="W65" i="9"/>
  <c r="L10" i="34" s="1"/>
  <c r="L27" i="34" s="1"/>
  <c r="W69" i="9"/>
  <c r="S65" i="9"/>
  <c r="H10" i="34" s="1"/>
  <c r="H27" i="34" s="1"/>
  <c r="S69" i="9"/>
  <c r="AA69" i="9"/>
  <c r="AA65" i="9"/>
  <c r="P10" i="34" s="1"/>
  <c r="P27" i="34" s="1"/>
  <c r="R65" i="9"/>
  <c r="G10" i="34" s="1"/>
  <c r="G27" i="34" s="1"/>
  <c r="R69" i="9"/>
  <c r="AB65" i="9"/>
  <c r="Q10" i="34" s="1"/>
  <c r="Q27" i="34" s="1"/>
  <c r="AB69" i="9"/>
  <c r="V69" i="9"/>
  <c r="V65" i="9"/>
  <c r="K10" i="34" s="1"/>
  <c r="K27" i="34" s="1"/>
  <c r="U69" i="9"/>
  <c r="U65" i="9"/>
  <c r="J10" i="34" s="1"/>
  <c r="J27" i="34" s="1"/>
  <c r="Q65" i="9"/>
  <c r="F10" i="34" s="1"/>
  <c r="F27" i="34" s="1"/>
  <c r="Q69" i="9"/>
  <c r="AY23" i="9"/>
  <c r="AY12" i="9"/>
  <c r="AY14" i="9"/>
  <c r="AY9" i="9"/>
  <c r="AY24" i="9"/>
  <c r="AY11" i="9"/>
  <c r="AY15" i="9"/>
  <c r="AY13" i="9"/>
  <c r="AY10" i="9"/>
  <c r="AW8" i="9"/>
  <c r="R70" i="9" l="1"/>
  <c r="W70" i="9"/>
  <c r="AC70" i="9"/>
  <c r="Z70" i="9"/>
  <c r="Y70" i="9"/>
  <c r="T70" i="9"/>
  <c r="S70" i="9"/>
  <c r="U70" i="9"/>
  <c r="AB70" i="9"/>
  <c r="AA70" i="9"/>
  <c r="X70" i="9"/>
  <c r="V70" i="9"/>
  <c r="AX8" i="9"/>
  <c r="AX69" i="9" s="1"/>
  <c r="AW69" i="9"/>
  <c r="AW65" i="9"/>
  <c r="AX65" i="9" s="1"/>
  <c r="Q70" i="9"/>
  <c r="AW70" i="9" l="1"/>
  <c r="A10" i="34" l="1"/>
  <c r="L8" i="9"/>
  <c r="L65" i="9" s="1"/>
  <c r="A12" i="34" l="1"/>
  <c r="A13" i="34"/>
  <c r="A14" i="34"/>
  <c r="A15" i="34"/>
  <c r="B3" i="34"/>
  <c r="B1" i="34"/>
  <c r="I8" i="9" l="1"/>
  <c r="I65" i="9" s="1"/>
  <c r="K8" i="9"/>
  <c r="K65" i="9" s="1"/>
  <c r="G8" i="9" l="1"/>
  <c r="G65" i="9" s="1"/>
  <c r="E8" i="9"/>
  <c r="E65" i="9" s="1"/>
  <c r="AX70" i="9" l="1"/>
  <c r="AY8" i="9"/>
  <c r="T12" i="8" l="1"/>
  <c r="D5" i="20"/>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X34" i="19"/>
  <c r="P34" i="19"/>
  <c r="L34" i="19"/>
  <c r="H34" i="19"/>
  <c r="AB38" i="19" l="1"/>
  <c r="V11" i="8" s="1"/>
  <c r="V29" i="8" s="1"/>
  <c r="T38" i="19"/>
  <c r="T11" i="8" s="1"/>
  <c r="T29" i="8" s="1"/>
  <c r="L38" i="19"/>
  <c r="R11" i="8" s="1"/>
  <c r="R29" i="8" l="1"/>
  <c r="A11" i="34"/>
  <c r="AY46" i="9"/>
  <c r="AY58" i="9"/>
  <c r="AY55" i="9"/>
  <c r="AY52" i="9"/>
  <c r="AY49" i="9"/>
  <c r="AY43" i="9"/>
  <c r="I11" i="8"/>
  <c r="K11" i="8"/>
  <c r="M11" i="8"/>
  <c r="D11" i="8"/>
  <c r="D29" i="8" s="1"/>
  <c r="K29" i="8" l="1"/>
  <c r="F31" i="8" s="1"/>
  <c r="I29" i="8"/>
  <c r="D31" i="8" s="1"/>
  <c r="M29" i="8"/>
  <c r="H31" i="8" s="1"/>
  <c r="AY40" i="9"/>
  <c r="AY37" i="9"/>
  <c r="AY34" i="9" l="1"/>
  <c r="AY31" i="9" l="1"/>
  <c r="AY28" i="9" l="1"/>
  <c r="AY25" i="9" l="1"/>
  <c r="H3" i="9" l="1"/>
  <c r="F11" i="8"/>
  <c r="AY65" i="9"/>
  <c r="H4" i="9" s="1"/>
  <c r="E8" i="43"/>
  <c r="E69" i="43" s="1"/>
  <c r="F29" i="8" l="1"/>
  <c r="F33" i="8" s="1"/>
  <c r="F37" i="8" s="1"/>
  <c r="D20" i="8"/>
  <c r="D33" i="8" s="1"/>
  <c r="D37" i="8" s="1"/>
  <c r="H3" i="43"/>
  <c r="E3" i="51" l="1"/>
  <c r="E39" i="51"/>
  <c r="E63" i="51"/>
  <c r="E32" i="51"/>
  <c r="E96" i="51"/>
  <c r="E67" i="51"/>
  <c r="E36" i="51"/>
  <c r="E34" i="51"/>
  <c r="E55" i="51"/>
  <c r="E24" i="51"/>
  <c r="E88" i="51"/>
  <c r="E59" i="51"/>
  <c r="E28" i="51"/>
  <c r="E92" i="51"/>
  <c r="E45" i="51"/>
  <c r="E78" i="51"/>
  <c r="E21" i="51"/>
  <c r="E85" i="51"/>
  <c r="E54" i="51"/>
  <c r="E33" i="51"/>
  <c r="E97" i="51"/>
  <c r="E58" i="51"/>
  <c r="E29" i="51"/>
  <c r="E93" i="51"/>
  <c r="E62" i="51"/>
  <c r="E9" i="51"/>
  <c r="E73" i="51"/>
  <c r="E42" i="51"/>
  <c r="E77" i="51"/>
  <c r="E25" i="51"/>
  <c r="E2" i="51"/>
  <c r="E37" i="51"/>
  <c r="E6" i="51"/>
  <c r="E70" i="51"/>
  <c r="E49" i="51"/>
  <c r="E15" i="51"/>
  <c r="E79" i="51"/>
  <c r="E48" i="51"/>
  <c r="E83" i="51"/>
  <c r="E52" i="51"/>
  <c r="E71" i="51"/>
  <c r="E11" i="51"/>
  <c r="E75" i="51"/>
  <c r="E18" i="51"/>
  <c r="E31" i="51"/>
  <c r="E95" i="51"/>
  <c r="E64" i="51"/>
  <c r="E35" i="51"/>
  <c r="E4" i="51"/>
  <c r="E68" i="51"/>
  <c r="E7" i="51"/>
  <c r="E87" i="51"/>
  <c r="E56" i="51"/>
  <c r="E27" i="51"/>
  <c r="E91" i="51"/>
  <c r="E60" i="51"/>
  <c r="E50" i="51"/>
  <c r="E74" i="51"/>
  <c r="E14" i="51"/>
  <c r="E57" i="51"/>
  <c r="E53" i="51"/>
  <c r="E22" i="51"/>
  <c r="E86" i="51"/>
  <c r="E65" i="51"/>
  <c r="E26" i="51"/>
  <c r="E90" i="51"/>
  <c r="E61" i="51"/>
  <c r="E30" i="51"/>
  <c r="E94" i="51"/>
  <c r="E41" i="51"/>
  <c r="E10" i="51"/>
  <c r="E13" i="51"/>
  <c r="E46" i="51"/>
  <c r="E89" i="51"/>
  <c r="E5" i="51"/>
  <c r="E69" i="51"/>
  <c r="E38" i="51"/>
  <c r="E17" i="51"/>
  <c r="E81" i="51"/>
  <c r="E47" i="51"/>
  <c r="E16" i="51"/>
  <c r="E80" i="51"/>
  <c r="E51" i="51"/>
  <c r="E20" i="51"/>
  <c r="E84" i="51"/>
  <c r="E23" i="51"/>
  <c r="E8" i="51"/>
  <c r="E72" i="51"/>
  <c r="E43" i="51"/>
  <c r="E12" i="51"/>
  <c r="E76" i="51"/>
  <c r="E82" i="51"/>
  <c r="E19" i="51"/>
  <c r="E66" i="51"/>
  <c r="E40" i="51"/>
  <c r="E44" i="51"/>
  <c r="D42" i="51"/>
  <c r="D46" i="51"/>
  <c r="D3" i="51"/>
  <c r="D77" i="51"/>
  <c r="D89" i="51"/>
  <c r="O22" i="45" s="1"/>
  <c r="H22" i="45" s="1"/>
  <c r="D53" i="51"/>
  <c r="D33" i="51"/>
  <c r="D78" i="51"/>
  <c r="O20" i="43" s="1"/>
  <c r="H20" i="43" s="1"/>
  <c r="D10" i="51"/>
  <c r="D86" i="51"/>
  <c r="O22" i="46" s="1"/>
  <c r="H22" i="46" s="1"/>
  <c r="D26" i="51"/>
  <c r="D70" i="51"/>
  <c r="O33" i="47" s="1"/>
  <c r="H33" i="47" s="1"/>
  <c r="H27" i="47" s="1"/>
  <c r="D30" i="51"/>
  <c r="D29" i="51"/>
  <c r="D23" i="51"/>
  <c r="D55" i="51"/>
  <c r="D87" i="51"/>
  <c r="O28" i="46" s="1"/>
  <c r="H28" i="46" s="1"/>
  <c r="D24" i="51"/>
  <c r="O52" i="23" s="1"/>
  <c r="D56" i="51"/>
  <c r="D88" i="51"/>
  <c r="O43" i="45" s="1"/>
  <c r="H43" i="45" s="1"/>
  <c r="D43" i="51"/>
  <c r="O59" i="52" s="1"/>
  <c r="H59" i="52" s="1"/>
  <c r="H58" i="52" s="1"/>
  <c r="D12" i="51"/>
  <c r="O51" i="9" s="1"/>
  <c r="H51" i="9" s="1"/>
  <c r="H49" i="9" s="1"/>
  <c r="D76" i="51"/>
  <c r="O46" i="47" s="1"/>
  <c r="H46" i="47" s="1"/>
  <c r="D19" i="51"/>
  <c r="D51" i="51"/>
  <c r="O41" i="25" s="1"/>
  <c r="H41" i="25" s="1"/>
  <c r="D83" i="51"/>
  <c r="O31" i="46" s="1"/>
  <c r="H31" i="46" s="1"/>
  <c r="D20" i="51"/>
  <c r="D52" i="51"/>
  <c r="O50" i="25" s="1"/>
  <c r="H50" i="25" s="1"/>
  <c r="D84" i="51"/>
  <c r="O25" i="46" s="1"/>
  <c r="H25" i="46" s="1"/>
  <c r="D27" i="51"/>
  <c r="D60" i="51"/>
  <c r="D13" i="51"/>
  <c r="O54" i="9" s="1"/>
  <c r="H54" i="9" s="1"/>
  <c r="H52" i="9" s="1"/>
  <c r="D85" i="51"/>
  <c r="O19" i="46" s="1"/>
  <c r="H19" i="46" s="1"/>
  <c r="D6" i="51"/>
  <c r="D94" i="51"/>
  <c r="D93" i="51"/>
  <c r="O23" i="44" s="1"/>
  <c r="H23" i="44" s="1"/>
  <c r="D7" i="51"/>
  <c r="D39" i="51"/>
  <c r="O47" i="52" s="1"/>
  <c r="H47" i="52" s="1"/>
  <c r="H46" i="52" s="1"/>
  <c r="D71" i="51"/>
  <c r="D8" i="51"/>
  <c r="D72" i="51"/>
  <c r="O40" i="47" s="1"/>
  <c r="H40" i="47" s="1"/>
  <c r="D75" i="51"/>
  <c r="O43" i="47" s="1"/>
  <c r="H43" i="47" s="1"/>
  <c r="D92" i="51"/>
  <c r="O48" i="45" s="1"/>
  <c r="H48" i="45" s="1"/>
  <c r="D36" i="51"/>
  <c r="D68" i="51"/>
  <c r="O22" i="35" s="1"/>
  <c r="H22" i="35" s="1"/>
  <c r="D58" i="51"/>
  <c r="O107" i="25" s="1"/>
  <c r="D57" i="51"/>
  <c r="D22" i="51"/>
  <c r="O39" i="23" s="1"/>
  <c r="D38" i="51"/>
  <c r="O44" i="52" s="1"/>
  <c r="H44" i="52" s="1"/>
  <c r="H43" i="52" s="1"/>
  <c r="D34" i="51"/>
  <c r="D18" i="51"/>
  <c r="D31" i="51"/>
  <c r="D63" i="51"/>
  <c r="O41" i="26" s="1"/>
  <c r="H41" i="26" s="1"/>
  <c r="D95" i="51"/>
  <c r="D64" i="51"/>
  <c r="O46" i="26" s="1"/>
  <c r="H46" i="26" s="1"/>
  <c r="D59" i="51"/>
  <c r="O25" i="26" s="1"/>
  <c r="D21" i="51"/>
  <c r="O25" i="23" s="1"/>
  <c r="D65" i="51"/>
  <c r="O53" i="26" s="1"/>
  <c r="H53" i="26" s="1"/>
  <c r="D5" i="51"/>
  <c r="O30" i="9" s="1"/>
  <c r="H30" i="9" s="1"/>
  <c r="H28" i="9" s="1"/>
  <c r="D97" i="51"/>
  <c r="D45" i="51"/>
  <c r="D17" i="51"/>
  <c r="O40" i="22" s="1"/>
  <c r="H40" i="22" s="1"/>
  <c r="D90" i="51"/>
  <c r="O31" i="45" s="1"/>
  <c r="H31" i="45" s="1"/>
  <c r="D9" i="51"/>
  <c r="O42" i="9" s="1"/>
  <c r="H42" i="9" s="1"/>
  <c r="H40" i="9" s="1"/>
  <c r="D62" i="51"/>
  <c r="D66" i="51"/>
  <c r="O63" i="26" s="1"/>
  <c r="H63" i="26" s="1"/>
  <c r="H54" i="26" s="1"/>
  <c r="D61" i="51"/>
  <c r="O69" i="26" s="1"/>
  <c r="D50" i="51"/>
  <c r="D15" i="51"/>
  <c r="D47" i="51"/>
  <c r="D79" i="51"/>
  <c r="D16" i="51"/>
  <c r="D48" i="51"/>
  <c r="D80" i="51"/>
  <c r="D91" i="51"/>
  <c r="O37" i="45" s="1"/>
  <c r="D54" i="51"/>
  <c r="O77" i="25" s="1"/>
  <c r="H77" i="25" s="1"/>
  <c r="D37" i="51"/>
  <c r="D74" i="51"/>
  <c r="O26" i="47" s="1"/>
  <c r="H26" i="47" s="1"/>
  <c r="D49" i="51"/>
  <c r="D41" i="51"/>
  <c r="O53" i="52" s="1"/>
  <c r="H53" i="52" s="1"/>
  <c r="H52" i="52" s="1"/>
  <c r="D40" i="51"/>
  <c r="D11" i="51"/>
  <c r="O48" i="9" s="1"/>
  <c r="H48" i="9" s="1"/>
  <c r="H46" i="9" s="1"/>
  <c r="D44" i="51"/>
  <c r="D35" i="51"/>
  <c r="O35" i="52" s="1"/>
  <c r="H35" i="52" s="1"/>
  <c r="H34" i="52" s="1"/>
  <c r="D67" i="51"/>
  <c r="O79" i="26" s="1"/>
  <c r="H79" i="26" s="1"/>
  <c r="D4" i="51"/>
  <c r="D25" i="51"/>
  <c r="O69" i="23" s="1"/>
  <c r="D69" i="51"/>
  <c r="D14" i="51"/>
  <c r="D81" i="51"/>
  <c r="D73" i="51"/>
  <c r="O19" i="47" s="1"/>
  <c r="H19" i="47" s="1"/>
  <c r="D2" i="51"/>
  <c r="D82" i="51"/>
  <c r="D32" i="51"/>
  <c r="D96" i="51"/>
  <c r="D28" i="51"/>
  <c r="O31" i="25" l="1"/>
  <c r="H31" i="25" s="1"/>
  <c r="O49" i="47"/>
  <c r="H49" i="47" s="1"/>
  <c r="O37" i="47"/>
  <c r="H37" i="47" s="1"/>
  <c r="O40" i="44"/>
  <c r="H40" i="44" s="1"/>
  <c r="O25" i="35"/>
  <c r="O29" i="35"/>
  <c r="H29" i="35" s="1"/>
  <c r="H45" i="44"/>
  <c r="O52" i="44"/>
  <c r="H52" i="44" s="1"/>
  <c r="O45" i="45"/>
  <c r="O59" i="25"/>
  <c r="H59" i="25" s="1"/>
  <c r="H51" i="25" s="1"/>
  <c r="O23" i="45"/>
  <c r="H76" i="25"/>
  <c r="H69" i="25" s="1"/>
  <c r="O38" i="52"/>
  <c r="H38" i="52" s="1"/>
  <c r="H37" i="52" s="1"/>
  <c r="O25" i="43"/>
  <c r="O21" i="43" s="1"/>
  <c r="H25" i="44"/>
  <c r="H24" i="44" s="1"/>
  <c r="O95" i="25"/>
  <c r="H95" i="25" s="1"/>
  <c r="H87" i="25" s="1"/>
  <c r="O45" i="23"/>
  <c r="O40" i="23" s="1"/>
  <c r="O76" i="23"/>
  <c r="O70" i="23" s="1"/>
  <c r="O24" i="9"/>
  <c r="H24" i="9" s="1"/>
  <c r="H8" i="9" s="1"/>
  <c r="O27" i="9"/>
  <c r="H27" i="9" s="1"/>
  <c r="H25" i="9" s="1"/>
  <c r="O25" i="33"/>
  <c r="H25" i="33" s="1"/>
  <c r="H17" i="33" s="1"/>
  <c r="O35" i="22"/>
  <c r="H35" i="22" s="1"/>
  <c r="H31" i="22" s="1"/>
  <c r="H25" i="25"/>
  <c r="H21" i="25" s="1"/>
  <c r="O25" i="49"/>
  <c r="H25" i="49" s="1"/>
  <c r="H8" i="49" s="1"/>
  <c r="O39" i="9"/>
  <c r="H39" i="9" s="1"/>
  <c r="H37" i="9" s="1"/>
  <c r="O45" i="22"/>
  <c r="O41" i="22" s="1"/>
  <c r="H39" i="45"/>
  <c r="H38" i="45" s="1"/>
  <c r="O86" i="25"/>
  <c r="H86" i="25" s="1"/>
  <c r="H78" i="25" s="1"/>
  <c r="H48" i="47"/>
  <c r="H47" i="47" s="1"/>
  <c r="O33" i="9"/>
  <c r="H33" i="9" s="1"/>
  <c r="H31" i="9" s="1"/>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H47" i="26" s="1"/>
  <c r="O32" i="52"/>
  <c r="H32" i="52" s="1"/>
  <c r="H31" i="52" s="1"/>
  <c r="H42" i="47"/>
  <c r="H41" i="47" s="1"/>
  <c r="O29" i="46"/>
  <c r="O31" i="33"/>
  <c r="H31" i="33" s="1"/>
  <c r="H26" i="33" s="1"/>
  <c r="O20" i="46"/>
  <c r="O43" i="43"/>
  <c r="H43" i="43" s="1"/>
  <c r="H39" i="43" s="1"/>
  <c r="O57" i="9"/>
  <c r="H57" i="9" s="1"/>
  <c r="H55" i="9" s="1"/>
  <c r="O50" i="52"/>
  <c r="H50" i="52" s="1"/>
  <c r="H49" i="52" s="1"/>
  <c r="O41" i="52"/>
  <c r="H41" i="52" s="1"/>
  <c r="H40" i="52" s="1"/>
  <c r="O60" i="9"/>
  <c r="H60" i="9" s="1"/>
  <c r="H58" i="9" s="1"/>
  <c r="O32" i="24"/>
  <c r="H32" i="24" s="1"/>
  <c r="H24" i="24" s="1"/>
  <c r="O38" i="47"/>
  <c r="O36" i="9"/>
  <c r="H36" i="9" s="1"/>
  <c r="H34" i="9" s="1"/>
  <c r="O32" i="25"/>
  <c r="H27" i="46"/>
  <c r="H26" i="46" s="1"/>
  <c r="O62" i="52"/>
  <c r="H62" i="52" s="1"/>
  <c r="H61" i="52" s="1"/>
  <c r="O45" i="9"/>
  <c r="H45" i="9" s="1"/>
  <c r="H43" i="9" s="1"/>
  <c r="O56" i="52"/>
  <c r="H56" i="52" s="1"/>
  <c r="H55" i="52" s="1"/>
  <c r="O31" i="22"/>
  <c r="O8" i="26"/>
  <c r="H25" i="26"/>
  <c r="H8" i="26" s="1"/>
  <c r="O9" i="52"/>
  <c r="H9" i="52" s="1"/>
  <c r="O24" i="52"/>
  <c r="H24" i="52" s="1"/>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44" i="45"/>
  <c r="H45" i="45"/>
  <c r="H44" i="45" s="1"/>
  <c r="O72" i="26"/>
  <c r="O52" i="22"/>
  <c r="O51" i="22" s="1"/>
  <c r="O50" i="22"/>
  <c r="O44" i="47"/>
  <c r="H45" i="47"/>
  <c r="H44" i="47" s="1"/>
  <c r="H45" i="23"/>
  <c r="H40" i="23"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O34" i="47" l="1"/>
  <c r="O51" i="25"/>
  <c r="H23" i="35"/>
  <c r="H64" i="35" s="1"/>
  <c r="H18" i="8" s="1"/>
  <c r="O23" i="35"/>
  <c r="O64" i="35" s="1"/>
  <c r="H76" i="23"/>
  <c r="H70" i="23" s="1"/>
  <c r="H41" i="44"/>
  <c r="O60" i="25"/>
  <c r="O21" i="25"/>
  <c r="O32" i="43"/>
  <c r="H45" i="22"/>
  <c r="H41" i="22" s="1"/>
  <c r="O8" i="49"/>
  <c r="H37" i="24"/>
  <c r="H33" i="24" s="1"/>
  <c r="O8" i="24"/>
  <c r="O24" i="44"/>
  <c r="H39" i="47"/>
  <c r="H38" i="47" s="1"/>
  <c r="O26" i="33"/>
  <c r="O26" i="46"/>
  <c r="O57" i="46" s="1"/>
  <c r="H39" i="25"/>
  <c r="H32" i="25" s="1"/>
  <c r="H25" i="43"/>
  <c r="H21" i="43" s="1"/>
  <c r="O17" i="33"/>
  <c r="H36" i="47"/>
  <c r="H34" i="47" s="1"/>
  <c r="H65" i="9"/>
  <c r="H30" i="46"/>
  <c r="H29" i="46" s="1"/>
  <c r="O24" i="24"/>
  <c r="H41" i="24"/>
  <c r="H38" i="24" s="1"/>
  <c r="H69" i="9"/>
  <c r="H74" i="45"/>
  <c r="H22" i="8" s="1"/>
  <c r="H21" i="46"/>
  <c r="H20" i="46" s="1"/>
  <c r="H8" i="52"/>
  <c r="H65" i="52" s="1"/>
  <c r="H10" i="8" s="1"/>
  <c r="O26" i="26"/>
  <c r="H29" i="26"/>
  <c r="H26" i="26" s="1"/>
  <c r="O8" i="33"/>
  <c r="H16" i="33"/>
  <c r="H8" i="33" s="1"/>
  <c r="H63" i="33" s="1"/>
  <c r="O66" i="47"/>
  <c r="O46" i="22"/>
  <c r="H50" i="22"/>
  <c r="H46" i="22" s="1"/>
  <c r="H84" i="44"/>
  <c r="O26" i="43"/>
  <c r="H31" i="43"/>
  <c r="H26" i="43" s="1"/>
  <c r="O70" i="26"/>
  <c r="H72" i="26"/>
  <c r="H70" i="26" s="1"/>
  <c r="O8" i="22"/>
  <c r="H25" i="22"/>
  <c r="H8" i="22" s="1"/>
  <c r="O8" i="25"/>
  <c r="H20" i="25"/>
  <c r="H8" i="25" s="1"/>
  <c r="O26" i="49"/>
  <c r="H31" i="49"/>
  <c r="H26" i="49" s="1"/>
  <c r="H102" i="23"/>
  <c r="O30" i="26"/>
  <c r="H39" i="26"/>
  <c r="H30" i="26" s="1"/>
  <c r="O73" i="26"/>
  <c r="H76" i="26"/>
  <c r="H73" i="26" s="1"/>
  <c r="O74" i="45"/>
  <c r="D21" i="34" s="1"/>
  <c r="O38" i="49"/>
  <c r="H39" i="49"/>
  <c r="H38" i="49" s="1"/>
  <c r="O102" i="23"/>
  <c r="O115" i="25" l="1"/>
  <c r="O119" i="25" s="1"/>
  <c r="O120" i="25" s="1"/>
  <c r="H70" i="24"/>
  <c r="H74" i="24" s="1"/>
  <c r="H75" i="24" s="1"/>
  <c r="O61" i="46"/>
  <c r="O62" i="46" s="1"/>
  <c r="D20" i="34"/>
  <c r="O106" i="23"/>
  <c r="O107" i="23" s="1"/>
  <c r="D12" i="34"/>
  <c r="O68" i="35"/>
  <c r="D17" i="34"/>
  <c r="O70" i="47"/>
  <c r="D18" i="34"/>
  <c r="H115" i="25"/>
  <c r="H16" i="8" s="1"/>
  <c r="H69" i="43"/>
  <c r="H73" i="43" s="1"/>
  <c r="H74" i="43" s="1"/>
  <c r="H66" i="47"/>
  <c r="H19" i="8" s="1"/>
  <c r="O63" i="33"/>
  <c r="H70" i="9"/>
  <c r="H11" i="8"/>
  <c r="H78" i="45"/>
  <c r="H79" i="45" s="1"/>
  <c r="H57" i="46"/>
  <c r="H61" i="46" s="1"/>
  <c r="H62" i="46" s="1"/>
  <c r="H68" i="35"/>
  <c r="H69" i="35" s="1"/>
  <c r="O66" i="49"/>
  <c r="H66" i="49"/>
  <c r="H24" i="8" s="1"/>
  <c r="H79" i="22"/>
  <c r="H83" i="22" s="1"/>
  <c r="H84" i="22" s="1"/>
  <c r="H93" i="26"/>
  <c r="H97" i="26" s="1"/>
  <c r="H98" i="26" s="1"/>
  <c r="O79" i="22"/>
  <c r="H69" i="52"/>
  <c r="H70" i="52" s="1"/>
  <c r="H13" i="8"/>
  <c r="H106" i="23"/>
  <c r="H107" i="23" s="1"/>
  <c r="H23" i="8"/>
  <c r="H88" i="44"/>
  <c r="H89" i="44" s="1"/>
  <c r="H15" i="8"/>
  <c r="H14" i="8"/>
  <c r="H67" i="33"/>
  <c r="H68" i="33" s="1"/>
  <c r="D15" i="34" l="1"/>
  <c r="H119" i="25"/>
  <c r="H120" i="25" s="1"/>
  <c r="O67" i="33"/>
  <c r="O68" i="33" s="1"/>
  <c r="D13" i="34"/>
  <c r="O83" i="22"/>
  <c r="D11" i="34"/>
  <c r="O70" i="49"/>
  <c r="D23" i="34"/>
  <c r="H20" i="8"/>
  <c r="H70" i="47"/>
  <c r="H71" i="47" s="1"/>
  <c r="H17" i="8"/>
  <c r="H21" i="8"/>
  <c r="H12" i="8"/>
  <c r="H70" i="49"/>
  <c r="H71" i="49" s="1"/>
  <c r="H29" i="8" l="1"/>
  <c r="H33" i="8" s="1"/>
  <c r="H37" i="8" s="1"/>
  <c r="D27" i="34"/>
</calcChain>
</file>

<file path=xl/sharedStrings.xml><?xml version="1.0" encoding="utf-8"?>
<sst xmlns="http://schemas.openxmlformats.org/spreadsheetml/2006/main" count="1141" uniqueCount="402">
  <si>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</si>
  <si>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</si>
  <si>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</si>
  <si>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</si>
  <si>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</si>
  <si>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</si>
  <si>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</si>
  <si>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</si>
  <si>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</si>
  <si>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</si>
  <si>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</si>
  <si>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</si>
  <si>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</si>
  <si>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</si>
  <si>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</si>
  <si>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</si>
  <si>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</si>
  <si>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</si>
  <si>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</si>
  <si>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</si>
  <si>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</si>
  <si>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</si>
  <si>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</si>
  <si>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</si>
  <si>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</si>
  <si>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</si>
  <si>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</si>
  <si>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</si>
  <si>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</si>
  <si>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</si>
  <si>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</si>
  <si>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</si>
  <si>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</si>
  <si>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</si>
  <si>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</si>
  <si>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</si>
  <si>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</si>
  <si>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</si>
  <si>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</si>
  <si>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</si>
  <si>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</si>
  <si>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</si>
  <si>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</si>
  <si>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</si>
  <si>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</si>
  <si>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</si>
  <si>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</si>
  <si>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</si>
  <si>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</si>
  <si>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</si>
  <si>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</si>
  <si>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</si>
  <si>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</si>
  <si>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</si>
  <si>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</si>
  <si>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</si>
  <si>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</si>
  <si>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</si>
  <si>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</si>
  <si>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</si>
  <si>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</si>
  <si>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to Dec 15</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</si>
  <si>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</si>
  <si>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</si>
  <si>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</si>
  <si>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</si>
  <si>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</si>
  <si>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</si>
  <si>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</si>
  <si>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</si>
  <si>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</si>
  <si>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</si>
  <si>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</si>
  <si>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</si>
  <si>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</si>
  <si>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</si>
  <si>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</si>
  <si>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</si>
  <si>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</si>
  <si>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</si>
  <si>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</si>
  <si>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</si>
  <si>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</si>
  <si>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</si>
  <si>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</si>
  <si>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</si>
  <si>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</si>
  <si>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</si>
  <si>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</si>
  <si>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</si>
  <si>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</si>
  <si>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</si>
  <si>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</si>
  <si>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</si>
  <si>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</si>
  <si>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</si>
  <si>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</si>
  <si>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</si>
  <si>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</si>
  <si>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</si>
  <si>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</si>
  <si>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</si>
  <si>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</si>
  <si>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</si>
  <si>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</si>
  <si>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</si>
  <si>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</si>
  <si>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</si>
  <si>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</si>
  <si>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</si>
  <si>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</si>
  <si>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</si>
  <si>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</si>
  <si>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</si>
  <si>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</si>
  <si>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</si>
  <si>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</si>
  <si>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</si>
  <si>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</si>
  <si>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</si>
  <si>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</si>
  <si>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</si>
  <si>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</si>
  <si>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</si>
  <si>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</si>
  <si>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</si>
  <si>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</si>
  <si>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</si>
  <si>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</si>
  <si>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</si>
  <si>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</si>
  <si>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</si>
  <si>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</si>
  <si>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</si>
  <si>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</si>
  <si>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</si>
  <si>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</si>
  <si>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</si>
  <si>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</si>
  <si>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</si>
  <si>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</si>
  <si>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</si>
  <si>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</si>
  <si>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</si>
  <si>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</si>
  <si>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</si>
  <si>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</si>
  <si>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</si>
  <si>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</si>
  <si>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</si>
  <si>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</si>
  <si>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</si>
  <si>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</si>
  <si>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</si>
  <si>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</si>
  <si>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</si>
  <si>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</si>
  <si>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</si>
  <si>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</si>
  <si>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</si>
  <si>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</si>
  <si>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</si>
  <si>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</si>
  <si>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</si>
  <si>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</si>
  <si>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</si>
  <si>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</si>
  <si>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</si>
  <si>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</si>
  <si>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</si>
  <si>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</si>
  <si>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</si>
  <si>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</si>
  <si>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</si>
  <si>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</si>
  <si>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</si>
  <si>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</si>
  <si>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</si>
  <si>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</si>
  <si>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</si>
  <si>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</si>
  <si>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</si>
  <si>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</si>
  <si>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</si>
  <si>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</si>
  <si>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</si>
  <si>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</si>
  <si>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</si>
  <si>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</si>
  <si>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</si>
  <si>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</si>
  <si>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</si>
  <si>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</si>
  <si>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</si>
  <si>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</si>
  <si>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</si>
  <si>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</si>
  <si>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</si>
  <si>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</si>
  <si>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</si>
  <si>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</si>
  <si>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</si>
  <si>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</si>
  <si>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</si>
  <si>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</si>
  <si>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</si>
  <si>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</si>
  <si>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</si>
  <si>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</si>
  <si>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</si>
  <si>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</si>
  <si>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</si>
  <si>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</si>
  <si>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</si>
  <si>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</si>
  <si>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</si>
  <si>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</si>
  <si>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</si>
  <si>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</si>
  <si>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</si>
  <si>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</si>
  <si>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</si>
  <si>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</si>
  <si>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</si>
  <si>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</si>
  <si>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</si>
  <si>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</si>
  <si>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</si>
  <si>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</si>
  <si>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</si>
  <si>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</si>
  <si>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</si>
  <si>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</si>
  <si>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</si>
  <si>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</si>
  <si>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</si>
  <si>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</si>
  <si>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</si>
  <si>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</si>
  <si>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</si>
  <si>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</si>
  <si>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</si>
  <si>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</si>
  <si>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</si>
  <si>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</si>
  <si>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</si>
  <si>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</si>
  <si>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</si>
  <si>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</si>
  <si>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</si>
  <si>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</si>
  <si>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</si>
  <si>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</si>
  <si>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</si>
  <si>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</si>
  <si>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</si>
  <si>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</si>
  <si>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</si>
  <si>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</si>
  <si>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</si>
  <si>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</si>
  <si>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</si>
  <si>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</si>
  <si>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</si>
  <si>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</si>
  <si>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</si>
  <si>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</si>
  <si>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</si>
  <si>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</si>
  <si>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</si>
  <si>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</si>
  <si>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</si>
  <si>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</si>
  <si>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</si>
  <si>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</si>
  <si>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</si>
  <si>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</si>
  <si>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</si>
  <si>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</si>
  <si>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</si>
  <si>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</si>
  <si>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</si>
  <si>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</si>
  <si>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</si>
  <si>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</si>
  <si>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</si>
  <si>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</si>
  <si>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</si>
  <si>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ZK100.K200.C006</t>
  </si>
  <si>
    <t>ZK101.K207.C006</t>
  </si>
  <si>
    <t>ZK101.K208.C006</t>
  </si>
  <si>
    <t>ZK101.K209.C006</t>
  </si>
  <si>
    <t>ZK101.K210.C006</t>
  </si>
  <si>
    <t>ZK101.K211.C006</t>
  </si>
  <si>
    <t>ZK101.K212.C006</t>
  </si>
  <si>
    <t>ZK101.K213.C006</t>
  </si>
  <si>
    <t>ZK101.K214.C006</t>
  </si>
  <si>
    <t>ZK101.K215.C006</t>
  </si>
  <si>
    <t>ZK101.K216.C006</t>
  </si>
  <si>
    <t>ZK101.K217.C006</t>
  </si>
  <si>
    <t>ZK101.K218.C006</t>
  </si>
  <si>
    <t>ZK101.K219.C006</t>
  </si>
  <si>
    <t>ZK101.K200.C006</t>
  </si>
  <si>
    <t>Actual Spend 2015/16</t>
  </si>
  <si>
    <t>Actual Spend 2016/17</t>
  </si>
  <si>
    <t>ZK102.K201.C006</t>
  </si>
  <si>
    <t>ZK102.K115.C006</t>
  </si>
  <si>
    <t>ZK102.K116.C006</t>
  </si>
  <si>
    <t>ZK102.K202.C006</t>
  </si>
  <si>
    <t>ZK102.K203.C006</t>
  </si>
  <si>
    <t>ZK103.K161.C006</t>
  </si>
  <si>
    <t>ZK103.K223.C006</t>
  </si>
  <si>
    <t>ZK103.K224.C006</t>
  </si>
  <si>
    <t>ZK103.K225.C006</t>
  </si>
  <si>
    <t>ZK103.K226.C006</t>
  </si>
  <si>
    <t>ZK103.K227.C006</t>
  </si>
  <si>
    <t>ZK104.K231.C006</t>
  </si>
  <si>
    <t>ZK104.K232.C006</t>
  </si>
  <si>
    <t>ZK104.K233.C006</t>
  </si>
  <si>
    <t>ZK100 - Programme and Delivery</t>
  </si>
  <si>
    <t>ZK100.K207.C006</t>
  </si>
  <si>
    <t>ZK100.K208.C006</t>
  </si>
  <si>
    <t>ZK100.K209.C006</t>
  </si>
  <si>
    <t>ZK100.K210.C006</t>
  </si>
  <si>
    <t>ZK100.K211.C006</t>
  </si>
  <si>
    <t>ZK100.K212.C006</t>
  </si>
  <si>
    <t>ZK100.K213.C006</t>
  </si>
  <si>
    <t>ZK100.K214.C006</t>
  </si>
  <si>
    <t>ZK100.K215.C006</t>
  </si>
  <si>
    <t>ZK100.K216.C006</t>
  </si>
  <si>
    <t>ZK100.K217.C006</t>
  </si>
  <si>
    <t>ZK100.K218.C006</t>
  </si>
  <si>
    <t>ZK100.K219.C006</t>
  </si>
  <si>
    <t>ZK105.K237.C006</t>
  </si>
  <si>
    <t>ZK105.K238.C006</t>
  </si>
  <si>
    <t>ZK105.K239.C006</t>
  </si>
  <si>
    <t>ZK105.K240.C006</t>
  </si>
  <si>
    <t>ZK106.K244.C006</t>
  </si>
  <si>
    <t>ZK106.K245.C006</t>
  </si>
  <si>
    <t>ZK106.K246.C006</t>
  </si>
  <si>
    <t>ZK106.K247.C006</t>
  </si>
  <si>
    <t>ZK106.K128.C006</t>
  </si>
  <si>
    <t>ZK106.K248.C006</t>
  </si>
  <si>
    <t>ZK106.K249.C006</t>
  </si>
  <si>
    <t>ZK106.K250.C006</t>
  </si>
  <si>
    <t>ZK106.K251.C006</t>
  </si>
  <si>
    <t>ZK106.K252.C006</t>
  </si>
  <si>
    <t>ZK106.K253.C006</t>
  </si>
  <si>
    <t>ZK107.K136.C006</t>
  </si>
  <si>
    <t>ZK107.K257.C006</t>
  </si>
  <si>
    <t>ZK107.K258.C006</t>
  </si>
  <si>
    <t>ZK107.K259.C006</t>
  </si>
  <si>
    <t>ZK107.K260.C006</t>
  </si>
  <si>
    <t>ZK107.K261.C006</t>
  </si>
  <si>
    <t>ZK107.K145.C006</t>
  </si>
  <si>
    <t>ZK107.K137.C006</t>
  </si>
  <si>
    <t>ZK107.K265.C006</t>
  </si>
  <si>
    <t>ZK108.K162.C006</t>
  </si>
  <si>
    <t>ZK108.K266.C006</t>
  </si>
  <si>
    <t>ZK109.K270.C006</t>
  </si>
  <si>
    <t>ZK109.K271.C006</t>
  </si>
  <si>
    <t>ZK109.K138.C006</t>
  </si>
  <si>
    <t>ZK109.K158.C006</t>
  </si>
  <si>
    <t>ZK109.K159.C006</t>
  </si>
  <si>
    <t>ZK109.K272.C006</t>
  </si>
  <si>
    <t>ZK109.K273.C006</t>
  </si>
  <si>
    <t>ZK109.K274.C006</t>
  </si>
  <si>
    <t>ZK110.K278.C006</t>
  </si>
  <si>
    <t>ZK110.K279.C006</t>
  </si>
  <si>
    <t>ZK110.K280.C006</t>
  </si>
  <si>
    <t>ZK110.K281.C006</t>
  </si>
  <si>
    <t>ZK110.K282.C006</t>
  </si>
  <si>
    <t>ZK111.K129.C006</t>
  </si>
  <si>
    <t>ZK111.K246.C006</t>
  </si>
  <si>
    <t>ZK111.K106.C006</t>
  </si>
  <si>
    <t>ZK111.K283.C006</t>
  </si>
  <si>
    <t>ZK111.K105.C006</t>
  </si>
  <si>
    <t>ZK112.K170.C006</t>
  </si>
  <si>
    <t>ZK112.K287.C006</t>
  </si>
  <si>
    <t>ZK112.K288.C006</t>
  </si>
  <si>
    <t>ZK112.K120.C006</t>
  </si>
  <si>
    <t>ZK112.K289.C006</t>
  </si>
  <si>
    <t>ZK113.K293.C006</t>
  </si>
  <si>
    <t>ZK113.K294.C006</t>
  </si>
  <si>
    <t>ZK113.K295.C006</t>
  </si>
  <si>
    <t>ZK114.K299.C006</t>
  </si>
  <si>
    <t>ZK114.K130.C006</t>
  </si>
  <si>
    <t>15/16 FY</t>
  </si>
  <si>
    <t>16/17 YTD</t>
  </si>
  <si>
    <t>16/17 Enc</t>
  </si>
  <si>
    <t>Actuals</t>
  </si>
  <si>
    <t>ZK100 - Programme &amp; Delivery</t>
  </si>
  <si>
    <t>name</t>
  </si>
  <si>
    <t>n/a</t>
  </si>
  <si>
    <t>Sam Kind</t>
  </si>
  <si>
    <t>Sheet set up</t>
  </si>
  <si>
    <t>v1</t>
  </si>
  <si>
    <t>Transferred to new format</t>
  </si>
  <si>
    <t>v2</t>
  </si>
  <si>
    <t>General admin holding budget</t>
  </si>
  <si>
    <t>number</t>
  </si>
  <si>
    <t>Hull Dance</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</si>
</sst>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 #,##0.00_-;_-* &quot;-&quot;??_-;_-@_-"/>
    <numFmt numFmtId="164" formatCode="&quot;£&quot;#,##0.00"/>
    <numFmt numFmtId="165" formatCode="&quot;£&quot;#,##0"/>
    <numFmt numFmtId="166" formatCode="dd/mm/yyyy;@"/>
    <numFmt numFmtId="167" formatCode="#,##0;\(#,##0\)"/>
    <numFmt numFmtId="168" formatCode="_-* #,##0_-;\-* #,##0_-;_-* &quot;-&quot;??_-;_-@_-"/>
  </numFmts>
  <fonts count="23"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s>
  <fills count="11">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s>
  <borders count="113">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s>
  <cellStyleXfs count="2">
    <xf numFmtId="0" fontId="0" fillId="0" borderId="0"/>
    <xf numFmtId="43" fontId="20" fillId="0" borderId="0" applyFont="0" applyFill="0" applyBorder="0" applyAlignment="0" applyProtection="0"/>
  </cellStyleXfs>
  <cellXfs count="732">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2">
    <cellStyle name="Comma" xfId="1" builtinId="3"/>
    <cellStyle name="Normal" xfId="0" builtinId="0"/>
  </cellStyles>
  <dxfs count="18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Actuals%20test\Data%20t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TB calc"/>
      <sheetName val="Enc calc"/>
      <sheetName val="Sum table"/>
      <sheetName val="Sheet1"/>
      <sheetName val="Data table"/>
      <sheetName val="Check"/>
    </sheetNames>
    <sheetDataSet>
      <sheetData sheetId="0"/>
      <sheetData sheetId="1"/>
      <sheetData sheetId="2">
        <row r="4">
          <cell r="AF4" t="str">
            <v>ZK100.0001.0000</v>
          </cell>
          <cell r="AG4" t="str">
            <v/>
          </cell>
        </row>
        <row r="5">
          <cell r="AF5" t="str">
            <v>ZK100.0001.0000</v>
          </cell>
          <cell r="AG5" t="str">
            <v/>
          </cell>
        </row>
        <row r="6">
          <cell r="AF6" t="str">
            <v>ZK100.0001.0000</v>
          </cell>
          <cell r="AG6" t="str">
            <v/>
          </cell>
        </row>
        <row r="7">
          <cell r="AF7" t="str">
            <v>ZK100.K100.C390</v>
          </cell>
          <cell r="AG7" t="str">
            <v/>
          </cell>
        </row>
        <row r="8">
          <cell r="AF8" t="str">
            <v>ZK100.K107.0000</v>
          </cell>
          <cell r="AG8">
            <v>10251.33</v>
          </cell>
        </row>
        <row r="9">
          <cell r="AF9" t="str">
            <v>ZK100.K115.0000</v>
          </cell>
          <cell r="AG9" t="str">
            <v/>
          </cell>
        </row>
        <row r="10">
          <cell r="AF10" t="str">
            <v>ZK100.K115.0000</v>
          </cell>
          <cell r="AG10" t="str">
            <v/>
          </cell>
        </row>
        <row r="11">
          <cell r="AF11" t="str">
            <v>ZK100.K115.0000</v>
          </cell>
          <cell r="AG11" t="str">
            <v/>
          </cell>
        </row>
        <row r="12">
          <cell r="AF12" t="str">
            <v>ZK100.K115.0000</v>
          </cell>
          <cell r="AG12" t="str">
            <v/>
          </cell>
        </row>
        <row r="13">
          <cell r="AF13" t="str">
            <v>ZK100.K115.0000</v>
          </cell>
          <cell r="AG13" t="str">
            <v/>
          </cell>
        </row>
        <row r="14">
          <cell r="AF14" t="str">
            <v>ZK100.K115.0000</v>
          </cell>
          <cell r="AG14" t="str">
            <v/>
          </cell>
        </row>
        <row r="15">
          <cell r="AF15" t="str">
            <v>ZK100.K115.I001</v>
          </cell>
          <cell r="AG15">
            <v>197.8</v>
          </cell>
        </row>
        <row r="16">
          <cell r="AF16" t="str">
            <v>ZK100.K115.I001</v>
          </cell>
          <cell r="AG16">
            <v>-29.400000000000006</v>
          </cell>
        </row>
        <row r="17">
          <cell r="AF17" t="str">
            <v>ZK100.K115.I001</v>
          </cell>
          <cell r="AG17">
            <v>100</v>
          </cell>
        </row>
        <row r="18">
          <cell r="AF18" t="str">
            <v>ZK100.K115.I001</v>
          </cell>
          <cell r="AG18">
            <v>100</v>
          </cell>
        </row>
        <row r="19">
          <cell r="AF19" t="str">
            <v>ZK100.K115.I001</v>
          </cell>
          <cell r="AG19">
            <v>241.1</v>
          </cell>
        </row>
        <row r="20">
          <cell r="AF20" t="str">
            <v>ZK100.K115.I001</v>
          </cell>
          <cell r="AG20">
            <v>270</v>
          </cell>
        </row>
        <row r="21">
          <cell r="AF21" t="str">
            <v>ZK100.K115.I001</v>
          </cell>
          <cell r="AG21">
            <v>0</v>
          </cell>
        </row>
        <row r="22">
          <cell r="AF22" t="str">
            <v>ZK100.K115.I001</v>
          </cell>
          <cell r="AG22">
            <v>0</v>
          </cell>
        </row>
        <row r="23">
          <cell r="AF23" t="str">
            <v>ZK100.K115.I001</v>
          </cell>
          <cell r="AG23">
            <v>64</v>
          </cell>
        </row>
        <row r="24">
          <cell r="AF24" t="str">
            <v>ZK100.K116.0000</v>
          </cell>
          <cell r="AG24" t="str">
            <v/>
          </cell>
        </row>
        <row r="25">
          <cell r="AF25" t="str">
            <v>ZK100.K116.0000</v>
          </cell>
          <cell r="AG25" t="str">
            <v/>
          </cell>
        </row>
        <row r="26">
          <cell r="AF26" t="str">
            <v>ZK100.K116.0000</v>
          </cell>
          <cell r="AG26" t="str">
            <v/>
          </cell>
        </row>
        <row r="27">
          <cell r="AF27" t="str">
            <v>ZK100.K116.C140</v>
          </cell>
          <cell r="AG27">
            <v>6755.83</v>
          </cell>
        </row>
        <row r="28">
          <cell r="AF28" t="str">
            <v>ZK100.K120.I001</v>
          </cell>
          <cell r="AG28">
            <v>98.8</v>
          </cell>
        </row>
        <row r="29">
          <cell r="AF29" t="str">
            <v>ZK100.K120.I001</v>
          </cell>
          <cell r="AG29" t="str">
            <v/>
          </cell>
        </row>
        <row r="30">
          <cell r="AF30" t="str">
            <v>ZK100.K120.I001</v>
          </cell>
          <cell r="AG30" t="str">
            <v/>
          </cell>
        </row>
        <row r="31">
          <cell r="AF31" t="str">
            <v>ZK100.K130.0000</v>
          </cell>
          <cell r="AG31" t="str">
            <v/>
          </cell>
        </row>
        <row r="32">
          <cell r="AF32" t="str">
            <v>ZK100.K133.0000</v>
          </cell>
          <cell r="AG32" t="str">
            <v/>
          </cell>
        </row>
        <row r="33">
          <cell r="AF33" t="str">
            <v>ZK100.K133.0000</v>
          </cell>
          <cell r="AG33" t="str">
            <v/>
          </cell>
        </row>
        <row r="34">
          <cell r="AF34" t="str">
            <v>ZK100.K133.0000</v>
          </cell>
          <cell r="AG34">
            <v>62.5</v>
          </cell>
        </row>
        <row r="35">
          <cell r="AF35" t="str">
            <v>ZK100.K138.0000</v>
          </cell>
          <cell r="AG35" t="str">
            <v/>
          </cell>
        </row>
        <row r="36">
          <cell r="AF36" t="str">
            <v>ZK100.K170.C390</v>
          </cell>
          <cell r="AG36">
            <v>210</v>
          </cell>
        </row>
        <row r="37">
          <cell r="AF37" t="str">
            <v>ZK100.K201.C020</v>
          </cell>
          <cell r="AG37" t="str">
            <v/>
          </cell>
        </row>
        <row r="38">
          <cell r="AF38" t="str">
            <v>ZK100.K201.I001</v>
          </cell>
          <cell r="AG38">
            <v>600</v>
          </cell>
        </row>
        <row r="39">
          <cell r="AF39" t="str">
            <v>ZK100.K201.I001</v>
          </cell>
          <cell r="AG39">
            <v>200</v>
          </cell>
        </row>
        <row r="40">
          <cell r="AF40" t="str">
            <v>ZK100.K201.I001</v>
          </cell>
          <cell r="AG40">
            <v>600</v>
          </cell>
        </row>
        <row r="41">
          <cell r="AF41" t="str">
            <v>ZK100.K201.I001</v>
          </cell>
          <cell r="AG41">
            <v>600</v>
          </cell>
        </row>
        <row r="42">
          <cell r="AF42" t="str">
            <v>ZK100.K201.I001</v>
          </cell>
          <cell r="AG42">
            <v>600</v>
          </cell>
        </row>
        <row r="43">
          <cell r="AF43" t="str">
            <v>ZK100.K201.I001</v>
          </cell>
          <cell r="AG43">
            <v>600</v>
          </cell>
        </row>
        <row r="44">
          <cell r="AF44" t="str">
            <v>ZK100.K201.I001</v>
          </cell>
          <cell r="AG44">
            <v>200</v>
          </cell>
        </row>
        <row r="45">
          <cell r="AF45" t="str">
            <v>ZK100.K201.I001</v>
          </cell>
          <cell r="AG45">
            <v>200</v>
          </cell>
        </row>
        <row r="46">
          <cell r="AF46" t="str">
            <v>ZK100.K201.I001</v>
          </cell>
          <cell r="AG46">
            <v>600</v>
          </cell>
        </row>
        <row r="47">
          <cell r="AF47" t="str">
            <v>ZK100.K203.I001</v>
          </cell>
          <cell r="AG47">
            <v>1040</v>
          </cell>
        </row>
        <row r="48">
          <cell r="AF48" t="str">
            <v>ZK100.K203.I001</v>
          </cell>
          <cell r="AG48" t="str">
            <v/>
          </cell>
        </row>
        <row r="49">
          <cell r="AF49" t="str">
            <v>ZK100.K203.I001</v>
          </cell>
          <cell r="AG49">
            <v>225</v>
          </cell>
        </row>
        <row r="50">
          <cell r="AF50" t="str">
            <v>ZK100.K203.I001</v>
          </cell>
          <cell r="AG50" t="str">
            <v/>
          </cell>
        </row>
        <row r="51">
          <cell r="AF51" t="str">
            <v>ZK100.K244.C390</v>
          </cell>
          <cell r="AG51" t="str">
            <v/>
          </cell>
        </row>
        <row r="52">
          <cell r="AF52" t="str">
            <v>ZK100.K270.C390</v>
          </cell>
          <cell r="AG52" t="str">
            <v/>
          </cell>
        </row>
        <row r="53">
          <cell r="AF53" t="str">
            <v>ZK101.K207.C141</v>
          </cell>
          <cell r="AG53">
            <v>1800</v>
          </cell>
        </row>
        <row r="54">
          <cell r="AF54" t="str">
            <v>ZK101.K207.C141</v>
          </cell>
          <cell r="AG54">
            <v>0</v>
          </cell>
        </row>
        <row r="55">
          <cell r="AF55" t="str">
            <v>ZK101.K207.C900</v>
          </cell>
          <cell r="AG55" t="str">
            <v/>
          </cell>
        </row>
        <row r="56">
          <cell r="AF56" t="str">
            <v>ZK102.K138.0000</v>
          </cell>
          <cell r="AG56" t="str">
            <v/>
          </cell>
        </row>
        <row r="57">
          <cell r="AF57" t="str">
            <v>ZK102.K201.0000</v>
          </cell>
          <cell r="AG57" t="str">
            <v/>
          </cell>
        </row>
        <row r="58">
          <cell r="AF58" t="str">
            <v>ZK102.K201.0000</v>
          </cell>
          <cell r="AG58">
            <v>140</v>
          </cell>
        </row>
        <row r="59">
          <cell r="AF59" t="str">
            <v>ZK102.K202.0000</v>
          </cell>
          <cell r="AG59" t="str">
            <v/>
          </cell>
        </row>
        <row r="60">
          <cell r="AF60" t="str">
            <v>ZK102.K202.0000</v>
          </cell>
          <cell r="AG60">
            <v>250</v>
          </cell>
        </row>
        <row r="61">
          <cell r="AF61" t="str">
            <v>ZK102.K202.0000</v>
          </cell>
          <cell r="AG61" t="str">
            <v/>
          </cell>
        </row>
        <row r="62">
          <cell r="AF62" t="str">
            <v>ZK102.K203.0000</v>
          </cell>
          <cell r="AG62" t="str">
            <v/>
          </cell>
        </row>
        <row r="63">
          <cell r="AF63" t="str">
            <v>ZK102.K203.I001</v>
          </cell>
          <cell r="AG63">
            <v>450</v>
          </cell>
        </row>
        <row r="64">
          <cell r="AF64" t="str">
            <v>ZK103.K116.C020</v>
          </cell>
          <cell r="AG64" t="str">
            <v/>
          </cell>
        </row>
        <row r="65">
          <cell r="AF65" t="str">
            <v>ZK103.K116.C020</v>
          </cell>
          <cell r="AG65" t="str">
            <v/>
          </cell>
        </row>
        <row r="66">
          <cell r="AF66" t="str">
            <v>ZK103.K116.C020</v>
          </cell>
          <cell r="AG66" t="str">
            <v/>
          </cell>
        </row>
        <row r="67">
          <cell r="AF67" t="str">
            <v>ZK106.K161.0000</v>
          </cell>
          <cell r="AG67" t="str">
            <v/>
          </cell>
        </row>
        <row r="68">
          <cell r="AF68" t="str">
            <v>ZK106.K161.0000</v>
          </cell>
          <cell r="AG68" t="str">
            <v/>
          </cell>
        </row>
        <row r="69">
          <cell r="AF69" t="str">
            <v>ZK109.K270.C140</v>
          </cell>
          <cell r="AG69">
            <v>5425</v>
          </cell>
        </row>
        <row r="70">
          <cell r="AF70" t="str">
            <v>ZK109.K304.0000</v>
          </cell>
          <cell r="AG70" t="str">
            <v/>
          </cell>
        </row>
        <row r="71">
          <cell r="AF71" t="str">
            <v>ZK109.K304.C009</v>
          </cell>
          <cell r="AG71" t="str">
            <v/>
          </cell>
        </row>
        <row r="72">
          <cell r="AF72" t="str">
            <v>ZK114.K133.0000</v>
          </cell>
          <cell r="AG72" t="str">
            <v/>
          </cell>
        </row>
        <row r="73">
          <cell r="AF73" t="str">
            <v>ZK200.K100.0000</v>
          </cell>
          <cell r="AG73">
            <v>1600</v>
          </cell>
        </row>
        <row r="74">
          <cell r="AF74" t="str">
            <v>ZK200.K100.0000</v>
          </cell>
          <cell r="AG74" t="str">
            <v/>
          </cell>
        </row>
        <row r="75">
          <cell r="AF75" t="str">
            <v>ZK200.K102.0000</v>
          </cell>
          <cell r="AG75" t="str">
            <v/>
          </cell>
        </row>
        <row r="76">
          <cell r="AF76" t="str">
            <v>ZK200.K102.0000</v>
          </cell>
          <cell r="AG76" t="str">
            <v/>
          </cell>
        </row>
        <row r="77">
          <cell r="AF77" t="str">
            <v>ZK200.K102.0000</v>
          </cell>
          <cell r="AG77" t="str">
            <v/>
          </cell>
        </row>
        <row r="78">
          <cell r="AF78" t="str">
            <v>ZK200.K115.0000</v>
          </cell>
          <cell r="AG78" t="str">
            <v/>
          </cell>
        </row>
        <row r="79">
          <cell r="AF79" t="str">
            <v>ZK200.K115.0000</v>
          </cell>
          <cell r="AG79" t="str">
            <v/>
          </cell>
        </row>
        <row r="80">
          <cell r="AF80" t="str">
            <v>ZK200.K115.0000</v>
          </cell>
          <cell r="AG80" t="str">
            <v/>
          </cell>
        </row>
        <row r="81">
          <cell r="AF81" t="str">
            <v>ZK200.K120.0000</v>
          </cell>
          <cell r="AG81" t="str">
            <v/>
          </cell>
        </row>
        <row r="82">
          <cell r="AF82" t="str">
            <v>ZK200.K120.0000</v>
          </cell>
          <cell r="AG82" t="str">
            <v/>
          </cell>
        </row>
        <row r="83">
          <cell r="AF83" t="str">
            <v>ZK200.K120.0000</v>
          </cell>
          <cell r="AG83">
            <v>39.6</v>
          </cell>
        </row>
        <row r="84">
          <cell r="AF84" t="str">
            <v>ZK200.K133.0000</v>
          </cell>
          <cell r="AG84" t="str">
            <v/>
          </cell>
        </row>
        <row r="85">
          <cell r="AF85" t="str">
            <v>ZK200.K133.0000</v>
          </cell>
          <cell r="AG85" t="str">
            <v/>
          </cell>
        </row>
        <row r="86">
          <cell r="AF86" t="str">
            <v>ZK200.K133.0000</v>
          </cell>
          <cell r="AG86" t="str">
            <v/>
          </cell>
        </row>
        <row r="87">
          <cell r="AF87" t="str">
            <v>ZK200.K133.0000</v>
          </cell>
          <cell r="AG87" t="str">
            <v/>
          </cell>
        </row>
        <row r="88">
          <cell r="AF88" t="str">
            <v>ZK200.K133.0000</v>
          </cell>
          <cell r="AG88">
            <v>20.5</v>
          </cell>
        </row>
        <row r="89">
          <cell r="AF89" t="str">
            <v>ZK200.K133.0000</v>
          </cell>
          <cell r="AG89">
            <v>10</v>
          </cell>
        </row>
        <row r="90">
          <cell r="AF90" t="str">
            <v>ZK200.K300.0000</v>
          </cell>
          <cell r="AG90">
            <v>1025.75</v>
          </cell>
        </row>
        <row r="91">
          <cell r="AF91" t="str">
            <v>ZK200.K307.0000</v>
          </cell>
          <cell r="AG91">
            <v>450</v>
          </cell>
        </row>
        <row r="92">
          <cell r="AF92" t="str">
            <v>ZK201.K104.0000</v>
          </cell>
          <cell r="AG92" t="str">
            <v/>
          </cell>
        </row>
        <row r="93">
          <cell r="AF93" t="str">
            <v>ZK201.K158.0000</v>
          </cell>
          <cell r="AG93">
            <v>5490</v>
          </cell>
        </row>
        <row r="94">
          <cell r="AF94" t="str">
            <v>ZK201.K158.0000</v>
          </cell>
          <cell r="AG94">
            <v>1600</v>
          </cell>
        </row>
        <row r="95">
          <cell r="AF95" t="str">
            <v>ZK201.K159.0000</v>
          </cell>
          <cell r="AG95" t="str">
            <v/>
          </cell>
        </row>
        <row r="96">
          <cell r="AF96" t="str">
            <v>ZK201.K160.0000</v>
          </cell>
          <cell r="AG96" t="str">
            <v/>
          </cell>
        </row>
        <row r="97">
          <cell r="AF97" t="str">
            <v>ZK201.K160.0000</v>
          </cell>
          <cell r="AG97" t="str">
            <v/>
          </cell>
        </row>
        <row r="98">
          <cell r="AF98" t="str">
            <v>ZK201.K201.0000</v>
          </cell>
          <cell r="AG98" t="str">
            <v/>
          </cell>
        </row>
        <row r="99">
          <cell r="AF99" t="str">
            <v>ZK201.K301.0000</v>
          </cell>
          <cell r="AG99" t="str">
            <v/>
          </cell>
        </row>
        <row r="100">
          <cell r="AF100" t="str">
            <v>ZK201.K301.0000</v>
          </cell>
          <cell r="AG100" t="str">
            <v/>
          </cell>
        </row>
        <row r="101">
          <cell r="AF101" t="str">
            <v>ZK201.K301.0000</v>
          </cell>
          <cell r="AG101" t="str">
            <v/>
          </cell>
        </row>
        <row r="102">
          <cell r="AF102" t="str">
            <v>ZK201.K301.0000</v>
          </cell>
          <cell r="AG102" t="str">
            <v/>
          </cell>
        </row>
        <row r="103">
          <cell r="AF103" t="str">
            <v>ZK201.K301.0000</v>
          </cell>
          <cell r="AG103">
            <v>3401.25</v>
          </cell>
        </row>
        <row r="104">
          <cell r="AF104" t="str">
            <v>ZK201.K301.0000</v>
          </cell>
          <cell r="AG104">
            <v>945.5</v>
          </cell>
        </row>
        <row r="105">
          <cell r="AF105" t="str">
            <v>ZK201.K303.0000</v>
          </cell>
          <cell r="AG105">
            <v>1350</v>
          </cell>
        </row>
        <row r="106">
          <cell r="AF106" t="str">
            <v>ZK201.K304.0000</v>
          </cell>
          <cell r="AG106" t="str">
            <v/>
          </cell>
        </row>
        <row r="107">
          <cell r="AF107" t="str">
            <v>ZK201.K304.0000</v>
          </cell>
          <cell r="AG107" t="str">
            <v/>
          </cell>
        </row>
        <row r="108">
          <cell r="AF108" t="str">
            <v>ZK201.K304.0000</v>
          </cell>
          <cell r="AG108" t="str">
            <v/>
          </cell>
        </row>
        <row r="109">
          <cell r="AF109" t="str">
            <v>ZK201.K304.0000</v>
          </cell>
          <cell r="AG109" t="str">
            <v/>
          </cell>
        </row>
        <row r="110">
          <cell r="AF110" t="str">
            <v>ZK201.K304.0000</v>
          </cell>
          <cell r="AG110" t="str">
            <v/>
          </cell>
        </row>
        <row r="111">
          <cell r="AF111" t="str">
            <v>ZK201.K304.0000</v>
          </cell>
          <cell r="AG111" t="str">
            <v/>
          </cell>
        </row>
        <row r="112">
          <cell r="AF112" t="str">
            <v>ZK201.K304.0000</v>
          </cell>
          <cell r="AG112" t="str">
            <v/>
          </cell>
        </row>
        <row r="113">
          <cell r="AF113" t="str">
            <v>ZK201.K304.0000</v>
          </cell>
          <cell r="AG113" t="str">
            <v/>
          </cell>
        </row>
        <row r="114">
          <cell r="AF114" t="str">
            <v>ZK201.K304.0000</v>
          </cell>
          <cell r="AG114" t="str">
            <v/>
          </cell>
        </row>
        <row r="115">
          <cell r="AF115" t="str">
            <v>ZK201.K304.0000</v>
          </cell>
          <cell r="AG115" t="str">
            <v/>
          </cell>
        </row>
        <row r="116">
          <cell r="AF116" t="str">
            <v>ZK201.K304.0000</v>
          </cell>
          <cell r="AG116" t="str">
            <v/>
          </cell>
        </row>
        <row r="117">
          <cell r="AF117" t="str">
            <v>ZK201.K304.0000</v>
          </cell>
          <cell r="AG117" t="str">
            <v/>
          </cell>
        </row>
        <row r="118">
          <cell r="AF118" t="str">
            <v>ZK201.K304.0000</v>
          </cell>
          <cell r="AG118" t="str">
            <v/>
          </cell>
        </row>
        <row r="119">
          <cell r="AF119" t="str">
            <v>ZK201.K304.0000</v>
          </cell>
          <cell r="AG119">
            <v>450</v>
          </cell>
        </row>
        <row r="120">
          <cell r="AF120" t="str">
            <v>ZK201.K304.0000</v>
          </cell>
          <cell r="AG120">
            <v>177</v>
          </cell>
        </row>
        <row r="121">
          <cell r="AF121" t="str">
            <v>ZK201.K304.0000</v>
          </cell>
          <cell r="AG121">
            <v>630</v>
          </cell>
        </row>
        <row r="122">
          <cell r="AF122" t="str">
            <v>ZK201.K304.0000</v>
          </cell>
          <cell r="AG122">
            <v>2010</v>
          </cell>
        </row>
        <row r="123">
          <cell r="AF123" t="str">
            <v>ZK201.K304.0000</v>
          </cell>
          <cell r="AG123">
            <v>70</v>
          </cell>
        </row>
        <row r="124">
          <cell r="AF124" t="str">
            <v>ZK201.K304.C900</v>
          </cell>
          <cell r="AG124">
            <v>1275</v>
          </cell>
        </row>
        <row r="125">
          <cell r="AF125" t="str">
            <v>ZK201.K304.C900</v>
          </cell>
          <cell r="AG125">
            <v>300</v>
          </cell>
        </row>
        <row r="126">
          <cell r="AF126" t="str">
            <v>ZK201.K307.0000</v>
          </cell>
          <cell r="AG126">
            <v>5600</v>
          </cell>
        </row>
        <row r="127">
          <cell r="AF127" t="str">
            <v>ZK201.K308.0000</v>
          </cell>
          <cell r="AG127">
            <v>1000</v>
          </cell>
        </row>
        <row r="128">
          <cell r="AF128" t="str">
            <v>ZK201.K308.0000</v>
          </cell>
          <cell r="AG128" t="str">
            <v/>
          </cell>
        </row>
        <row r="129">
          <cell r="AF129" t="str">
            <v>ZK201.K308.0000</v>
          </cell>
          <cell r="AG129" t="str">
            <v/>
          </cell>
        </row>
        <row r="130">
          <cell r="AF130" t="str">
            <v>ZK201.K309.0000</v>
          </cell>
          <cell r="AG130" t="str">
            <v/>
          </cell>
        </row>
        <row r="131">
          <cell r="AF131" t="str">
            <v>ZK201.K309.0000</v>
          </cell>
          <cell r="AG131" t="str">
            <v/>
          </cell>
        </row>
        <row r="132">
          <cell r="AF132" t="str">
            <v>ZK201.K309.0000</v>
          </cell>
          <cell r="AG132" t="str">
            <v/>
          </cell>
        </row>
        <row r="133">
          <cell r="AF133" t="str">
            <v>ZK201.K309.0000</v>
          </cell>
          <cell r="AG133" t="str">
            <v/>
          </cell>
        </row>
        <row r="134">
          <cell r="AF134" t="str">
            <v>ZK201.K309.0000</v>
          </cell>
          <cell r="AG134" t="str">
            <v/>
          </cell>
        </row>
        <row r="135">
          <cell r="AF135" t="str">
            <v>ZK201.K309.0000</v>
          </cell>
          <cell r="AG135" t="str">
            <v/>
          </cell>
        </row>
        <row r="136">
          <cell r="AF136" t="str">
            <v>ZK201.K310.0000</v>
          </cell>
          <cell r="AG136" t="str">
            <v/>
          </cell>
        </row>
        <row r="137">
          <cell r="AF137" t="str">
            <v>ZK201.K310.0000</v>
          </cell>
          <cell r="AG137">
            <v>590</v>
          </cell>
        </row>
        <row r="138">
          <cell r="AF138" t="str">
            <v>ZK201.K310.C900</v>
          </cell>
          <cell r="AG138">
            <v>2875</v>
          </cell>
        </row>
        <row r="139">
          <cell r="AF139" t="str">
            <v>ZK202.K160.0000</v>
          </cell>
          <cell r="AG139">
            <v>365</v>
          </cell>
        </row>
        <row r="140">
          <cell r="AF140" t="str">
            <v>ZK202.K319.0000</v>
          </cell>
          <cell r="AG140">
            <v>3500</v>
          </cell>
        </row>
        <row r="141">
          <cell r="AF141" t="str">
            <v>ZK203.K324.0000</v>
          </cell>
          <cell r="AG141" t="str">
            <v/>
          </cell>
        </row>
        <row r="142">
          <cell r="AF142" t="str">
            <v>ZK203.K324.0000</v>
          </cell>
          <cell r="AG142">
            <v>80000</v>
          </cell>
        </row>
        <row r="143">
          <cell r="AF143" t="str">
            <v>ZK203.K326.0000</v>
          </cell>
          <cell r="AG143" t="str">
            <v/>
          </cell>
        </row>
        <row r="144">
          <cell r="AF144" t="str">
            <v>ZK203.K326.0000</v>
          </cell>
          <cell r="AG144">
            <v>4666</v>
          </cell>
        </row>
        <row r="145">
          <cell r="AF145" t="str">
            <v>ZK203.K326.0000</v>
          </cell>
          <cell r="AG145">
            <v>10000</v>
          </cell>
        </row>
        <row r="146">
          <cell r="AF146" t="str">
            <v>ZK203.K326.0000</v>
          </cell>
          <cell r="AG146">
            <v>5000</v>
          </cell>
        </row>
        <row r="147">
          <cell r="AF147" t="str">
            <v>ZK203.K326.0000</v>
          </cell>
          <cell r="AG147">
            <v>3666</v>
          </cell>
        </row>
        <row r="148">
          <cell r="AF148" t="str">
            <v>ZK203.K326.0000</v>
          </cell>
          <cell r="AG148">
            <v>6000</v>
          </cell>
        </row>
        <row r="149">
          <cell r="AF149" t="str">
            <v>ZK203.K326.0000</v>
          </cell>
          <cell r="AG149">
            <v>6000</v>
          </cell>
        </row>
        <row r="150">
          <cell r="AF150" t="str">
            <v>ZK203.K326.0000</v>
          </cell>
          <cell r="AG150">
            <v>200</v>
          </cell>
        </row>
        <row r="151">
          <cell r="AF151" t="str">
            <v>ZK203.K326.0000</v>
          </cell>
          <cell r="AG151" t="str">
            <v/>
          </cell>
        </row>
        <row r="152">
          <cell r="AF152" t="str">
            <v>ZK203.K326.0000</v>
          </cell>
          <cell r="AG152" t="str">
            <v/>
          </cell>
        </row>
        <row r="153">
          <cell r="AF153" t="str">
            <v>ZK203.K326.0000</v>
          </cell>
          <cell r="AG153">
            <v>300</v>
          </cell>
        </row>
        <row r="154">
          <cell r="AF154" t="str">
            <v>ZK204.K134.C900</v>
          </cell>
          <cell r="AG154" t="str">
            <v/>
          </cell>
        </row>
        <row r="155">
          <cell r="AF155" t="str">
            <v>ZK204.K334.0000</v>
          </cell>
          <cell r="AG155" t="str">
            <v/>
          </cell>
        </row>
        <row r="156">
          <cell r="AF156" t="str">
            <v>ZK204.K334.0000</v>
          </cell>
          <cell r="AG156" t="str">
            <v/>
          </cell>
        </row>
        <row r="157">
          <cell r="AF157" t="str">
            <v>ZK204.K334.0000</v>
          </cell>
          <cell r="AG157" t="str">
            <v/>
          </cell>
        </row>
        <row r="158">
          <cell r="AF158" t="str">
            <v>ZK204.K334.0000</v>
          </cell>
          <cell r="AG158" t="str">
            <v/>
          </cell>
        </row>
        <row r="159">
          <cell r="AF159" t="str">
            <v>ZK204.K334.0000</v>
          </cell>
          <cell r="AG159" t="str">
            <v/>
          </cell>
        </row>
        <row r="160">
          <cell r="AF160" t="str">
            <v>ZK204.K334.0000</v>
          </cell>
          <cell r="AG160">
            <v>50</v>
          </cell>
        </row>
        <row r="161">
          <cell r="AF161" t="str">
            <v>ZK204.K334.0000</v>
          </cell>
          <cell r="AG161">
            <v>212</v>
          </cell>
        </row>
        <row r="162">
          <cell r="AF162" t="str">
            <v>ZK204.K334.C900</v>
          </cell>
          <cell r="AG162" t="str">
            <v/>
          </cell>
        </row>
        <row r="163">
          <cell r="AF163" t="str">
            <v>ZK204.K334.C900</v>
          </cell>
          <cell r="AG163" t="str">
            <v/>
          </cell>
        </row>
        <row r="164">
          <cell r="AF164" t="str">
            <v>ZK204.K334.C900</v>
          </cell>
          <cell r="AG164" t="str">
            <v/>
          </cell>
        </row>
        <row r="165">
          <cell r="AF165" t="str">
            <v>ZK204.K334.C900</v>
          </cell>
          <cell r="AG165">
            <v>4995</v>
          </cell>
        </row>
        <row r="166">
          <cell r="AF166" t="str">
            <v>ZK204.K334.C900</v>
          </cell>
          <cell r="AG166" t="str">
            <v/>
          </cell>
        </row>
        <row r="167">
          <cell r="AF167" t="str">
            <v>ZK204.K334.C900</v>
          </cell>
          <cell r="AG167">
            <v>5148.78</v>
          </cell>
        </row>
        <row r="168">
          <cell r="AF168" t="str">
            <v>ZK204.K334.C900</v>
          </cell>
          <cell r="AG168" t="str">
            <v/>
          </cell>
        </row>
        <row r="169">
          <cell r="AF169" t="str">
            <v>ZK204.K334.C900</v>
          </cell>
          <cell r="AG169" t="str">
            <v/>
          </cell>
        </row>
        <row r="170">
          <cell r="AF170" t="str">
            <v>ZK204.K334.C900</v>
          </cell>
          <cell r="AG170" t="str">
            <v/>
          </cell>
        </row>
        <row r="171">
          <cell r="AF171" t="str">
            <v>ZK204.K334.C900</v>
          </cell>
          <cell r="AG171" t="str">
            <v/>
          </cell>
        </row>
        <row r="172">
          <cell r="AF172" t="str">
            <v>ZK204.K334.C900</v>
          </cell>
          <cell r="AG172" t="str">
            <v/>
          </cell>
        </row>
        <row r="173">
          <cell r="AF173" t="str">
            <v>ZK204.K334.C900</v>
          </cell>
          <cell r="AG173" t="str">
            <v/>
          </cell>
        </row>
        <row r="174">
          <cell r="AF174" t="str">
            <v>ZK204.K334.C900</v>
          </cell>
          <cell r="AG174" t="str">
            <v/>
          </cell>
        </row>
        <row r="175">
          <cell r="AF175" t="str">
            <v>ZK204.K334.C900</v>
          </cell>
          <cell r="AG175" t="str">
            <v/>
          </cell>
        </row>
        <row r="176">
          <cell r="AF176" t="str">
            <v>ZK204.K334.C900</v>
          </cell>
          <cell r="AG176" t="str">
            <v/>
          </cell>
        </row>
        <row r="177">
          <cell r="AF177" t="str">
            <v>ZK204.K334.C900</v>
          </cell>
          <cell r="AG177" t="str">
            <v/>
          </cell>
        </row>
        <row r="178">
          <cell r="AF178" t="str">
            <v>ZK204.K334.C900</v>
          </cell>
          <cell r="AG178">
            <v>800</v>
          </cell>
        </row>
        <row r="179">
          <cell r="AF179" t="str">
            <v>ZK204.K334.C900</v>
          </cell>
          <cell r="AG179" t="str">
            <v/>
          </cell>
        </row>
        <row r="180">
          <cell r="AF180" t="str">
            <v>ZK204.K334.C900</v>
          </cell>
          <cell r="AG180" t="str">
            <v/>
          </cell>
        </row>
        <row r="181">
          <cell r="AF181" t="str">
            <v>ZK204.K334.C900</v>
          </cell>
          <cell r="AG181">
            <v>85</v>
          </cell>
        </row>
        <row r="182">
          <cell r="AF182" t="str">
            <v>ZK204.K334.C900</v>
          </cell>
          <cell r="AG182">
            <v>800</v>
          </cell>
        </row>
        <row r="183">
          <cell r="AF183" t="str">
            <v>ZK204.K334.C900</v>
          </cell>
          <cell r="AG183">
            <v>1000</v>
          </cell>
        </row>
        <row r="184">
          <cell r="AF184" t="str">
            <v>ZK204.K334.C900</v>
          </cell>
          <cell r="AG184" t="str">
            <v/>
          </cell>
        </row>
        <row r="185">
          <cell r="AF185" t="str">
            <v>ZK204.K334.C900</v>
          </cell>
          <cell r="AG185">
            <v>150</v>
          </cell>
        </row>
        <row r="186">
          <cell r="AF186" t="str">
            <v>ZK204.K334.C900</v>
          </cell>
          <cell r="AG186" t="str">
            <v/>
          </cell>
        </row>
        <row r="187">
          <cell r="AF187" t="str">
            <v>ZK204.K334.C900</v>
          </cell>
          <cell r="AG187">
            <v>480</v>
          </cell>
        </row>
        <row r="188">
          <cell r="AF188" t="str">
            <v>ZK204.K334.C900</v>
          </cell>
          <cell r="AG188">
            <v>60</v>
          </cell>
        </row>
        <row r="189">
          <cell r="AF189" t="str">
            <v>ZK204.K334.C900</v>
          </cell>
          <cell r="AG189">
            <v>48</v>
          </cell>
        </row>
        <row r="190">
          <cell r="AF190" t="str">
            <v>ZK204.K334.C900</v>
          </cell>
          <cell r="AG190">
            <v>80</v>
          </cell>
        </row>
        <row r="191">
          <cell r="AF191" t="str">
            <v>ZK204.K334.C900</v>
          </cell>
          <cell r="AG191">
            <v>80</v>
          </cell>
        </row>
        <row r="192">
          <cell r="AF192" t="str">
            <v>ZK204.K334.C900</v>
          </cell>
          <cell r="AG192">
            <v>25</v>
          </cell>
        </row>
        <row r="193">
          <cell r="AF193" t="str">
            <v>ZK204.K334.C900</v>
          </cell>
          <cell r="AG193">
            <v>90</v>
          </cell>
        </row>
        <row r="194">
          <cell r="AF194" t="str">
            <v>ZK204.K334.C900</v>
          </cell>
          <cell r="AG194">
            <v>85</v>
          </cell>
        </row>
        <row r="195">
          <cell r="AF195" t="str">
            <v>ZK204.K335.0000</v>
          </cell>
          <cell r="AG195" t="str">
            <v/>
          </cell>
        </row>
        <row r="196">
          <cell r="AF196" t="str">
            <v>ZK204.K335.0000</v>
          </cell>
          <cell r="AG196" t="str">
            <v/>
          </cell>
        </row>
        <row r="197">
          <cell r="AF197" t="str">
            <v>ZK204.K335.0000</v>
          </cell>
          <cell r="AG197" t="str">
            <v/>
          </cell>
        </row>
        <row r="198">
          <cell r="AF198" t="str">
            <v>ZK204.K352.C900</v>
          </cell>
          <cell r="AG198" t="str">
            <v/>
          </cell>
        </row>
        <row r="199">
          <cell r="AF199" t="str">
            <v>ZK204.K352.C900</v>
          </cell>
          <cell r="AG199">
            <v>0</v>
          </cell>
        </row>
        <row r="200">
          <cell r="AF200" t="str">
            <v>ZK204.K352.C900</v>
          </cell>
          <cell r="AG200">
            <v>1</v>
          </cell>
        </row>
        <row r="201">
          <cell r="AF201" t="str">
            <v>ZK204.K353.0000</v>
          </cell>
          <cell r="AG201" t="str">
            <v/>
          </cell>
        </row>
        <row r="202">
          <cell r="AF202" t="str">
            <v>ZK204.K353.0000</v>
          </cell>
          <cell r="AG202" t="str">
            <v/>
          </cell>
        </row>
        <row r="203">
          <cell r="AF203" t="str">
            <v>ZK205.K136.0000</v>
          </cell>
          <cell r="AG203" t="str">
            <v/>
          </cell>
        </row>
        <row r="204">
          <cell r="AF204" t="str">
            <v>ZK205.K341.0000</v>
          </cell>
          <cell r="AG204" t="str">
            <v/>
          </cell>
        </row>
        <row r="205">
          <cell r="AF205" t="str">
            <v>ZK205.K341.0000</v>
          </cell>
          <cell r="AG205" t="str">
            <v/>
          </cell>
        </row>
        <row r="206">
          <cell r="AF206" t="str">
            <v>ZK205.K341.0000</v>
          </cell>
          <cell r="AG206" t="str">
            <v/>
          </cell>
        </row>
        <row r="207">
          <cell r="AF207" t="str">
            <v>ZK205.K341.0000</v>
          </cell>
          <cell r="AG207" t="str">
            <v/>
          </cell>
        </row>
        <row r="208">
          <cell r="AF208" t="str">
            <v>ZK205.K341.0000</v>
          </cell>
          <cell r="AG208" t="str">
            <v/>
          </cell>
        </row>
        <row r="209">
          <cell r="AF209" t="str">
            <v>ZK205.K341.0000</v>
          </cell>
          <cell r="AG209" t="str">
            <v/>
          </cell>
        </row>
        <row r="210">
          <cell r="AF210" t="str">
            <v>ZK205.K341.0000</v>
          </cell>
          <cell r="AG210" t="str">
            <v/>
          </cell>
        </row>
        <row r="211">
          <cell r="AF211" t="str">
            <v>ZK205.K341.C900</v>
          </cell>
          <cell r="AG211">
            <v>690</v>
          </cell>
        </row>
        <row r="212">
          <cell r="AF212" t="str">
            <v>ZK205.K343.0000</v>
          </cell>
          <cell r="AG212" t="str">
            <v/>
          </cell>
        </row>
        <row r="213">
          <cell r="AF213" t="str">
            <v>ZK205.K343.0000</v>
          </cell>
          <cell r="AG213" t="str">
            <v/>
          </cell>
        </row>
        <row r="214">
          <cell r="AF214" t="str">
            <v>ZK205.K343.0000</v>
          </cell>
          <cell r="AG214" t="str">
            <v/>
          </cell>
        </row>
        <row r="215">
          <cell r="AF215" t="str">
            <v>ZK205.K343.0000</v>
          </cell>
          <cell r="AG215" t="str">
            <v/>
          </cell>
        </row>
        <row r="216">
          <cell r="AF216" t="str">
            <v>ZK205.K343.0000</v>
          </cell>
          <cell r="AG216">
            <v>150</v>
          </cell>
        </row>
        <row r="217">
          <cell r="AF217" t="str">
            <v>ZK205.K343.0000</v>
          </cell>
          <cell r="AG217" t="str">
            <v/>
          </cell>
        </row>
        <row r="218">
          <cell r="AF218" t="str">
            <v>ZK205.K343.0000</v>
          </cell>
          <cell r="AG218" t="str">
            <v/>
          </cell>
        </row>
        <row r="219">
          <cell r="AF219" t="str">
            <v>ZK205.K343.0000</v>
          </cell>
          <cell r="AG219">
            <v>150</v>
          </cell>
        </row>
        <row r="220">
          <cell r="AF220" t="str">
            <v>ZK205.K343.0000</v>
          </cell>
          <cell r="AG220">
            <v>150</v>
          </cell>
        </row>
        <row r="221">
          <cell r="AF221" t="str">
            <v>ZK205.K343.0000</v>
          </cell>
          <cell r="AG221" t="str">
            <v/>
          </cell>
        </row>
        <row r="222">
          <cell r="AF222" t="str">
            <v>ZK205.K343.0000</v>
          </cell>
          <cell r="AG222">
            <v>46.7</v>
          </cell>
        </row>
        <row r="223">
          <cell r="AF223" t="str">
            <v>ZK205.K343.0000</v>
          </cell>
          <cell r="AG223">
            <v>2550</v>
          </cell>
        </row>
        <row r="224">
          <cell r="AF224" t="str">
            <v>ZK205.K343.0000</v>
          </cell>
          <cell r="AG224">
            <v>75</v>
          </cell>
        </row>
        <row r="225">
          <cell r="AF225" t="str">
            <v>ZK205.K343.0000</v>
          </cell>
          <cell r="AG225">
            <v>300</v>
          </cell>
        </row>
        <row r="226">
          <cell r="AF226" t="str">
            <v>ZK205.K343.0000</v>
          </cell>
          <cell r="AG226" t="str">
            <v/>
          </cell>
        </row>
        <row r="227">
          <cell r="AF227" t="str">
            <v>ZK205.K343.0000</v>
          </cell>
          <cell r="AG227">
            <v>1000</v>
          </cell>
        </row>
        <row r="228">
          <cell r="AF228" t="str">
            <v>ZK205.K344.0000</v>
          </cell>
          <cell r="AG228" t="str">
            <v/>
          </cell>
        </row>
        <row r="229">
          <cell r="AF229" t="str">
            <v>ZK205.K344.0000</v>
          </cell>
          <cell r="AG229">
            <v>165</v>
          </cell>
        </row>
        <row r="230">
          <cell r="AF230" t="str">
            <v>ZK206.K349.0000</v>
          </cell>
          <cell r="AG230" t="str">
            <v/>
          </cell>
        </row>
        <row r="231">
          <cell r="AF231" t="str">
            <v>ZK206.K350.0000</v>
          </cell>
          <cell r="AG231" t="str">
            <v/>
          </cell>
        </row>
        <row r="232">
          <cell r="AF232" t="str">
            <v>ZK206.K352.0000</v>
          </cell>
          <cell r="AG232">
            <v>-31</v>
          </cell>
        </row>
        <row r="233">
          <cell r="AF233" t="str">
            <v>ZK206.K352.0000</v>
          </cell>
          <cell r="AG233">
            <v>1</v>
          </cell>
        </row>
        <row r="234">
          <cell r="AF234" t="str">
            <v>ZK206.K352.0000</v>
          </cell>
          <cell r="AG234">
            <v>-119</v>
          </cell>
        </row>
        <row r="235">
          <cell r="AF235" t="str">
            <v>ZK206.K352.0000</v>
          </cell>
          <cell r="AG235">
            <v>28</v>
          </cell>
        </row>
        <row r="236">
          <cell r="AF236" t="str">
            <v>ZK206.K352.0000</v>
          </cell>
          <cell r="AG236">
            <v>28</v>
          </cell>
        </row>
        <row r="237">
          <cell r="AF237" t="str">
            <v>ZK206.K352.0000</v>
          </cell>
          <cell r="AG237">
            <v>28</v>
          </cell>
        </row>
        <row r="238">
          <cell r="AF238" t="str">
            <v>ZK206.K352.0000</v>
          </cell>
          <cell r="AG238">
            <v>28</v>
          </cell>
        </row>
        <row r="239">
          <cell r="AF239" t="str">
            <v>ZK206.K352.0000</v>
          </cell>
          <cell r="AG239">
            <v>-102</v>
          </cell>
        </row>
        <row r="240">
          <cell r="AF240" t="str">
            <v>ZK206.K352.0000</v>
          </cell>
          <cell r="AG240">
            <v>-119</v>
          </cell>
        </row>
        <row r="241">
          <cell r="AF241" t="str">
            <v>ZK206.K352.0000</v>
          </cell>
          <cell r="AG241">
            <v>32</v>
          </cell>
        </row>
        <row r="242">
          <cell r="AF242" t="str">
            <v>ZK206.K352.0000</v>
          </cell>
          <cell r="AG242">
            <v>32</v>
          </cell>
        </row>
        <row r="243">
          <cell r="AF243" t="str">
            <v>ZK206.K352.0000</v>
          </cell>
          <cell r="AG243" t="str">
            <v/>
          </cell>
        </row>
        <row r="244">
          <cell r="AF244" t="str">
            <v>ZK206.K352.0000</v>
          </cell>
          <cell r="AG244" t="str">
            <v/>
          </cell>
        </row>
        <row r="245">
          <cell r="AF245" t="str">
            <v>ZK206.K352.0000</v>
          </cell>
          <cell r="AG245">
            <v>14126</v>
          </cell>
        </row>
        <row r="246">
          <cell r="AF246" t="str">
            <v>ZK206.K352.0000</v>
          </cell>
          <cell r="AG246">
            <v>12000</v>
          </cell>
        </row>
        <row r="247">
          <cell r="AF247" t="str">
            <v>ZK206.K352.0000</v>
          </cell>
          <cell r="AG247">
            <v>1530</v>
          </cell>
        </row>
        <row r="248">
          <cell r="AF248" t="str">
            <v>ZK206.K352.0000</v>
          </cell>
          <cell r="AG248">
            <v>600</v>
          </cell>
        </row>
        <row r="249">
          <cell r="AF249" t="str">
            <v>ZK206.K352.C900</v>
          </cell>
          <cell r="AG249" t="str">
            <v/>
          </cell>
        </row>
        <row r="250">
          <cell r="AF250" t="str">
            <v>ZK206.K352.C900</v>
          </cell>
          <cell r="AG250" t="str">
            <v/>
          </cell>
        </row>
        <row r="251">
          <cell r="AF251" t="str">
            <v>ZK206.K352.C900</v>
          </cell>
          <cell r="AG251">
            <v>111.25</v>
          </cell>
        </row>
        <row r="252">
          <cell r="AF252" t="str">
            <v>ZK206.K352.C900</v>
          </cell>
          <cell r="AG252" t="str">
            <v/>
          </cell>
        </row>
        <row r="253">
          <cell r="AF253" t="str">
            <v>ZK206.K352.C900</v>
          </cell>
          <cell r="AG253">
            <v>850.09</v>
          </cell>
        </row>
        <row r="254">
          <cell r="AF254" t="str">
            <v>ZK206.K352.C900</v>
          </cell>
          <cell r="AG254">
            <v>1691</v>
          </cell>
        </row>
        <row r="255">
          <cell r="AF255" t="str">
            <v>ZK206.K352.C900</v>
          </cell>
          <cell r="AG255">
            <v>83</v>
          </cell>
        </row>
        <row r="256">
          <cell r="AF256" t="str">
            <v>ZK206.K353.0000</v>
          </cell>
          <cell r="AG256">
            <v>47.5</v>
          </cell>
        </row>
        <row r="257">
          <cell r="AF257" t="str">
            <v>ZK206.K353.0000</v>
          </cell>
          <cell r="AG257" t="str">
            <v/>
          </cell>
        </row>
        <row r="258">
          <cell r="AF258" t="str">
            <v>ZK206.K353.0000</v>
          </cell>
          <cell r="AG258" t="str">
            <v/>
          </cell>
        </row>
        <row r="259">
          <cell r="AF259" t="str">
            <v>ZK206.K353.0000</v>
          </cell>
          <cell r="AG259" t="str">
            <v/>
          </cell>
        </row>
        <row r="260">
          <cell r="AF260" t="str">
            <v>ZK206.K353.0000</v>
          </cell>
          <cell r="AG260" t="str">
            <v/>
          </cell>
        </row>
        <row r="261">
          <cell r="AF261" t="str">
            <v>ZK206.K353.0000</v>
          </cell>
          <cell r="AG261" t="str">
            <v/>
          </cell>
        </row>
        <row r="262">
          <cell r="AF262" t="str">
            <v>ZK206.K353.0000</v>
          </cell>
          <cell r="AG262" t="str">
            <v/>
          </cell>
        </row>
        <row r="263">
          <cell r="AF263" t="str">
            <v>ZK206.K353.0000</v>
          </cell>
          <cell r="AG263" t="str">
            <v/>
          </cell>
        </row>
        <row r="264">
          <cell r="AF264" t="str">
            <v>ZK206.K353.0000</v>
          </cell>
          <cell r="AG264" t="str">
            <v/>
          </cell>
        </row>
        <row r="265">
          <cell r="AF265" t="str">
            <v>ZK206.K353.0000</v>
          </cell>
          <cell r="AG265" t="str">
            <v/>
          </cell>
        </row>
        <row r="266">
          <cell r="AF266" t="str">
            <v>ZK206.K353.0000</v>
          </cell>
          <cell r="AG266" t="str">
            <v/>
          </cell>
        </row>
        <row r="267">
          <cell r="AF267" t="str">
            <v>ZK206.K353.0000</v>
          </cell>
          <cell r="AG267" t="str">
            <v/>
          </cell>
        </row>
        <row r="268">
          <cell r="AF268" t="str">
            <v>ZK206.K353.0000</v>
          </cell>
          <cell r="AG268" t="str">
            <v/>
          </cell>
        </row>
        <row r="269">
          <cell r="AF269" t="str">
            <v>ZK206.K353.0000</v>
          </cell>
          <cell r="AG269">
            <v>623.6</v>
          </cell>
        </row>
        <row r="270">
          <cell r="AF270" t="str">
            <v>ZK206.K353.C900</v>
          </cell>
          <cell r="AG270" t="str">
            <v/>
          </cell>
        </row>
        <row r="271">
          <cell r="AF271" t="str">
            <v>ZK206.K354.0000</v>
          </cell>
          <cell r="AG271" t="str">
            <v/>
          </cell>
        </row>
        <row r="272">
          <cell r="AF272" t="str">
            <v>ZK206.K354.0000</v>
          </cell>
          <cell r="AG272" t="str">
            <v/>
          </cell>
        </row>
        <row r="273">
          <cell r="AF273" t="str">
            <v>ZK206.K354.0000</v>
          </cell>
          <cell r="AG273" t="str">
            <v/>
          </cell>
        </row>
        <row r="274">
          <cell r="AF274" t="str">
            <v>ZK206.K354.0000</v>
          </cell>
          <cell r="AG274" t="str">
            <v/>
          </cell>
        </row>
        <row r="275">
          <cell r="AF275" t="str">
            <v>ZK206.K354.0000</v>
          </cell>
          <cell r="AG275" t="str">
            <v/>
          </cell>
        </row>
        <row r="276">
          <cell r="AF276" t="str">
            <v>ZK206.K354.0000</v>
          </cell>
          <cell r="AG276">
            <v>450</v>
          </cell>
        </row>
        <row r="277">
          <cell r="AF277" t="str">
            <v>ZK206.K354.0000</v>
          </cell>
          <cell r="AG277">
            <v>327.5</v>
          </cell>
        </row>
        <row r="278">
          <cell r="AF278" t="str">
            <v>ZK206.K355.0000</v>
          </cell>
          <cell r="AG278" t="str">
            <v/>
          </cell>
        </row>
        <row r="279">
          <cell r="AF279" t="str">
            <v>ZK206.K355.0000</v>
          </cell>
          <cell r="AG279">
            <v>40</v>
          </cell>
        </row>
        <row r="280">
          <cell r="AF280" t="str">
            <v>ZK300.0001.0000</v>
          </cell>
          <cell r="AG280" t="str">
            <v/>
          </cell>
        </row>
        <row r="281">
          <cell r="AF281" t="str">
            <v>ZK300.0001.0000</v>
          </cell>
          <cell r="AG281" t="str">
            <v/>
          </cell>
        </row>
        <row r="282">
          <cell r="AF282" t="str">
            <v>ZK300.K115.0000</v>
          </cell>
          <cell r="AG282" t="str">
            <v/>
          </cell>
        </row>
        <row r="283">
          <cell r="AF283" t="str">
            <v>ZK300.K115.0000</v>
          </cell>
          <cell r="AG283" t="str">
            <v/>
          </cell>
        </row>
        <row r="284">
          <cell r="AF284" t="str">
            <v>ZK300.K115.0000</v>
          </cell>
          <cell r="AG284" t="str">
            <v/>
          </cell>
        </row>
        <row r="285">
          <cell r="AF285" t="str">
            <v>ZK300.K116.0000</v>
          </cell>
          <cell r="AG285" t="str">
            <v/>
          </cell>
        </row>
        <row r="286">
          <cell r="AF286" t="str">
            <v>ZK300.K120.0000</v>
          </cell>
          <cell r="AG286" t="str">
            <v/>
          </cell>
        </row>
        <row r="287">
          <cell r="AF287" t="str">
            <v>ZK300.K120.0000</v>
          </cell>
          <cell r="AG287" t="str">
            <v/>
          </cell>
        </row>
        <row r="288">
          <cell r="AF288" t="str">
            <v>ZK300.K120.0000</v>
          </cell>
          <cell r="AG288">
            <v>39.6</v>
          </cell>
        </row>
        <row r="289">
          <cell r="AF289" t="str">
            <v>ZK300.K120.0000</v>
          </cell>
          <cell r="AG289" t="str">
            <v/>
          </cell>
        </row>
        <row r="290">
          <cell r="AF290" t="str">
            <v>ZK300.K120.0000</v>
          </cell>
          <cell r="AG290" t="str">
            <v/>
          </cell>
        </row>
        <row r="291">
          <cell r="AF291" t="str">
            <v>ZK300.K120.0000</v>
          </cell>
          <cell r="AG291">
            <v>34.65</v>
          </cell>
        </row>
        <row r="292">
          <cell r="AF292" t="str">
            <v>ZK300.K130.0000</v>
          </cell>
          <cell r="AG292" t="str">
            <v/>
          </cell>
        </row>
        <row r="293">
          <cell r="AF293" t="str">
            <v>ZK300.K138.0000</v>
          </cell>
          <cell r="AG293" t="str">
            <v/>
          </cell>
        </row>
        <row r="294">
          <cell r="AF294" t="str">
            <v>ZK300.K185.0000</v>
          </cell>
          <cell r="AG294" t="str">
            <v/>
          </cell>
        </row>
        <row r="295">
          <cell r="AF295" t="str">
            <v>ZK300.K185.0000</v>
          </cell>
          <cell r="AG295" t="str">
            <v/>
          </cell>
        </row>
        <row r="296">
          <cell r="AF296" t="str">
            <v>ZK300.K185.0000</v>
          </cell>
          <cell r="AG296" t="str">
            <v/>
          </cell>
        </row>
        <row r="297">
          <cell r="AF297" t="str">
            <v>ZK400.0001.0000</v>
          </cell>
          <cell r="AG297" t="str">
            <v/>
          </cell>
        </row>
        <row r="298">
          <cell r="AF298" t="str">
            <v>ZK400.0001.0000</v>
          </cell>
          <cell r="AG298" t="str">
            <v/>
          </cell>
        </row>
        <row r="299">
          <cell r="AF299" t="str">
            <v>ZK400.0001.0000</v>
          </cell>
          <cell r="AG299" t="str">
            <v/>
          </cell>
        </row>
        <row r="300">
          <cell r="AF300" t="str">
            <v>ZK400.0001.0000</v>
          </cell>
          <cell r="AG300" t="str">
            <v/>
          </cell>
        </row>
        <row r="301">
          <cell r="AF301" t="str">
            <v>ZK400.0001.0000</v>
          </cell>
          <cell r="AG301" t="str">
            <v/>
          </cell>
        </row>
        <row r="302">
          <cell r="AF302" t="str">
            <v>ZK400.0001.0000</v>
          </cell>
          <cell r="AG302">
            <v>5643</v>
          </cell>
        </row>
        <row r="303">
          <cell r="AF303" t="str">
            <v>ZK400.0001.0000</v>
          </cell>
          <cell r="AG303">
            <v>2500</v>
          </cell>
        </row>
        <row r="304">
          <cell r="AF304" t="str">
            <v>ZK400.0001.0000</v>
          </cell>
          <cell r="AG304">
            <v>500</v>
          </cell>
        </row>
        <row r="305">
          <cell r="AF305" t="str">
            <v>ZK400.0001.0000</v>
          </cell>
          <cell r="AG305" t="str">
            <v/>
          </cell>
        </row>
        <row r="306">
          <cell r="AF306" t="str">
            <v>ZK400.0001.C900</v>
          </cell>
          <cell r="AG306">
            <v>4000</v>
          </cell>
        </row>
        <row r="307">
          <cell r="AF307" t="str">
            <v>ZK400.K100.0000</v>
          </cell>
          <cell r="AG307" t="str">
            <v/>
          </cell>
        </row>
        <row r="308">
          <cell r="AF308" t="str">
            <v>ZK400.K101.0000</v>
          </cell>
          <cell r="AG308" t="str">
            <v/>
          </cell>
        </row>
        <row r="309">
          <cell r="AF309" t="str">
            <v>ZK400.K115.0000</v>
          </cell>
          <cell r="AG309" t="str">
            <v/>
          </cell>
        </row>
        <row r="310">
          <cell r="AF310" t="str">
            <v>ZK400.K115.0000</v>
          </cell>
          <cell r="AG310" t="str">
            <v/>
          </cell>
        </row>
        <row r="311">
          <cell r="AF311" t="str">
            <v>ZK400.K115.0000</v>
          </cell>
          <cell r="AG311">
            <v>201.4</v>
          </cell>
        </row>
        <row r="312">
          <cell r="AF312" t="str">
            <v>ZK400.K116.0000</v>
          </cell>
          <cell r="AG312" t="str">
            <v/>
          </cell>
        </row>
        <row r="313">
          <cell r="AF313" t="str">
            <v>ZK400.K116.0000</v>
          </cell>
          <cell r="AG313">
            <v>74.25</v>
          </cell>
        </row>
        <row r="314">
          <cell r="AF314" t="str">
            <v>ZK400.K117.0000</v>
          </cell>
          <cell r="AG314" t="str">
            <v/>
          </cell>
        </row>
        <row r="315">
          <cell r="AF315" t="str">
            <v>ZK400.K117.0000</v>
          </cell>
          <cell r="AG315" t="str">
            <v/>
          </cell>
        </row>
        <row r="316">
          <cell r="AF316" t="str">
            <v>ZK400.K117.0000</v>
          </cell>
          <cell r="AG316" t="str">
            <v/>
          </cell>
        </row>
        <row r="317">
          <cell r="AF317" t="str">
            <v>ZK400.K117.0000</v>
          </cell>
          <cell r="AG317" t="str">
            <v/>
          </cell>
        </row>
        <row r="318">
          <cell r="AF318" t="str">
            <v>ZK400.K118.0000</v>
          </cell>
          <cell r="AG318" t="str">
            <v/>
          </cell>
        </row>
        <row r="319">
          <cell r="AF319" t="str">
            <v>ZK400.K118.0000</v>
          </cell>
          <cell r="AG319" t="str">
            <v/>
          </cell>
        </row>
        <row r="320">
          <cell r="AF320" t="str">
            <v>ZK400.K118.0000</v>
          </cell>
          <cell r="AG320" t="str">
            <v/>
          </cell>
        </row>
        <row r="321">
          <cell r="AF321" t="str">
            <v>ZK400.K118.0000</v>
          </cell>
          <cell r="AG321">
            <v>126.15</v>
          </cell>
        </row>
        <row r="322">
          <cell r="AF322" t="str">
            <v>ZK400.K118.0000</v>
          </cell>
          <cell r="AG322">
            <v>210</v>
          </cell>
        </row>
        <row r="323">
          <cell r="AF323" t="str">
            <v>ZK400.K119.0000</v>
          </cell>
          <cell r="AG323" t="str">
            <v/>
          </cell>
        </row>
        <row r="324">
          <cell r="AF324" t="str">
            <v>ZK400.K120.0000</v>
          </cell>
          <cell r="AG324" t="str">
            <v/>
          </cell>
        </row>
        <row r="325">
          <cell r="AF325" t="str">
            <v>ZK400.K120.0000</v>
          </cell>
          <cell r="AG325" t="str">
            <v/>
          </cell>
        </row>
        <row r="326">
          <cell r="AF326" t="str">
            <v>ZK400.K120.0000</v>
          </cell>
          <cell r="AG326" t="str">
            <v/>
          </cell>
        </row>
        <row r="327">
          <cell r="AF327" t="str">
            <v>ZK400.K120.0000</v>
          </cell>
          <cell r="AG327">
            <v>44.550000000000004</v>
          </cell>
        </row>
        <row r="328">
          <cell r="AF328" t="str">
            <v>ZK400.K132.0000</v>
          </cell>
          <cell r="AG328" t="str">
            <v/>
          </cell>
        </row>
        <row r="329">
          <cell r="AF329" t="str">
            <v>ZK400.K132.0000</v>
          </cell>
          <cell r="AG329" t="str">
            <v/>
          </cell>
        </row>
        <row r="330">
          <cell r="AF330" t="str">
            <v>ZK400.K132.0000</v>
          </cell>
          <cell r="AG330" t="str">
            <v/>
          </cell>
        </row>
        <row r="331">
          <cell r="AF331" t="str">
            <v>ZK400.K132.0000</v>
          </cell>
          <cell r="AG331">
            <v>19.900000000000002</v>
          </cell>
        </row>
        <row r="332">
          <cell r="AF332" t="str">
            <v>ZK400.K133.0000</v>
          </cell>
          <cell r="AG332">
            <v>2</v>
          </cell>
        </row>
        <row r="333">
          <cell r="AF333" t="str">
            <v>ZK400.K133.0000</v>
          </cell>
          <cell r="AG333">
            <v>1.9999999999996021E-2</v>
          </cell>
        </row>
        <row r="334">
          <cell r="AF334" t="str">
            <v>ZK400.K133.0000</v>
          </cell>
          <cell r="AG334" t="str">
            <v/>
          </cell>
        </row>
        <row r="335">
          <cell r="AF335" t="str">
            <v>ZK400.K133.0000</v>
          </cell>
          <cell r="AG335" t="str">
            <v/>
          </cell>
        </row>
        <row r="336">
          <cell r="AF336" t="str">
            <v>ZK400.K133.0000</v>
          </cell>
          <cell r="AG336">
            <v>7.5</v>
          </cell>
        </row>
        <row r="337">
          <cell r="AF337" t="str">
            <v>ZK400.K133.0000</v>
          </cell>
          <cell r="AG337">
            <v>90</v>
          </cell>
        </row>
        <row r="338">
          <cell r="AF338" t="str">
            <v>ZK400.K145.0000</v>
          </cell>
          <cell r="AG338" t="str">
            <v/>
          </cell>
        </row>
        <row r="339">
          <cell r="AF339" t="str">
            <v>ZK400.K145.0000</v>
          </cell>
          <cell r="AG339" t="str">
            <v/>
          </cell>
        </row>
        <row r="340">
          <cell r="AF340" t="str">
            <v>ZK400.K145.0000</v>
          </cell>
          <cell r="AG340" t="str">
            <v/>
          </cell>
        </row>
        <row r="341">
          <cell r="AF341" t="str">
            <v>ZK400.K145.0000</v>
          </cell>
          <cell r="AG341" t="str">
            <v/>
          </cell>
        </row>
        <row r="342">
          <cell r="AF342" t="str">
            <v>ZK400.K145.0000</v>
          </cell>
          <cell r="AG342" t="str">
            <v/>
          </cell>
        </row>
        <row r="343">
          <cell r="AF343" t="str">
            <v>ZK400.K161.0000</v>
          </cell>
          <cell r="AG343">
            <v>23333.32</v>
          </cell>
        </row>
        <row r="344">
          <cell r="AF344" t="str">
            <v>ZK400.K161.0000</v>
          </cell>
          <cell r="AG344" t="str">
            <v/>
          </cell>
        </row>
        <row r="345">
          <cell r="AF345" t="str">
            <v>ZK400.K161.0000</v>
          </cell>
          <cell r="AG345">
            <v>14717</v>
          </cell>
        </row>
        <row r="346">
          <cell r="AF346" t="str">
            <v>ZK400.K161.0000</v>
          </cell>
          <cell r="AG346">
            <v>3911.25</v>
          </cell>
        </row>
        <row r="347">
          <cell r="AF347" t="str">
            <v>ZK400.K162.0000</v>
          </cell>
          <cell r="AG347" t="str">
            <v/>
          </cell>
        </row>
        <row r="348">
          <cell r="AF348" t="str">
            <v>ZK400.K162.0000</v>
          </cell>
          <cell r="AG348">
            <v>15000</v>
          </cell>
        </row>
        <row r="349">
          <cell r="AF349" t="str">
            <v>ZK400.K162.0000</v>
          </cell>
          <cell r="AG349" t="str">
            <v/>
          </cell>
        </row>
        <row r="350">
          <cell r="AF350" t="str">
            <v>ZK400.K162.0000</v>
          </cell>
          <cell r="AG350" t="str">
            <v/>
          </cell>
        </row>
        <row r="351">
          <cell r="AF351" t="str">
            <v>ZK400.K162.0000</v>
          </cell>
          <cell r="AG351" t="str">
            <v/>
          </cell>
        </row>
        <row r="352">
          <cell r="AF352" t="str">
            <v>ZK400.K182.0000</v>
          </cell>
          <cell r="AG352" t="str">
            <v/>
          </cell>
        </row>
        <row r="353">
          <cell r="AF353" t="str">
            <v>ZK400.K182.0000</v>
          </cell>
          <cell r="AG353">
            <v>109</v>
          </cell>
        </row>
      </sheetData>
      <sheetData sheetId="3">
        <row r="1">
          <cell r="AA1" t="str">
            <v>-04-29T13:</v>
          </cell>
          <cell r="AB1">
            <v>0</v>
          </cell>
          <cell r="AH1" t="str">
            <v>-05-09T08:36:49</v>
          </cell>
          <cell r="AI1">
            <v>0</v>
          </cell>
        </row>
        <row r="2">
          <cell r="AA2" t="str">
            <v xml:space="preserve"> 1</v>
          </cell>
          <cell r="AB2">
            <v>0</v>
          </cell>
          <cell r="AH2" t="str">
            <v xml:space="preserve"> 1</v>
          </cell>
          <cell r="AI2">
            <v>0</v>
          </cell>
        </row>
        <row r="3">
          <cell r="AA3" t="str">
            <v/>
          </cell>
          <cell r="AB3">
            <v>0</v>
          </cell>
          <cell r="AH3" t="str">
            <v/>
          </cell>
          <cell r="AI3">
            <v>0</v>
          </cell>
        </row>
        <row r="4">
          <cell r="AA4" t="str">
            <v/>
          </cell>
          <cell r="AB4">
            <v>0</v>
          </cell>
          <cell r="AH4" t="str">
            <v/>
          </cell>
          <cell r="AI4">
            <v>0</v>
          </cell>
        </row>
        <row r="5">
          <cell r="AA5" t="str">
            <v/>
          </cell>
          <cell r="AB5">
            <v>0</v>
          </cell>
          <cell r="AH5" t="str">
            <v/>
          </cell>
          <cell r="AI5">
            <v>0</v>
          </cell>
        </row>
        <row r="6">
          <cell r="AA6" t="str">
            <v/>
          </cell>
          <cell r="AB6">
            <v>0</v>
          </cell>
          <cell r="AH6" t="str">
            <v/>
          </cell>
          <cell r="AI6">
            <v>0</v>
          </cell>
        </row>
        <row r="7">
          <cell r="AA7" t="str">
            <v/>
          </cell>
          <cell r="AB7">
            <v>0</v>
          </cell>
          <cell r="AH7" t="str">
            <v/>
          </cell>
          <cell r="AI7">
            <v>0</v>
          </cell>
        </row>
        <row r="8">
          <cell r="AA8" t="str">
            <v/>
          </cell>
          <cell r="AB8">
            <v>0</v>
          </cell>
          <cell r="AH8" t="str">
            <v/>
          </cell>
          <cell r="AI8">
            <v>0</v>
          </cell>
        </row>
        <row r="9">
          <cell r="AA9" t="str">
            <v/>
          </cell>
          <cell r="AB9">
            <v>0</v>
          </cell>
          <cell r="AH9" t="str">
            <v/>
          </cell>
          <cell r="AI9">
            <v>0</v>
          </cell>
        </row>
        <row r="10">
          <cell r="AA10" t="str">
            <v/>
          </cell>
          <cell r="AB10">
            <v>0</v>
          </cell>
          <cell r="AH10" t="str">
            <v/>
          </cell>
          <cell r="AI10">
            <v>0</v>
          </cell>
        </row>
        <row r="11">
          <cell r="AA11" t="str">
            <v/>
          </cell>
          <cell r="AB11">
            <v>0</v>
          </cell>
          <cell r="AH11" t="str">
            <v/>
          </cell>
          <cell r="AI11">
            <v>0</v>
          </cell>
        </row>
        <row r="12">
          <cell r="AA12" t="str">
            <v>unt</v>
          </cell>
          <cell r="AB12" t="str">
            <v>Activity</v>
          </cell>
          <cell r="AH12" t="str">
            <v>unt</v>
          </cell>
          <cell r="AI12" t="str">
            <v>Activity</v>
          </cell>
        </row>
        <row r="13">
          <cell r="AA13" t="str">
            <v>Y1370.A401</v>
          </cell>
          <cell r="AB13">
            <v>0</v>
          </cell>
          <cell r="AH13" t="str">
            <v>Y1370.A401.0000</v>
          </cell>
          <cell r="AI13">
            <v>0</v>
          </cell>
        </row>
        <row r="14">
          <cell r="AA14" t="str">
            <v>ZK001.K001</v>
          </cell>
          <cell r="AB14">
            <v>-622181.05000000005</v>
          </cell>
          <cell r="AH14" t="str">
            <v>ZK001.K002.0000</v>
          </cell>
          <cell r="AI14">
            <v>-1500000</v>
          </cell>
        </row>
        <row r="15">
          <cell r="AA15" t="str">
            <v>ZK001.K001</v>
          </cell>
          <cell r="AB15">
            <v>-400000</v>
          </cell>
          <cell r="AH15" t="str">
            <v>ZK003.K001.C140</v>
          </cell>
          <cell r="AI15">
            <v>-20000</v>
          </cell>
        </row>
        <row r="16">
          <cell r="AA16" t="str">
            <v>ZK001.K001</v>
          </cell>
          <cell r="AB16">
            <v>-1829.77</v>
          </cell>
          <cell r="AH16" t="str">
            <v>ZK100.0001.0000</v>
          </cell>
          <cell r="AI16">
            <v>18666.66</v>
          </cell>
        </row>
        <row r="17">
          <cell r="AA17" t="str">
            <v>ZK001.K001</v>
          </cell>
          <cell r="AB17">
            <v>-214606.84</v>
          </cell>
          <cell r="AH17" t="str">
            <v>ZK100.0008.0000</v>
          </cell>
          <cell r="AI17">
            <v>1736.39</v>
          </cell>
        </row>
        <row r="18">
          <cell r="AA18" t="str">
            <v>ZK001.K002</v>
          </cell>
          <cell r="AB18">
            <v>-1100000</v>
          </cell>
          <cell r="AH18" t="str">
            <v>ZK100.0009.0000</v>
          </cell>
          <cell r="AI18">
            <v>98.05</v>
          </cell>
        </row>
        <row r="19">
          <cell r="AA19" t="str">
            <v>ZK002.0001</v>
          </cell>
          <cell r="AB19">
            <v>-8306.1</v>
          </cell>
          <cell r="AH19" t="str">
            <v>ZK100.K006.0000</v>
          </cell>
          <cell r="AI19">
            <v>-265</v>
          </cell>
        </row>
        <row r="20">
          <cell r="AA20" t="str">
            <v>ZK002.K001</v>
          </cell>
          <cell r="AB20">
            <v>-20000</v>
          </cell>
          <cell r="AH20" t="str">
            <v>ZK100.K107.0000</v>
          </cell>
          <cell r="AI20">
            <v>136.66999999999999</v>
          </cell>
        </row>
        <row r="21">
          <cell r="AA21" t="str">
            <v>ZK002.K001</v>
          </cell>
          <cell r="AB21">
            <v>-210500</v>
          </cell>
          <cell r="AH21" t="str">
            <v>ZK100.K115.0000</v>
          </cell>
          <cell r="AI21">
            <v>284.32</v>
          </cell>
        </row>
        <row r="22">
          <cell r="AA22" t="str">
            <v>ZK003.K002</v>
          </cell>
          <cell r="AB22">
            <v>-250000</v>
          </cell>
          <cell r="AH22" t="str">
            <v>ZK100.K120.0000</v>
          </cell>
          <cell r="AI22">
            <v>309.68</v>
          </cell>
        </row>
        <row r="23">
          <cell r="AA23" t="str">
            <v>ZK004.K002</v>
          </cell>
          <cell r="AB23">
            <v>-69416.67</v>
          </cell>
          <cell r="AH23" t="str">
            <v>ZK100.K120.C020</v>
          </cell>
          <cell r="AI23">
            <v>103.95</v>
          </cell>
        </row>
        <row r="24">
          <cell r="AA24" t="str">
            <v>ZK010.K005</v>
          </cell>
          <cell r="AB24">
            <v>-34946.49</v>
          </cell>
          <cell r="AH24" t="str">
            <v>ZK100.K133.0000</v>
          </cell>
          <cell r="AI24">
            <v>15</v>
          </cell>
        </row>
        <row r="25">
          <cell r="AA25" t="str">
            <v>ZK010.K010</v>
          </cell>
          <cell r="AB25">
            <v>-2124.54</v>
          </cell>
          <cell r="AH25" t="str">
            <v>ZK100.K200.0000</v>
          </cell>
          <cell r="AI25">
            <v>14000</v>
          </cell>
        </row>
        <row r="26">
          <cell r="AA26" t="str">
            <v>ZK100.0001.0000</v>
          </cell>
          <cell r="AB26">
            <v>41475.440000000002</v>
          </cell>
          <cell r="AH26" t="str">
            <v>ZK100.K201.C020</v>
          </cell>
          <cell r="AI26">
            <v>675</v>
          </cell>
        </row>
        <row r="27">
          <cell r="AA27" t="str">
            <v>ZK100.0008.0000</v>
          </cell>
          <cell r="AB27">
            <v>2866.14</v>
          </cell>
          <cell r="AH27" t="str">
            <v>ZK100.K203.I001</v>
          </cell>
          <cell r="AI27">
            <v>47.92</v>
          </cell>
        </row>
        <row r="28">
          <cell r="AA28" t="str">
            <v>ZK100.0009.0000</v>
          </cell>
          <cell r="AB28">
            <v>382.29</v>
          </cell>
          <cell r="AH28" t="str">
            <v>ZK101.K207.C141</v>
          </cell>
          <cell r="AI28">
            <v>2395</v>
          </cell>
        </row>
        <row r="29">
          <cell r="AA29" t="str">
            <v>ZK100.K001.0000</v>
          </cell>
          <cell r="AB29">
            <v>-8166.28</v>
          </cell>
          <cell r="AH29" t="str">
            <v>ZK101.K207.C900</v>
          </cell>
          <cell r="AI29">
            <v>1991.36</v>
          </cell>
        </row>
        <row r="30">
          <cell r="AA30" t="str">
            <v>ZK100.K100.C390</v>
          </cell>
          <cell r="AB30">
            <v>350</v>
          </cell>
          <cell r="AH30" t="str">
            <v>ZK102.K201.0000</v>
          </cell>
          <cell r="AI30">
            <v>1000</v>
          </cell>
        </row>
        <row r="31">
          <cell r="AA31" t="str">
            <v>ZK100.K102.0000</v>
          </cell>
          <cell r="AB31">
            <v>5609</v>
          </cell>
          <cell r="AH31" t="str">
            <v>ZK102.K202.0000</v>
          </cell>
          <cell r="AI31">
            <v>900</v>
          </cell>
        </row>
        <row r="32">
          <cell r="AA32" t="str">
            <v>ZK100.K104.0000</v>
          </cell>
          <cell r="AB32">
            <v>912.7</v>
          </cell>
          <cell r="AH32" t="str">
            <v>ZK103.K116.C020</v>
          </cell>
          <cell r="AI32">
            <v>408.33</v>
          </cell>
        </row>
        <row r="33">
          <cell r="AA33" t="str">
            <v>ZK100.K107.0000</v>
          </cell>
          <cell r="AB33">
            <v>11388</v>
          </cell>
          <cell r="AH33" t="str">
            <v>ZK200.0001.0000</v>
          </cell>
          <cell r="AI33">
            <v>39482.39</v>
          </cell>
        </row>
        <row r="34">
          <cell r="AA34" t="str">
            <v>ZK100.K107.C009</v>
          </cell>
          <cell r="AB34">
            <v>5076.1899999999996</v>
          </cell>
          <cell r="AH34" t="str">
            <v>ZK200.0008.0000</v>
          </cell>
          <cell r="AI34">
            <v>3909.03</v>
          </cell>
        </row>
        <row r="35">
          <cell r="AA35" t="str">
            <v>ZK100.K115.0000</v>
          </cell>
          <cell r="AB35">
            <v>23759.41</v>
          </cell>
          <cell r="AH35" t="str">
            <v>ZK200.0009.0000</v>
          </cell>
          <cell r="AI35">
            <v>294.83999999999997</v>
          </cell>
        </row>
        <row r="36">
          <cell r="AA36" t="str">
            <v>ZK100.K116.0000</v>
          </cell>
          <cell r="AB36">
            <v>4258.67</v>
          </cell>
          <cell r="AH36" t="str">
            <v>ZK200.K100.0000</v>
          </cell>
          <cell r="AI36">
            <v>45</v>
          </cell>
        </row>
        <row r="37">
          <cell r="AA37" t="str">
            <v>ZK100.K117.0000</v>
          </cell>
          <cell r="AB37">
            <v>51.24</v>
          </cell>
          <cell r="AH37" t="str">
            <v>ZK200.K102.0000</v>
          </cell>
          <cell r="AI37">
            <v>1725</v>
          </cell>
        </row>
        <row r="38">
          <cell r="AA38" t="str">
            <v>ZK100.K119.0000</v>
          </cell>
          <cell r="AB38">
            <v>45.39</v>
          </cell>
          <cell r="AH38" t="str">
            <v>ZK200.K115.0000</v>
          </cell>
          <cell r="AI38">
            <v>372.28</v>
          </cell>
        </row>
        <row r="39">
          <cell r="AA39" t="str">
            <v>ZK100.K120.0000</v>
          </cell>
          <cell r="AB39">
            <v>2443.0300000000002</v>
          </cell>
          <cell r="AH39" t="str">
            <v>ZK200.K120.0000</v>
          </cell>
          <cell r="AI39">
            <v>48.17</v>
          </cell>
        </row>
        <row r="40">
          <cell r="AA40" t="str">
            <v>ZK100.K122.0000</v>
          </cell>
          <cell r="AB40">
            <v>75</v>
          </cell>
          <cell r="AH40" t="str">
            <v>ZK200.K133.0000</v>
          </cell>
          <cell r="AI40">
            <v>19.5</v>
          </cell>
        </row>
        <row r="41">
          <cell r="AA41" t="str">
            <v>ZK100.K133.0000</v>
          </cell>
          <cell r="AB41">
            <v>80.38</v>
          </cell>
          <cell r="AH41" t="str">
            <v>ZK200.K133.C900</v>
          </cell>
          <cell r="AI41">
            <v>53.3</v>
          </cell>
        </row>
        <row r="42">
          <cell r="AA42" t="str">
            <v>ZK100.K136.0000</v>
          </cell>
          <cell r="AB42">
            <v>3930</v>
          </cell>
          <cell r="AH42" t="str">
            <v>ZK201.K005.0000</v>
          </cell>
          <cell r="AI42">
            <v>-577</v>
          </cell>
        </row>
        <row r="43">
          <cell r="AA43" t="str">
            <v>ZK100.K138.0000</v>
          </cell>
          <cell r="AB43">
            <v>613</v>
          </cell>
          <cell r="AH43" t="str">
            <v>ZK201.K159.0000</v>
          </cell>
          <cell r="AI43">
            <v>5000</v>
          </cell>
        </row>
        <row r="44">
          <cell r="AA44" t="str">
            <v>ZK100.K146.0000</v>
          </cell>
          <cell r="AB44">
            <v>57.99</v>
          </cell>
          <cell r="AH44" t="str">
            <v>ZK201.K201.0000</v>
          </cell>
          <cell r="AI44">
            <v>3174.7</v>
          </cell>
        </row>
        <row r="45">
          <cell r="AA45" t="str">
            <v>ZK100.K161.0000</v>
          </cell>
          <cell r="AB45">
            <v>4975</v>
          </cell>
          <cell r="AH45" t="str">
            <v>ZK201.K301.0000</v>
          </cell>
          <cell r="AI45">
            <v>200</v>
          </cell>
        </row>
        <row r="46">
          <cell r="AA46" t="str">
            <v>ZK100.K176.0000</v>
          </cell>
          <cell r="AB46">
            <v>10</v>
          </cell>
          <cell r="AH46" t="str">
            <v>ZK201.K304.0000</v>
          </cell>
          <cell r="AI46">
            <v>25246</v>
          </cell>
        </row>
        <row r="47">
          <cell r="AA47" t="str">
            <v>ZK100.K200.0000</v>
          </cell>
          <cell r="AB47">
            <v>44819.25</v>
          </cell>
          <cell r="AH47" t="str">
            <v>ZK201.K309.0000</v>
          </cell>
          <cell r="AI47">
            <v>1800</v>
          </cell>
        </row>
        <row r="48">
          <cell r="AA48" t="str">
            <v>ZK100.K200.C002</v>
          </cell>
          <cell r="AB48">
            <v>15000</v>
          </cell>
          <cell r="AH48" t="str">
            <v>ZK201.K310.0000</v>
          </cell>
          <cell r="AI48">
            <v>165</v>
          </cell>
        </row>
        <row r="49">
          <cell r="AA49" t="str">
            <v>ZK100.K200.C003</v>
          </cell>
          <cell r="AB49">
            <v>16300</v>
          </cell>
          <cell r="AH49" t="str">
            <v>ZK203.K324.0000</v>
          </cell>
          <cell r="AI49">
            <v>25070</v>
          </cell>
        </row>
        <row r="50">
          <cell r="AA50" t="str">
            <v>ZK100.K200.C005</v>
          </cell>
          <cell r="AB50">
            <v>5000</v>
          </cell>
          <cell r="AH50" t="str">
            <v>ZK203.K326.0000</v>
          </cell>
          <cell r="AI50">
            <v>7725</v>
          </cell>
        </row>
        <row r="51">
          <cell r="AA51" t="str">
            <v>ZK100.K200.C006</v>
          </cell>
          <cell r="AB51">
            <v>12000</v>
          </cell>
          <cell r="AH51" t="str">
            <v>ZK204.K134.C900</v>
          </cell>
          <cell r="AI51">
            <v>1040</v>
          </cell>
        </row>
        <row r="52">
          <cell r="AA52" t="str">
            <v>ZK100.K200.C010</v>
          </cell>
          <cell r="AB52">
            <v>1250</v>
          </cell>
          <cell r="AH52" t="str">
            <v>ZK204.K334.0000</v>
          </cell>
          <cell r="AI52">
            <v>4919.5</v>
          </cell>
        </row>
        <row r="53">
          <cell r="AA53" t="str">
            <v>ZK100.K201.0000</v>
          </cell>
          <cell r="AB53">
            <v>4010</v>
          </cell>
          <cell r="AH53" t="str">
            <v>ZK204.K334.C900</v>
          </cell>
          <cell r="AI53">
            <v>14215.5</v>
          </cell>
        </row>
        <row r="54">
          <cell r="AA54" t="str">
            <v>ZK100.K202.0000</v>
          </cell>
          <cell r="AB54">
            <v>27533.5</v>
          </cell>
          <cell r="AH54" t="str">
            <v>ZK204.K335.0000</v>
          </cell>
          <cell r="AI54">
            <v>570</v>
          </cell>
        </row>
        <row r="55">
          <cell r="AA55" t="str">
            <v>ZK100.K203.0000</v>
          </cell>
          <cell r="AB55">
            <v>3250.57</v>
          </cell>
          <cell r="AH55" t="str">
            <v>ZK205.K341.0000</v>
          </cell>
          <cell r="AI55">
            <v>719</v>
          </cell>
        </row>
        <row r="56">
          <cell r="AA56" t="str">
            <v>ZK100.K270.C390</v>
          </cell>
          <cell r="AB56">
            <v>90</v>
          </cell>
          <cell r="AH56" t="str">
            <v>ZK205.K343.0000</v>
          </cell>
          <cell r="AI56">
            <v>2508.23</v>
          </cell>
        </row>
        <row r="57">
          <cell r="AA57" t="str">
            <v>ZK100.K304.0000</v>
          </cell>
          <cell r="AB57">
            <v>2000</v>
          </cell>
          <cell r="AH57" t="str">
            <v>ZK205.K344.0000</v>
          </cell>
          <cell r="AI57">
            <v>1865</v>
          </cell>
        </row>
        <row r="58">
          <cell r="AA58" t="str">
            <v>ZK102.K115.0000</v>
          </cell>
          <cell r="AB58">
            <v>570.14</v>
          </cell>
          <cell r="AH58" t="str">
            <v>ZK206.K133.0000</v>
          </cell>
          <cell r="AI58">
            <v>4.75</v>
          </cell>
        </row>
        <row r="59">
          <cell r="AA59" t="str">
            <v>ZK102.K115.C140</v>
          </cell>
          <cell r="AB59">
            <v>7</v>
          </cell>
          <cell r="AH59" t="str">
            <v>ZK206.K349.0000</v>
          </cell>
          <cell r="AI59">
            <v>172.08</v>
          </cell>
        </row>
        <row r="60">
          <cell r="AA60" t="str">
            <v>ZK102.K115.C300</v>
          </cell>
          <cell r="AB60">
            <v>8.9</v>
          </cell>
          <cell r="AH60" t="str">
            <v>ZK206.K352.0000</v>
          </cell>
          <cell r="AI60">
            <v>6502.6</v>
          </cell>
        </row>
        <row r="61">
          <cell r="AA61" t="str">
            <v>ZK102.K116.0000</v>
          </cell>
          <cell r="AB61">
            <v>78.099999999999994</v>
          </cell>
          <cell r="AH61" t="str">
            <v>ZK206.K352.C900</v>
          </cell>
          <cell r="AI61">
            <v>1610.56</v>
          </cell>
        </row>
        <row r="62">
          <cell r="AA62" t="str">
            <v>ZK102.K117.C300</v>
          </cell>
          <cell r="AB62">
            <v>6.5</v>
          </cell>
          <cell r="AH62" t="str">
            <v>ZK206.K353.C900</v>
          </cell>
          <cell r="AI62">
            <v>480</v>
          </cell>
        </row>
        <row r="63">
          <cell r="AA63" t="str">
            <v>ZK102.K120.0000</v>
          </cell>
          <cell r="AB63">
            <v>128.25</v>
          </cell>
          <cell r="AH63" t="str">
            <v>ZK206.K354.0000</v>
          </cell>
          <cell r="AI63">
            <v>2826.16</v>
          </cell>
        </row>
        <row r="64">
          <cell r="AA64" t="str">
            <v>ZK102.K138.0000</v>
          </cell>
          <cell r="AB64">
            <v>95</v>
          </cell>
          <cell r="AH64" t="str">
            <v>ZK206.K355.0000</v>
          </cell>
          <cell r="AI64">
            <v>203.56</v>
          </cell>
        </row>
        <row r="65">
          <cell r="AA65" t="str">
            <v>ZK102.K171.0000</v>
          </cell>
          <cell r="AB65">
            <v>37.950000000000003</v>
          </cell>
          <cell r="AH65" t="str">
            <v>ZK300.0001.0000</v>
          </cell>
          <cell r="AI65">
            <v>11024.99</v>
          </cell>
        </row>
        <row r="66">
          <cell r="AA66" t="str">
            <v>ZK102.K200.C003</v>
          </cell>
          <cell r="AB66">
            <v>5400</v>
          </cell>
          <cell r="AH66" t="str">
            <v>ZK300.0008.0000</v>
          </cell>
          <cell r="AI66">
            <v>1006.57</v>
          </cell>
        </row>
        <row r="67">
          <cell r="AA67" t="str">
            <v>ZK102.K201.0000</v>
          </cell>
          <cell r="AB67">
            <v>12900</v>
          </cell>
          <cell r="AH67" t="str">
            <v>ZK300.0009.0000</v>
          </cell>
          <cell r="AI67">
            <v>191.34</v>
          </cell>
        </row>
        <row r="68">
          <cell r="AA68" t="str">
            <v>ZK102.K202.0000</v>
          </cell>
          <cell r="AB68">
            <v>875</v>
          </cell>
          <cell r="AH68" t="str">
            <v>ZK300.K115.0000</v>
          </cell>
          <cell r="AI68">
            <v>367.49</v>
          </cell>
        </row>
        <row r="69">
          <cell r="AA69" t="str">
            <v>ZK102.K203.0000</v>
          </cell>
          <cell r="AB69">
            <v>142.5</v>
          </cell>
          <cell r="AH69" t="str">
            <v>ZK300.K120.0000</v>
          </cell>
          <cell r="AI69">
            <v>478</v>
          </cell>
        </row>
        <row r="70">
          <cell r="AA70" t="str">
            <v>ZK102.K203.C140</v>
          </cell>
          <cell r="AB70">
            <v>166.4</v>
          </cell>
          <cell r="AH70" t="str">
            <v>ZK300.K185.0000</v>
          </cell>
          <cell r="AI70">
            <v>365</v>
          </cell>
        </row>
        <row r="71">
          <cell r="AA71" t="str">
            <v>ZK103.K115.0000</v>
          </cell>
          <cell r="AB71">
            <v>154.08000000000001</v>
          </cell>
          <cell r="AH71" t="str">
            <v>ZK300.K186.0000</v>
          </cell>
          <cell r="AI71">
            <v>28.55</v>
          </cell>
        </row>
        <row r="72">
          <cell r="AA72" t="str">
            <v>ZK103.K115.C020</v>
          </cell>
          <cell r="AB72">
            <v>16.61</v>
          </cell>
          <cell r="AH72" t="str">
            <v>ZK400.0001.0000</v>
          </cell>
          <cell r="AI72">
            <v>128148.6</v>
          </cell>
        </row>
        <row r="73">
          <cell r="AA73" t="str">
            <v>ZK103.K116.C020</v>
          </cell>
          <cell r="AB73">
            <v>81.67</v>
          </cell>
          <cell r="AH73" t="str">
            <v>ZK400.0008.0000</v>
          </cell>
          <cell r="AI73">
            <v>7889.35</v>
          </cell>
        </row>
        <row r="74">
          <cell r="AA74" t="str">
            <v>ZK103.K161.0000</v>
          </cell>
          <cell r="AB74">
            <v>4400</v>
          </cell>
          <cell r="AH74" t="str">
            <v>ZK400.0009.0000</v>
          </cell>
          <cell r="AI74">
            <v>4706.66</v>
          </cell>
        </row>
        <row r="75">
          <cell r="AA75" t="str">
            <v>ZK103.K161.C030</v>
          </cell>
          <cell r="AB75">
            <v>4400</v>
          </cell>
          <cell r="AH75" t="str">
            <v>ZK400.K005.0000</v>
          </cell>
          <cell r="AI75">
            <v>-1500</v>
          </cell>
        </row>
        <row r="76">
          <cell r="AA76" t="str">
            <v>ZK109.K304.0000</v>
          </cell>
          <cell r="AB76">
            <v>3669</v>
          </cell>
          <cell r="AH76" t="str">
            <v>ZK400.K006.0000</v>
          </cell>
          <cell r="AI76">
            <v>-8531.4699999999993</v>
          </cell>
        </row>
        <row r="77">
          <cell r="AA77" t="str">
            <v>ZK109.K304.C009</v>
          </cell>
          <cell r="AB77">
            <v>187</v>
          </cell>
          <cell r="AH77" t="str">
            <v>ZK400.K101.0000</v>
          </cell>
          <cell r="AI77">
            <v>1500</v>
          </cell>
        </row>
        <row r="78">
          <cell r="AA78" t="str">
            <v>ZK114.K133.0000</v>
          </cell>
          <cell r="AB78">
            <v>26.88</v>
          </cell>
          <cell r="AH78" t="str">
            <v>ZK400.K115.0000</v>
          </cell>
          <cell r="AI78">
            <v>31.47</v>
          </cell>
        </row>
        <row r="79">
          <cell r="AA79" t="str">
            <v>ZK200.0001</v>
          </cell>
          <cell r="AB79">
            <v>169403.93</v>
          </cell>
          <cell r="AH79" t="str">
            <v>ZK400.K117.0000</v>
          </cell>
          <cell r="AI79">
            <v>81.69</v>
          </cell>
        </row>
        <row r="80">
          <cell r="AA80" t="str">
            <v>ZK200.0008</v>
          </cell>
          <cell r="AB80">
            <v>16794.97</v>
          </cell>
          <cell r="AH80" t="str">
            <v>ZK400.K118.0000</v>
          </cell>
          <cell r="AI80">
            <v>247.77</v>
          </cell>
        </row>
        <row r="81">
          <cell r="AA81" t="str">
            <v>ZK200.0009</v>
          </cell>
          <cell r="AB81">
            <v>1196.92</v>
          </cell>
          <cell r="AH81" t="str">
            <v>ZK400.K119.0000</v>
          </cell>
          <cell r="AI81">
            <v>207.45</v>
          </cell>
        </row>
        <row r="82">
          <cell r="AA82" t="str">
            <v>ZK200.2600</v>
          </cell>
          <cell r="AB82">
            <v>42.3</v>
          </cell>
          <cell r="AH82" t="str">
            <v>ZK400.K120.0000</v>
          </cell>
          <cell r="AI82">
            <v>123.75</v>
          </cell>
        </row>
        <row r="83">
          <cell r="AA83" t="str">
            <v>ZK200.4810</v>
          </cell>
          <cell r="AB83">
            <v>99.43</v>
          </cell>
          <cell r="AH83" t="str">
            <v>ZK400.K132.0000</v>
          </cell>
          <cell r="AI83">
            <v>15.8</v>
          </cell>
        </row>
        <row r="84">
          <cell r="AA84" t="str">
            <v>ZK200.K006</v>
          </cell>
          <cell r="AB84">
            <v>-2668</v>
          </cell>
          <cell r="AH84" t="str">
            <v>ZK400.K133.0000</v>
          </cell>
          <cell r="AI84">
            <v>95.91</v>
          </cell>
        </row>
        <row r="85">
          <cell r="AA85" t="str">
            <v>ZK200.K100</v>
          </cell>
          <cell r="AB85">
            <v>509.25</v>
          </cell>
          <cell r="AH85" t="str">
            <v>ZK400.K145.0000</v>
          </cell>
          <cell r="AI85">
            <v>66.8</v>
          </cell>
        </row>
        <row r="86">
          <cell r="AA86" t="str">
            <v>ZK200.K102</v>
          </cell>
          <cell r="AB86">
            <v>7060.95</v>
          </cell>
          <cell r="AH86" t="str">
            <v>ZK400.K161.0000</v>
          </cell>
          <cell r="AI86">
            <v>5173.1499999999996</v>
          </cell>
        </row>
        <row r="87">
          <cell r="AA87" t="str">
            <v>ZK200.K104</v>
          </cell>
          <cell r="AB87">
            <v>318.92</v>
          </cell>
          <cell r="AH87" t="str">
            <v>ZK400.K162.0000</v>
          </cell>
          <cell r="AI87">
            <v>900</v>
          </cell>
        </row>
        <row r="88">
          <cell r="AA88" t="str">
            <v>ZK200.K115</v>
          </cell>
          <cell r="AB88">
            <v>3406.99</v>
          </cell>
          <cell r="AH88" t="str">
            <v>ZK400.K182.0000</v>
          </cell>
          <cell r="AI88">
            <v>105</v>
          </cell>
        </row>
        <row r="89">
          <cell r="AA89" t="str">
            <v>ZK200.K116</v>
          </cell>
          <cell r="AB89">
            <v>610.95000000000005</v>
          </cell>
          <cell r="AH89" t="str">
            <v>ZK777.8999.0000</v>
          </cell>
          <cell r="AI89">
            <v>-302174.69</v>
          </cell>
        </row>
        <row r="90">
          <cell r="AA90" t="str">
            <v>ZK200.K119</v>
          </cell>
          <cell r="AB90">
            <v>127.93</v>
          </cell>
          <cell r="AH90" t="str">
            <v>ZK777.K999.0000</v>
          </cell>
          <cell r="AI90">
            <v>35264.86</v>
          </cell>
        </row>
        <row r="91">
          <cell r="AA91" t="str">
            <v>ZK200.K120</v>
          </cell>
          <cell r="AB91">
            <v>1372.6</v>
          </cell>
          <cell r="AH91" t="str">
            <v>ZK900.A006.0000</v>
          </cell>
          <cell r="AI91">
            <v>0</v>
          </cell>
        </row>
        <row r="92">
          <cell r="AA92" t="str">
            <v>ZK200.K132</v>
          </cell>
          <cell r="AB92">
            <v>16.989999999999998</v>
          </cell>
          <cell r="AH92" t="str">
            <v>ZK901.A006.0000</v>
          </cell>
          <cell r="AI92">
            <v>10133.709999999999</v>
          </cell>
        </row>
        <row r="93">
          <cell r="AA93" t="str">
            <v>ZK200.K133</v>
          </cell>
          <cell r="AB93">
            <v>441.7</v>
          </cell>
          <cell r="AH93" t="str">
            <v>ZK902.A006.0000</v>
          </cell>
          <cell r="AI93">
            <v>0</v>
          </cell>
        </row>
        <row r="94">
          <cell r="AA94" t="str">
            <v>ZK200.K138</v>
          </cell>
          <cell r="AB94">
            <v>545.5</v>
          </cell>
          <cell r="AH94" t="str">
            <v>ZK905.A015.0000</v>
          </cell>
          <cell r="AI94">
            <v>0</v>
          </cell>
        </row>
        <row r="95">
          <cell r="AA95" t="str">
            <v>ZK200.K300</v>
          </cell>
          <cell r="AB95">
            <v>581.44000000000005</v>
          </cell>
          <cell r="AH95" t="str">
            <v>ZK906.A015.0000</v>
          </cell>
          <cell r="AI95">
            <v>0</v>
          </cell>
        </row>
        <row r="96">
          <cell r="AA96" t="str">
            <v>ZK200.K306</v>
          </cell>
          <cell r="AB96">
            <v>24980</v>
          </cell>
          <cell r="AH96" t="str">
            <v>ZK930.A050.0000</v>
          </cell>
          <cell r="AI96">
            <v>0</v>
          </cell>
        </row>
        <row r="97">
          <cell r="AA97" t="str">
            <v>ZK200.K307</v>
          </cell>
          <cell r="AB97">
            <v>20985.3</v>
          </cell>
          <cell r="AH97" t="str">
            <v>ZK930.A059.0000</v>
          </cell>
          <cell r="AI97">
            <v>33048.160000000003</v>
          </cell>
        </row>
        <row r="98">
          <cell r="AA98" t="str">
            <v>ZK200.K309</v>
          </cell>
          <cell r="AB98">
            <v>34.69</v>
          </cell>
          <cell r="AH98" t="str">
            <v>ZK930.A060.0000</v>
          </cell>
          <cell r="AI98">
            <v>0</v>
          </cell>
        </row>
        <row r="99">
          <cell r="AA99" t="str">
            <v>ZK200.K327</v>
          </cell>
          <cell r="AB99">
            <v>16</v>
          </cell>
          <cell r="AH99" t="str">
            <v>ZK940.A210.0000</v>
          </cell>
          <cell r="AI99">
            <v>0</v>
          </cell>
        </row>
        <row r="100">
          <cell r="AA100" t="str">
            <v>ZK201.K138</v>
          </cell>
          <cell r="AB100">
            <v>4424</v>
          </cell>
          <cell r="AH100" t="str">
            <v>ZK940.A211.0000</v>
          </cell>
          <cell r="AI100">
            <v>0</v>
          </cell>
        </row>
        <row r="101">
          <cell r="AA101" t="str">
            <v>ZK201.K158</v>
          </cell>
          <cell r="AB101">
            <v>8010</v>
          </cell>
          <cell r="AH101" t="str">
            <v>ZK950.A240.0000</v>
          </cell>
          <cell r="AI101">
            <v>1800000</v>
          </cell>
        </row>
        <row r="102">
          <cell r="AA102" t="str">
            <v>ZK201.K159</v>
          </cell>
          <cell r="AB102">
            <v>5800</v>
          </cell>
          <cell r="AH102" t="str">
            <v>ZK950.A241.0000</v>
          </cell>
          <cell r="AI102">
            <v>0</v>
          </cell>
        </row>
        <row r="103">
          <cell r="AA103" t="str">
            <v>ZK201.K160</v>
          </cell>
          <cell r="AB103">
            <v>1300</v>
          </cell>
          <cell r="AH103" t="str">
            <v>ZK950.A242.0000</v>
          </cell>
          <cell r="AI103">
            <v>-254427.48</v>
          </cell>
        </row>
        <row r="104">
          <cell r="AA104" t="str">
            <v>ZK201.K301</v>
          </cell>
          <cell r="AB104">
            <v>131202.65</v>
          </cell>
          <cell r="AH104" t="str">
            <v>ZK951.A240.0000</v>
          </cell>
          <cell r="AI104">
            <v>0</v>
          </cell>
        </row>
        <row r="105">
          <cell r="AA105" t="str">
            <v>ZK201.K303</v>
          </cell>
          <cell r="AB105">
            <v>12640.25</v>
          </cell>
          <cell r="AH105" t="str">
            <v>ZK951.A241.0000</v>
          </cell>
          <cell r="AI105">
            <v>0</v>
          </cell>
        </row>
        <row r="106">
          <cell r="AA106" t="str">
            <v>ZK201.K304</v>
          </cell>
          <cell r="AB106">
            <v>52897.43</v>
          </cell>
          <cell r="AH106" t="str">
            <v>ZK955.A042.0000</v>
          </cell>
          <cell r="AI106">
            <v>0</v>
          </cell>
        </row>
        <row r="107">
          <cell r="AA107" t="str">
            <v>ZK201.K305</v>
          </cell>
          <cell r="AB107">
            <v>-2500</v>
          </cell>
          <cell r="AH107" t="str">
            <v>ZK960.A100.0000</v>
          </cell>
          <cell r="AI107">
            <v>0</v>
          </cell>
        </row>
        <row r="108">
          <cell r="AA108" t="str">
            <v>ZK201.K308</v>
          </cell>
          <cell r="AB108">
            <v>264</v>
          </cell>
          <cell r="AH108" t="str">
            <v>ZK960.A210.0000</v>
          </cell>
          <cell r="AI108">
            <v>0</v>
          </cell>
        </row>
        <row r="109">
          <cell r="AA109" t="str">
            <v>ZK201.K309</v>
          </cell>
          <cell r="AB109">
            <v>2982.68</v>
          </cell>
          <cell r="AH109" t="str">
            <v>ZK970.A210.0000</v>
          </cell>
          <cell r="AI109">
            <v>0</v>
          </cell>
        </row>
        <row r="110">
          <cell r="AA110" t="str">
            <v>ZK202.K160</v>
          </cell>
          <cell r="AB110">
            <v>150</v>
          </cell>
          <cell r="AH110" t="str">
            <v>ZK970.A211.0000</v>
          </cell>
          <cell r="AI110">
            <v>0</v>
          </cell>
        </row>
        <row r="111">
          <cell r="AA111" t="str">
            <v>ZK202.K316</v>
          </cell>
          <cell r="AB111">
            <v>3125</v>
          </cell>
          <cell r="AH111" t="str">
            <v>ZK972.A203.0000</v>
          </cell>
          <cell r="AI111">
            <v>0</v>
          </cell>
        </row>
        <row r="112">
          <cell r="AA112" t="str">
            <v>ZK203.K130</v>
          </cell>
          <cell r="AB112">
            <v>20.63</v>
          </cell>
          <cell r="AH112" t="str">
            <v>ZK972.A204.0000</v>
          </cell>
          <cell r="AI112">
            <v>0</v>
          </cell>
        </row>
        <row r="113">
          <cell r="AA113" t="str">
            <v>ZK203.K160</v>
          </cell>
          <cell r="AB113">
            <v>200</v>
          </cell>
          <cell r="AH113" t="str">
            <v>ZK975.A220.0000</v>
          </cell>
          <cell r="AI113">
            <v>-157100.35999999999</v>
          </cell>
        </row>
        <row r="114">
          <cell r="AA114" t="str">
            <v>ZK203.K324</v>
          </cell>
          <cell r="AB114">
            <v>66069.62</v>
          </cell>
          <cell r="AH114" t="str">
            <v>ZK975.A221.0000</v>
          </cell>
          <cell r="AI114">
            <v>961</v>
          </cell>
        </row>
        <row r="115">
          <cell r="AA115" t="str">
            <v>ZK203.K326</v>
          </cell>
          <cell r="AB115">
            <v>19676.55</v>
          </cell>
          <cell r="AH115" t="str">
            <v>ZK976.A210.0000</v>
          </cell>
          <cell r="AI115">
            <v>7677.45</v>
          </cell>
        </row>
        <row r="116">
          <cell r="AA116" t="str">
            <v>ZK203.K327</v>
          </cell>
          <cell r="AB116">
            <v>11156.69</v>
          </cell>
          <cell r="AH116" t="str">
            <v>ZK976.A211.0000</v>
          </cell>
          <cell r="AI116">
            <v>0</v>
          </cell>
        </row>
        <row r="117">
          <cell r="AA117" t="str">
            <v>ZK203.K329</v>
          </cell>
          <cell r="AB117">
            <v>1502.65</v>
          </cell>
          <cell r="AH117" t="str">
            <v>ZK980.A210.0000</v>
          </cell>
          <cell r="AI117">
            <v>0</v>
          </cell>
        </row>
        <row r="118">
          <cell r="AA118" t="str">
            <v>ZK204.K134</v>
          </cell>
          <cell r="AB118">
            <v>1040</v>
          </cell>
          <cell r="AH118" t="str">
            <v>ZK980.A211.0000</v>
          </cell>
          <cell r="AI118">
            <v>0</v>
          </cell>
        </row>
        <row r="119">
          <cell r="AA119" t="str">
            <v>ZK204.K334</v>
          </cell>
          <cell r="AB119">
            <v>11765.08</v>
          </cell>
          <cell r="AH119" t="str">
            <v>ZK990.A240.0000</v>
          </cell>
          <cell r="AI119">
            <v>0</v>
          </cell>
        </row>
        <row r="120">
          <cell r="AA120" t="str">
            <v>ZK204.K334</v>
          </cell>
          <cell r="AB120">
            <v>15862.5</v>
          </cell>
          <cell r="AH120" t="str">
            <v>ZK990.A241.0000</v>
          </cell>
          <cell r="AI120">
            <v>0</v>
          </cell>
        </row>
        <row r="121">
          <cell r="AA121" t="str">
            <v>ZK204.K335</v>
          </cell>
          <cell r="AB121">
            <v>4267.95</v>
          </cell>
          <cell r="AH121" t="str">
            <v>ZK991.A240.0000</v>
          </cell>
          <cell r="AI121">
            <v>0</v>
          </cell>
        </row>
        <row r="122">
          <cell r="AA122" t="str">
            <v>ZK204.K336</v>
          </cell>
          <cell r="AB122">
            <v>870.1</v>
          </cell>
          <cell r="AH122" t="str">
            <v>ZK993.A050.0000</v>
          </cell>
          <cell r="AI122">
            <v>0</v>
          </cell>
        </row>
        <row r="123">
          <cell r="AA123" t="str">
            <v>ZK204.K353</v>
          </cell>
          <cell r="AB123">
            <v>346.88</v>
          </cell>
          <cell r="AH123" t="str">
            <v>ZK993.A060.0000</v>
          </cell>
          <cell r="AI123">
            <v>0</v>
          </cell>
        </row>
        <row r="124">
          <cell r="AA124" t="str">
            <v>ZK205.K307</v>
          </cell>
          <cell r="AB124">
            <v>7500</v>
          </cell>
          <cell r="AH124" t="str">
            <v>ZK996.A100.0000</v>
          </cell>
          <cell r="AI124">
            <v>0</v>
          </cell>
        </row>
        <row r="125">
          <cell r="AA125" t="str">
            <v>ZK205.K341</v>
          </cell>
          <cell r="AB125">
            <v>2780</v>
          </cell>
          <cell r="AH125" t="str">
            <v/>
          </cell>
          <cell r="AI125">
            <v>0</v>
          </cell>
        </row>
        <row r="126">
          <cell r="AA126" t="str">
            <v>ZK205.K342</v>
          </cell>
          <cell r="AB126">
            <v>771</v>
          </cell>
          <cell r="AH126" t="str">
            <v/>
          </cell>
          <cell r="AI126">
            <v>0</v>
          </cell>
        </row>
        <row r="127">
          <cell r="AA127" t="str">
            <v>ZK205.K343</v>
          </cell>
          <cell r="AB127">
            <v>1122.21</v>
          </cell>
          <cell r="AH127" t="str">
            <v/>
          </cell>
          <cell r="AI127">
            <v>0</v>
          </cell>
        </row>
        <row r="128">
          <cell r="AA128" t="str">
            <v>ZK205.K344</v>
          </cell>
          <cell r="AB128">
            <v>710</v>
          </cell>
          <cell r="AH128" t="str">
            <v/>
          </cell>
          <cell r="AI128">
            <v>0</v>
          </cell>
        </row>
        <row r="129">
          <cell r="AA129" t="str">
            <v>ZK206.K349</v>
          </cell>
          <cell r="AB129">
            <v>3850</v>
          </cell>
          <cell r="AH129" t="str">
            <v/>
          </cell>
          <cell r="AI129">
            <v>0</v>
          </cell>
        </row>
        <row r="130">
          <cell r="AA130" t="str">
            <v>ZK206.K350</v>
          </cell>
          <cell r="AB130">
            <v>3690</v>
          </cell>
          <cell r="AH130" t="str">
            <v/>
          </cell>
          <cell r="AI130">
            <v>0</v>
          </cell>
        </row>
        <row r="131">
          <cell r="AA131" t="str">
            <v>ZK206.K352</v>
          </cell>
          <cell r="AB131">
            <v>5387</v>
          </cell>
          <cell r="AH131" t="str">
            <v/>
          </cell>
          <cell r="AI131">
            <v>0</v>
          </cell>
        </row>
        <row r="132">
          <cell r="AA132" t="str">
            <v>ZK206.K352</v>
          </cell>
          <cell r="AB132">
            <v>738.74</v>
          </cell>
          <cell r="AH132" t="str">
            <v/>
          </cell>
          <cell r="AI132">
            <v>0</v>
          </cell>
        </row>
        <row r="133">
          <cell r="AA133" t="str">
            <v>ZK206.K353</v>
          </cell>
          <cell r="AB133">
            <v>4916.24</v>
          </cell>
          <cell r="AH133" t="str">
            <v/>
          </cell>
          <cell r="AI133">
            <v>0</v>
          </cell>
        </row>
        <row r="134">
          <cell r="AA134" t="str">
            <v>ZK206.K354</v>
          </cell>
          <cell r="AB134">
            <v>5338.13</v>
          </cell>
          <cell r="AH134" t="str">
            <v/>
          </cell>
          <cell r="AI134">
            <v>0</v>
          </cell>
        </row>
        <row r="135">
          <cell r="AA135" t="str">
            <v>ZK300.0001</v>
          </cell>
          <cell r="AB135">
            <v>102460.89</v>
          </cell>
          <cell r="AH135" t="str">
            <v/>
          </cell>
          <cell r="AI135">
            <v>0</v>
          </cell>
        </row>
        <row r="136">
          <cell r="AA136" t="str">
            <v>ZK300.0008</v>
          </cell>
          <cell r="AB136">
            <v>9102.9</v>
          </cell>
          <cell r="AH136" t="str">
            <v/>
          </cell>
          <cell r="AI136">
            <v>0</v>
          </cell>
        </row>
        <row r="137">
          <cell r="AA137" t="str">
            <v>ZK300.0009</v>
          </cell>
          <cell r="AB137">
            <v>1557.56</v>
          </cell>
          <cell r="AH137" t="str">
            <v/>
          </cell>
          <cell r="AI137">
            <v>0</v>
          </cell>
        </row>
        <row r="138">
          <cell r="AA138" t="str">
            <v>ZK300.2600</v>
          </cell>
          <cell r="AB138">
            <v>217.35</v>
          </cell>
          <cell r="AH138" t="str">
            <v/>
          </cell>
          <cell r="AI138">
            <v>0</v>
          </cell>
        </row>
        <row r="139">
          <cell r="AA139" t="str">
            <v>ZK300.4810</v>
          </cell>
          <cell r="AB139">
            <v>70.7</v>
          </cell>
          <cell r="AH139" t="str">
            <v/>
          </cell>
          <cell r="AI139">
            <v>0</v>
          </cell>
        </row>
        <row r="140">
          <cell r="AA140" t="str">
            <v>ZK300.K100</v>
          </cell>
          <cell r="AB140">
            <v>69</v>
          </cell>
          <cell r="AH140" t="str">
            <v/>
          </cell>
          <cell r="AI140">
            <v>0</v>
          </cell>
        </row>
        <row r="141">
          <cell r="AA141" t="str">
            <v>ZK300.K102</v>
          </cell>
          <cell r="AB141">
            <v>7028.5</v>
          </cell>
          <cell r="AH141" t="str">
            <v/>
          </cell>
          <cell r="AI141">
            <v>0</v>
          </cell>
        </row>
        <row r="142">
          <cell r="AA142" t="str">
            <v>ZK300.K115</v>
          </cell>
          <cell r="AB142">
            <v>4444.2700000000004</v>
          </cell>
          <cell r="AH142" t="str">
            <v/>
          </cell>
          <cell r="AI142">
            <v>0</v>
          </cell>
        </row>
        <row r="143">
          <cell r="AA143" t="str">
            <v>ZK300.K116</v>
          </cell>
          <cell r="AB143">
            <v>253.29</v>
          </cell>
          <cell r="AH143" t="str">
            <v/>
          </cell>
          <cell r="AI143">
            <v>0</v>
          </cell>
        </row>
        <row r="144">
          <cell r="AA144" t="str">
            <v>ZK300.K117</v>
          </cell>
          <cell r="AB144">
            <v>76.819999999999993</v>
          </cell>
          <cell r="AH144" t="str">
            <v/>
          </cell>
          <cell r="AI144">
            <v>0</v>
          </cell>
        </row>
        <row r="145">
          <cell r="AA145" t="str">
            <v>ZK300.K120</v>
          </cell>
          <cell r="AB145">
            <v>376.84</v>
          </cell>
          <cell r="AH145" t="str">
            <v/>
          </cell>
          <cell r="AI145">
            <v>0</v>
          </cell>
        </row>
        <row r="146">
          <cell r="AA146" t="str">
            <v>ZK300.K130</v>
          </cell>
          <cell r="AB146">
            <v>664</v>
          </cell>
          <cell r="AH146" t="str">
            <v/>
          </cell>
          <cell r="AI146">
            <v>0</v>
          </cell>
        </row>
        <row r="147">
          <cell r="AA147" t="str">
            <v>ZK300.K133</v>
          </cell>
          <cell r="AB147">
            <v>26.59</v>
          </cell>
          <cell r="AH147" t="str">
            <v/>
          </cell>
          <cell r="AI147">
            <v>0</v>
          </cell>
        </row>
        <row r="148">
          <cell r="AA148" t="str">
            <v>ZK300.K138</v>
          </cell>
          <cell r="AB148">
            <v>503</v>
          </cell>
          <cell r="AH148" t="str">
            <v/>
          </cell>
          <cell r="AI148">
            <v>0</v>
          </cell>
        </row>
        <row r="149">
          <cell r="AA149" t="str">
            <v>ZK300.K146</v>
          </cell>
          <cell r="AB149">
            <v>20.73</v>
          </cell>
          <cell r="AH149" t="str">
            <v/>
          </cell>
          <cell r="AI149">
            <v>0</v>
          </cell>
        </row>
        <row r="150">
          <cell r="AA150" t="str">
            <v>ZK300.K158</v>
          </cell>
          <cell r="AB150">
            <v>268</v>
          </cell>
          <cell r="AH150" t="str">
            <v/>
          </cell>
          <cell r="AI150">
            <v>0</v>
          </cell>
        </row>
        <row r="151">
          <cell r="AA151" t="str">
            <v>ZK300.K160</v>
          </cell>
          <cell r="AB151">
            <v>169.17</v>
          </cell>
          <cell r="AH151" t="str">
            <v/>
          </cell>
          <cell r="AI151">
            <v>0</v>
          </cell>
        </row>
        <row r="152">
          <cell r="AA152" t="str">
            <v>ZK300.K161</v>
          </cell>
          <cell r="AB152">
            <v>34.57</v>
          </cell>
          <cell r="AH152" t="str">
            <v/>
          </cell>
          <cell r="AI152">
            <v>0</v>
          </cell>
        </row>
        <row r="153">
          <cell r="AA153" t="str">
            <v>ZK300.K171</v>
          </cell>
          <cell r="AB153">
            <v>366.67</v>
          </cell>
          <cell r="AH153" t="str">
            <v/>
          </cell>
          <cell r="AI153">
            <v>0</v>
          </cell>
        </row>
        <row r="154">
          <cell r="AA154" t="str">
            <v>ZK300.K181</v>
          </cell>
          <cell r="AB154">
            <v>0.4</v>
          </cell>
          <cell r="AH154" t="str">
            <v/>
          </cell>
          <cell r="AI154">
            <v>0</v>
          </cell>
        </row>
        <row r="155">
          <cell r="AA155" t="str">
            <v>ZK300.K185</v>
          </cell>
          <cell r="AB155">
            <v>12935.25</v>
          </cell>
          <cell r="AH155" t="str">
            <v/>
          </cell>
          <cell r="AI155">
            <v>0</v>
          </cell>
        </row>
        <row r="156">
          <cell r="AA156" t="str">
            <v>ZK300.K186</v>
          </cell>
          <cell r="AB156">
            <v>2567.77</v>
          </cell>
          <cell r="AH156" t="str">
            <v/>
          </cell>
          <cell r="AI156">
            <v>0</v>
          </cell>
        </row>
        <row r="157">
          <cell r="AA157" t="str">
            <v>ZK400.0001</v>
          </cell>
          <cell r="AB157">
            <v>571756.92000000004</v>
          </cell>
          <cell r="AH157" t="str">
            <v/>
          </cell>
          <cell r="AI157">
            <v>0</v>
          </cell>
        </row>
        <row r="158">
          <cell r="AA158" t="str">
            <v>ZK400.0008</v>
          </cell>
          <cell r="AB158">
            <v>69937.820000000007</v>
          </cell>
          <cell r="AH158" t="str">
            <v/>
          </cell>
          <cell r="AI158">
            <v>0</v>
          </cell>
        </row>
        <row r="159">
          <cell r="AA159" t="str">
            <v>ZK400.0009</v>
          </cell>
          <cell r="AB159">
            <v>47812.93</v>
          </cell>
          <cell r="AH159" t="str">
            <v/>
          </cell>
          <cell r="AI159">
            <v>0</v>
          </cell>
        </row>
        <row r="160">
          <cell r="AA160" t="str">
            <v>ZK400.2460</v>
          </cell>
          <cell r="AB160">
            <v>125.59</v>
          </cell>
          <cell r="AH160" t="str">
            <v/>
          </cell>
          <cell r="AI160">
            <v>0</v>
          </cell>
        </row>
        <row r="161">
          <cell r="AA161" t="str">
            <v>ZK400.2600</v>
          </cell>
          <cell r="AB161">
            <v>1130.4000000000001</v>
          </cell>
          <cell r="AH161" t="str">
            <v/>
          </cell>
          <cell r="AI161">
            <v>0</v>
          </cell>
        </row>
        <row r="162">
          <cell r="AA162" t="str">
            <v>ZK400.4810</v>
          </cell>
          <cell r="AB162">
            <v>8894.9</v>
          </cell>
          <cell r="AH162" t="str">
            <v/>
          </cell>
          <cell r="AI162">
            <v>0</v>
          </cell>
        </row>
        <row r="163">
          <cell r="AA163" t="str">
            <v>ZK400.K002</v>
          </cell>
          <cell r="AB163">
            <v>-5666.67</v>
          </cell>
          <cell r="AH163" t="str">
            <v/>
          </cell>
          <cell r="AI163">
            <v>0</v>
          </cell>
        </row>
        <row r="164">
          <cell r="AA164" t="str">
            <v>ZK400.K006</v>
          </cell>
          <cell r="AB164">
            <v>-1421.91</v>
          </cell>
          <cell r="AH164" t="str">
            <v/>
          </cell>
          <cell r="AI164">
            <v>0</v>
          </cell>
        </row>
        <row r="165">
          <cell r="AA165" t="str">
            <v>ZK400.K100</v>
          </cell>
          <cell r="AB165">
            <v>3805.06</v>
          </cell>
          <cell r="AH165" t="str">
            <v/>
          </cell>
          <cell r="AI165">
            <v>0</v>
          </cell>
        </row>
        <row r="166">
          <cell r="AA166" t="str">
            <v>ZK400.K101</v>
          </cell>
          <cell r="AB166">
            <v>1449.82</v>
          </cell>
          <cell r="AH166" t="str">
            <v/>
          </cell>
          <cell r="AI166">
            <v>0</v>
          </cell>
        </row>
        <row r="167">
          <cell r="AA167" t="str">
            <v>ZK400.K102</v>
          </cell>
          <cell r="AB167">
            <v>10562.95</v>
          </cell>
          <cell r="AH167" t="str">
            <v/>
          </cell>
          <cell r="AI167">
            <v>0</v>
          </cell>
        </row>
        <row r="168">
          <cell r="AA168" t="str">
            <v>ZK400.K104</v>
          </cell>
          <cell r="AB168">
            <v>253.4</v>
          </cell>
          <cell r="AH168" t="str">
            <v/>
          </cell>
          <cell r="AI168">
            <v>0</v>
          </cell>
        </row>
        <row r="169">
          <cell r="AA169" t="str">
            <v>ZK400.K105</v>
          </cell>
          <cell r="AB169">
            <v>93.1</v>
          </cell>
          <cell r="AH169" t="str">
            <v/>
          </cell>
          <cell r="AI169">
            <v>0</v>
          </cell>
        </row>
        <row r="170">
          <cell r="AA170" t="str">
            <v>ZK400.K115</v>
          </cell>
          <cell r="AB170">
            <v>4108.66</v>
          </cell>
          <cell r="AH170" t="str">
            <v/>
          </cell>
          <cell r="AI170">
            <v>0</v>
          </cell>
        </row>
        <row r="171">
          <cell r="AA171" t="str">
            <v>ZK400.K116</v>
          </cell>
          <cell r="AB171">
            <v>9307.17</v>
          </cell>
          <cell r="AH171" t="str">
            <v/>
          </cell>
          <cell r="AI171">
            <v>0</v>
          </cell>
        </row>
        <row r="172">
          <cell r="AA172" t="str">
            <v>ZK400.K117</v>
          </cell>
          <cell r="AB172">
            <v>395.81</v>
          </cell>
          <cell r="AH172" t="str">
            <v/>
          </cell>
          <cell r="AI172">
            <v>0</v>
          </cell>
        </row>
        <row r="173">
          <cell r="AA173" t="str">
            <v>ZK400.K118</v>
          </cell>
          <cell r="AB173">
            <v>6233.99</v>
          </cell>
          <cell r="AH173" t="str">
            <v/>
          </cell>
          <cell r="AI173">
            <v>0</v>
          </cell>
        </row>
        <row r="174">
          <cell r="AA174" t="str">
            <v>ZK400.K119</v>
          </cell>
          <cell r="AB174">
            <v>10919.25</v>
          </cell>
          <cell r="AH174" t="str">
            <v/>
          </cell>
          <cell r="AI174">
            <v>0</v>
          </cell>
        </row>
        <row r="175">
          <cell r="AA175" t="str">
            <v>ZK400.K120</v>
          </cell>
          <cell r="AB175">
            <v>9434.49</v>
          </cell>
          <cell r="AH175" t="str">
            <v/>
          </cell>
          <cell r="AI175">
            <v>0</v>
          </cell>
        </row>
        <row r="176">
          <cell r="AA176" t="str">
            <v>ZK400.K130</v>
          </cell>
          <cell r="AB176">
            <v>4.18</v>
          </cell>
          <cell r="AH176" t="str">
            <v/>
          </cell>
          <cell r="AI176">
            <v>0</v>
          </cell>
        </row>
        <row r="177">
          <cell r="AA177" t="str">
            <v>ZK400.K131</v>
          </cell>
          <cell r="AB177">
            <v>70.83</v>
          </cell>
          <cell r="AH177" t="str">
            <v/>
          </cell>
          <cell r="AI177">
            <v>0</v>
          </cell>
        </row>
        <row r="178">
          <cell r="AA178" t="str">
            <v>ZK400.K132</v>
          </cell>
          <cell r="AB178">
            <v>317.33999999999997</v>
          </cell>
          <cell r="AH178" t="str">
            <v/>
          </cell>
          <cell r="AI178">
            <v>0</v>
          </cell>
        </row>
        <row r="179">
          <cell r="AA179" t="str">
            <v>ZK400.K133</v>
          </cell>
          <cell r="AB179">
            <v>1495.73</v>
          </cell>
          <cell r="AH179" t="str">
            <v/>
          </cell>
          <cell r="AI179">
            <v>0</v>
          </cell>
        </row>
        <row r="180">
          <cell r="AA180" t="str">
            <v>ZK400.K135</v>
          </cell>
          <cell r="AB180">
            <v>-2432.5500000000002</v>
          </cell>
          <cell r="AH180" t="str">
            <v/>
          </cell>
          <cell r="AI180">
            <v>0</v>
          </cell>
        </row>
        <row r="181">
          <cell r="AA181" t="str">
            <v>ZK400.K136</v>
          </cell>
          <cell r="AB181">
            <v>106.25</v>
          </cell>
          <cell r="AH181" t="str">
            <v/>
          </cell>
          <cell r="AI181">
            <v>0</v>
          </cell>
        </row>
        <row r="182">
          <cell r="AA182" t="str">
            <v>ZK400.K138</v>
          </cell>
          <cell r="AB182">
            <v>1638.47</v>
          </cell>
          <cell r="AH182" t="str">
            <v/>
          </cell>
          <cell r="AI182">
            <v>0</v>
          </cell>
        </row>
        <row r="183">
          <cell r="AA183" t="str">
            <v>ZK400.K145</v>
          </cell>
          <cell r="AB183">
            <v>811.55</v>
          </cell>
          <cell r="AH183" t="str">
            <v/>
          </cell>
          <cell r="AI183">
            <v>0</v>
          </cell>
        </row>
        <row r="184">
          <cell r="AA184" t="str">
            <v>ZK400.K146</v>
          </cell>
          <cell r="AB184">
            <v>3042.14</v>
          </cell>
          <cell r="AH184" t="str">
            <v/>
          </cell>
          <cell r="AI184">
            <v>0</v>
          </cell>
        </row>
        <row r="185">
          <cell r="AA185" t="str">
            <v>ZK400.K158</v>
          </cell>
          <cell r="AB185">
            <v>260</v>
          </cell>
          <cell r="AH185" t="str">
            <v/>
          </cell>
          <cell r="AI185">
            <v>0</v>
          </cell>
        </row>
        <row r="186">
          <cell r="AA186" t="str">
            <v>ZK400.K159</v>
          </cell>
          <cell r="AB186">
            <v>792</v>
          </cell>
          <cell r="AH186" t="str">
            <v/>
          </cell>
          <cell r="AI186">
            <v>0</v>
          </cell>
        </row>
        <row r="187">
          <cell r="AA187" t="str">
            <v>ZK400.K161</v>
          </cell>
          <cell r="AB187">
            <v>100537.88</v>
          </cell>
          <cell r="AH187" t="str">
            <v/>
          </cell>
          <cell r="AI187">
            <v>0</v>
          </cell>
        </row>
        <row r="188">
          <cell r="AA188" t="str">
            <v>ZK400.K162</v>
          </cell>
          <cell r="AB188">
            <v>64305.2</v>
          </cell>
          <cell r="AH188" t="str">
            <v/>
          </cell>
          <cell r="AI188">
            <v>0</v>
          </cell>
        </row>
        <row r="189">
          <cell r="AA189" t="str">
            <v>ZK400.K163</v>
          </cell>
          <cell r="AB189">
            <v>3100</v>
          </cell>
          <cell r="AH189" t="str">
            <v/>
          </cell>
          <cell r="AI189">
            <v>0</v>
          </cell>
        </row>
        <row r="190">
          <cell r="AA190" t="str">
            <v>ZK400.K175</v>
          </cell>
          <cell r="AB190">
            <v>4974.2700000000004</v>
          </cell>
          <cell r="AH190" t="str">
            <v/>
          </cell>
          <cell r="AI190">
            <v>0</v>
          </cell>
        </row>
        <row r="191">
          <cell r="AA191" t="str">
            <v>ZK400.K176</v>
          </cell>
          <cell r="AB191">
            <v>62.88</v>
          </cell>
          <cell r="AH191" t="str">
            <v/>
          </cell>
          <cell r="AI191">
            <v>0</v>
          </cell>
        </row>
        <row r="192">
          <cell r="AA192" t="str">
            <v>ZK400.K176</v>
          </cell>
          <cell r="AB192">
            <v>10.26</v>
          </cell>
          <cell r="AH192" t="str">
            <v/>
          </cell>
          <cell r="AI192">
            <v>0</v>
          </cell>
        </row>
        <row r="193">
          <cell r="AA193" t="str">
            <v>ZK400.K177</v>
          </cell>
          <cell r="AB193">
            <v>63.75</v>
          </cell>
          <cell r="AH193" t="str">
            <v/>
          </cell>
          <cell r="AI193">
            <v>0</v>
          </cell>
        </row>
        <row r="194">
          <cell r="AA194" t="str">
            <v>ZK400.K181</v>
          </cell>
          <cell r="AB194">
            <v>4820.5600000000004</v>
          </cell>
          <cell r="AH194" t="str">
            <v/>
          </cell>
          <cell r="AI194">
            <v>0</v>
          </cell>
        </row>
        <row r="195">
          <cell r="AA195" t="str">
            <v>ZK400.K182</v>
          </cell>
          <cell r="AB195">
            <v>2355.29</v>
          </cell>
          <cell r="AH195" t="str">
            <v/>
          </cell>
          <cell r="AI195">
            <v>0</v>
          </cell>
        </row>
        <row r="196">
          <cell r="AA196" t="str">
            <v>ZK777.6999</v>
          </cell>
          <cell r="AB196">
            <v>191.69</v>
          </cell>
          <cell r="AH196" t="str">
            <v/>
          </cell>
          <cell r="AI196">
            <v>0</v>
          </cell>
        </row>
        <row r="197">
          <cell r="AA197" t="str">
            <v>ZK777.8999</v>
          </cell>
          <cell r="AB197">
            <v>-366045.44</v>
          </cell>
          <cell r="AH197" t="str">
            <v/>
          </cell>
          <cell r="AI197">
            <v>0</v>
          </cell>
        </row>
        <row r="198">
          <cell r="AA198" t="str">
            <v>ZK777.K999</v>
          </cell>
          <cell r="AB198">
            <v>144799.75</v>
          </cell>
          <cell r="AH198" t="str">
            <v/>
          </cell>
          <cell r="AI198">
            <v>0</v>
          </cell>
        </row>
        <row r="199">
          <cell r="AA199" t="str">
            <v>ZK800.K002</v>
          </cell>
          <cell r="AB199">
            <v>-200000</v>
          </cell>
          <cell r="AH199" t="str">
            <v/>
          </cell>
          <cell r="AI199">
            <v>0</v>
          </cell>
        </row>
        <row r="200">
          <cell r="AA200" t="str">
            <v>ZK800.K002</v>
          </cell>
          <cell r="AB200">
            <v>-29166.66</v>
          </cell>
          <cell r="AH200" t="str">
            <v/>
          </cell>
          <cell r="AI200">
            <v>0</v>
          </cell>
        </row>
        <row r="201">
          <cell r="AA201" t="str">
            <v>ZK800.K002</v>
          </cell>
          <cell r="AB201">
            <v>-500000</v>
          </cell>
          <cell r="AH201" t="str">
            <v/>
          </cell>
          <cell r="AI201">
            <v>0</v>
          </cell>
        </row>
        <row r="202">
          <cell r="AA202" t="str">
            <v>ZK800.K002</v>
          </cell>
          <cell r="AB202">
            <v>-1000000</v>
          </cell>
          <cell r="AH202" t="str">
            <v/>
          </cell>
          <cell r="AI202">
            <v>0</v>
          </cell>
        </row>
        <row r="203">
          <cell r="AA203" t="str">
            <v>ZK800.K002</v>
          </cell>
          <cell r="AB203">
            <v>-60000</v>
          </cell>
          <cell r="AH203" t="str">
            <v/>
          </cell>
          <cell r="AI203">
            <v>0</v>
          </cell>
        </row>
        <row r="204">
          <cell r="AA204" t="str">
            <v>ZK800.K002</v>
          </cell>
          <cell r="AB204">
            <v>-500000</v>
          </cell>
          <cell r="AH204" t="str">
            <v/>
          </cell>
          <cell r="AI204">
            <v>0</v>
          </cell>
        </row>
        <row r="205">
          <cell r="AA205" t="str">
            <v>ZK800.K010</v>
          </cell>
          <cell r="AB205">
            <v>-47.95</v>
          </cell>
          <cell r="AH205" t="str">
            <v/>
          </cell>
          <cell r="AI205">
            <v>0</v>
          </cell>
        </row>
        <row r="206">
          <cell r="AA206" t="str">
            <v>ZK800.K199</v>
          </cell>
          <cell r="AB206">
            <v>34946.49</v>
          </cell>
          <cell r="AH206" t="str">
            <v/>
          </cell>
          <cell r="AI206">
            <v>0</v>
          </cell>
        </row>
        <row r="207">
          <cell r="AA207" t="str">
            <v>ZK877.8999</v>
          </cell>
          <cell r="AB207">
            <v>-457833.34</v>
          </cell>
          <cell r="AH207" t="str">
            <v/>
          </cell>
          <cell r="AI207">
            <v>0</v>
          </cell>
        </row>
        <row r="208">
          <cell r="AA208" t="str">
            <v>ZK900.A006</v>
          </cell>
          <cell r="AB208">
            <v>33832.75</v>
          </cell>
          <cell r="AH208" t="str">
            <v/>
          </cell>
          <cell r="AI208">
            <v>0</v>
          </cell>
        </row>
        <row r="209">
          <cell r="AA209" t="str">
            <v>ZK901.A006</v>
          </cell>
          <cell r="AB209">
            <v>3950.21</v>
          </cell>
          <cell r="AH209" t="str">
            <v/>
          </cell>
          <cell r="AI209">
            <v>0</v>
          </cell>
        </row>
        <row r="210">
          <cell r="AA210" t="str">
            <v>ZK902.A006</v>
          </cell>
          <cell r="AB210">
            <v>7430.93</v>
          </cell>
          <cell r="AH210" t="str">
            <v/>
          </cell>
          <cell r="AI210">
            <v>0</v>
          </cell>
        </row>
        <row r="211">
          <cell r="AA211" t="str">
            <v>ZK905.A015</v>
          </cell>
          <cell r="AB211">
            <v>0</v>
          </cell>
          <cell r="AH211" t="str">
            <v/>
          </cell>
          <cell r="AI211">
            <v>0</v>
          </cell>
        </row>
        <row r="212">
          <cell r="AA212" t="str">
            <v>ZK906.A015</v>
          </cell>
          <cell r="AB212">
            <v>0</v>
          </cell>
          <cell r="AH212" t="str">
            <v/>
          </cell>
          <cell r="AI212">
            <v>0</v>
          </cell>
        </row>
        <row r="213">
          <cell r="AA213" t="str">
            <v>ZK930.A050</v>
          </cell>
          <cell r="AB213">
            <v>1716027.89</v>
          </cell>
          <cell r="AH213" t="str">
            <v/>
          </cell>
          <cell r="AI213">
            <v>0</v>
          </cell>
        </row>
        <row r="214">
          <cell r="AA214" t="str">
            <v>ZK930.A059</v>
          </cell>
          <cell r="AB214">
            <v>244.8</v>
          </cell>
          <cell r="AH214" t="str">
            <v/>
          </cell>
          <cell r="AI214">
            <v>0</v>
          </cell>
        </row>
        <row r="215">
          <cell r="AA215" t="str">
            <v>ZK930.A060</v>
          </cell>
          <cell r="AB215">
            <v>-1780627.89</v>
          </cell>
          <cell r="AH215" t="str">
            <v/>
          </cell>
          <cell r="AI215">
            <v>0</v>
          </cell>
        </row>
        <row r="216">
          <cell r="AA216" t="str">
            <v>ZK940.A210</v>
          </cell>
          <cell r="AB216">
            <v>0</v>
          </cell>
          <cell r="AH216" t="str">
            <v/>
          </cell>
          <cell r="AI216">
            <v>0</v>
          </cell>
        </row>
        <row r="217">
          <cell r="AA217" t="str">
            <v>ZK950.A240</v>
          </cell>
          <cell r="AB217">
            <v>4748564.41</v>
          </cell>
          <cell r="AH217" t="str">
            <v/>
          </cell>
          <cell r="AI217">
            <v>0</v>
          </cell>
        </row>
        <row r="218">
          <cell r="AA218" t="str">
            <v>ZK950.A241</v>
          </cell>
          <cell r="AB218">
            <v>-4500687.8</v>
          </cell>
          <cell r="AH218" t="str">
            <v/>
          </cell>
          <cell r="AI218">
            <v>0</v>
          </cell>
        </row>
        <row r="219">
          <cell r="AA219" t="str">
            <v>ZK950.A242</v>
          </cell>
          <cell r="AB219">
            <v>-285207.65000000002</v>
          </cell>
          <cell r="AH219" t="str">
            <v/>
          </cell>
          <cell r="AI219">
            <v>0</v>
          </cell>
        </row>
        <row r="220">
          <cell r="AA220" t="str">
            <v>ZK951.A240</v>
          </cell>
          <cell r="AB220">
            <v>2220270.9</v>
          </cell>
          <cell r="AH220" t="str">
            <v/>
          </cell>
          <cell r="AI220">
            <v>0</v>
          </cell>
        </row>
        <row r="221">
          <cell r="AA221" t="str">
            <v>ZK951.A241</v>
          </cell>
          <cell r="AB221">
            <v>-1583727.85</v>
          </cell>
          <cell r="AH221" t="str">
            <v/>
          </cell>
          <cell r="AI221">
            <v>0</v>
          </cell>
        </row>
        <row r="222">
          <cell r="AA222" t="str">
            <v>ZK955.A042</v>
          </cell>
          <cell r="AB222">
            <v>0</v>
          </cell>
          <cell r="AH222" t="str">
            <v/>
          </cell>
          <cell r="AI222">
            <v>0</v>
          </cell>
        </row>
        <row r="223">
          <cell r="AA223" t="str">
            <v>ZK960.A100</v>
          </cell>
          <cell r="AB223">
            <v>370324.59</v>
          </cell>
          <cell r="AH223" t="str">
            <v/>
          </cell>
          <cell r="AI223">
            <v>0</v>
          </cell>
        </row>
        <row r="224">
          <cell r="AA224" t="str">
            <v>ZK960.A210</v>
          </cell>
          <cell r="AB224">
            <v>-70000</v>
          </cell>
          <cell r="AH224" t="str">
            <v/>
          </cell>
          <cell r="AI224">
            <v>0</v>
          </cell>
        </row>
        <row r="225">
          <cell r="AA225" t="str">
            <v>ZK970.A210</v>
          </cell>
          <cell r="AB225">
            <v>0</v>
          </cell>
          <cell r="AH225" t="str">
            <v/>
          </cell>
          <cell r="AI225">
            <v>0</v>
          </cell>
        </row>
        <row r="226">
          <cell r="AA226" t="str">
            <v>ZK970.A211</v>
          </cell>
          <cell r="AB226">
            <v>63935.65</v>
          </cell>
          <cell r="AH226" t="str">
            <v/>
          </cell>
          <cell r="AI226">
            <v>0</v>
          </cell>
        </row>
        <row r="227">
          <cell r="AA227" t="str">
            <v>ZK972.A203</v>
          </cell>
          <cell r="AB227">
            <v>0</v>
          </cell>
          <cell r="AH227" t="str">
            <v/>
          </cell>
          <cell r="AI227">
            <v>0</v>
          </cell>
        </row>
        <row r="228">
          <cell r="AA228" t="str">
            <v>ZK972.A204</v>
          </cell>
          <cell r="AB228">
            <v>0</v>
          </cell>
          <cell r="AH228" t="str">
            <v/>
          </cell>
          <cell r="AI228">
            <v>0</v>
          </cell>
        </row>
        <row r="229">
          <cell r="AA229" t="str">
            <v>ZK975.A220</v>
          </cell>
          <cell r="AB229">
            <v>-1059597.44</v>
          </cell>
          <cell r="AH229" t="str">
            <v/>
          </cell>
          <cell r="AI229">
            <v>0</v>
          </cell>
        </row>
        <row r="230">
          <cell r="AA230" t="str">
            <v>ZK975.A221</v>
          </cell>
          <cell r="AB230">
            <v>1058807.79</v>
          </cell>
          <cell r="AH230" t="str">
            <v/>
          </cell>
          <cell r="AI230">
            <v>0</v>
          </cell>
        </row>
        <row r="231">
          <cell r="AA231" t="str">
            <v>ZK976.A210</v>
          </cell>
          <cell r="AB231">
            <v>-56431.1</v>
          </cell>
          <cell r="AH231" t="str">
            <v/>
          </cell>
          <cell r="AI231">
            <v>0</v>
          </cell>
        </row>
        <row r="232">
          <cell r="AA232" t="str">
            <v>ZK980.A210</v>
          </cell>
          <cell r="AB232">
            <v>0</v>
          </cell>
          <cell r="AH232" t="str">
            <v/>
          </cell>
          <cell r="AI232">
            <v>0</v>
          </cell>
        </row>
        <row r="233">
          <cell r="AA233" t="str">
            <v>ZK980.A211</v>
          </cell>
          <cell r="AB233">
            <v>288617.65999999997</v>
          </cell>
          <cell r="AH233" t="str">
            <v/>
          </cell>
          <cell r="AI233">
            <v>0</v>
          </cell>
        </row>
        <row r="234">
          <cell r="AA234" t="str">
            <v>ZK990.A240</v>
          </cell>
          <cell r="AB234">
            <v>2220000</v>
          </cell>
          <cell r="AH234" t="str">
            <v/>
          </cell>
          <cell r="AI234">
            <v>0</v>
          </cell>
        </row>
        <row r="235">
          <cell r="AA235" t="str">
            <v>ZK990.A241</v>
          </cell>
          <cell r="AB235">
            <v>-1104946.49</v>
          </cell>
          <cell r="AH235" t="str">
            <v/>
          </cell>
          <cell r="AI235">
            <v>0</v>
          </cell>
        </row>
        <row r="236">
          <cell r="AA236" t="str">
            <v>ZK991.A240</v>
          </cell>
          <cell r="AB236">
            <v>1000047.95</v>
          </cell>
          <cell r="AH236" t="str">
            <v/>
          </cell>
          <cell r="AI236">
            <v>0</v>
          </cell>
        </row>
        <row r="237">
          <cell r="AA237" t="str">
            <v>ZK993.A050</v>
          </cell>
          <cell r="AB237">
            <v>2747000</v>
          </cell>
          <cell r="AH237" t="str">
            <v/>
          </cell>
          <cell r="AI237">
            <v>0</v>
          </cell>
        </row>
        <row r="238">
          <cell r="AA238" t="str">
            <v>ZK993.A060</v>
          </cell>
          <cell r="AB238">
            <v>-2220000</v>
          </cell>
          <cell r="AH238" t="str">
            <v/>
          </cell>
          <cell r="AI238">
            <v>0</v>
          </cell>
        </row>
        <row r="239">
          <cell r="AA239" t="str">
            <v>ZK996.A100</v>
          </cell>
          <cell r="AB239">
            <v>70000</v>
          </cell>
          <cell r="AH239" t="str">
            <v/>
          </cell>
          <cell r="AI239">
            <v>0</v>
          </cell>
        </row>
        <row r="240">
          <cell r="AA240" t="str">
            <v/>
          </cell>
          <cell r="AB240">
            <v>0</v>
          </cell>
          <cell r="AH240" t="str">
            <v/>
          </cell>
          <cell r="AI240">
            <v>0</v>
          </cell>
        </row>
        <row r="241">
          <cell r="AA241" t="str">
            <v/>
          </cell>
          <cell r="AB241">
            <v>0</v>
          </cell>
          <cell r="AH241" t="str">
            <v/>
          </cell>
          <cell r="AI241">
            <v>0</v>
          </cell>
        </row>
        <row r="242">
          <cell r="AA242" t="str">
            <v/>
          </cell>
          <cell r="AB242">
            <v>0</v>
          </cell>
          <cell r="AH242" t="str">
            <v/>
          </cell>
          <cell r="AI242">
            <v>0</v>
          </cell>
        </row>
        <row r="243">
          <cell r="AA243" t="str">
            <v/>
          </cell>
          <cell r="AB243">
            <v>0</v>
          </cell>
          <cell r="AH243" t="str">
            <v/>
          </cell>
          <cell r="AI243">
            <v>0</v>
          </cell>
        </row>
        <row r="244">
          <cell r="AA244" t="str">
            <v/>
          </cell>
          <cell r="AB244">
            <v>0</v>
          </cell>
          <cell r="AH244" t="str">
            <v/>
          </cell>
          <cell r="AI244">
            <v>0</v>
          </cell>
        </row>
        <row r="245">
          <cell r="AA245" t="str">
            <v/>
          </cell>
          <cell r="AB245">
            <v>951831.09000000008</v>
          </cell>
          <cell r="AH245" t="str">
            <v/>
          </cell>
          <cell r="AI245">
            <v>0</v>
          </cell>
        </row>
        <row r="246">
          <cell r="AA246" t="str">
            <v/>
          </cell>
          <cell r="AB246">
            <v>0</v>
          </cell>
          <cell r="AH246" t="str">
            <v/>
          </cell>
          <cell r="AI246">
            <v>0</v>
          </cell>
        </row>
        <row r="247">
          <cell r="AA247" t="str">
            <v/>
          </cell>
          <cell r="AB247">
            <v>0</v>
          </cell>
          <cell r="AH247" t="str">
            <v/>
          </cell>
          <cell r="AI247">
            <v>0</v>
          </cell>
        </row>
        <row r="248">
          <cell r="AA248" t="str">
            <v/>
          </cell>
          <cell r="AB248">
            <v>0</v>
          </cell>
          <cell r="AH248" t="str">
            <v/>
          </cell>
          <cell r="AI248">
            <v>0</v>
          </cell>
        </row>
        <row r="249">
          <cell r="AA249" t="str">
            <v/>
          </cell>
          <cell r="AB249">
            <v>0</v>
          </cell>
          <cell r="AH249" t="str">
            <v/>
          </cell>
          <cell r="AI249">
            <v>0</v>
          </cell>
        </row>
        <row r="250">
          <cell r="AA250" t="str">
            <v/>
          </cell>
          <cell r="AB250">
            <v>0</v>
          </cell>
          <cell r="AH250" t="str">
            <v/>
          </cell>
          <cell r="AI250">
            <v>0</v>
          </cell>
        </row>
        <row r="251">
          <cell r="AA251" t="str">
            <v/>
          </cell>
          <cell r="AB251">
            <v>0</v>
          </cell>
          <cell r="AH251" t="str">
            <v/>
          </cell>
          <cell r="AI251">
            <v>0</v>
          </cell>
        </row>
        <row r="252">
          <cell r="AA252" t="str">
            <v/>
          </cell>
          <cell r="AB252">
            <v>0</v>
          </cell>
          <cell r="AH252" t="str">
            <v/>
          </cell>
          <cell r="AI252">
            <v>0</v>
          </cell>
        </row>
        <row r="253">
          <cell r="AA253" t="str">
            <v/>
          </cell>
          <cell r="AB253">
            <v>0</v>
          </cell>
          <cell r="AH253" t="str">
            <v/>
          </cell>
          <cell r="AI253">
            <v>0</v>
          </cell>
        </row>
        <row r="254">
          <cell r="AA254" t="str">
            <v/>
          </cell>
          <cell r="AB254">
            <v>0</v>
          </cell>
          <cell r="AH254" t="str">
            <v/>
          </cell>
          <cell r="AI254">
            <v>0</v>
          </cell>
        </row>
        <row r="255">
          <cell r="AA255" t="str">
            <v/>
          </cell>
          <cell r="AB255">
            <v>0</v>
          </cell>
          <cell r="AH255" t="str">
            <v/>
          </cell>
          <cell r="AI255">
            <v>0</v>
          </cell>
        </row>
        <row r="256">
          <cell r="AA256" t="str">
            <v/>
          </cell>
          <cell r="AB256">
            <v>0</v>
          </cell>
          <cell r="AH256" t="str">
            <v/>
          </cell>
          <cell r="AI256">
            <v>0</v>
          </cell>
        </row>
        <row r="257">
          <cell r="AA257" t="str">
            <v/>
          </cell>
          <cell r="AB257">
            <v>0</v>
          </cell>
          <cell r="AH257" t="str">
            <v/>
          </cell>
          <cell r="AI257">
            <v>0</v>
          </cell>
        </row>
        <row r="258">
          <cell r="AA258" t="str">
            <v/>
          </cell>
          <cell r="AB258">
            <v>0</v>
          </cell>
          <cell r="AH258" t="str">
            <v/>
          </cell>
          <cell r="AI258">
            <v>0</v>
          </cell>
        </row>
        <row r="259">
          <cell r="AA259" t="str">
            <v/>
          </cell>
          <cell r="AB259">
            <v>0</v>
          </cell>
          <cell r="AH259" t="str">
            <v/>
          </cell>
          <cell r="AI259">
            <v>0</v>
          </cell>
        </row>
        <row r="260">
          <cell r="AA260" t="str">
            <v/>
          </cell>
          <cell r="AB260">
            <v>0</v>
          </cell>
          <cell r="AH260" t="str">
            <v/>
          </cell>
          <cell r="AI260">
            <v>0</v>
          </cell>
        </row>
        <row r="261">
          <cell r="AA261" t="str">
            <v/>
          </cell>
          <cell r="AB261">
            <v>0</v>
          </cell>
          <cell r="AH261" t="str">
            <v/>
          </cell>
          <cell r="AI261">
            <v>0</v>
          </cell>
        </row>
        <row r="262">
          <cell r="AA262" t="str">
            <v/>
          </cell>
          <cell r="AB262">
            <v>0</v>
          </cell>
          <cell r="AH262" t="str">
            <v/>
          </cell>
          <cell r="AI262">
            <v>0</v>
          </cell>
        </row>
        <row r="263">
          <cell r="AA263" t="str">
            <v/>
          </cell>
          <cell r="AB263">
            <v>0</v>
          </cell>
          <cell r="AH263" t="str">
            <v/>
          </cell>
          <cell r="AI263">
            <v>0</v>
          </cell>
        </row>
        <row r="264">
          <cell r="AA264" t="str">
            <v/>
          </cell>
          <cell r="AB264">
            <v>0</v>
          </cell>
          <cell r="AH264" t="str">
            <v/>
          </cell>
          <cell r="AI264">
            <v>0</v>
          </cell>
        </row>
        <row r="265">
          <cell r="AA265" t="str">
            <v/>
          </cell>
          <cell r="AB265">
            <v>0</v>
          </cell>
          <cell r="AH265" t="str">
            <v/>
          </cell>
          <cell r="AI265">
            <v>0</v>
          </cell>
        </row>
        <row r="266">
          <cell r="AA266" t="str">
            <v/>
          </cell>
          <cell r="AB266">
            <v>0</v>
          </cell>
          <cell r="AH266" t="str">
            <v/>
          </cell>
          <cell r="AI266">
            <v>0</v>
          </cell>
        </row>
        <row r="267">
          <cell r="AA267" t="str">
            <v/>
          </cell>
          <cell r="AB267">
            <v>0</v>
          </cell>
          <cell r="AH267" t="str">
            <v/>
          </cell>
          <cell r="AI267">
            <v>0</v>
          </cell>
        </row>
        <row r="268">
          <cell r="AA268" t="str">
            <v/>
          </cell>
          <cell r="AB268">
            <v>0</v>
          </cell>
          <cell r="AH268" t="str">
            <v/>
          </cell>
          <cell r="AI268">
            <v>0</v>
          </cell>
        </row>
        <row r="269">
          <cell r="AA269" t="str">
            <v/>
          </cell>
          <cell r="AB269">
            <v>0</v>
          </cell>
          <cell r="AH269" t="str">
            <v/>
          </cell>
          <cell r="AI269">
            <v>0</v>
          </cell>
        </row>
        <row r="270">
          <cell r="AA270" t="str">
            <v/>
          </cell>
          <cell r="AB270">
            <v>0</v>
          </cell>
          <cell r="AH270" t="str">
            <v/>
          </cell>
          <cell r="AI270">
            <v>0</v>
          </cell>
        </row>
        <row r="271">
          <cell r="AA271" t="str">
            <v/>
          </cell>
          <cell r="AB271">
            <v>0</v>
          </cell>
          <cell r="AH271" t="str">
            <v/>
          </cell>
          <cell r="AI271">
            <v>0</v>
          </cell>
        </row>
        <row r="272">
          <cell r="AA272" t="str">
            <v/>
          </cell>
          <cell r="AB272">
            <v>0</v>
          </cell>
          <cell r="AH272" t="str">
            <v/>
          </cell>
          <cell r="AI272">
            <v>0</v>
          </cell>
        </row>
        <row r="273">
          <cell r="AA273" t="str">
            <v/>
          </cell>
          <cell r="AB273">
            <v>0</v>
          </cell>
          <cell r="AH273" t="str">
            <v/>
          </cell>
          <cell r="AI273">
            <v>0</v>
          </cell>
        </row>
        <row r="274">
          <cell r="AA274" t="str">
            <v/>
          </cell>
          <cell r="AB274">
            <v>0</v>
          </cell>
          <cell r="AH274" t="str">
            <v/>
          </cell>
          <cell r="AI274">
            <v>0</v>
          </cell>
        </row>
        <row r="275">
          <cell r="AA275" t="str">
            <v/>
          </cell>
          <cell r="AB275">
            <v>0</v>
          </cell>
          <cell r="AH275" t="str">
            <v/>
          </cell>
          <cell r="AI275">
            <v>0</v>
          </cell>
        </row>
        <row r="276">
          <cell r="AA276" t="str">
            <v/>
          </cell>
          <cell r="AB276">
            <v>0</v>
          </cell>
          <cell r="AH276" t="str">
            <v/>
          </cell>
          <cell r="AI276">
            <v>0</v>
          </cell>
        </row>
        <row r="277">
          <cell r="AA277" t="str">
            <v/>
          </cell>
          <cell r="AB277">
            <v>0</v>
          </cell>
          <cell r="AH277" t="str">
            <v/>
          </cell>
          <cell r="AI277">
            <v>0</v>
          </cell>
        </row>
        <row r="278">
          <cell r="AA278" t="str">
            <v/>
          </cell>
          <cell r="AB278">
            <v>0</v>
          </cell>
          <cell r="AH278" t="str">
            <v/>
          </cell>
          <cell r="AI278">
            <v>0</v>
          </cell>
        </row>
        <row r="279">
          <cell r="AA279" t="str">
            <v/>
          </cell>
          <cell r="AB279">
            <v>0</v>
          </cell>
          <cell r="AH279" t="str">
            <v/>
          </cell>
          <cell r="AI279">
            <v>0</v>
          </cell>
        </row>
        <row r="280">
          <cell r="AA280" t="str">
            <v/>
          </cell>
          <cell r="AB280">
            <v>0</v>
          </cell>
          <cell r="AH280" t="str">
            <v/>
          </cell>
          <cell r="AI280">
            <v>0</v>
          </cell>
        </row>
        <row r="281">
          <cell r="AA281" t="str">
            <v/>
          </cell>
          <cell r="AB281">
            <v>0</v>
          </cell>
          <cell r="AH281" t="str">
            <v/>
          </cell>
          <cell r="AI281">
            <v>0</v>
          </cell>
        </row>
        <row r="282">
          <cell r="AA282" t="str">
            <v/>
          </cell>
          <cell r="AB282">
            <v>0</v>
          </cell>
          <cell r="AH282" t="str">
            <v/>
          </cell>
          <cell r="AI282">
            <v>0</v>
          </cell>
        </row>
        <row r="283">
          <cell r="AA283" t="str">
            <v/>
          </cell>
          <cell r="AB283">
            <v>0</v>
          </cell>
          <cell r="AH283" t="str">
            <v/>
          </cell>
          <cell r="AI283">
            <v>0</v>
          </cell>
        </row>
        <row r="284">
          <cell r="AA284" t="str">
            <v/>
          </cell>
          <cell r="AB284">
            <v>0</v>
          </cell>
          <cell r="AH284" t="str">
            <v/>
          </cell>
          <cell r="AI284">
            <v>0</v>
          </cell>
        </row>
        <row r="285">
          <cell r="AA285" t="str">
            <v/>
          </cell>
          <cell r="AB285">
            <v>0</v>
          </cell>
          <cell r="AH285" t="str">
            <v/>
          </cell>
          <cell r="AI285">
            <v>0</v>
          </cell>
        </row>
        <row r="286">
          <cell r="AA286" t="str">
            <v/>
          </cell>
          <cell r="AB286">
            <v>0</v>
          </cell>
          <cell r="AH286" t="str">
            <v/>
          </cell>
          <cell r="AI286">
            <v>0</v>
          </cell>
        </row>
        <row r="287">
          <cell r="AA287" t="str">
            <v/>
          </cell>
          <cell r="AB287">
            <v>0</v>
          </cell>
          <cell r="AH287" t="str">
            <v/>
          </cell>
          <cell r="AI287">
            <v>0</v>
          </cell>
        </row>
        <row r="288">
          <cell r="AA288" t="str">
            <v/>
          </cell>
          <cell r="AB288">
            <v>0</v>
          </cell>
          <cell r="AH288" t="str">
            <v/>
          </cell>
          <cell r="AI288">
            <v>0</v>
          </cell>
        </row>
        <row r="289">
          <cell r="AA289" t="str">
            <v/>
          </cell>
          <cell r="AB289">
            <v>0</v>
          </cell>
          <cell r="AH289" t="str">
            <v/>
          </cell>
          <cell r="AI289">
            <v>0</v>
          </cell>
        </row>
        <row r="290">
          <cell r="AA290" t="str">
            <v/>
          </cell>
          <cell r="AB290">
            <v>0</v>
          </cell>
          <cell r="AH290" t="str">
            <v/>
          </cell>
          <cell r="AI290">
            <v>0</v>
          </cell>
        </row>
        <row r="291">
          <cell r="AA291" t="str">
            <v/>
          </cell>
          <cell r="AB291">
            <v>0</v>
          </cell>
          <cell r="AH291" t="str">
            <v/>
          </cell>
          <cell r="AI291">
            <v>0</v>
          </cell>
        </row>
        <row r="292">
          <cell r="AA292" t="str">
            <v/>
          </cell>
          <cell r="AB292">
            <v>0</v>
          </cell>
          <cell r="AH292" t="str">
            <v/>
          </cell>
          <cell r="AI292">
            <v>0</v>
          </cell>
        </row>
        <row r="293">
          <cell r="AA293" t="str">
            <v/>
          </cell>
          <cell r="AB293">
            <v>0</v>
          </cell>
          <cell r="AH293" t="str">
            <v/>
          </cell>
          <cell r="AI293">
            <v>0</v>
          </cell>
        </row>
        <row r="294">
          <cell r="AA294" t="str">
            <v/>
          </cell>
          <cell r="AB294">
            <v>0</v>
          </cell>
          <cell r="AH294" t="str">
            <v/>
          </cell>
          <cell r="AI294">
            <v>0</v>
          </cell>
        </row>
        <row r="295">
          <cell r="AA295" t="str">
            <v/>
          </cell>
          <cell r="AB295">
            <v>0</v>
          </cell>
          <cell r="AH295" t="str">
            <v/>
          </cell>
          <cell r="AI295">
            <v>0</v>
          </cell>
        </row>
        <row r="296">
          <cell r="AA296" t="str">
            <v/>
          </cell>
          <cell r="AB296">
            <v>0</v>
          </cell>
          <cell r="AH296" t="str">
            <v/>
          </cell>
          <cell r="AI296">
            <v>0</v>
          </cell>
        </row>
        <row r="297">
          <cell r="AA297" t="str">
            <v/>
          </cell>
          <cell r="AB297">
            <v>0</v>
          </cell>
          <cell r="AH297" t="str">
            <v/>
          </cell>
          <cell r="AI297">
            <v>0</v>
          </cell>
        </row>
        <row r="298">
          <cell r="AA298" t="str">
            <v/>
          </cell>
          <cell r="AB298">
            <v>0</v>
          </cell>
          <cell r="AH298" t="str">
            <v/>
          </cell>
          <cell r="AI298">
            <v>0</v>
          </cell>
        </row>
        <row r="299">
          <cell r="AA299" t="str">
            <v/>
          </cell>
          <cell r="AB299">
            <v>0</v>
          </cell>
          <cell r="AH299" t="str">
            <v/>
          </cell>
          <cell r="AI299">
            <v>0</v>
          </cell>
        </row>
        <row r="300">
          <cell r="AA300" t="str">
            <v/>
          </cell>
          <cell r="AB300">
            <v>0</v>
          </cell>
          <cell r="AH300" t="str">
            <v/>
          </cell>
          <cell r="AI300">
            <v>0</v>
          </cell>
        </row>
        <row r="301">
          <cell r="AA301" t="str">
            <v/>
          </cell>
          <cell r="AB301">
            <v>0</v>
          </cell>
          <cell r="AH301" t="str">
            <v/>
          </cell>
          <cell r="AI301">
            <v>0</v>
          </cell>
        </row>
        <row r="302">
          <cell r="AA302" t="str">
            <v/>
          </cell>
          <cell r="AB302">
            <v>0</v>
          </cell>
          <cell r="AH302" t="str">
            <v/>
          </cell>
          <cell r="AI302">
            <v>0</v>
          </cell>
        </row>
        <row r="303">
          <cell r="AA303" t="str">
            <v/>
          </cell>
          <cell r="AB303">
            <v>0</v>
          </cell>
          <cell r="AH303" t="str">
            <v/>
          </cell>
          <cell r="AI303">
            <v>0</v>
          </cell>
        </row>
        <row r="304">
          <cell r="AA304" t="str">
            <v/>
          </cell>
          <cell r="AB304">
            <v>0</v>
          </cell>
          <cell r="AH304" t="str">
            <v/>
          </cell>
          <cell r="AI304">
            <v>0</v>
          </cell>
        </row>
        <row r="305">
          <cell r="AA305" t="str">
            <v/>
          </cell>
          <cell r="AB305">
            <v>0</v>
          </cell>
          <cell r="AH305" t="str">
            <v/>
          </cell>
          <cell r="AI305">
            <v>0</v>
          </cell>
        </row>
        <row r="306">
          <cell r="AA306" t="str">
            <v/>
          </cell>
          <cell r="AB306">
            <v>0</v>
          </cell>
          <cell r="AH306" t="str">
            <v/>
          </cell>
          <cell r="AI306">
            <v>0</v>
          </cell>
        </row>
        <row r="307">
          <cell r="AA307" t="str">
            <v/>
          </cell>
          <cell r="AB307">
            <v>0</v>
          </cell>
          <cell r="AH307" t="str">
            <v/>
          </cell>
          <cell r="AI307">
            <v>0</v>
          </cell>
        </row>
        <row r="308">
          <cell r="AA308" t="str">
            <v/>
          </cell>
          <cell r="AB308">
            <v>0</v>
          </cell>
          <cell r="AH308" t="str">
            <v/>
          </cell>
          <cell r="AI308">
            <v>0</v>
          </cell>
        </row>
        <row r="309">
          <cell r="AA309" t="str">
            <v/>
          </cell>
          <cell r="AB309">
            <v>0</v>
          </cell>
          <cell r="AH309" t="str">
            <v/>
          </cell>
          <cell r="AI309">
            <v>0</v>
          </cell>
        </row>
        <row r="310">
          <cell r="AA310" t="str">
            <v/>
          </cell>
          <cell r="AB310">
            <v>0</v>
          </cell>
          <cell r="AH310" t="str">
            <v/>
          </cell>
          <cell r="AI310">
            <v>0</v>
          </cell>
        </row>
        <row r="311">
          <cell r="AA311" t="str">
            <v/>
          </cell>
          <cell r="AB311">
            <v>0</v>
          </cell>
          <cell r="AH311" t="str">
            <v/>
          </cell>
          <cell r="AI311">
            <v>0</v>
          </cell>
        </row>
        <row r="312">
          <cell r="AA312" t="str">
            <v/>
          </cell>
          <cell r="AB312">
            <v>0</v>
          </cell>
          <cell r="AH312" t="str">
            <v/>
          </cell>
          <cell r="AI312">
            <v>0</v>
          </cell>
        </row>
        <row r="313">
          <cell r="AA313" t="str">
            <v/>
          </cell>
          <cell r="AB313">
            <v>0</v>
          </cell>
          <cell r="AH313" t="str">
            <v/>
          </cell>
          <cell r="AI313">
            <v>0</v>
          </cell>
        </row>
        <row r="314">
          <cell r="AA314" t="str">
            <v/>
          </cell>
          <cell r="AB314">
            <v>0</v>
          </cell>
          <cell r="AH314" t="str">
            <v/>
          </cell>
          <cell r="AI314">
            <v>0</v>
          </cell>
        </row>
        <row r="315">
          <cell r="AA315" t="str">
            <v/>
          </cell>
          <cell r="AB315">
            <v>0</v>
          </cell>
          <cell r="AH315" t="str">
            <v/>
          </cell>
          <cell r="AI315">
            <v>0</v>
          </cell>
        </row>
        <row r="316">
          <cell r="AA316" t="str">
            <v/>
          </cell>
          <cell r="AB316">
            <v>0</v>
          </cell>
          <cell r="AH316" t="str">
            <v/>
          </cell>
          <cell r="AI316">
            <v>0</v>
          </cell>
        </row>
        <row r="317">
          <cell r="AA317" t="str">
            <v/>
          </cell>
          <cell r="AB317">
            <v>0</v>
          </cell>
          <cell r="AH317" t="str">
            <v/>
          </cell>
          <cell r="AI317">
            <v>0</v>
          </cell>
        </row>
        <row r="318">
          <cell r="AA318" t="str">
            <v/>
          </cell>
          <cell r="AB318">
            <v>0</v>
          </cell>
          <cell r="AH318" t="str">
            <v/>
          </cell>
          <cell r="AI318">
            <v>0</v>
          </cell>
        </row>
        <row r="319">
          <cell r="AA319" t="str">
            <v/>
          </cell>
          <cell r="AB319">
            <v>0</v>
          </cell>
          <cell r="AH319" t="str">
            <v/>
          </cell>
          <cell r="AI319">
            <v>0</v>
          </cell>
        </row>
        <row r="320">
          <cell r="AA320" t="str">
            <v/>
          </cell>
          <cell r="AB320">
            <v>0</v>
          </cell>
          <cell r="AH320" t="str">
            <v/>
          </cell>
          <cell r="AI320">
            <v>0</v>
          </cell>
        </row>
        <row r="321">
          <cell r="AA321" t="str">
            <v/>
          </cell>
          <cell r="AB321">
            <v>0</v>
          </cell>
          <cell r="AH321" t="str">
            <v/>
          </cell>
          <cell r="AI321">
            <v>0</v>
          </cell>
        </row>
        <row r="322">
          <cell r="AA322" t="str">
            <v/>
          </cell>
          <cell r="AB322">
            <v>0</v>
          </cell>
          <cell r="AH322" t="str">
            <v/>
          </cell>
          <cell r="AI322">
            <v>0</v>
          </cell>
        </row>
        <row r="323">
          <cell r="AA323" t="str">
            <v/>
          </cell>
          <cell r="AB323">
            <v>0</v>
          </cell>
          <cell r="AH323" t="str">
            <v/>
          </cell>
          <cell r="AI323">
            <v>0</v>
          </cell>
        </row>
        <row r="324">
          <cell r="AA324" t="str">
            <v/>
          </cell>
          <cell r="AB324">
            <v>0</v>
          </cell>
          <cell r="AH324" t="str">
            <v/>
          </cell>
          <cell r="AI324">
            <v>0</v>
          </cell>
        </row>
        <row r="325">
          <cell r="AA325" t="str">
            <v/>
          </cell>
          <cell r="AB325">
            <v>0</v>
          </cell>
          <cell r="AH325" t="str">
            <v/>
          </cell>
          <cell r="AI325">
            <v>0</v>
          </cell>
        </row>
        <row r="326">
          <cell r="AA326" t="str">
            <v/>
          </cell>
          <cell r="AB326">
            <v>0</v>
          </cell>
          <cell r="AH326" t="str">
            <v/>
          </cell>
          <cell r="AI326">
            <v>0</v>
          </cell>
        </row>
        <row r="327">
          <cell r="AA327" t="str">
            <v/>
          </cell>
          <cell r="AB327">
            <v>0</v>
          </cell>
          <cell r="AH327" t="str">
            <v/>
          </cell>
          <cell r="AI327">
            <v>0</v>
          </cell>
        </row>
        <row r="328">
          <cell r="AA328" t="str">
            <v/>
          </cell>
          <cell r="AB328">
            <v>0</v>
          </cell>
          <cell r="AH328" t="str">
            <v/>
          </cell>
          <cell r="AI328">
            <v>0</v>
          </cell>
        </row>
        <row r="329">
          <cell r="AA329" t="str">
            <v/>
          </cell>
          <cell r="AB329">
            <v>0</v>
          </cell>
          <cell r="AH329" t="str">
            <v/>
          </cell>
          <cell r="AI329">
            <v>0</v>
          </cell>
        </row>
        <row r="330">
          <cell r="AA330" t="str">
            <v/>
          </cell>
          <cell r="AB330">
            <v>0</v>
          </cell>
          <cell r="AH330" t="str">
            <v/>
          </cell>
          <cell r="AI330">
            <v>0</v>
          </cell>
        </row>
        <row r="331">
          <cell r="AA331" t="str">
            <v/>
          </cell>
          <cell r="AB331">
            <v>0</v>
          </cell>
          <cell r="AH331" t="str">
            <v/>
          </cell>
          <cell r="AI331">
            <v>0</v>
          </cell>
        </row>
        <row r="332">
          <cell r="AA332" t="str">
            <v/>
          </cell>
          <cell r="AB332">
            <v>0</v>
          </cell>
          <cell r="AH332" t="str">
            <v/>
          </cell>
          <cell r="AI332">
            <v>0</v>
          </cell>
        </row>
        <row r="333">
          <cell r="AA333" t="str">
            <v/>
          </cell>
          <cell r="AB333">
            <v>0</v>
          </cell>
          <cell r="AH333" t="str">
            <v/>
          </cell>
          <cell r="AI333">
            <v>0</v>
          </cell>
        </row>
        <row r="334">
          <cell r="AA334" t="str">
            <v/>
          </cell>
          <cell r="AB334">
            <v>0</v>
          </cell>
          <cell r="AH334" t="str">
            <v/>
          </cell>
          <cell r="AI334">
            <v>0</v>
          </cell>
        </row>
        <row r="335">
          <cell r="AA335" t="str">
            <v/>
          </cell>
          <cell r="AB335">
            <v>0</v>
          </cell>
          <cell r="AH335" t="str">
            <v/>
          </cell>
          <cell r="AI335">
            <v>0</v>
          </cell>
        </row>
        <row r="336">
          <cell r="AA336" t="str">
            <v/>
          </cell>
          <cell r="AB336">
            <v>0</v>
          </cell>
          <cell r="AH336" t="str">
            <v/>
          </cell>
          <cell r="AI336">
            <v>0</v>
          </cell>
        </row>
        <row r="337">
          <cell r="AA337" t="str">
            <v/>
          </cell>
          <cell r="AB337">
            <v>0</v>
          </cell>
          <cell r="AH337" t="str">
            <v/>
          </cell>
          <cell r="AI337">
            <v>0</v>
          </cell>
        </row>
        <row r="338">
          <cell r="AA338" t="str">
            <v/>
          </cell>
          <cell r="AB338">
            <v>0</v>
          </cell>
          <cell r="AH338" t="str">
            <v/>
          </cell>
          <cell r="AI338">
            <v>0</v>
          </cell>
        </row>
        <row r="339">
          <cell r="AA339" t="str">
            <v/>
          </cell>
          <cell r="AB339">
            <v>0</v>
          </cell>
          <cell r="AH339" t="str">
            <v/>
          </cell>
          <cell r="AI339">
            <v>0</v>
          </cell>
        </row>
        <row r="340">
          <cell r="AA340" t="str">
            <v/>
          </cell>
          <cell r="AB340">
            <v>0</v>
          </cell>
          <cell r="AH340" t="str">
            <v/>
          </cell>
          <cell r="AI340">
            <v>0</v>
          </cell>
        </row>
        <row r="341">
          <cell r="AA341" t="str">
            <v/>
          </cell>
          <cell r="AB341">
            <v>0</v>
          </cell>
          <cell r="AH341" t="str">
            <v/>
          </cell>
          <cell r="AI341">
            <v>0</v>
          </cell>
        </row>
        <row r="342">
          <cell r="AA342" t="str">
            <v/>
          </cell>
          <cell r="AB342">
            <v>0</v>
          </cell>
          <cell r="AH342" t="str">
            <v/>
          </cell>
          <cell r="AI342">
            <v>0</v>
          </cell>
        </row>
        <row r="343">
          <cell r="AA343" t="str">
            <v/>
          </cell>
          <cell r="AB343">
            <v>0</v>
          </cell>
          <cell r="AH343" t="str">
            <v/>
          </cell>
          <cell r="AI343">
            <v>0</v>
          </cell>
        </row>
        <row r="344">
          <cell r="AA344" t="str">
            <v/>
          </cell>
          <cell r="AB344">
            <v>0</v>
          </cell>
          <cell r="AH344" t="str">
            <v/>
          </cell>
          <cell r="AI344">
            <v>0</v>
          </cell>
        </row>
        <row r="345">
          <cell r="AA345" t="str">
            <v/>
          </cell>
          <cell r="AB345">
            <v>0</v>
          </cell>
          <cell r="AH345" t="str">
            <v/>
          </cell>
          <cell r="AI345">
            <v>0</v>
          </cell>
        </row>
        <row r="346">
          <cell r="AA346" t="str">
            <v/>
          </cell>
          <cell r="AB346">
            <v>0</v>
          </cell>
          <cell r="AH346" t="str">
            <v/>
          </cell>
          <cell r="AI346">
            <v>0</v>
          </cell>
        </row>
        <row r="347">
          <cell r="AA347" t="str">
            <v/>
          </cell>
          <cell r="AB347">
            <v>0</v>
          </cell>
          <cell r="AH347" t="str">
            <v/>
          </cell>
          <cell r="AI347">
            <v>0</v>
          </cell>
        </row>
        <row r="348">
          <cell r="AA348" t="str">
            <v/>
          </cell>
          <cell r="AB348">
            <v>0</v>
          </cell>
          <cell r="AH348" t="str">
            <v/>
          </cell>
          <cell r="AI348">
            <v>0</v>
          </cell>
        </row>
        <row r="349">
          <cell r="AA349" t="str">
            <v/>
          </cell>
          <cell r="AB349">
            <v>0</v>
          </cell>
          <cell r="AH349" t="str">
            <v/>
          </cell>
          <cell r="AI349">
            <v>0</v>
          </cell>
        </row>
        <row r="350">
          <cell r="AA350" t="str">
            <v/>
          </cell>
          <cell r="AB350">
            <v>0</v>
          </cell>
          <cell r="AH350" t="str">
            <v/>
          </cell>
          <cell r="AI350">
            <v>0</v>
          </cell>
        </row>
        <row r="351">
          <cell r="AA351" t="str">
            <v/>
          </cell>
          <cell r="AB351">
            <v>0</v>
          </cell>
          <cell r="AH351" t="str">
            <v/>
          </cell>
          <cell r="AI351">
            <v>0</v>
          </cell>
        </row>
        <row r="352">
          <cell r="AA352" t="str">
            <v/>
          </cell>
          <cell r="AB352">
            <v>0</v>
          </cell>
          <cell r="AH352" t="str">
            <v/>
          </cell>
          <cell r="AI352">
            <v>0</v>
          </cell>
        </row>
        <row r="353">
          <cell r="AA353" t="str">
            <v/>
          </cell>
          <cell r="AB353">
            <v>0</v>
          </cell>
          <cell r="AH353" t="str">
            <v/>
          </cell>
          <cell r="AI353">
            <v>0</v>
          </cell>
        </row>
        <row r="354">
          <cell r="AA354" t="str">
            <v/>
          </cell>
          <cell r="AB354">
            <v>0</v>
          </cell>
          <cell r="AH354" t="str">
            <v/>
          </cell>
          <cell r="AI354">
            <v>0</v>
          </cell>
        </row>
        <row r="355">
          <cell r="AA355" t="str">
            <v/>
          </cell>
          <cell r="AB355">
            <v>0</v>
          </cell>
          <cell r="AH355" t="str">
            <v/>
          </cell>
          <cell r="AI355">
            <v>0</v>
          </cell>
        </row>
        <row r="356">
          <cell r="AA356" t="str">
            <v/>
          </cell>
          <cell r="AB356">
            <v>0</v>
          </cell>
          <cell r="AH356" t="str">
            <v/>
          </cell>
          <cell r="AI356">
            <v>0</v>
          </cell>
        </row>
        <row r="357">
          <cell r="AA357" t="str">
            <v/>
          </cell>
          <cell r="AB357">
            <v>0</v>
          </cell>
          <cell r="AH357" t="str">
            <v/>
          </cell>
          <cell r="AI357">
            <v>0</v>
          </cell>
        </row>
        <row r="358">
          <cell r="AA358" t="str">
            <v/>
          </cell>
          <cell r="AB358">
            <v>0</v>
          </cell>
          <cell r="AH358" t="str">
            <v/>
          </cell>
          <cell r="AI358">
            <v>0</v>
          </cell>
        </row>
        <row r="359">
          <cell r="AA359" t="str">
            <v/>
          </cell>
          <cell r="AB359">
            <v>0</v>
          </cell>
          <cell r="AH359" t="str">
            <v/>
          </cell>
          <cell r="AI359">
            <v>0</v>
          </cell>
        </row>
        <row r="360">
          <cell r="AA360" t="str">
            <v/>
          </cell>
          <cell r="AB360">
            <v>0</v>
          </cell>
          <cell r="AH360" t="str">
            <v/>
          </cell>
          <cell r="AI360">
            <v>0</v>
          </cell>
        </row>
        <row r="361">
          <cell r="AA361" t="str">
            <v/>
          </cell>
          <cell r="AB361">
            <v>0</v>
          </cell>
          <cell r="AH361" t="str">
            <v/>
          </cell>
          <cell r="AI361">
            <v>0</v>
          </cell>
        </row>
        <row r="362">
          <cell r="AA362" t="str">
            <v/>
          </cell>
          <cell r="AB362">
            <v>0</v>
          </cell>
          <cell r="AH362" t="str">
            <v/>
          </cell>
          <cell r="AI362">
            <v>0</v>
          </cell>
        </row>
        <row r="363">
          <cell r="AA363" t="str">
            <v/>
          </cell>
          <cell r="AB363">
            <v>0</v>
          </cell>
          <cell r="AH363" t="str">
            <v/>
          </cell>
          <cell r="AI363">
            <v>0</v>
          </cell>
        </row>
        <row r="364">
          <cell r="AA364" t="str">
            <v/>
          </cell>
          <cell r="AB364">
            <v>0</v>
          </cell>
          <cell r="AH364" t="str">
            <v/>
          </cell>
          <cell r="AI364">
            <v>0</v>
          </cell>
        </row>
        <row r="365">
          <cell r="AA365" t="str">
            <v/>
          </cell>
          <cell r="AB365">
            <v>0</v>
          </cell>
          <cell r="AH365" t="str">
            <v/>
          </cell>
          <cell r="AI365">
            <v>0</v>
          </cell>
        </row>
        <row r="366">
          <cell r="AA366" t="str">
            <v/>
          </cell>
          <cell r="AB366">
            <v>0</v>
          </cell>
          <cell r="AH366" t="str">
            <v/>
          </cell>
          <cell r="AI366">
            <v>0</v>
          </cell>
        </row>
        <row r="367">
          <cell r="AA367" t="str">
            <v/>
          </cell>
          <cell r="AB367">
            <v>0</v>
          </cell>
          <cell r="AH367" t="str">
            <v/>
          </cell>
          <cell r="AI367">
            <v>0</v>
          </cell>
        </row>
        <row r="368">
          <cell r="AA368" t="str">
            <v/>
          </cell>
          <cell r="AB368">
            <v>0</v>
          </cell>
          <cell r="AH368" t="str">
            <v/>
          </cell>
          <cell r="AI368">
            <v>0</v>
          </cell>
        </row>
        <row r="369">
          <cell r="AA369" t="str">
            <v/>
          </cell>
          <cell r="AB369">
            <v>0</v>
          </cell>
          <cell r="AH369" t="str">
            <v/>
          </cell>
          <cell r="AI369">
            <v>0</v>
          </cell>
        </row>
        <row r="370">
          <cell r="AA370" t="str">
            <v/>
          </cell>
          <cell r="AB370">
            <v>0</v>
          </cell>
          <cell r="AH370" t="str">
            <v/>
          </cell>
          <cell r="AI370">
            <v>0</v>
          </cell>
        </row>
        <row r="371">
          <cell r="AA371" t="str">
            <v/>
          </cell>
          <cell r="AB371">
            <v>0</v>
          </cell>
          <cell r="AH371" t="str">
            <v/>
          </cell>
          <cell r="AI371">
            <v>0</v>
          </cell>
        </row>
        <row r="372">
          <cell r="AA372" t="str">
            <v/>
          </cell>
          <cell r="AB372">
            <v>0</v>
          </cell>
          <cell r="AH372" t="str">
            <v/>
          </cell>
          <cell r="AI372">
            <v>0</v>
          </cell>
        </row>
        <row r="373">
          <cell r="AA373" t="str">
            <v/>
          </cell>
          <cell r="AB373">
            <v>0</v>
          </cell>
          <cell r="AH373" t="str">
            <v/>
          </cell>
          <cell r="AI373">
            <v>0</v>
          </cell>
        </row>
        <row r="374">
          <cell r="AA374" t="str">
            <v/>
          </cell>
          <cell r="AB374">
            <v>0</v>
          </cell>
          <cell r="AH374" t="str">
            <v/>
          </cell>
          <cell r="AI374">
            <v>0</v>
          </cell>
        </row>
        <row r="375">
          <cell r="AA375" t="str">
            <v/>
          </cell>
          <cell r="AB375">
            <v>0</v>
          </cell>
          <cell r="AH375" t="str">
            <v/>
          </cell>
          <cell r="AI375">
            <v>0</v>
          </cell>
        </row>
        <row r="376">
          <cell r="AA376" t="str">
            <v/>
          </cell>
          <cell r="AB376">
            <v>0</v>
          </cell>
          <cell r="AH376" t="str">
            <v/>
          </cell>
          <cell r="AI376">
            <v>0</v>
          </cell>
        </row>
        <row r="377">
          <cell r="AA377" t="str">
            <v/>
          </cell>
          <cell r="AB377">
            <v>0</v>
          </cell>
          <cell r="AH377" t="str">
            <v/>
          </cell>
          <cell r="AI377">
            <v>0</v>
          </cell>
        </row>
        <row r="378">
          <cell r="AA378" t="str">
            <v/>
          </cell>
          <cell r="AB378">
            <v>0</v>
          </cell>
          <cell r="AH378" t="str">
            <v/>
          </cell>
          <cell r="AI378">
            <v>0</v>
          </cell>
        </row>
        <row r="379">
          <cell r="AA379" t="str">
            <v/>
          </cell>
          <cell r="AB379">
            <v>0</v>
          </cell>
          <cell r="AH379" t="str">
            <v/>
          </cell>
          <cell r="AI379">
            <v>0</v>
          </cell>
        </row>
        <row r="380">
          <cell r="AA380" t="str">
            <v/>
          </cell>
          <cell r="AB380">
            <v>0</v>
          </cell>
          <cell r="AH380" t="str">
            <v/>
          </cell>
          <cell r="AI380">
            <v>0</v>
          </cell>
        </row>
        <row r="381">
          <cell r="AA381" t="str">
            <v/>
          </cell>
          <cell r="AB381">
            <v>0</v>
          </cell>
          <cell r="AH381" t="str">
            <v/>
          </cell>
          <cell r="AI381">
            <v>0</v>
          </cell>
        </row>
        <row r="382">
          <cell r="AA382" t="str">
            <v/>
          </cell>
          <cell r="AB382">
            <v>0</v>
          </cell>
          <cell r="AH382" t="str">
            <v/>
          </cell>
          <cell r="AI382">
            <v>0</v>
          </cell>
        </row>
        <row r="383">
          <cell r="AA383" t="str">
            <v/>
          </cell>
          <cell r="AB383">
            <v>0</v>
          </cell>
          <cell r="AH383" t="str">
            <v/>
          </cell>
          <cell r="AI383">
            <v>0</v>
          </cell>
        </row>
        <row r="384">
          <cell r="AA384" t="str">
            <v/>
          </cell>
          <cell r="AB384">
            <v>0</v>
          </cell>
          <cell r="AH384" t="str">
            <v/>
          </cell>
          <cell r="AI384">
            <v>0</v>
          </cell>
        </row>
        <row r="385">
          <cell r="AA385" t="str">
            <v/>
          </cell>
          <cell r="AB385">
            <v>0</v>
          </cell>
          <cell r="AH385" t="str">
            <v/>
          </cell>
          <cell r="AI385">
            <v>0</v>
          </cell>
        </row>
        <row r="386">
          <cell r="AA386" t="str">
            <v/>
          </cell>
          <cell r="AB386">
            <v>0</v>
          </cell>
          <cell r="AH386" t="str">
            <v/>
          </cell>
          <cell r="AI386">
            <v>0</v>
          </cell>
        </row>
        <row r="387">
          <cell r="AA387" t="str">
            <v/>
          </cell>
          <cell r="AB387">
            <v>0</v>
          </cell>
          <cell r="AH387" t="str">
            <v/>
          </cell>
          <cell r="AI387">
            <v>0</v>
          </cell>
        </row>
        <row r="388">
          <cell r="AA388" t="str">
            <v/>
          </cell>
          <cell r="AB388">
            <v>0</v>
          </cell>
          <cell r="AH388" t="str">
            <v/>
          </cell>
          <cell r="AI388">
            <v>0</v>
          </cell>
        </row>
        <row r="389">
          <cell r="AA389" t="str">
            <v/>
          </cell>
          <cell r="AB389">
            <v>0</v>
          </cell>
          <cell r="AH389" t="str">
            <v/>
          </cell>
          <cell r="AI389">
            <v>0</v>
          </cell>
        </row>
        <row r="390">
          <cell r="AA390" t="str">
            <v/>
          </cell>
          <cell r="AB390">
            <v>0</v>
          </cell>
          <cell r="AH390" t="str">
            <v/>
          </cell>
          <cell r="AI390">
            <v>0</v>
          </cell>
        </row>
        <row r="391">
          <cell r="AA391" t="str">
            <v/>
          </cell>
          <cell r="AB391">
            <v>0</v>
          </cell>
          <cell r="AH391" t="str">
            <v/>
          </cell>
          <cell r="AI391">
            <v>0</v>
          </cell>
        </row>
        <row r="392">
          <cell r="AH392" t="str">
            <v/>
          </cell>
          <cell r="AI392">
            <v>0</v>
          </cell>
        </row>
        <row r="393">
          <cell r="AH393" t="str">
            <v/>
          </cell>
          <cell r="AI393">
            <v>0</v>
          </cell>
        </row>
        <row r="394">
          <cell r="AH394" t="str">
            <v/>
          </cell>
          <cell r="AI394">
            <v>0</v>
          </cell>
        </row>
        <row r="395">
          <cell r="AH395" t="str">
            <v/>
          </cell>
          <cell r="AI395">
            <v>0</v>
          </cell>
        </row>
        <row r="396">
          <cell r="AH396" t="str">
            <v/>
          </cell>
          <cell r="AI396">
            <v>0</v>
          </cell>
        </row>
        <row r="397">
          <cell r="AH397" t="str">
            <v/>
          </cell>
          <cell r="AI397">
            <v>0</v>
          </cell>
        </row>
        <row r="398">
          <cell r="AH398" t="str">
            <v/>
          </cell>
          <cell r="AI398">
            <v>0</v>
          </cell>
        </row>
        <row r="399">
          <cell r="AH399" t="str">
            <v/>
          </cell>
          <cell r="AI399">
            <v>0</v>
          </cell>
        </row>
        <row r="400">
          <cell r="AH400" t="str">
            <v/>
          </cell>
          <cell r="AI400">
            <v>0</v>
          </cell>
        </row>
        <row r="401">
          <cell r="AH401" t="str">
            <v/>
          </cell>
          <cell r="AI401">
            <v>0</v>
          </cell>
        </row>
        <row r="402">
          <cell r="AH402" t="str">
            <v/>
          </cell>
          <cell r="AI402">
            <v>0</v>
          </cell>
        </row>
        <row r="403">
          <cell r="AH403" t="str">
            <v/>
          </cell>
          <cell r="AI403">
            <v>0</v>
          </cell>
        </row>
        <row r="404">
          <cell r="AH404" t="str">
            <v/>
          </cell>
          <cell r="AI404">
            <v>0</v>
          </cell>
        </row>
        <row r="405">
          <cell r="AH405" t="str">
            <v/>
          </cell>
          <cell r="AI405">
            <v>0</v>
          </cell>
        </row>
        <row r="406">
          <cell r="AH406" t="str">
            <v/>
          </cell>
          <cell r="AI406">
            <v>0</v>
          </cell>
        </row>
        <row r="407">
          <cell r="AH407" t="str">
            <v/>
          </cell>
          <cell r="AI407">
            <v>0</v>
          </cell>
        </row>
        <row r="408">
          <cell r="AH408" t="str">
            <v/>
          </cell>
          <cell r="AI408">
            <v>0</v>
          </cell>
        </row>
        <row r="409">
          <cell r="AH409" t="str">
            <v/>
          </cell>
          <cell r="AI409">
            <v>0</v>
          </cell>
        </row>
        <row r="410">
          <cell r="AH410" t="str">
            <v/>
          </cell>
          <cell r="AI410">
            <v>0</v>
          </cell>
        </row>
        <row r="411">
          <cell r="AH411" t="str">
            <v/>
          </cell>
          <cell r="AI411">
            <v>0</v>
          </cell>
        </row>
        <row r="412">
          <cell r="AH412" t="str">
            <v/>
          </cell>
          <cell r="AI412">
            <v>0</v>
          </cell>
        </row>
        <row r="413">
          <cell r="AH413" t="str">
            <v/>
          </cell>
          <cell r="AI413">
            <v>0</v>
          </cell>
        </row>
        <row r="414">
          <cell r="AH414" t="str">
            <v/>
          </cell>
          <cell r="AI414">
            <v>0</v>
          </cell>
        </row>
        <row r="415">
          <cell r="AH415" t="str">
            <v/>
          </cell>
          <cell r="AI415">
            <v>0</v>
          </cell>
        </row>
        <row r="416">
          <cell r="AH416" t="str">
            <v/>
          </cell>
          <cell r="AI416">
            <v>0</v>
          </cell>
        </row>
        <row r="417">
          <cell r="AH417" t="str">
            <v/>
          </cell>
          <cell r="AI417">
            <v>0</v>
          </cell>
        </row>
        <row r="418">
          <cell r="AH418" t="str">
            <v/>
          </cell>
          <cell r="AI418">
            <v>0</v>
          </cell>
        </row>
        <row r="419">
          <cell r="AH419" t="str">
            <v/>
          </cell>
          <cell r="AI419">
            <v>0</v>
          </cell>
        </row>
        <row r="420">
          <cell r="AH420" t="str">
            <v/>
          </cell>
          <cell r="AI420">
            <v>0</v>
          </cell>
        </row>
        <row r="421">
          <cell r="AH421" t="str">
            <v/>
          </cell>
          <cell r="AI421">
            <v>0</v>
          </cell>
        </row>
        <row r="422">
          <cell r="AH422" t="str">
            <v/>
          </cell>
          <cell r="AI422">
            <v>0</v>
          </cell>
        </row>
        <row r="423">
          <cell r="AH423" t="str">
            <v/>
          </cell>
          <cell r="AI423">
            <v>0</v>
          </cell>
        </row>
        <row r="424">
          <cell r="AH424" t="str">
            <v/>
          </cell>
          <cell r="AI424">
            <v>0</v>
          </cell>
        </row>
        <row r="425">
          <cell r="AH425" t="str">
            <v/>
          </cell>
          <cell r="AI425">
            <v>0</v>
          </cell>
        </row>
        <row r="426">
          <cell r="AH426" t="str">
            <v/>
          </cell>
          <cell r="AI426">
            <v>0</v>
          </cell>
        </row>
        <row r="427">
          <cell r="AH427" t="str">
            <v/>
          </cell>
          <cell r="AI427">
            <v>0</v>
          </cell>
        </row>
        <row r="428">
          <cell r="AH428" t="str">
            <v/>
          </cell>
          <cell r="AI428">
            <v>0</v>
          </cell>
        </row>
        <row r="429">
          <cell r="AH429" t="str">
            <v/>
          </cell>
          <cell r="AI429">
            <v>0</v>
          </cell>
        </row>
        <row r="430">
          <cell r="AH430" t="str">
            <v/>
          </cell>
          <cell r="AI430">
            <v>0</v>
          </cell>
        </row>
        <row r="431">
          <cell r="AH431" t="str">
            <v/>
          </cell>
          <cell r="AI431">
            <v>0</v>
          </cell>
        </row>
        <row r="432">
          <cell r="AH432" t="str">
            <v/>
          </cell>
          <cell r="AI432">
            <v>0</v>
          </cell>
        </row>
        <row r="433">
          <cell r="AH433" t="str">
            <v/>
          </cell>
          <cell r="AI433">
            <v>0</v>
          </cell>
        </row>
        <row r="434">
          <cell r="AH434" t="str">
            <v/>
          </cell>
          <cell r="AI434">
            <v>0</v>
          </cell>
        </row>
        <row r="435">
          <cell r="AH435" t="str">
            <v/>
          </cell>
          <cell r="AI435">
            <v>0</v>
          </cell>
        </row>
        <row r="436">
          <cell r="AH436" t="str">
            <v/>
          </cell>
          <cell r="AI436">
            <v>0</v>
          </cell>
        </row>
        <row r="437">
          <cell r="AH437" t="str">
            <v/>
          </cell>
          <cell r="AI437">
            <v>0</v>
          </cell>
        </row>
        <row r="438">
          <cell r="AH438" t="str">
            <v/>
          </cell>
          <cell r="AI438">
            <v>0</v>
          </cell>
        </row>
        <row r="439">
          <cell r="AH439" t="str">
            <v/>
          </cell>
          <cell r="AI439">
            <v>0</v>
          </cell>
        </row>
        <row r="440">
          <cell r="AH440" t="str">
            <v/>
          </cell>
          <cell r="AI440">
            <v>0</v>
          </cell>
        </row>
        <row r="441">
          <cell r="AH441" t="str">
            <v/>
          </cell>
          <cell r="AI441">
            <v>0</v>
          </cell>
        </row>
        <row r="442">
          <cell r="AH442" t="str">
            <v/>
          </cell>
          <cell r="AI442">
            <v>0</v>
          </cell>
        </row>
        <row r="443">
          <cell r="AH443" t="str">
            <v/>
          </cell>
          <cell r="AI443">
            <v>0</v>
          </cell>
        </row>
        <row r="444">
          <cell r="AH444" t="str">
            <v/>
          </cell>
          <cell r="AI444">
            <v>0</v>
          </cell>
        </row>
        <row r="445">
          <cell r="AH445" t="str">
            <v/>
          </cell>
          <cell r="AI445">
            <v>0</v>
          </cell>
        </row>
        <row r="446">
          <cell r="AH446" t="str">
            <v/>
          </cell>
          <cell r="AI446">
            <v>0</v>
          </cell>
        </row>
        <row r="447">
          <cell r="AH447" t="str">
            <v/>
          </cell>
          <cell r="AI447">
            <v>0</v>
          </cell>
        </row>
        <row r="448">
          <cell r="AH448" t="str">
            <v/>
          </cell>
          <cell r="AI448">
            <v>0</v>
          </cell>
        </row>
        <row r="449">
          <cell r="AH449" t="str">
            <v/>
          </cell>
          <cell r="AI449">
            <v>0</v>
          </cell>
        </row>
        <row r="450">
          <cell r="AH450" t="str">
            <v/>
          </cell>
          <cell r="AI450">
            <v>0</v>
          </cell>
        </row>
        <row r="451">
          <cell r="AH451" t="str">
            <v/>
          </cell>
          <cell r="AI451">
            <v>0</v>
          </cell>
        </row>
        <row r="452">
          <cell r="AH452" t="str">
            <v/>
          </cell>
          <cell r="AI452">
            <v>0</v>
          </cell>
        </row>
        <row r="453">
          <cell r="AH453" t="str">
            <v/>
          </cell>
          <cell r="AI453">
            <v>0</v>
          </cell>
        </row>
        <row r="454">
          <cell r="AH454" t="str">
            <v/>
          </cell>
          <cell r="AI454">
            <v>0</v>
          </cell>
        </row>
        <row r="455">
          <cell r="AH455" t="str">
            <v/>
          </cell>
          <cell r="AI455">
            <v>0</v>
          </cell>
        </row>
        <row r="456">
          <cell r="AH456" t="str">
            <v/>
          </cell>
          <cell r="AI456">
            <v>0</v>
          </cell>
        </row>
        <row r="457">
          <cell r="AH457" t="str">
            <v/>
          </cell>
          <cell r="AI457">
            <v>0</v>
          </cell>
        </row>
        <row r="458">
          <cell r="AH458" t="str">
            <v/>
          </cell>
          <cell r="AI458">
            <v>0</v>
          </cell>
        </row>
        <row r="459">
          <cell r="AH459" t="str">
            <v/>
          </cell>
          <cell r="AI459">
            <v>0</v>
          </cell>
        </row>
        <row r="460">
          <cell r="AH460" t="str">
            <v/>
          </cell>
          <cell r="AI460">
            <v>0</v>
          </cell>
        </row>
        <row r="461">
          <cell r="AH461" t="str">
            <v/>
          </cell>
          <cell r="AI461">
            <v>0</v>
          </cell>
        </row>
        <row r="462">
          <cell r="AH462" t="str">
            <v/>
          </cell>
          <cell r="AI462">
            <v>0</v>
          </cell>
        </row>
        <row r="463">
          <cell r="AH463" t="str">
            <v/>
          </cell>
          <cell r="AI463">
            <v>0</v>
          </cell>
        </row>
        <row r="464">
          <cell r="AH464" t="str">
            <v/>
          </cell>
          <cell r="AI464">
            <v>0</v>
          </cell>
        </row>
        <row r="465">
          <cell r="AH465" t="str">
            <v/>
          </cell>
          <cell r="AI465">
            <v>0</v>
          </cell>
        </row>
        <row r="466">
          <cell r="AH466" t="str">
            <v/>
          </cell>
          <cell r="AI466">
            <v>0</v>
          </cell>
        </row>
        <row r="467">
          <cell r="AH467" t="str">
            <v/>
          </cell>
          <cell r="AI467">
            <v>0</v>
          </cell>
        </row>
        <row r="468">
          <cell r="AH468" t="str">
            <v/>
          </cell>
          <cell r="AI468">
            <v>0</v>
          </cell>
        </row>
        <row r="469">
          <cell r="AH469" t="str">
            <v/>
          </cell>
          <cell r="AI469">
            <v>0</v>
          </cell>
        </row>
        <row r="470">
          <cell r="AH470" t="str">
            <v/>
          </cell>
          <cell r="AI470">
            <v>0</v>
          </cell>
        </row>
        <row r="471">
          <cell r="AH471" t="str">
            <v/>
          </cell>
          <cell r="AI471">
            <v>0</v>
          </cell>
        </row>
        <row r="472">
          <cell r="AH472" t="str">
            <v/>
          </cell>
          <cell r="AI472">
            <v>0</v>
          </cell>
        </row>
        <row r="473">
          <cell r="AH473" t="str">
            <v/>
          </cell>
          <cell r="AI473">
            <v>0</v>
          </cell>
        </row>
        <row r="474">
          <cell r="AH474" t="str">
            <v/>
          </cell>
          <cell r="AI474">
            <v>0</v>
          </cell>
        </row>
        <row r="475">
          <cell r="AH475" t="str">
            <v/>
          </cell>
          <cell r="AI475">
            <v>0</v>
          </cell>
        </row>
        <row r="476">
          <cell r="AH476" t="str">
            <v/>
          </cell>
          <cell r="AI476">
            <v>0</v>
          </cell>
        </row>
        <row r="477">
          <cell r="AH477" t="str">
            <v/>
          </cell>
          <cell r="AI477">
            <v>0</v>
          </cell>
        </row>
        <row r="478">
          <cell r="AH478" t="str">
            <v/>
          </cell>
          <cell r="AI478">
            <v>0</v>
          </cell>
        </row>
        <row r="479">
          <cell r="AH479" t="str">
            <v/>
          </cell>
          <cell r="AI479">
            <v>0</v>
          </cell>
        </row>
        <row r="480">
          <cell r="AH480" t="str">
            <v/>
          </cell>
          <cell r="AI480">
            <v>0</v>
          </cell>
        </row>
        <row r="481">
          <cell r="AH481" t="str">
            <v/>
          </cell>
          <cell r="AI481">
            <v>0</v>
          </cell>
        </row>
        <row r="482">
          <cell r="AH482" t="str">
            <v/>
          </cell>
          <cell r="AI482">
            <v>0</v>
          </cell>
        </row>
        <row r="483">
          <cell r="AH483" t="str">
            <v/>
          </cell>
          <cell r="AI483">
            <v>0</v>
          </cell>
        </row>
        <row r="484">
          <cell r="AH484" t="str">
            <v/>
          </cell>
          <cell r="AI484">
            <v>0</v>
          </cell>
        </row>
        <row r="485">
          <cell r="AH485" t="str">
            <v/>
          </cell>
          <cell r="AI485">
            <v>0</v>
          </cell>
        </row>
        <row r="486">
          <cell r="AH486" t="str">
            <v/>
          </cell>
          <cell r="AI486">
            <v>0</v>
          </cell>
        </row>
        <row r="487">
          <cell r="AH487" t="str">
            <v/>
          </cell>
          <cell r="AI487">
            <v>0</v>
          </cell>
        </row>
        <row r="488">
          <cell r="AH488" t="str">
            <v/>
          </cell>
          <cell r="AI488">
            <v>0</v>
          </cell>
        </row>
        <row r="489">
          <cell r="AH489" t="str">
            <v/>
          </cell>
          <cell r="AI489">
            <v>0</v>
          </cell>
        </row>
        <row r="490">
          <cell r="AH490" t="str">
            <v/>
          </cell>
          <cell r="AI490">
            <v>0</v>
          </cell>
        </row>
        <row r="491">
          <cell r="AH491" t="str">
            <v/>
          </cell>
          <cell r="AI491">
            <v>0</v>
          </cell>
        </row>
        <row r="492">
          <cell r="AH492" t="str">
            <v/>
          </cell>
          <cell r="AI492">
            <v>0</v>
          </cell>
        </row>
        <row r="493">
          <cell r="AH493" t="str">
            <v/>
          </cell>
          <cell r="AI493">
            <v>0</v>
          </cell>
        </row>
        <row r="494">
          <cell r="AH494" t="str">
            <v/>
          </cell>
          <cell r="AI494">
            <v>0</v>
          </cell>
        </row>
        <row r="495">
          <cell r="AH495" t="str">
            <v/>
          </cell>
          <cell r="AI495">
            <v>0</v>
          </cell>
        </row>
        <row r="496">
          <cell r="AH496" t="str">
            <v/>
          </cell>
          <cell r="AI496">
            <v>0</v>
          </cell>
        </row>
        <row r="497">
          <cell r="AH497" t="str">
            <v/>
          </cell>
          <cell r="AI497">
            <v>0</v>
          </cell>
        </row>
        <row r="498">
          <cell r="AH498" t="str">
            <v/>
          </cell>
          <cell r="AI498">
            <v>0</v>
          </cell>
        </row>
        <row r="499">
          <cell r="AH499" t="str">
            <v/>
          </cell>
          <cell r="AI499">
            <v>0</v>
          </cell>
        </row>
        <row r="500">
          <cell r="AH500" t="str">
            <v/>
          </cell>
          <cell r="AI500">
            <v>0</v>
          </cell>
        </row>
        <row r="501">
          <cell r="AH501" t="str">
            <v/>
          </cell>
          <cell r="AI501">
            <v>0</v>
          </cell>
        </row>
        <row r="502">
          <cell r="AH502" t="str">
            <v/>
          </cell>
          <cell r="AI502">
            <v>0</v>
          </cell>
        </row>
        <row r="503">
          <cell r="AH503" t="str">
            <v/>
          </cell>
          <cell r="AI503">
            <v>0</v>
          </cell>
        </row>
        <row r="504">
          <cell r="AH504" t="str">
            <v/>
          </cell>
          <cell r="AI504">
            <v>0</v>
          </cell>
        </row>
        <row r="505">
          <cell r="AH505" t="str">
            <v/>
          </cell>
          <cell r="AI505">
            <v>0</v>
          </cell>
        </row>
        <row r="506">
          <cell r="AH506" t="str">
            <v/>
          </cell>
          <cell r="AI506">
            <v>0</v>
          </cell>
        </row>
        <row r="507">
          <cell r="AH507" t="str">
            <v/>
          </cell>
          <cell r="AI507">
            <v>0</v>
          </cell>
        </row>
        <row r="508">
          <cell r="AH508" t="str">
            <v/>
          </cell>
          <cell r="AI508">
            <v>0</v>
          </cell>
        </row>
        <row r="509">
          <cell r="AH509" t="str">
            <v/>
          </cell>
          <cell r="AI509">
            <v>0</v>
          </cell>
        </row>
        <row r="510">
          <cell r="AH510" t="str">
            <v/>
          </cell>
          <cell r="AI510">
            <v>0</v>
          </cell>
        </row>
        <row r="511">
          <cell r="AH511" t="str">
            <v/>
          </cell>
        </row>
        <row r="512">
          <cell r="AH512" t="str">
            <v/>
          </cell>
        </row>
        <row r="513">
          <cell r="AH513" t="str">
            <v/>
          </cell>
        </row>
        <row r="514">
          <cell r="AH514" t="str">
            <v/>
          </cell>
        </row>
        <row r="515">
          <cell r="AH515" t="str">
            <v/>
          </cell>
        </row>
        <row r="516">
          <cell r="AH516" t="str">
            <v/>
          </cell>
        </row>
        <row r="517">
          <cell r="AH517" t="str">
            <v/>
          </cell>
        </row>
        <row r="518">
          <cell r="AH518" t="str">
            <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271</v>
      </c>
    </row>
    <row r="3" spans="1:2" x14ac:dyDescent="0.25">
      <c r="B3" s="459" t="s">
        <v>272</v>
      </c>
    </row>
    <row r="4" spans="1:2" x14ac:dyDescent="0.25">
      <c r="B4" s="459" t="s">
        <v>273</v>
      </c>
    </row>
    <row r="5" spans="1:2" x14ac:dyDescent="0.25">
      <c r="B5" s="459" t="s">
        <v>274</v>
      </c>
    </row>
    <row r="7" spans="1:2" x14ac:dyDescent="0.25">
      <c r="A7" t="s">
        <v>275</v>
      </c>
    </row>
    <row r="8" spans="1:2" x14ac:dyDescent="0.25">
      <c r="B8" s="459" t="s">
        <v>276</v>
      </c>
    </row>
    <row r="10" spans="1:2" x14ac:dyDescent="0.25">
      <c r="A10" t="s">
        <v>277</v>
      </c>
    </row>
    <row r="11" spans="1:2" x14ac:dyDescent="0.25">
      <c r="B11" s="459" t="s">
        <v>276</v>
      </c>
    </row>
    <row r="13" spans="1:2" x14ac:dyDescent="0.25">
      <c r="A13" t="s">
        <v>278</v>
      </c>
    </row>
    <row r="14" spans="1:2" x14ac:dyDescent="0.25">
      <c r="B14" s="459" t="s">
        <v>283</v>
      </c>
    </row>
    <row r="15" spans="1:2" x14ac:dyDescent="0.25">
      <c r="B15" s="459" t="s">
        <v>279</v>
      </c>
    </row>
    <row r="16" spans="1:2" x14ac:dyDescent="0.25">
      <c r="B16" s="459" t="s">
        <v>286</v>
      </c>
    </row>
    <row r="17" spans="2:2" x14ac:dyDescent="0.25">
      <c r="B17" s="459" t="s">
        <v>280</v>
      </c>
    </row>
    <row r="18" spans="2:2" x14ac:dyDescent="0.25">
      <c r="B18" s="459" t="s">
        <v>281</v>
      </c>
    </row>
    <row r="19" spans="2:2" x14ac:dyDescent="0.25">
      <c r="B19" s="459" t="s">
        <v>282</v>
      </c>
    </row>
    <row r="20" spans="2:2" x14ac:dyDescent="0.25">
      <c r="B20" s="459" t="s">
        <v>285</v>
      </c>
    </row>
    <row r="21" spans="2:2" x14ac:dyDescent="0.25">
      <c r="B21" s="459" t="s">
        <v>284</v>
      </c>
    </row>
    <row r="22" spans="2:2" x14ac:dyDescent="0.25">
      <c r="B22" s="459" t="s">
        <v>287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IF(G63&gt;E63,"Budget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IF(AY63&lt;0,"Actual plus expected cost is more than forecast",":)")</f>
        <v>:)</v>
      </c>
      <c r="I4" s="666"/>
      <c r="J4" s="666"/>
      <c r="K4" s="666"/>
      <c r="L4" s="666"/>
      <c r="M4" s="667"/>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+SUMMARY!A14</f>
        <v>ZK104 - Performers</v>
      </c>
      <c r="F5" s="528"/>
      <c r="G5" s="529"/>
      <c r="H5" s="530"/>
      <c r="I5" s="531"/>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131</v>
      </c>
      <c r="B8" s="460" t="str">
        <f>+LEFT($E$5,5)&amp;"."&amp;A8&amp;"."&amp;$E$3</f>
        <v>ZK104.K231.number</v>
      </c>
      <c r="C8" s="167" t="s">
        <v>132</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5" si="4">+G8-AX8</f>
        <v>0</v>
      </c>
    </row>
    <row r="9" spans="1:52" s="4" customFormat="1" ht="15" customHeight="1" x14ac:dyDescent="0.2">
      <c r="A9" s="339"/>
      <c r="B9" s="470"/>
      <c r="C9" s="340"/>
      <c r="D9" s="352"/>
      <c r="E9" s="204"/>
      <c r="F9" s="371">
        <f t="shared" ref="F9:F16" si="5">-E9+G9</f>
        <v>0</v>
      </c>
      <c r="G9" s="249"/>
      <c r="H9" s="574">
        <f>SUM(N9:AV9)</f>
        <v>0</v>
      </c>
      <c r="I9" s="221"/>
      <c r="J9" s="371">
        <f t="shared" ref="J9:J16"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1"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7" si="8">SUM(P10:AV10)</f>
        <v>0</v>
      </c>
      <c r="AX10" s="444">
        <f t="shared" ref="AX10:AX57"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t="str">
        <f>+B8</f>
        <v>ZK104.K231.number</v>
      </c>
      <c r="C15" s="262"/>
      <c r="D15" s="374"/>
      <c r="E15" s="204"/>
      <c r="F15" s="371">
        <f t="shared" si="5"/>
        <v>0</v>
      </c>
      <c r="G15" s="256"/>
      <c r="H15" s="574">
        <f t="shared" si="7"/>
        <v>0</v>
      </c>
      <c r="I15" s="224"/>
      <c r="J15" s="371">
        <f t="shared" si="6"/>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thickBot="1" x14ac:dyDescent="0.3">
      <c r="A16" s="170"/>
      <c r="B16" s="462"/>
      <c r="C16" s="280" t="s">
        <v>390</v>
      </c>
      <c r="D16" s="280"/>
      <c r="E16" s="261"/>
      <c r="F16" s="371">
        <f t="shared" si="5"/>
        <v>0</v>
      </c>
      <c r="G16" s="277"/>
      <c r="H16" s="581">
        <f t="shared" si="7"/>
        <v>0</v>
      </c>
      <c r="I16" s="227"/>
      <c r="J16" s="371">
        <f t="shared" si="6"/>
        <v>0</v>
      </c>
      <c r="K16" s="277">
        <v>0</v>
      </c>
      <c r="L16" s="228"/>
      <c r="M16" s="277"/>
      <c r="N16" s="570">
        <f>+IFERROR(VLOOKUP(B15,Sheet1!B:D,2,FALSE),0)</f>
        <v>0</v>
      </c>
      <c r="O16" s="573">
        <f>+IFERROR(VLOOKUP(B15,Sheet1!B:D,3,FALSE)+VLOOKUP(B15,Sheet1!B:E,4,FALSE),0)</f>
        <v>0</v>
      </c>
      <c r="P16" s="398"/>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96" t="s">
        <v>133</v>
      </c>
      <c r="B17" s="460" t="str">
        <f>+LEFT($E$5,5)&amp;"."&amp;A17&amp;"."&amp;$E$3</f>
        <v>ZK104.K232.number</v>
      </c>
      <c r="C17" s="344" t="s">
        <v>134</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3">
        <f t="shared" ref="R17:X17" si="11">SUM(R18:R25)</f>
        <v>0</v>
      </c>
      <c r="S17" s="413">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3">
        <f t="shared" ref="AD17" si="13">SUM(AD18:AD25)</f>
        <v>0</v>
      </c>
      <c r="AE17" s="413">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3">
        <f t="shared" ref="AP17" si="25">SUM(AP18:AP25)</f>
        <v>0</v>
      </c>
      <c r="AQ17" s="413">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3">
        <f t="shared" si="8"/>
        <v>0</v>
      </c>
      <c r="AX17" s="444">
        <f t="shared" si="9"/>
        <v>0</v>
      </c>
      <c r="AY17" s="445">
        <f t="shared" si="4"/>
        <v>0</v>
      </c>
    </row>
    <row r="18" spans="1:51" s="4" customFormat="1" ht="15" customHeight="1" x14ac:dyDescent="0.2">
      <c r="A18" s="339"/>
      <c r="B18" s="470"/>
      <c r="C18" s="340"/>
      <c r="D18" s="340"/>
      <c r="E18" s="207"/>
      <c r="F18" s="371">
        <f t="shared" ref="F18:F25" si="32">-E18+G18</f>
        <v>0</v>
      </c>
      <c r="G18" s="249">
        <v>0</v>
      </c>
      <c r="H18" s="574">
        <f t="shared" si="7"/>
        <v>0</v>
      </c>
      <c r="I18" s="231"/>
      <c r="J18" s="371">
        <f t="shared" ref="J18:J25" si="33">-I18+K18</f>
        <v>0</v>
      </c>
      <c r="K18" s="249">
        <v>0</v>
      </c>
      <c r="L18" s="232"/>
      <c r="M18" s="249"/>
      <c r="N18" s="235">
        <f>+IFERROR(VLOOKUP(B17,Sheet1!B:D,2,FALSE),0)</f>
        <v>0</v>
      </c>
      <c r="O18" s="266"/>
      <c r="P18" s="363"/>
      <c r="Q18" s="364"/>
      <c r="R18" s="404"/>
      <c r="S18" s="414"/>
      <c r="T18" s="364"/>
      <c r="U18" s="364"/>
      <c r="V18" s="364"/>
      <c r="W18" s="364"/>
      <c r="X18" s="364"/>
      <c r="Y18" s="364"/>
      <c r="Z18" s="364"/>
      <c r="AA18" s="364"/>
      <c r="AB18" s="364"/>
      <c r="AC18" s="364"/>
      <c r="AD18" s="404"/>
      <c r="AE18" s="414"/>
      <c r="AF18" s="364"/>
      <c r="AG18" s="364"/>
      <c r="AH18" s="364"/>
      <c r="AI18" s="364"/>
      <c r="AJ18" s="364"/>
      <c r="AK18" s="364"/>
      <c r="AL18" s="364"/>
      <c r="AM18" s="364"/>
      <c r="AN18" s="364"/>
      <c r="AO18" s="364"/>
      <c r="AP18" s="404"/>
      <c r="AQ18" s="414"/>
      <c r="AR18" s="364"/>
      <c r="AS18" s="364"/>
      <c r="AT18" s="364"/>
      <c r="AU18" s="364"/>
      <c r="AV18" s="364"/>
      <c r="AW18" s="443">
        <f t="shared" si="8"/>
        <v>0</v>
      </c>
      <c r="AX18" s="444">
        <f t="shared" si="9"/>
        <v>0</v>
      </c>
      <c r="AY18" s="445">
        <f t="shared" si="4"/>
        <v>0</v>
      </c>
    </row>
    <row r="19" spans="1:51" s="4" customFormat="1" ht="15" customHeight="1" x14ac:dyDescent="0.2">
      <c r="A19" s="339"/>
      <c r="B19" s="470"/>
      <c r="C19" s="340"/>
      <c r="D19" s="347"/>
      <c r="E19" s="343"/>
      <c r="F19" s="371">
        <f t="shared" si="32"/>
        <v>0</v>
      </c>
      <c r="G19" s="249">
        <v>0</v>
      </c>
      <c r="H19" s="574">
        <f t="shared" si="7"/>
        <v>0</v>
      </c>
      <c r="I19" s="231"/>
      <c r="J19" s="371">
        <f t="shared" si="33"/>
        <v>0</v>
      </c>
      <c r="K19" s="249">
        <v>0</v>
      </c>
      <c r="L19" s="232"/>
      <c r="M19" s="249"/>
      <c r="N19" s="266"/>
      <c r="O19" s="266"/>
      <c r="P19" s="363"/>
      <c r="Q19" s="364"/>
      <c r="R19" s="404"/>
      <c r="S19" s="414"/>
      <c r="T19" s="364"/>
      <c r="U19" s="364"/>
      <c r="V19" s="364"/>
      <c r="W19" s="364"/>
      <c r="X19" s="364"/>
      <c r="Y19" s="364"/>
      <c r="Z19" s="364"/>
      <c r="AA19" s="364"/>
      <c r="AB19" s="364"/>
      <c r="AC19" s="364"/>
      <c r="AD19" s="404"/>
      <c r="AE19" s="414"/>
      <c r="AF19" s="364"/>
      <c r="AG19" s="364"/>
      <c r="AH19" s="364"/>
      <c r="AI19" s="364"/>
      <c r="AJ19" s="364"/>
      <c r="AK19" s="364"/>
      <c r="AL19" s="364"/>
      <c r="AM19" s="364"/>
      <c r="AN19" s="364"/>
      <c r="AO19" s="364"/>
      <c r="AP19" s="404"/>
      <c r="AQ19" s="414"/>
      <c r="AR19" s="364"/>
      <c r="AS19" s="364"/>
      <c r="AT19" s="364"/>
      <c r="AU19" s="364"/>
      <c r="AV19" s="364"/>
      <c r="AW19" s="443">
        <f t="shared" ref="AW19:AW24" si="34">SUM(P19:AV19)</f>
        <v>0</v>
      </c>
      <c r="AX19" s="444">
        <f t="shared" ref="AX19:AX24" si="35">+AW19+N19</f>
        <v>0</v>
      </c>
      <c r="AY19" s="445">
        <f t="shared" ref="AY19:AY24" si="36">+G19-AX19</f>
        <v>0</v>
      </c>
    </row>
    <row r="20" spans="1:51" s="4" customFormat="1" ht="15" customHeight="1" x14ac:dyDescent="0.2">
      <c r="A20" s="339"/>
      <c r="B20" s="470"/>
      <c r="C20" s="340"/>
      <c r="D20" s="347"/>
      <c r="E20" s="343"/>
      <c r="F20" s="371">
        <f t="shared" si="32"/>
        <v>0</v>
      </c>
      <c r="G20" s="249">
        <v>0</v>
      </c>
      <c r="H20" s="574">
        <f t="shared" si="7"/>
        <v>0</v>
      </c>
      <c r="I20" s="231"/>
      <c r="J20" s="371">
        <f t="shared" si="33"/>
        <v>0</v>
      </c>
      <c r="K20" s="249">
        <v>0</v>
      </c>
      <c r="L20" s="232"/>
      <c r="M20" s="249"/>
      <c r="N20" s="266"/>
      <c r="O20" s="266"/>
      <c r="P20" s="363"/>
      <c r="Q20" s="364"/>
      <c r="R20" s="404"/>
      <c r="S20" s="414"/>
      <c r="T20" s="364"/>
      <c r="U20" s="364"/>
      <c r="V20" s="364"/>
      <c r="W20" s="364"/>
      <c r="X20" s="364"/>
      <c r="Y20" s="364"/>
      <c r="Z20" s="364"/>
      <c r="AA20" s="364"/>
      <c r="AB20" s="364"/>
      <c r="AC20" s="364"/>
      <c r="AD20" s="404"/>
      <c r="AE20" s="414"/>
      <c r="AF20" s="364"/>
      <c r="AG20" s="364"/>
      <c r="AH20" s="364"/>
      <c r="AI20" s="364"/>
      <c r="AJ20" s="364"/>
      <c r="AK20" s="364"/>
      <c r="AL20" s="364"/>
      <c r="AM20" s="364"/>
      <c r="AN20" s="364"/>
      <c r="AO20" s="364"/>
      <c r="AP20" s="404"/>
      <c r="AQ20" s="414"/>
      <c r="AR20" s="364"/>
      <c r="AS20" s="364"/>
      <c r="AT20" s="364"/>
      <c r="AU20" s="364"/>
      <c r="AV20" s="364"/>
      <c r="AW20" s="443">
        <f t="shared" si="34"/>
        <v>0</v>
      </c>
      <c r="AX20" s="444">
        <f t="shared" si="35"/>
        <v>0</v>
      </c>
      <c r="AY20" s="445">
        <f t="shared" si="36"/>
        <v>0</v>
      </c>
    </row>
    <row r="21" spans="1:51" s="4" customFormat="1" ht="15" customHeight="1" x14ac:dyDescent="0.2">
      <c r="A21" s="339"/>
      <c r="B21" s="470"/>
      <c r="C21" s="340"/>
      <c r="D21" s="347"/>
      <c r="E21" s="343"/>
      <c r="F21" s="371">
        <f t="shared" si="32"/>
        <v>0</v>
      </c>
      <c r="G21" s="249">
        <v>0</v>
      </c>
      <c r="H21" s="574">
        <f t="shared" si="7"/>
        <v>0</v>
      </c>
      <c r="I21" s="231"/>
      <c r="J21" s="371">
        <f t="shared" si="33"/>
        <v>0</v>
      </c>
      <c r="K21" s="249">
        <v>0</v>
      </c>
      <c r="L21" s="232"/>
      <c r="M21" s="249"/>
      <c r="N21" s="266"/>
      <c r="O21" s="266"/>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34"/>
        <v>0</v>
      </c>
      <c r="AX21" s="444">
        <f t="shared" si="35"/>
        <v>0</v>
      </c>
      <c r="AY21" s="445">
        <f t="shared" si="36"/>
        <v>0</v>
      </c>
    </row>
    <row r="22" spans="1:51" s="4" customFormat="1" ht="15" customHeight="1" x14ac:dyDescent="0.2">
      <c r="A22" s="339"/>
      <c r="B22" s="470"/>
      <c r="C22" s="340"/>
      <c r="D22" s="347"/>
      <c r="E22" s="343"/>
      <c r="F22" s="371">
        <f t="shared" si="32"/>
        <v>0</v>
      </c>
      <c r="G22" s="249">
        <v>0</v>
      </c>
      <c r="H22" s="574">
        <f t="shared" si="7"/>
        <v>0</v>
      </c>
      <c r="I22" s="231"/>
      <c r="J22" s="371">
        <f t="shared" si="33"/>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34"/>
        <v>0</v>
      </c>
      <c r="AX22" s="444">
        <f t="shared" si="35"/>
        <v>0</v>
      </c>
      <c r="AY22" s="445">
        <f t="shared" si="36"/>
        <v>0</v>
      </c>
    </row>
    <row r="23" spans="1:51" s="4" customFormat="1" ht="15" customHeight="1" x14ac:dyDescent="0.2">
      <c r="A23" s="339"/>
      <c r="B23" s="470"/>
      <c r="C23" s="340"/>
      <c r="D23" s="347"/>
      <c r="E23" s="343"/>
      <c r="F23" s="371">
        <f t="shared" si="32"/>
        <v>0</v>
      </c>
      <c r="G23" s="249">
        <v>0</v>
      </c>
      <c r="H23" s="574">
        <f t="shared" si="7"/>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si="34"/>
        <v>0</v>
      </c>
      <c r="AX23" s="444">
        <f t="shared" si="35"/>
        <v>0</v>
      </c>
      <c r="AY23" s="445">
        <f t="shared" si="36"/>
        <v>0</v>
      </c>
    </row>
    <row r="24" spans="1:51" s="4" customFormat="1" ht="15" customHeight="1" x14ac:dyDescent="0.2">
      <c r="A24" s="339"/>
      <c r="B24" s="470" t="str">
        <f>+B17</f>
        <v>ZK104.K232.number</v>
      </c>
      <c r="C24" s="340"/>
      <c r="D24" s="347"/>
      <c r="E24" s="343"/>
      <c r="F24" s="371">
        <f t="shared" si="32"/>
        <v>0</v>
      </c>
      <c r="G24" s="249">
        <v>0</v>
      </c>
      <c r="H24" s="574">
        <f t="shared" si="7"/>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thickBot="1" x14ac:dyDescent="0.25">
      <c r="A25" s="170"/>
      <c r="B25" s="462"/>
      <c r="C25" s="274" t="s">
        <v>390</v>
      </c>
      <c r="D25" s="274"/>
      <c r="E25" s="205"/>
      <c r="F25" s="371">
        <f t="shared" si="32"/>
        <v>0</v>
      </c>
      <c r="G25" s="277">
        <v>0</v>
      </c>
      <c r="H25" s="581">
        <f t="shared" si="7"/>
        <v>0</v>
      </c>
      <c r="I25" s="227"/>
      <c r="J25" s="371">
        <f t="shared" si="33"/>
        <v>0</v>
      </c>
      <c r="K25" s="277">
        <v>0</v>
      </c>
      <c r="L25" s="228"/>
      <c r="M25" s="277"/>
      <c r="N25" s="570">
        <f>+IFERROR(VLOOKUP(B24,Sheet1!B:D,2,FALSE),0)</f>
        <v>0</v>
      </c>
      <c r="O25" s="574">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8"/>
        <v>0</v>
      </c>
      <c r="AX25" s="444">
        <f t="shared" si="9"/>
        <v>0</v>
      </c>
      <c r="AY25" s="445">
        <f t="shared" si="4"/>
        <v>0</v>
      </c>
    </row>
    <row r="26" spans="1:51" s="4" customFormat="1" ht="15" customHeight="1" x14ac:dyDescent="0.2">
      <c r="A26" s="196" t="s">
        <v>135</v>
      </c>
      <c r="B26" s="460" t="str">
        <f>+LEFT($E$5,5)&amp;"."&amp;A26&amp;"."&amp;$E$3</f>
        <v>ZK104.K233.number</v>
      </c>
      <c r="C26" s="344" t="s">
        <v>136</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3">
        <f t="shared" ref="R26:X26" si="38">SUM(R27:R31)</f>
        <v>0</v>
      </c>
      <c r="S26" s="413">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3">
        <f t="shared" ref="AD26" si="40">SUM(AD27:AD31)</f>
        <v>0</v>
      </c>
      <c r="AE26" s="413">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3">
        <f t="shared" ref="AP26" si="52">SUM(AP27:AP31)</f>
        <v>0</v>
      </c>
      <c r="AQ26" s="413">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3">
        <f t="shared" si="8"/>
        <v>0</v>
      </c>
      <c r="AX26" s="444">
        <f t="shared" si="9"/>
        <v>0</v>
      </c>
      <c r="AY26" s="445">
        <f t="shared" si="4"/>
        <v>0</v>
      </c>
    </row>
    <row r="27" spans="1:51" s="4" customFormat="1" ht="15" customHeight="1" x14ac:dyDescent="0.2">
      <c r="A27" s="345"/>
      <c r="B27" s="471"/>
      <c r="C27" s="340"/>
      <c r="D27" s="340"/>
      <c r="E27" s="207"/>
      <c r="F27" s="371">
        <f>-E27+G27</f>
        <v>0</v>
      </c>
      <c r="G27" s="249">
        <v>0</v>
      </c>
      <c r="H27" s="574">
        <f t="shared" si="7"/>
        <v>0</v>
      </c>
      <c r="I27" s="231"/>
      <c r="J27" s="371">
        <f>-I27+K27</f>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45"/>
      <c r="B28" s="471"/>
      <c r="C28" s="340"/>
      <c r="D28" s="347"/>
      <c r="E28" s="343"/>
      <c r="F28" s="371">
        <f>-E28+G28</f>
        <v>0</v>
      </c>
      <c r="G28" s="249">
        <v>0</v>
      </c>
      <c r="H28" s="574">
        <f t="shared" si="7"/>
        <v>0</v>
      </c>
      <c r="I28" s="231"/>
      <c r="J28" s="371">
        <f>-I28+K28</f>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f>-E29+G29</f>
        <v>0</v>
      </c>
      <c r="G29" s="249">
        <v>0</v>
      </c>
      <c r="H29" s="574">
        <f t="shared" si="7"/>
        <v>0</v>
      </c>
      <c r="I29" s="231"/>
      <c r="J29" s="371">
        <f>-I29+K29</f>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t="str">
        <f>+B26</f>
        <v>ZK104.K233.number</v>
      </c>
      <c r="C30" s="340"/>
      <c r="D30" s="347"/>
      <c r="E30" s="343"/>
      <c r="F30" s="371">
        <f>-E30+G30</f>
        <v>0</v>
      </c>
      <c r="G30" s="249">
        <v>0</v>
      </c>
      <c r="H30" s="574">
        <f t="shared" si="7"/>
        <v>0</v>
      </c>
      <c r="I30" s="231"/>
      <c r="J30" s="371">
        <f>-I30+K30</f>
        <v>0</v>
      </c>
      <c r="K30" s="249">
        <v>0</v>
      </c>
      <c r="L30" s="232"/>
      <c r="M30" s="249"/>
      <c r="N30" s="267"/>
      <c r="O30" s="267"/>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thickBot="1" x14ac:dyDescent="0.25">
      <c r="A31" s="170"/>
      <c r="B31" s="462"/>
      <c r="C31" s="274" t="s">
        <v>390</v>
      </c>
      <c r="D31" s="274"/>
      <c r="E31" s="205"/>
      <c r="F31" s="372">
        <f>-E31+G31</f>
        <v>0</v>
      </c>
      <c r="G31" s="277">
        <v>0</v>
      </c>
      <c r="H31" s="581">
        <f t="shared" si="7"/>
        <v>0</v>
      </c>
      <c r="I31" s="227"/>
      <c r="J31" s="372">
        <f>-I31+K31</f>
        <v>0</v>
      </c>
      <c r="K31" s="277">
        <v>0</v>
      </c>
      <c r="L31" s="228"/>
      <c r="M31" s="277"/>
      <c r="N31" s="573">
        <f>+IFERROR(VLOOKUP(B30,Sheet1!B:D,2,FALSE),0)</f>
        <v>0</v>
      </c>
      <c r="O31" s="573">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hidden="1" customHeight="1" x14ac:dyDescent="0.2">
      <c r="A32" s="556"/>
      <c r="B32" s="550"/>
      <c r="C32" s="452"/>
      <c r="D32" s="452"/>
      <c r="E32" s="551">
        <f t="shared" ref="E32:L32" si="59">SUM(E33:E34)</f>
        <v>0</v>
      </c>
      <c r="F32" s="576">
        <f>SUM(F33:F34)</f>
        <v>0</v>
      </c>
      <c r="G32" s="433">
        <f>SUM(G33:G34)</f>
        <v>0</v>
      </c>
      <c r="H32" s="433">
        <f t="shared" si="59"/>
        <v>0</v>
      </c>
      <c r="I32" s="552">
        <f t="shared" si="59"/>
        <v>0</v>
      </c>
      <c r="J32" s="551">
        <f>SUM(J33:J34)</f>
        <v>0</v>
      </c>
      <c r="K32" s="552">
        <f t="shared" si="59"/>
        <v>0</v>
      </c>
      <c r="L32" s="553">
        <f t="shared" si="59"/>
        <v>0</v>
      </c>
      <c r="M32" s="553"/>
      <c r="N32" s="482">
        <f>SUM(N33:N34)</f>
        <v>0</v>
      </c>
      <c r="O32" s="482">
        <f>SUM(O33:O34)</f>
        <v>0</v>
      </c>
      <c r="P32" s="483">
        <f>SUM(P33:P34)</f>
        <v>0</v>
      </c>
      <c r="Q32" s="484">
        <f>SUM(Q33:Q34)</f>
        <v>0</v>
      </c>
      <c r="R32" s="485">
        <f t="shared" ref="R32:X32" si="60">SUM(R33:R34)</f>
        <v>0</v>
      </c>
      <c r="S32" s="486">
        <f t="shared" si="60"/>
        <v>0</v>
      </c>
      <c r="T32" s="484">
        <f t="shared" si="60"/>
        <v>0</v>
      </c>
      <c r="U32" s="484">
        <f t="shared" si="60"/>
        <v>0</v>
      </c>
      <c r="V32" s="484">
        <f t="shared" si="60"/>
        <v>0</v>
      </c>
      <c r="W32" s="484">
        <f t="shared" si="60"/>
        <v>0</v>
      </c>
      <c r="X32" s="484">
        <f t="shared" si="60"/>
        <v>0</v>
      </c>
      <c r="Y32" s="484">
        <f t="shared" ref="Y32:AC32" si="61">SUM(Y33:Y34)</f>
        <v>0</v>
      </c>
      <c r="Z32" s="484">
        <f t="shared" si="61"/>
        <v>0</v>
      </c>
      <c r="AA32" s="484">
        <f t="shared" si="61"/>
        <v>0</v>
      </c>
      <c r="AB32" s="484">
        <f t="shared" si="61"/>
        <v>0</v>
      </c>
      <c r="AC32" s="484">
        <f t="shared" si="61"/>
        <v>0</v>
      </c>
      <c r="AD32" s="485">
        <f t="shared" ref="AD32" si="62">SUM(AD33:AD34)</f>
        <v>0</v>
      </c>
      <c r="AE32" s="486">
        <f t="shared" ref="AE32" si="63">SUM(AE33:AE34)</f>
        <v>0</v>
      </c>
      <c r="AF32" s="484">
        <f t="shared" ref="AF32" si="64">SUM(AF33:AF34)</f>
        <v>0</v>
      </c>
      <c r="AG32" s="484">
        <f t="shared" ref="AG32" si="65">SUM(AG33:AG34)</f>
        <v>0</v>
      </c>
      <c r="AH32" s="484">
        <f t="shared" ref="AH32" si="66">SUM(AH33:AH34)</f>
        <v>0</v>
      </c>
      <c r="AI32" s="484">
        <f t="shared" ref="AI32" si="67">SUM(AI33:AI34)</f>
        <v>0</v>
      </c>
      <c r="AJ32" s="484">
        <f t="shared" ref="AJ32" si="68">SUM(AJ33:AJ34)</f>
        <v>0</v>
      </c>
      <c r="AK32" s="484">
        <f t="shared" ref="AK32" si="69">SUM(AK33:AK34)</f>
        <v>0</v>
      </c>
      <c r="AL32" s="484">
        <f t="shared" ref="AL32" si="70">SUM(AL33:AL34)</f>
        <v>0</v>
      </c>
      <c r="AM32" s="484">
        <f t="shared" ref="AM32" si="71">SUM(AM33:AM34)</f>
        <v>0</v>
      </c>
      <c r="AN32" s="484">
        <f t="shared" ref="AN32" si="72">SUM(AN33:AN34)</f>
        <v>0</v>
      </c>
      <c r="AO32" s="484">
        <f t="shared" ref="AO32" si="73">SUM(AO33:AO34)</f>
        <v>0</v>
      </c>
      <c r="AP32" s="485">
        <f t="shared" ref="AP32" si="74">SUM(AP33:AP34)</f>
        <v>0</v>
      </c>
      <c r="AQ32" s="486">
        <f t="shared" ref="AQ32" si="75">SUM(AQ33:AQ34)</f>
        <v>0</v>
      </c>
      <c r="AR32" s="484">
        <f t="shared" ref="AR32" si="76">SUM(AR33:AR34)</f>
        <v>0</v>
      </c>
      <c r="AS32" s="484">
        <f t="shared" ref="AS32" si="77">SUM(AS33:AS34)</f>
        <v>0</v>
      </c>
      <c r="AT32" s="484">
        <f t="shared" ref="AT32" si="78">SUM(AT33:AT34)</f>
        <v>0</v>
      </c>
      <c r="AU32" s="484">
        <f t="shared" ref="AU32" si="79">SUM(AU33:AU34)</f>
        <v>0</v>
      </c>
      <c r="AV32" s="484">
        <f t="shared" ref="AV32" si="80">SUM(AV33:AV34)</f>
        <v>0</v>
      </c>
      <c r="AW32" s="443">
        <f t="shared" si="8"/>
        <v>0</v>
      </c>
      <c r="AX32" s="444">
        <f t="shared" si="9"/>
        <v>0</v>
      </c>
      <c r="AY32" s="445">
        <f t="shared" si="4"/>
        <v>0</v>
      </c>
    </row>
    <row r="33" spans="1:51" s="4" customFormat="1" ht="15" hidden="1" customHeight="1" x14ac:dyDescent="0.2">
      <c r="A33" s="150"/>
      <c r="B33" s="461"/>
      <c r="C33" s="273"/>
      <c r="D33" s="273"/>
      <c r="E33" s="207"/>
      <c r="F33" s="554">
        <f>-E33+G33</f>
        <v>0</v>
      </c>
      <c r="G33" s="249">
        <v>0</v>
      </c>
      <c r="H33" s="220">
        <f t="shared" si="7"/>
        <v>0</v>
      </c>
      <c r="I33" s="231"/>
      <c r="J33" s="554">
        <f>-I33+K33</f>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hidden="1" customHeight="1" thickBot="1" x14ac:dyDescent="0.25">
      <c r="A34" s="169"/>
      <c r="B34" s="463"/>
      <c r="C34" s="274"/>
      <c r="D34" s="274"/>
      <c r="E34" s="205"/>
      <c r="F34" s="554">
        <f>-E34+G34</f>
        <v>0</v>
      </c>
      <c r="G34" s="277">
        <v>0</v>
      </c>
      <c r="H34" s="226">
        <f t="shared" si="7"/>
        <v>0</v>
      </c>
      <c r="I34" s="227"/>
      <c r="J34" s="554">
        <f>-I34+K34</f>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8"/>
        <v>0</v>
      </c>
      <c r="AX34" s="444">
        <f t="shared" si="9"/>
        <v>0</v>
      </c>
      <c r="AY34" s="445">
        <f t="shared" si="4"/>
        <v>0</v>
      </c>
    </row>
    <row r="35" spans="1:51" s="4" customFormat="1" ht="15" hidden="1" customHeight="1" x14ac:dyDescent="0.2">
      <c r="A35" s="556"/>
      <c r="B35" s="550"/>
      <c r="C35" s="452"/>
      <c r="D35" s="452"/>
      <c r="E35" s="551">
        <f t="shared" ref="E35:L35" si="81">SUM(E36:E37)</f>
        <v>0</v>
      </c>
      <c r="F35" s="576">
        <f>SUM(F36:F37)</f>
        <v>0</v>
      </c>
      <c r="G35" s="433">
        <f>SUM(G36:G37)</f>
        <v>0</v>
      </c>
      <c r="H35" s="433">
        <f t="shared" si="81"/>
        <v>0</v>
      </c>
      <c r="I35" s="552">
        <f t="shared" si="81"/>
        <v>0</v>
      </c>
      <c r="J35" s="551">
        <f>SUM(J36:J37)</f>
        <v>0</v>
      </c>
      <c r="K35" s="552">
        <f t="shared" si="81"/>
        <v>0</v>
      </c>
      <c r="L35" s="553">
        <f t="shared" si="81"/>
        <v>0</v>
      </c>
      <c r="M35" s="553"/>
      <c r="N35" s="482">
        <f>SUM(N36:N37)</f>
        <v>0</v>
      </c>
      <c r="O35" s="482">
        <f>SUM(O36:O37)</f>
        <v>0</v>
      </c>
      <c r="P35" s="483">
        <f>SUM(P36:P37)</f>
        <v>0</v>
      </c>
      <c r="Q35" s="484">
        <f>SUM(Q36:Q37)</f>
        <v>0</v>
      </c>
      <c r="R35" s="485">
        <f t="shared" ref="R35:X35" si="82">SUM(R36:R37)</f>
        <v>0</v>
      </c>
      <c r="S35" s="486">
        <f t="shared" si="82"/>
        <v>0</v>
      </c>
      <c r="T35" s="484">
        <f t="shared" si="82"/>
        <v>0</v>
      </c>
      <c r="U35" s="484">
        <f t="shared" si="82"/>
        <v>0</v>
      </c>
      <c r="V35" s="484">
        <f t="shared" si="82"/>
        <v>0</v>
      </c>
      <c r="W35" s="484">
        <f t="shared" si="82"/>
        <v>0</v>
      </c>
      <c r="X35" s="484">
        <f t="shared" si="82"/>
        <v>0</v>
      </c>
      <c r="Y35" s="484">
        <f t="shared" ref="Y35:AC35" si="83">SUM(Y36:Y37)</f>
        <v>0</v>
      </c>
      <c r="Z35" s="484">
        <f t="shared" si="83"/>
        <v>0</v>
      </c>
      <c r="AA35" s="484">
        <f t="shared" si="83"/>
        <v>0</v>
      </c>
      <c r="AB35" s="484">
        <f t="shared" si="83"/>
        <v>0</v>
      </c>
      <c r="AC35" s="484">
        <f t="shared" si="83"/>
        <v>0</v>
      </c>
      <c r="AD35" s="485">
        <f t="shared" ref="AD35" si="84">SUM(AD36:AD37)</f>
        <v>0</v>
      </c>
      <c r="AE35" s="486">
        <f t="shared" ref="AE35" si="85">SUM(AE36:AE37)</f>
        <v>0</v>
      </c>
      <c r="AF35" s="484">
        <f t="shared" ref="AF35" si="86">SUM(AF36:AF37)</f>
        <v>0</v>
      </c>
      <c r="AG35" s="484">
        <f t="shared" ref="AG35" si="87">SUM(AG36:AG37)</f>
        <v>0</v>
      </c>
      <c r="AH35" s="484">
        <f t="shared" ref="AH35" si="88">SUM(AH36:AH37)</f>
        <v>0</v>
      </c>
      <c r="AI35" s="484">
        <f t="shared" ref="AI35" si="89">SUM(AI36:AI37)</f>
        <v>0</v>
      </c>
      <c r="AJ35" s="484">
        <f t="shared" ref="AJ35" si="90">SUM(AJ36:AJ37)</f>
        <v>0</v>
      </c>
      <c r="AK35" s="484">
        <f t="shared" ref="AK35" si="91">SUM(AK36:AK37)</f>
        <v>0</v>
      </c>
      <c r="AL35" s="484">
        <f t="shared" ref="AL35" si="92">SUM(AL36:AL37)</f>
        <v>0</v>
      </c>
      <c r="AM35" s="484">
        <f t="shared" ref="AM35" si="93">SUM(AM36:AM37)</f>
        <v>0</v>
      </c>
      <c r="AN35" s="484">
        <f t="shared" ref="AN35" si="94">SUM(AN36:AN37)</f>
        <v>0</v>
      </c>
      <c r="AO35" s="484">
        <f t="shared" ref="AO35" si="95">SUM(AO36:AO37)</f>
        <v>0</v>
      </c>
      <c r="AP35" s="485">
        <f t="shared" ref="AP35" si="96">SUM(AP36:AP37)</f>
        <v>0</v>
      </c>
      <c r="AQ35" s="486">
        <f t="shared" ref="AQ35" si="97">SUM(AQ36:AQ37)</f>
        <v>0</v>
      </c>
      <c r="AR35" s="484">
        <f t="shared" ref="AR35" si="98">SUM(AR36:AR37)</f>
        <v>0</v>
      </c>
      <c r="AS35" s="484">
        <f t="shared" ref="AS35" si="99">SUM(AS36:AS37)</f>
        <v>0</v>
      </c>
      <c r="AT35" s="484">
        <f t="shared" ref="AT35" si="100">SUM(AT36:AT37)</f>
        <v>0</v>
      </c>
      <c r="AU35" s="484">
        <f t="shared" ref="AU35" si="101">SUM(AU36:AU37)</f>
        <v>0</v>
      </c>
      <c r="AV35" s="484">
        <f t="shared" ref="AV35" si="102">SUM(AV36:AV37)</f>
        <v>0</v>
      </c>
      <c r="AW35" s="443">
        <f t="shared" si="8"/>
        <v>0</v>
      </c>
      <c r="AX35" s="444">
        <f t="shared" si="9"/>
        <v>0</v>
      </c>
      <c r="AY35" s="445">
        <f t="shared" si="4"/>
        <v>0</v>
      </c>
    </row>
    <row r="36" spans="1:51" s="4" customFormat="1" ht="15" hidden="1" customHeight="1" x14ac:dyDescent="0.2">
      <c r="A36" s="150"/>
      <c r="B36" s="461"/>
      <c r="C36" s="273"/>
      <c r="D36" s="273"/>
      <c r="E36" s="207"/>
      <c r="F36" s="554">
        <f>-E36+G36</f>
        <v>0</v>
      </c>
      <c r="G36" s="249">
        <v>0</v>
      </c>
      <c r="H36" s="220">
        <f t="shared" si="7"/>
        <v>0</v>
      </c>
      <c r="I36" s="231"/>
      <c r="J36" s="554">
        <f>-I36+K36</f>
        <v>0</v>
      </c>
      <c r="K36" s="249">
        <v>0</v>
      </c>
      <c r="L36" s="232"/>
      <c r="M36" s="249"/>
      <c r="N36" s="235">
        <f>+IFERROR(VLOOKUP(B35,Sheet1!B:D,2,FALSE),0)</f>
        <v>0</v>
      </c>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8"/>
        <v>0</v>
      </c>
      <c r="AX36" s="444">
        <f t="shared" si="9"/>
        <v>0</v>
      </c>
      <c r="AY36" s="445">
        <f t="shared" si="4"/>
        <v>0</v>
      </c>
    </row>
    <row r="37" spans="1:51" s="4" customFormat="1" ht="15" hidden="1" customHeight="1" thickBot="1" x14ac:dyDescent="0.25">
      <c r="A37" s="169"/>
      <c r="B37" s="463"/>
      <c r="C37" s="274"/>
      <c r="D37" s="274"/>
      <c r="E37" s="205"/>
      <c r="F37" s="554">
        <f>-E37+G37</f>
        <v>0</v>
      </c>
      <c r="G37" s="277">
        <v>0</v>
      </c>
      <c r="H37" s="226">
        <f t="shared" si="7"/>
        <v>0</v>
      </c>
      <c r="I37" s="227"/>
      <c r="J37" s="554">
        <f>-I37+K37</f>
        <v>0</v>
      </c>
      <c r="K37" s="277">
        <v>0</v>
      </c>
      <c r="L37" s="228"/>
      <c r="M37" s="277"/>
      <c r="N37" s="235">
        <f>+IFERROR(VLOOKUP(B36,Sheet1!B:D,2,FALSE),0)</f>
        <v>0</v>
      </c>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hidden="1" customHeight="1" x14ac:dyDescent="0.2">
      <c r="A38" s="559"/>
      <c r="B38" s="550"/>
      <c r="C38" s="452"/>
      <c r="D38" s="452"/>
      <c r="E38" s="551">
        <f t="shared" ref="E38:L38" si="103">SUM(E39:E40)</f>
        <v>0</v>
      </c>
      <c r="F38" s="576">
        <f>SUM(F39:F40)</f>
        <v>0</v>
      </c>
      <c r="G38" s="433">
        <f>SUM(G39:G40)</f>
        <v>0</v>
      </c>
      <c r="H38" s="433">
        <f t="shared" si="103"/>
        <v>0</v>
      </c>
      <c r="I38" s="552">
        <f t="shared" si="103"/>
        <v>0</v>
      </c>
      <c r="J38" s="551">
        <f>SUM(J39:J40)</f>
        <v>0</v>
      </c>
      <c r="K38" s="552">
        <f t="shared" si="103"/>
        <v>0</v>
      </c>
      <c r="L38" s="553">
        <f t="shared" si="103"/>
        <v>0</v>
      </c>
      <c r="M38" s="553"/>
      <c r="N38" s="482">
        <f>SUM(N39:N40)</f>
        <v>0</v>
      </c>
      <c r="O38" s="482">
        <f>SUM(O39:O40)</f>
        <v>0</v>
      </c>
      <c r="P38" s="483">
        <f>SUM(P39:P40)</f>
        <v>0</v>
      </c>
      <c r="Q38" s="484">
        <f>SUM(Q39:Q40)</f>
        <v>0</v>
      </c>
      <c r="R38" s="485">
        <f t="shared" ref="R38:X38" si="104">SUM(R39:R40)</f>
        <v>0</v>
      </c>
      <c r="S38" s="486">
        <f t="shared" si="104"/>
        <v>0</v>
      </c>
      <c r="T38" s="484">
        <f t="shared" si="104"/>
        <v>0</v>
      </c>
      <c r="U38" s="484">
        <f t="shared" si="104"/>
        <v>0</v>
      </c>
      <c r="V38" s="484">
        <f t="shared" si="104"/>
        <v>0</v>
      </c>
      <c r="W38" s="484">
        <f t="shared" si="104"/>
        <v>0</v>
      </c>
      <c r="X38" s="484">
        <f t="shared" si="104"/>
        <v>0</v>
      </c>
      <c r="Y38" s="484">
        <f t="shared" ref="Y38:AC38" si="105">SUM(Y39:Y40)</f>
        <v>0</v>
      </c>
      <c r="Z38" s="484">
        <f t="shared" si="105"/>
        <v>0</v>
      </c>
      <c r="AA38" s="484">
        <f t="shared" si="105"/>
        <v>0</v>
      </c>
      <c r="AB38" s="484">
        <f t="shared" si="105"/>
        <v>0</v>
      </c>
      <c r="AC38" s="484">
        <f t="shared" si="105"/>
        <v>0</v>
      </c>
      <c r="AD38" s="485">
        <f t="shared" ref="AD38" si="106">SUM(AD39:AD40)</f>
        <v>0</v>
      </c>
      <c r="AE38" s="486">
        <f t="shared" ref="AE38" si="107">SUM(AE39:AE40)</f>
        <v>0</v>
      </c>
      <c r="AF38" s="484">
        <f t="shared" ref="AF38" si="108">SUM(AF39:AF40)</f>
        <v>0</v>
      </c>
      <c r="AG38" s="484">
        <f t="shared" ref="AG38" si="109">SUM(AG39:AG40)</f>
        <v>0</v>
      </c>
      <c r="AH38" s="484">
        <f t="shared" ref="AH38" si="110">SUM(AH39:AH40)</f>
        <v>0</v>
      </c>
      <c r="AI38" s="484">
        <f t="shared" ref="AI38" si="111">SUM(AI39:AI40)</f>
        <v>0</v>
      </c>
      <c r="AJ38" s="484">
        <f t="shared" ref="AJ38" si="112">SUM(AJ39:AJ40)</f>
        <v>0</v>
      </c>
      <c r="AK38" s="484">
        <f t="shared" ref="AK38" si="113">SUM(AK39:AK40)</f>
        <v>0</v>
      </c>
      <c r="AL38" s="484">
        <f t="shared" ref="AL38" si="114">SUM(AL39:AL40)</f>
        <v>0</v>
      </c>
      <c r="AM38" s="484">
        <f t="shared" ref="AM38" si="115">SUM(AM39:AM40)</f>
        <v>0</v>
      </c>
      <c r="AN38" s="484">
        <f t="shared" ref="AN38" si="116">SUM(AN39:AN40)</f>
        <v>0</v>
      </c>
      <c r="AO38" s="484">
        <f t="shared" ref="AO38" si="117">SUM(AO39:AO40)</f>
        <v>0</v>
      </c>
      <c r="AP38" s="485">
        <f t="shared" ref="AP38" si="118">SUM(AP39:AP40)</f>
        <v>0</v>
      </c>
      <c r="AQ38" s="486">
        <f t="shared" ref="AQ38" si="119">SUM(AQ39:AQ40)</f>
        <v>0</v>
      </c>
      <c r="AR38" s="484">
        <f t="shared" ref="AR38" si="120">SUM(AR39:AR40)</f>
        <v>0</v>
      </c>
      <c r="AS38" s="484">
        <f t="shared" ref="AS38" si="121">SUM(AS39:AS40)</f>
        <v>0</v>
      </c>
      <c r="AT38" s="484">
        <f t="shared" ref="AT38" si="122">SUM(AT39:AT40)</f>
        <v>0</v>
      </c>
      <c r="AU38" s="484">
        <f t="shared" ref="AU38" si="123">SUM(AU39:AU40)</f>
        <v>0</v>
      </c>
      <c r="AV38" s="484">
        <f t="shared" ref="AV38" si="124">SUM(AV39:AV40)</f>
        <v>0</v>
      </c>
      <c r="AW38" s="443">
        <f t="shared" si="8"/>
        <v>0</v>
      </c>
      <c r="AX38" s="444">
        <f t="shared" si="9"/>
        <v>0</v>
      </c>
      <c r="AY38" s="445">
        <f t="shared" si="4"/>
        <v>0</v>
      </c>
    </row>
    <row r="39" spans="1:51" s="4" customFormat="1" ht="15" hidden="1" customHeight="1" x14ac:dyDescent="0.2">
      <c r="A39" s="151"/>
      <c r="B39" s="465"/>
      <c r="C39" s="273"/>
      <c r="D39" s="273"/>
      <c r="E39" s="207"/>
      <c r="F39" s="554">
        <f>-E39+G39</f>
        <v>0</v>
      </c>
      <c r="G39" s="249">
        <v>0</v>
      </c>
      <c r="H39" s="220">
        <f t="shared" si="7"/>
        <v>0</v>
      </c>
      <c r="I39" s="231"/>
      <c r="J39" s="554">
        <f>-I39+K39</f>
        <v>0</v>
      </c>
      <c r="K39" s="249">
        <v>0</v>
      </c>
      <c r="L39" s="232"/>
      <c r="M39" s="249"/>
      <c r="N39" s="235">
        <f>+IFERROR(VLOOKUP(B38,Sheet1!B:D,2,FALSE),0)</f>
        <v>0</v>
      </c>
      <c r="O39" s="220">
        <f>+IFERROR(VLOOKUP(B38,Sheet1!B:D,3,FALSE)+VLOOKUP(B38,Sheet1!B:E,4,FALSE),0)</f>
        <v>0</v>
      </c>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hidden="1" customHeight="1" thickBot="1" x14ac:dyDescent="0.25">
      <c r="A40" s="169"/>
      <c r="B40" s="463"/>
      <c r="C40" s="274"/>
      <c r="D40" s="274"/>
      <c r="E40" s="205"/>
      <c r="F40" s="554">
        <f>-E40+G40</f>
        <v>0</v>
      </c>
      <c r="G40" s="277">
        <v>0</v>
      </c>
      <c r="H40" s="226">
        <f t="shared" si="7"/>
        <v>0</v>
      </c>
      <c r="I40" s="227"/>
      <c r="J40" s="554">
        <f>-I40+K40</f>
        <v>0</v>
      </c>
      <c r="K40" s="277">
        <v>0</v>
      </c>
      <c r="L40" s="228"/>
      <c r="M40" s="277"/>
      <c r="N40" s="267"/>
      <c r="O40" s="510"/>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hidden="1" customHeight="1" x14ac:dyDescent="0.2">
      <c r="A41" s="559"/>
      <c r="B41" s="578"/>
      <c r="C41" s="452"/>
      <c r="D41" s="452"/>
      <c r="E41" s="551">
        <f t="shared" ref="E41:L41" si="125">SUM(E42:E43)</f>
        <v>0</v>
      </c>
      <c r="F41" s="576">
        <f t="shared" si="125"/>
        <v>0</v>
      </c>
      <c r="G41" s="433">
        <f t="shared" si="125"/>
        <v>0</v>
      </c>
      <c r="H41" s="433">
        <f t="shared" si="125"/>
        <v>0</v>
      </c>
      <c r="I41" s="552">
        <f t="shared" si="125"/>
        <v>0</v>
      </c>
      <c r="J41" s="551">
        <f t="shared" si="125"/>
        <v>0</v>
      </c>
      <c r="K41" s="552">
        <f t="shared" si="125"/>
        <v>0</v>
      </c>
      <c r="L41" s="553">
        <f t="shared" si="125"/>
        <v>0</v>
      </c>
      <c r="M41" s="553"/>
      <c r="N41" s="482"/>
      <c r="O41" s="220"/>
      <c r="P41" s="483">
        <f>SUM(P42:P43)</f>
        <v>0</v>
      </c>
      <c r="Q41" s="484">
        <f>SUM(Q42:Q43)</f>
        <v>0</v>
      </c>
      <c r="R41" s="485">
        <f t="shared" ref="R41:X41" si="126">SUM(R42:R43)</f>
        <v>0</v>
      </c>
      <c r="S41" s="486">
        <f t="shared" si="126"/>
        <v>0</v>
      </c>
      <c r="T41" s="484">
        <f t="shared" si="126"/>
        <v>0</v>
      </c>
      <c r="U41" s="484">
        <f t="shared" si="126"/>
        <v>0</v>
      </c>
      <c r="V41" s="484">
        <f t="shared" si="126"/>
        <v>0</v>
      </c>
      <c r="W41" s="484">
        <f t="shared" si="126"/>
        <v>0</v>
      </c>
      <c r="X41" s="484">
        <f t="shared" si="126"/>
        <v>0</v>
      </c>
      <c r="Y41" s="484">
        <f t="shared" ref="Y41:AC41" si="127">SUM(Y42:Y43)</f>
        <v>0</v>
      </c>
      <c r="Z41" s="484">
        <f t="shared" si="127"/>
        <v>0</v>
      </c>
      <c r="AA41" s="484">
        <f t="shared" si="127"/>
        <v>0</v>
      </c>
      <c r="AB41" s="484">
        <f t="shared" si="127"/>
        <v>0</v>
      </c>
      <c r="AC41" s="484">
        <f t="shared" si="127"/>
        <v>0</v>
      </c>
      <c r="AD41" s="485">
        <f t="shared" ref="AD41" si="128">SUM(AD42:AD43)</f>
        <v>0</v>
      </c>
      <c r="AE41" s="486">
        <f t="shared" ref="AE41" si="129">SUM(AE42:AE43)</f>
        <v>0</v>
      </c>
      <c r="AF41" s="484">
        <f t="shared" ref="AF41" si="130">SUM(AF42:AF43)</f>
        <v>0</v>
      </c>
      <c r="AG41" s="484">
        <f t="shared" ref="AG41" si="131">SUM(AG42:AG43)</f>
        <v>0</v>
      </c>
      <c r="AH41" s="484">
        <f t="shared" ref="AH41" si="132">SUM(AH42:AH43)</f>
        <v>0</v>
      </c>
      <c r="AI41" s="484">
        <f t="shared" ref="AI41" si="133">SUM(AI42:AI43)</f>
        <v>0</v>
      </c>
      <c r="AJ41" s="484">
        <f t="shared" ref="AJ41" si="134">SUM(AJ42:AJ43)</f>
        <v>0</v>
      </c>
      <c r="AK41" s="484">
        <f t="shared" ref="AK41" si="135">SUM(AK42:AK43)</f>
        <v>0</v>
      </c>
      <c r="AL41" s="484">
        <f t="shared" ref="AL41" si="136">SUM(AL42:AL43)</f>
        <v>0</v>
      </c>
      <c r="AM41" s="484">
        <f t="shared" ref="AM41" si="137">SUM(AM42:AM43)</f>
        <v>0</v>
      </c>
      <c r="AN41" s="484">
        <f t="shared" ref="AN41" si="138">SUM(AN42:AN43)</f>
        <v>0</v>
      </c>
      <c r="AO41" s="484">
        <f t="shared" ref="AO41" si="139">SUM(AO42:AO43)</f>
        <v>0</v>
      </c>
      <c r="AP41" s="485">
        <f t="shared" ref="AP41" si="140">SUM(AP42:AP43)</f>
        <v>0</v>
      </c>
      <c r="AQ41" s="486">
        <f t="shared" ref="AQ41" si="141">SUM(AQ42:AQ43)</f>
        <v>0</v>
      </c>
      <c r="AR41" s="484">
        <f t="shared" ref="AR41" si="142">SUM(AR42:AR43)</f>
        <v>0</v>
      </c>
      <c r="AS41" s="484">
        <f t="shared" ref="AS41" si="143">SUM(AS42:AS43)</f>
        <v>0</v>
      </c>
      <c r="AT41" s="484">
        <f t="shared" ref="AT41" si="144">SUM(AT42:AT43)</f>
        <v>0</v>
      </c>
      <c r="AU41" s="484">
        <f t="shared" ref="AU41" si="145">SUM(AU42:AU43)</f>
        <v>0</v>
      </c>
      <c r="AV41" s="484">
        <f t="shared" ref="AV41" si="146">SUM(AV42:AV43)</f>
        <v>0</v>
      </c>
      <c r="AW41" s="443">
        <f t="shared" si="8"/>
        <v>0</v>
      </c>
      <c r="AX41" s="444">
        <f t="shared" si="9"/>
        <v>0</v>
      </c>
      <c r="AY41" s="445">
        <f t="shared" si="4"/>
        <v>0</v>
      </c>
    </row>
    <row r="42" spans="1:51" s="4" customFormat="1" ht="15" hidden="1" customHeight="1" x14ac:dyDescent="0.2">
      <c r="A42" s="151"/>
      <c r="B42" s="465"/>
      <c r="C42" s="273"/>
      <c r="D42" s="273"/>
      <c r="E42" s="207"/>
      <c r="F42" s="554">
        <f>-E42+G42</f>
        <v>0</v>
      </c>
      <c r="G42" s="249">
        <v>0</v>
      </c>
      <c r="H42" s="220">
        <f t="shared" si="7"/>
        <v>0</v>
      </c>
      <c r="I42" s="231"/>
      <c r="J42" s="554">
        <f>-I42+K42</f>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hidden="1" customHeight="1" thickBot="1" x14ac:dyDescent="0.25">
      <c r="A43" s="169"/>
      <c r="B43" s="463"/>
      <c r="C43" s="274"/>
      <c r="D43" s="274"/>
      <c r="E43" s="205"/>
      <c r="F43" s="554">
        <f>-E43+G43</f>
        <v>0</v>
      </c>
      <c r="G43" s="277">
        <v>0</v>
      </c>
      <c r="H43" s="226">
        <f t="shared" si="7"/>
        <v>0</v>
      </c>
      <c r="I43" s="227"/>
      <c r="J43" s="554">
        <f>-I43+K43</f>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hidden="1" customHeight="1" x14ac:dyDescent="0.2">
      <c r="A44" s="559"/>
      <c r="B44" s="465"/>
      <c r="C44" s="452"/>
      <c r="D44" s="452"/>
      <c r="E44" s="551">
        <f t="shared" ref="E44:L44" si="147">SUM(E45:E46)</f>
        <v>0</v>
      </c>
      <c r="F44" s="576">
        <f t="shared" si="147"/>
        <v>0</v>
      </c>
      <c r="G44" s="433">
        <f t="shared" si="147"/>
        <v>0</v>
      </c>
      <c r="H44" s="433">
        <f t="shared" si="147"/>
        <v>0</v>
      </c>
      <c r="I44" s="552">
        <f t="shared" si="147"/>
        <v>0</v>
      </c>
      <c r="J44" s="551">
        <f t="shared" si="147"/>
        <v>0</v>
      </c>
      <c r="K44" s="552">
        <f t="shared" si="147"/>
        <v>0</v>
      </c>
      <c r="L44" s="553">
        <f t="shared" si="147"/>
        <v>0</v>
      </c>
      <c r="M44" s="553"/>
      <c r="N44" s="607">
        <f>SUM(N45:N46)</f>
        <v>0</v>
      </c>
      <c r="O44" s="482">
        <f>SUM(O45:O46)</f>
        <v>0</v>
      </c>
      <c r="P44" s="483">
        <f>SUM(P45:P46)</f>
        <v>0</v>
      </c>
      <c r="Q44" s="484">
        <f>SUM(Q45:Q46)</f>
        <v>0</v>
      </c>
      <c r="R44" s="485">
        <f t="shared" ref="R44:X44" si="148">SUM(R45:R46)</f>
        <v>0</v>
      </c>
      <c r="S44" s="486">
        <f t="shared" si="148"/>
        <v>0</v>
      </c>
      <c r="T44" s="484">
        <f t="shared" si="148"/>
        <v>0</v>
      </c>
      <c r="U44" s="484">
        <f t="shared" si="148"/>
        <v>0</v>
      </c>
      <c r="V44" s="484">
        <f t="shared" si="148"/>
        <v>0</v>
      </c>
      <c r="W44" s="484">
        <f t="shared" si="148"/>
        <v>0</v>
      </c>
      <c r="X44" s="484">
        <f t="shared" si="148"/>
        <v>0</v>
      </c>
      <c r="Y44" s="484">
        <f t="shared" ref="Y44:AC44" si="149">SUM(Y45:Y46)</f>
        <v>0</v>
      </c>
      <c r="Z44" s="484">
        <f t="shared" si="149"/>
        <v>0</v>
      </c>
      <c r="AA44" s="484">
        <f t="shared" si="149"/>
        <v>0</v>
      </c>
      <c r="AB44" s="484">
        <f t="shared" si="149"/>
        <v>0</v>
      </c>
      <c r="AC44" s="484">
        <f t="shared" si="149"/>
        <v>0</v>
      </c>
      <c r="AD44" s="485">
        <f t="shared" ref="AD44" si="150">SUM(AD45:AD46)</f>
        <v>0</v>
      </c>
      <c r="AE44" s="486">
        <f t="shared" ref="AE44" si="151">SUM(AE45:AE46)</f>
        <v>0</v>
      </c>
      <c r="AF44" s="484">
        <f t="shared" ref="AF44" si="152">SUM(AF45:AF46)</f>
        <v>0</v>
      </c>
      <c r="AG44" s="484">
        <f t="shared" ref="AG44" si="153">SUM(AG45:AG46)</f>
        <v>0</v>
      </c>
      <c r="AH44" s="484">
        <f t="shared" ref="AH44" si="154">SUM(AH45:AH46)</f>
        <v>0</v>
      </c>
      <c r="AI44" s="484">
        <f t="shared" ref="AI44" si="155">SUM(AI45:AI46)</f>
        <v>0</v>
      </c>
      <c r="AJ44" s="484">
        <f t="shared" ref="AJ44" si="156">SUM(AJ45:AJ46)</f>
        <v>0</v>
      </c>
      <c r="AK44" s="484">
        <f t="shared" ref="AK44" si="157">SUM(AK45:AK46)</f>
        <v>0</v>
      </c>
      <c r="AL44" s="484">
        <f t="shared" ref="AL44" si="158">SUM(AL45:AL46)</f>
        <v>0</v>
      </c>
      <c r="AM44" s="484">
        <f t="shared" ref="AM44" si="159">SUM(AM45:AM46)</f>
        <v>0</v>
      </c>
      <c r="AN44" s="484">
        <f t="shared" ref="AN44" si="160">SUM(AN45:AN46)</f>
        <v>0</v>
      </c>
      <c r="AO44" s="484">
        <f t="shared" ref="AO44" si="161">SUM(AO45:AO46)</f>
        <v>0</v>
      </c>
      <c r="AP44" s="485">
        <f t="shared" ref="AP44" si="162">SUM(AP45:AP46)</f>
        <v>0</v>
      </c>
      <c r="AQ44" s="486">
        <f t="shared" ref="AQ44" si="163">SUM(AQ45:AQ46)</f>
        <v>0</v>
      </c>
      <c r="AR44" s="484">
        <f t="shared" ref="AR44" si="164">SUM(AR45:AR46)</f>
        <v>0</v>
      </c>
      <c r="AS44" s="484">
        <f t="shared" ref="AS44" si="165">SUM(AS45:AS46)</f>
        <v>0</v>
      </c>
      <c r="AT44" s="484">
        <f t="shared" ref="AT44" si="166">SUM(AT45:AT46)</f>
        <v>0</v>
      </c>
      <c r="AU44" s="484">
        <f t="shared" ref="AU44" si="167">SUM(AU45:AU46)</f>
        <v>0</v>
      </c>
      <c r="AV44" s="484">
        <f t="shared" ref="AV44" si="168">SUM(AV45:AV46)</f>
        <v>0</v>
      </c>
      <c r="AW44" s="443">
        <f t="shared" si="8"/>
        <v>0</v>
      </c>
      <c r="AX44" s="444">
        <f t="shared" si="9"/>
        <v>0</v>
      </c>
      <c r="AY44" s="445">
        <f t="shared" si="4"/>
        <v>0</v>
      </c>
    </row>
    <row r="45" spans="1:51" s="4" customFormat="1" ht="15" hidden="1" customHeight="1" x14ac:dyDescent="0.2">
      <c r="A45" s="151"/>
      <c r="B45" s="465"/>
      <c r="C45" s="273"/>
      <c r="D45" s="273"/>
      <c r="E45" s="207"/>
      <c r="F45" s="554">
        <f>-E45+G45</f>
        <v>0</v>
      </c>
      <c r="G45" s="249">
        <v>0</v>
      </c>
      <c r="H45" s="220">
        <f t="shared" si="7"/>
        <v>0</v>
      </c>
      <c r="I45" s="231"/>
      <c r="J45" s="554">
        <f>-I45+K45</f>
        <v>0</v>
      </c>
      <c r="K45" s="249">
        <v>0</v>
      </c>
      <c r="L45" s="232"/>
      <c r="M45" s="249"/>
      <c r="N45" s="433">
        <f>SUM(N46:N47)</f>
        <v>0</v>
      </c>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hidden="1" customHeight="1" thickBot="1" x14ac:dyDescent="0.25">
      <c r="A46" s="169"/>
      <c r="B46" s="463"/>
      <c r="C46" s="274"/>
      <c r="D46" s="274"/>
      <c r="E46" s="205"/>
      <c r="F46" s="554">
        <f>-E46+G46</f>
        <v>0</v>
      </c>
      <c r="G46" s="277">
        <v>0</v>
      </c>
      <c r="H46" s="226">
        <f t="shared" si="7"/>
        <v>0</v>
      </c>
      <c r="I46" s="227"/>
      <c r="J46" s="554">
        <f>-I46+K46</f>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hidden="1" customHeight="1" x14ac:dyDescent="0.2">
      <c r="A47" s="559"/>
      <c r="B47" s="578"/>
      <c r="C47" s="452"/>
      <c r="D47" s="452"/>
      <c r="E47" s="551">
        <f t="shared" ref="E47:L47" si="169">SUM(E48:E49)</f>
        <v>0</v>
      </c>
      <c r="F47" s="576">
        <f t="shared" si="169"/>
        <v>0</v>
      </c>
      <c r="G47" s="433">
        <f t="shared" si="169"/>
        <v>0</v>
      </c>
      <c r="H47" s="433">
        <f t="shared" si="169"/>
        <v>0</v>
      </c>
      <c r="I47" s="552">
        <f t="shared" si="169"/>
        <v>0</v>
      </c>
      <c r="J47" s="551">
        <f t="shared" si="169"/>
        <v>0</v>
      </c>
      <c r="K47" s="552">
        <f t="shared" si="169"/>
        <v>0</v>
      </c>
      <c r="L47" s="553">
        <f t="shared" si="169"/>
        <v>0</v>
      </c>
      <c r="M47" s="553"/>
      <c r="N47" s="482"/>
      <c r="O47" s="220"/>
      <c r="P47" s="483">
        <f>SUM(P48:P49)</f>
        <v>0</v>
      </c>
      <c r="Q47" s="484">
        <f>SUM(Q48:Q49)</f>
        <v>0</v>
      </c>
      <c r="R47" s="485">
        <f t="shared" ref="R47:X47" si="170">SUM(R48:R49)</f>
        <v>0</v>
      </c>
      <c r="S47" s="486">
        <f t="shared" si="170"/>
        <v>0</v>
      </c>
      <c r="T47" s="484">
        <f t="shared" si="170"/>
        <v>0</v>
      </c>
      <c r="U47" s="484">
        <f t="shared" si="170"/>
        <v>0</v>
      </c>
      <c r="V47" s="484">
        <f t="shared" si="170"/>
        <v>0</v>
      </c>
      <c r="W47" s="484">
        <f t="shared" si="170"/>
        <v>0</v>
      </c>
      <c r="X47" s="484">
        <f t="shared" si="170"/>
        <v>0</v>
      </c>
      <c r="Y47" s="484">
        <f t="shared" ref="Y47:AC47" si="171">SUM(Y48:Y49)</f>
        <v>0</v>
      </c>
      <c r="Z47" s="484">
        <f t="shared" si="171"/>
        <v>0</v>
      </c>
      <c r="AA47" s="484">
        <f t="shared" si="171"/>
        <v>0</v>
      </c>
      <c r="AB47" s="484">
        <f t="shared" si="171"/>
        <v>0</v>
      </c>
      <c r="AC47" s="484">
        <f t="shared" si="171"/>
        <v>0</v>
      </c>
      <c r="AD47" s="485">
        <f t="shared" ref="AD47" si="172">SUM(AD48:AD49)</f>
        <v>0</v>
      </c>
      <c r="AE47" s="486">
        <f t="shared" ref="AE47" si="173">SUM(AE48:AE49)</f>
        <v>0</v>
      </c>
      <c r="AF47" s="484">
        <f t="shared" ref="AF47" si="174">SUM(AF48:AF49)</f>
        <v>0</v>
      </c>
      <c r="AG47" s="484">
        <f t="shared" ref="AG47" si="175">SUM(AG48:AG49)</f>
        <v>0</v>
      </c>
      <c r="AH47" s="484">
        <f t="shared" ref="AH47" si="176">SUM(AH48:AH49)</f>
        <v>0</v>
      </c>
      <c r="AI47" s="484">
        <f t="shared" ref="AI47" si="177">SUM(AI48:AI49)</f>
        <v>0</v>
      </c>
      <c r="AJ47" s="484">
        <f t="shared" ref="AJ47" si="178">SUM(AJ48:AJ49)</f>
        <v>0</v>
      </c>
      <c r="AK47" s="484">
        <f t="shared" ref="AK47" si="179">SUM(AK48:AK49)</f>
        <v>0</v>
      </c>
      <c r="AL47" s="484">
        <f t="shared" ref="AL47" si="180">SUM(AL48:AL49)</f>
        <v>0</v>
      </c>
      <c r="AM47" s="484">
        <f t="shared" ref="AM47" si="181">SUM(AM48:AM49)</f>
        <v>0</v>
      </c>
      <c r="AN47" s="484">
        <f t="shared" ref="AN47" si="182">SUM(AN48:AN49)</f>
        <v>0</v>
      </c>
      <c r="AO47" s="484">
        <f t="shared" ref="AO47" si="183">SUM(AO48:AO49)</f>
        <v>0</v>
      </c>
      <c r="AP47" s="485">
        <f t="shared" ref="AP47" si="184">SUM(AP48:AP49)</f>
        <v>0</v>
      </c>
      <c r="AQ47" s="486">
        <f t="shared" ref="AQ47" si="185">SUM(AQ48:AQ49)</f>
        <v>0</v>
      </c>
      <c r="AR47" s="484">
        <f t="shared" ref="AR47" si="186">SUM(AR48:AR49)</f>
        <v>0</v>
      </c>
      <c r="AS47" s="484">
        <f t="shared" ref="AS47" si="187">SUM(AS48:AS49)</f>
        <v>0</v>
      </c>
      <c r="AT47" s="484">
        <f t="shared" ref="AT47" si="188">SUM(AT48:AT49)</f>
        <v>0</v>
      </c>
      <c r="AU47" s="484">
        <f t="shared" ref="AU47" si="189">SUM(AU48:AU49)</f>
        <v>0</v>
      </c>
      <c r="AV47" s="484">
        <f t="shared" ref="AV47" si="190">SUM(AV48:AV49)</f>
        <v>0</v>
      </c>
      <c r="AW47" s="443">
        <f t="shared" si="8"/>
        <v>0</v>
      </c>
      <c r="AX47" s="444">
        <f t="shared" si="9"/>
        <v>0</v>
      </c>
      <c r="AY47" s="445">
        <f t="shared" si="4"/>
        <v>0</v>
      </c>
    </row>
    <row r="48" spans="1:51" s="4" customFormat="1" ht="15" hidden="1" customHeight="1" x14ac:dyDescent="0.2">
      <c r="A48" s="151"/>
      <c r="B48" s="465"/>
      <c r="C48" s="273"/>
      <c r="D48" s="273"/>
      <c r="E48" s="207"/>
      <c r="F48" s="554">
        <f>-E48+G48</f>
        <v>0</v>
      </c>
      <c r="G48" s="249">
        <v>0</v>
      </c>
      <c r="H48" s="220">
        <f t="shared" si="7"/>
        <v>0</v>
      </c>
      <c r="I48" s="231"/>
      <c r="J48" s="554">
        <f>-I48+K48</f>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hidden="1" customHeight="1" thickBot="1" x14ac:dyDescent="0.25">
      <c r="A49" s="169"/>
      <c r="B49" s="463"/>
      <c r="C49" s="274"/>
      <c r="D49" s="274"/>
      <c r="E49" s="205"/>
      <c r="F49" s="554">
        <f>-E49+G49</f>
        <v>0</v>
      </c>
      <c r="G49" s="277">
        <v>0</v>
      </c>
      <c r="H49" s="226">
        <f t="shared" si="7"/>
        <v>0</v>
      </c>
      <c r="I49" s="227"/>
      <c r="J49" s="554">
        <f>-I49+K49</f>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91">SUM(E51:E52)</f>
        <v>0</v>
      </c>
      <c r="F50" s="576">
        <f t="shared" si="191"/>
        <v>0</v>
      </c>
      <c r="G50" s="433">
        <f t="shared" si="191"/>
        <v>0</v>
      </c>
      <c r="H50" s="433">
        <f t="shared" si="191"/>
        <v>0</v>
      </c>
      <c r="I50" s="552">
        <f t="shared" si="191"/>
        <v>0</v>
      </c>
      <c r="J50" s="551">
        <f t="shared" si="191"/>
        <v>0</v>
      </c>
      <c r="K50" s="552">
        <f t="shared" si="191"/>
        <v>0</v>
      </c>
      <c r="L50" s="553">
        <f t="shared" si="191"/>
        <v>0</v>
      </c>
      <c r="M50" s="553"/>
      <c r="N50" s="607">
        <f>SUM(N51:N52)</f>
        <v>0</v>
      </c>
      <c r="O50" s="482">
        <f>SUM(O51:O52)</f>
        <v>0</v>
      </c>
      <c r="P50" s="483">
        <f>SUM(P51:P52)</f>
        <v>0</v>
      </c>
      <c r="Q50" s="484">
        <f>SUM(Q51:Q52)</f>
        <v>0</v>
      </c>
      <c r="R50" s="485">
        <f t="shared" ref="R50:X50" si="192">SUM(R51:R52)</f>
        <v>0</v>
      </c>
      <c r="S50" s="486">
        <f t="shared" si="192"/>
        <v>0</v>
      </c>
      <c r="T50" s="484">
        <f t="shared" si="192"/>
        <v>0</v>
      </c>
      <c r="U50" s="484">
        <f t="shared" si="192"/>
        <v>0</v>
      </c>
      <c r="V50" s="484">
        <f t="shared" si="192"/>
        <v>0</v>
      </c>
      <c r="W50" s="484">
        <f t="shared" si="192"/>
        <v>0</v>
      </c>
      <c r="X50" s="484">
        <f t="shared" si="192"/>
        <v>0</v>
      </c>
      <c r="Y50" s="484">
        <f t="shared" ref="Y50:AC50" si="193">SUM(Y51:Y52)</f>
        <v>0</v>
      </c>
      <c r="Z50" s="484">
        <f t="shared" si="193"/>
        <v>0</v>
      </c>
      <c r="AA50" s="484">
        <f t="shared" si="193"/>
        <v>0</v>
      </c>
      <c r="AB50" s="484">
        <f t="shared" si="193"/>
        <v>0</v>
      </c>
      <c r="AC50" s="484">
        <f t="shared" si="193"/>
        <v>0</v>
      </c>
      <c r="AD50" s="485">
        <f t="shared" ref="AD50" si="194">SUM(AD51:AD52)</f>
        <v>0</v>
      </c>
      <c r="AE50" s="486">
        <f t="shared" ref="AE50" si="195">SUM(AE51:AE52)</f>
        <v>0</v>
      </c>
      <c r="AF50" s="484">
        <f t="shared" ref="AF50" si="196">SUM(AF51:AF52)</f>
        <v>0</v>
      </c>
      <c r="AG50" s="484">
        <f t="shared" ref="AG50" si="197">SUM(AG51:AG52)</f>
        <v>0</v>
      </c>
      <c r="AH50" s="484">
        <f t="shared" ref="AH50" si="198">SUM(AH51:AH52)</f>
        <v>0</v>
      </c>
      <c r="AI50" s="484">
        <f t="shared" ref="AI50" si="199">SUM(AI51:AI52)</f>
        <v>0</v>
      </c>
      <c r="AJ50" s="484">
        <f t="shared" ref="AJ50" si="200">SUM(AJ51:AJ52)</f>
        <v>0</v>
      </c>
      <c r="AK50" s="484">
        <f t="shared" ref="AK50" si="201">SUM(AK51:AK52)</f>
        <v>0</v>
      </c>
      <c r="AL50" s="484">
        <f t="shared" ref="AL50" si="202">SUM(AL51:AL52)</f>
        <v>0</v>
      </c>
      <c r="AM50" s="484">
        <f t="shared" ref="AM50" si="203">SUM(AM51:AM52)</f>
        <v>0</v>
      </c>
      <c r="AN50" s="484">
        <f t="shared" ref="AN50" si="204">SUM(AN51:AN52)</f>
        <v>0</v>
      </c>
      <c r="AO50" s="484">
        <f t="shared" ref="AO50" si="205">SUM(AO51:AO52)</f>
        <v>0</v>
      </c>
      <c r="AP50" s="485">
        <f t="shared" ref="AP50" si="206">SUM(AP51:AP52)</f>
        <v>0</v>
      </c>
      <c r="AQ50" s="486">
        <f t="shared" ref="AQ50" si="207">SUM(AQ51:AQ52)</f>
        <v>0</v>
      </c>
      <c r="AR50" s="484">
        <f t="shared" ref="AR50" si="208">SUM(AR51:AR52)</f>
        <v>0</v>
      </c>
      <c r="AS50" s="484">
        <f t="shared" ref="AS50" si="209">SUM(AS51:AS52)</f>
        <v>0</v>
      </c>
      <c r="AT50" s="484">
        <f t="shared" ref="AT50" si="210">SUM(AT51:AT52)</f>
        <v>0</v>
      </c>
      <c r="AU50" s="484">
        <f t="shared" ref="AU50" si="211">SUM(AU51:AU52)</f>
        <v>0</v>
      </c>
      <c r="AV50" s="484">
        <f t="shared" ref="AV50" si="212">SUM(AV51:AV52)</f>
        <v>0</v>
      </c>
      <c r="AW50" s="443">
        <f t="shared" si="8"/>
        <v>0</v>
      </c>
      <c r="AX50" s="444">
        <f t="shared" si="9"/>
        <v>0</v>
      </c>
      <c r="AY50" s="445">
        <f t="shared" si="4"/>
        <v>0</v>
      </c>
    </row>
    <row r="51" spans="1:51" s="4" customFormat="1" ht="15" hidden="1" customHeight="1" x14ac:dyDescent="0.2">
      <c r="A51" s="150"/>
      <c r="B51" s="461"/>
      <c r="C51" s="273"/>
      <c r="D51" s="273"/>
      <c r="E51" s="207"/>
      <c r="F51" s="554">
        <f>-E51+G51</f>
        <v>0</v>
      </c>
      <c r="G51" s="249">
        <v>0</v>
      </c>
      <c r="H51" s="220">
        <f t="shared" si="7"/>
        <v>0</v>
      </c>
      <c r="I51" s="231"/>
      <c r="J51" s="554">
        <f>-I51+K51</f>
        <v>0</v>
      </c>
      <c r="K51" s="249">
        <v>0</v>
      </c>
      <c r="L51" s="232"/>
      <c r="M51" s="249"/>
      <c r="N51" s="511">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-E52+G52</f>
        <v>0</v>
      </c>
      <c r="G52" s="277">
        <v>0</v>
      </c>
      <c r="H52" s="226">
        <f t="shared" si="7"/>
        <v>0</v>
      </c>
      <c r="I52" s="227"/>
      <c r="J52" s="554">
        <f>-I52+K52</f>
        <v>0</v>
      </c>
      <c r="K52" s="277">
        <v>0</v>
      </c>
      <c r="L52" s="228"/>
      <c r="M52" s="277"/>
      <c r="N52" s="433">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213">SUM(E54:E55)</f>
        <v>0</v>
      </c>
      <c r="F53" s="576">
        <f t="shared" si="213"/>
        <v>0</v>
      </c>
      <c r="G53" s="433">
        <f t="shared" si="213"/>
        <v>0</v>
      </c>
      <c r="H53" s="433">
        <f t="shared" si="213"/>
        <v>0</v>
      </c>
      <c r="I53" s="552">
        <f t="shared" si="213"/>
        <v>0</v>
      </c>
      <c r="J53" s="551">
        <f t="shared" si="213"/>
        <v>0</v>
      </c>
      <c r="K53" s="552">
        <f t="shared" si="213"/>
        <v>0</v>
      </c>
      <c r="L53" s="553">
        <f t="shared" si="213"/>
        <v>0</v>
      </c>
      <c r="M53" s="553"/>
      <c r="N53" s="482">
        <f>SUM(N54:N55)</f>
        <v>0</v>
      </c>
      <c r="O53" s="482">
        <f>SUM(O54:O55)</f>
        <v>0</v>
      </c>
      <c r="P53" s="483">
        <f>SUM(P54:P55)</f>
        <v>0</v>
      </c>
      <c r="Q53" s="484">
        <f>SUM(Q54:Q55)</f>
        <v>0</v>
      </c>
      <c r="R53" s="485">
        <f t="shared" ref="R53:X53" si="214">SUM(R54:R55)</f>
        <v>0</v>
      </c>
      <c r="S53" s="486">
        <f t="shared" si="214"/>
        <v>0</v>
      </c>
      <c r="T53" s="484">
        <f t="shared" si="214"/>
        <v>0</v>
      </c>
      <c r="U53" s="484">
        <f t="shared" si="214"/>
        <v>0</v>
      </c>
      <c r="V53" s="484">
        <f t="shared" si="214"/>
        <v>0</v>
      </c>
      <c r="W53" s="484">
        <f t="shared" si="214"/>
        <v>0</v>
      </c>
      <c r="X53" s="484">
        <f t="shared" si="214"/>
        <v>0</v>
      </c>
      <c r="Y53" s="484">
        <f t="shared" ref="Y53:AC53" si="215">SUM(Y54:Y55)</f>
        <v>0</v>
      </c>
      <c r="Z53" s="484">
        <f t="shared" si="215"/>
        <v>0</v>
      </c>
      <c r="AA53" s="484">
        <f t="shared" si="215"/>
        <v>0</v>
      </c>
      <c r="AB53" s="484">
        <f t="shared" si="215"/>
        <v>0</v>
      </c>
      <c r="AC53" s="484">
        <f t="shared" si="215"/>
        <v>0</v>
      </c>
      <c r="AD53" s="485">
        <f t="shared" ref="AD53" si="216">SUM(AD54:AD55)</f>
        <v>0</v>
      </c>
      <c r="AE53" s="486">
        <f t="shared" ref="AE53" si="217">SUM(AE54:AE55)</f>
        <v>0</v>
      </c>
      <c r="AF53" s="484">
        <f t="shared" ref="AF53" si="218">SUM(AF54:AF55)</f>
        <v>0</v>
      </c>
      <c r="AG53" s="484">
        <f t="shared" ref="AG53" si="219">SUM(AG54:AG55)</f>
        <v>0</v>
      </c>
      <c r="AH53" s="484">
        <f t="shared" ref="AH53" si="220">SUM(AH54:AH55)</f>
        <v>0</v>
      </c>
      <c r="AI53" s="484">
        <f t="shared" ref="AI53" si="221">SUM(AI54:AI55)</f>
        <v>0</v>
      </c>
      <c r="AJ53" s="484">
        <f t="shared" ref="AJ53" si="222">SUM(AJ54:AJ55)</f>
        <v>0</v>
      </c>
      <c r="AK53" s="484">
        <f t="shared" ref="AK53" si="223">SUM(AK54:AK55)</f>
        <v>0</v>
      </c>
      <c r="AL53" s="484">
        <f t="shared" ref="AL53" si="224">SUM(AL54:AL55)</f>
        <v>0</v>
      </c>
      <c r="AM53" s="484">
        <f t="shared" ref="AM53" si="225">SUM(AM54:AM55)</f>
        <v>0</v>
      </c>
      <c r="AN53" s="484">
        <f t="shared" ref="AN53" si="226">SUM(AN54:AN55)</f>
        <v>0</v>
      </c>
      <c r="AO53" s="484">
        <f t="shared" ref="AO53" si="227">SUM(AO54:AO55)</f>
        <v>0</v>
      </c>
      <c r="AP53" s="485">
        <f t="shared" ref="AP53" si="228">SUM(AP54:AP55)</f>
        <v>0</v>
      </c>
      <c r="AQ53" s="486">
        <f t="shared" ref="AQ53" si="229">SUM(AQ54:AQ55)</f>
        <v>0</v>
      </c>
      <c r="AR53" s="484">
        <f t="shared" ref="AR53" si="230">SUM(AR54:AR55)</f>
        <v>0</v>
      </c>
      <c r="AS53" s="484">
        <f t="shared" ref="AS53" si="231">SUM(AS54:AS55)</f>
        <v>0</v>
      </c>
      <c r="AT53" s="484">
        <f t="shared" ref="AT53" si="232">SUM(AT54:AT55)</f>
        <v>0</v>
      </c>
      <c r="AU53" s="484">
        <f t="shared" ref="AU53" si="233">SUM(AU54:AU55)</f>
        <v>0</v>
      </c>
      <c r="AV53" s="484">
        <f t="shared" ref="AV53" si="234">SUM(AV54:AV55)</f>
        <v>0</v>
      </c>
      <c r="AW53" s="443">
        <f t="shared" si="8"/>
        <v>0</v>
      </c>
      <c r="AX53" s="444">
        <f t="shared" si="9"/>
        <v>0</v>
      </c>
      <c r="AY53" s="445">
        <f t="shared" si="4"/>
        <v>0</v>
      </c>
    </row>
    <row r="54" spans="1:51" s="4" customFormat="1" ht="15" hidden="1" customHeight="1" x14ac:dyDescent="0.2">
      <c r="A54" s="150"/>
      <c r="B54" s="461"/>
      <c r="C54" s="273"/>
      <c r="D54" s="273"/>
      <c r="E54" s="207"/>
      <c r="F54" s="554">
        <f>-E54+G54</f>
        <v>0</v>
      </c>
      <c r="G54" s="249">
        <v>0</v>
      </c>
      <c r="H54" s="220">
        <f t="shared" si="7"/>
        <v>0</v>
      </c>
      <c r="I54" s="231"/>
      <c r="J54" s="554">
        <f>-I54+K54</f>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-E55+G55</f>
        <v>0</v>
      </c>
      <c r="G55" s="277">
        <v>0</v>
      </c>
      <c r="H55" s="226">
        <f t="shared" si="7"/>
        <v>0</v>
      </c>
      <c r="I55" s="227"/>
      <c r="J55" s="554">
        <f>-I55+K55</f>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35">SUM(E57:E58)</f>
        <v>0</v>
      </c>
      <c r="F56" s="576">
        <f t="shared" si="235"/>
        <v>0</v>
      </c>
      <c r="G56" s="433">
        <f t="shared" si="235"/>
        <v>0</v>
      </c>
      <c r="H56" s="433">
        <f t="shared" si="235"/>
        <v>0</v>
      </c>
      <c r="I56" s="552">
        <f t="shared" si="235"/>
        <v>0</v>
      </c>
      <c r="J56" s="551">
        <f t="shared" si="235"/>
        <v>0</v>
      </c>
      <c r="K56" s="552">
        <f t="shared" si="235"/>
        <v>0</v>
      </c>
      <c r="L56" s="553">
        <f t="shared" si="235"/>
        <v>0</v>
      </c>
      <c r="M56" s="553"/>
      <c r="N56" s="482">
        <f>SUM(N57:N58)</f>
        <v>0</v>
      </c>
      <c r="O56" s="482">
        <f>SUM(O57:O58)</f>
        <v>0</v>
      </c>
      <c r="P56" s="483">
        <f>SUM(P57:P58)</f>
        <v>0</v>
      </c>
      <c r="Q56" s="484">
        <f>SUM(Q57:Q58)</f>
        <v>0</v>
      </c>
      <c r="R56" s="485">
        <f t="shared" ref="R56:X56" si="236">SUM(R57:R58)</f>
        <v>0</v>
      </c>
      <c r="S56" s="486">
        <f t="shared" si="236"/>
        <v>0</v>
      </c>
      <c r="T56" s="484">
        <f t="shared" si="236"/>
        <v>0</v>
      </c>
      <c r="U56" s="484">
        <f t="shared" si="236"/>
        <v>0</v>
      </c>
      <c r="V56" s="484">
        <f t="shared" si="236"/>
        <v>0</v>
      </c>
      <c r="W56" s="484">
        <f t="shared" si="236"/>
        <v>0</v>
      </c>
      <c r="X56" s="484">
        <f t="shared" si="236"/>
        <v>0</v>
      </c>
      <c r="Y56" s="484">
        <f t="shared" ref="Y56:AC56" si="237">SUM(Y57:Y58)</f>
        <v>0</v>
      </c>
      <c r="Z56" s="484">
        <f t="shared" si="237"/>
        <v>0</v>
      </c>
      <c r="AA56" s="484">
        <f t="shared" si="237"/>
        <v>0</v>
      </c>
      <c r="AB56" s="484">
        <f t="shared" si="237"/>
        <v>0</v>
      </c>
      <c r="AC56" s="484">
        <f t="shared" si="237"/>
        <v>0</v>
      </c>
      <c r="AD56" s="485">
        <f t="shared" ref="AD56" si="238">SUM(AD57:AD58)</f>
        <v>0</v>
      </c>
      <c r="AE56" s="486">
        <f t="shared" ref="AE56" si="239">SUM(AE57:AE58)</f>
        <v>0</v>
      </c>
      <c r="AF56" s="484">
        <f t="shared" ref="AF56" si="240">SUM(AF57:AF58)</f>
        <v>0</v>
      </c>
      <c r="AG56" s="484">
        <f t="shared" ref="AG56" si="241">SUM(AG57:AG58)</f>
        <v>0</v>
      </c>
      <c r="AH56" s="484">
        <f t="shared" ref="AH56" si="242">SUM(AH57:AH58)</f>
        <v>0</v>
      </c>
      <c r="AI56" s="484">
        <f t="shared" ref="AI56" si="243">SUM(AI57:AI58)</f>
        <v>0</v>
      </c>
      <c r="AJ56" s="484">
        <f t="shared" ref="AJ56" si="244">SUM(AJ57:AJ58)</f>
        <v>0</v>
      </c>
      <c r="AK56" s="484">
        <f t="shared" ref="AK56" si="245">SUM(AK57:AK58)</f>
        <v>0</v>
      </c>
      <c r="AL56" s="484">
        <f t="shared" ref="AL56" si="246">SUM(AL57:AL58)</f>
        <v>0</v>
      </c>
      <c r="AM56" s="484">
        <f t="shared" ref="AM56" si="247">SUM(AM57:AM58)</f>
        <v>0</v>
      </c>
      <c r="AN56" s="484">
        <f t="shared" ref="AN56" si="248">SUM(AN57:AN58)</f>
        <v>0</v>
      </c>
      <c r="AO56" s="484">
        <f t="shared" ref="AO56" si="249">SUM(AO57:AO58)</f>
        <v>0</v>
      </c>
      <c r="AP56" s="485">
        <f t="shared" ref="AP56" si="250">SUM(AP57:AP58)</f>
        <v>0</v>
      </c>
      <c r="AQ56" s="486">
        <f t="shared" ref="AQ56" si="251">SUM(AQ57:AQ58)</f>
        <v>0</v>
      </c>
      <c r="AR56" s="484">
        <f t="shared" ref="AR56" si="252">SUM(AR57:AR58)</f>
        <v>0</v>
      </c>
      <c r="AS56" s="484">
        <f t="shared" ref="AS56" si="253">SUM(AS57:AS58)</f>
        <v>0</v>
      </c>
      <c r="AT56" s="484">
        <f t="shared" ref="AT56" si="254">SUM(AT57:AT58)</f>
        <v>0</v>
      </c>
      <c r="AU56" s="484">
        <f t="shared" ref="AU56" si="255">SUM(AU57:AU58)</f>
        <v>0</v>
      </c>
      <c r="AV56" s="484">
        <f t="shared" ref="AV56" si="256">SUM(AV57:AV58)</f>
        <v>0</v>
      </c>
      <c r="AW56" s="443">
        <f t="shared" si="8"/>
        <v>0</v>
      </c>
      <c r="AX56" s="444">
        <f t="shared" si="9"/>
        <v>0</v>
      </c>
      <c r="AY56" s="445">
        <f t="shared" ref="AY56:AY63" si="257">+G56-AX56</f>
        <v>0</v>
      </c>
    </row>
    <row r="57" spans="1:51" s="4" customFormat="1" ht="15" hidden="1" customHeight="1" x14ac:dyDescent="0.2">
      <c r="A57" s="150"/>
      <c r="B57" s="461"/>
      <c r="C57" s="273"/>
      <c r="D57" s="273"/>
      <c r="E57" s="207"/>
      <c r="F57" s="554">
        <f>-E57+G57</f>
        <v>0</v>
      </c>
      <c r="G57" s="249">
        <v>0</v>
      </c>
      <c r="H57" s="220">
        <f t="shared" si="7"/>
        <v>0</v>
      </c>
      <c r="I57" s="231"/>
      <c r="J57" s="554">
        <f>-I57+K57</f>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257"/>
        <v>0</v>
      </c>
    </row>
    <row r="58" spans="1:51" s="4" customFormat="1" ht="15" hidden="1" customHeight="1" thickBot="1" x14ac:dyDescent="0.25">
      <c r="A58" s="170"/>
      <c r="B58" s="462"/>
      <c r="C58" s="274"/>
      <c r="D58" s="274"/>
      <c r="E58" s="205"/>
      <c r="F58" s="554">
        <f>-E58+G58</f>
        <v>0</v>
      </c>
      <c r="G58" s="277">
        <v>0</v>
      </c>
      <c r="H58" s="226">
        <f t="shared" si="7"/>
        <v>0</v>
      </c>
      <c r="I58" s="227"/>
      <c r="J58" s="554">
        <f>-I58+K58</f>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ref="AW58:AW63" si="258">SUM(P58:AV58)</f>
        <v>0</v>
      </c>
      <c r="AX58" s="444">
        <f t="shared" ref="AX58:AX63" si="259">+AW58+N58</f>
        <v>0</v>
      </c>
      <c r="AY58" s="445">
        <f t="shared" si="257"/>
        <v>0</v>
      </c>
    </row>
    <row r="59" spans="1:51" s="4" customFormat="1" ht="15" hidden="1" customHeight="1" x14ac:dyDescent="0.2">
      <c r="A59" s="560"/>
      <c r="B59" s="579"/>
      <c r="C59" s="580"/>
      <c r="D59" s="455"/>
      <c r="E59" s="551">
        <f t="shared" ref="E59:L59" si="260">SUM(E60:E61)</f>
        <v>0</v>
      </c>
      <c r="F59" s="576">
        <f t="shared" si="260"/>
        <v>0</v>
      </c>
      <c r="G59" s="433">
        <f t="shared" si="260"/>
        <v>0</v>
      </c>
      <c r="H59" s="433">
        <f t="shared" si="260"/>
        <v>0</v>
      </c>
      <c r="I59" s="552">
        <f t="shared" si="260"/>
        <v>0</v>
      </c>
      <c r="J59" s="551">
        <f t="shared" si="260"/>
        <v>0</v>
      </c>
      <c r="K59" s="552">
        <f t="shared" si="260"/>
        <v>0</v>
      </c>
      <c r="L59" s="553">
        <f t="shared" si="260"/>
        <v>0</v>
      </c>
      <c r="M59" s="553"/>
      <c r="N59" s="482">
        <f>SUM(N60:N61)</f>
        <v>0</v>
      </c>
      <c r="O59" s="482">
        <f>SUM(O60:O61)</f>
        <v>0</v>
      </c>
      <c r="P59" s="483">
        <f>SUM(P60:P61)</f>
        <v>0</v>
      </c>
      <c r="Q59" s="484">
        <f>SUM(Q60:Q61)</f>
        <v>0</v>
      </c>
      <c r="R59" s="485">
        <f t="shared" ref="R59:X59" si="261">SUM(R60:R61)</f>
        <v>0</v>
      </c>
      <c r="S59" s="486">
        <f t="shared" si="261"/>
        <v>0</v>
      </c>
      <c r="T59" s="484">
        <f t="shared" si="261"/>
        <v>0</v>
      </c>
      <c r="U59" s="484">
        <f t="shared" si="261"/>
        <v>0</v>
      </c>
      <c r="V59" s="484">
        <f t="shared" si="261"/>
        <v>0</v>
      </c>
      <c r="W59" s="484">
        <f t="shared" si="261"/>
        <v>0</v>
      </c>
      <c r="X59" s="484">
        <f t="shared" si="261"/>
        <v>0</v>
      </c>
      <c r="Y59" s="484">
        <f t="shared" ref="Y59:AC59" si="262">SUM(Y60:Y61)</f>
        <v>0</v>
      </c>
      <c r="Z59" s="484">
        <f t="shared" si="262"/>
        <v>0</v>
      </c>
      <c r="AA59" s="484">
        <f t="shared" si="262"/>
        <v>0</v>
      </c>
      <c r="AB59" s="484">
        <f t="shared" si="262"/>
        <v>0</v>
      </c>
      <c r="AC59" s="484">
        <f t="shared" si="262"/>
        <v>0</v>
      </c>
      <c r="AD59" s="485">
        <f t="shared" ref="AD59" si="263">SUM(AD60:AD61)</f>
        <v>0</v>
      </c>
      <c r="AE59" s="486">
        <f t="shared" ref="AE59" si="264">SUM(AE60:AE61)</f>
        <v>0</v>
      </c>
      <c r="AF59" s="484">
        <f t="shared" ref="AF59" si="265">SUM(AF60:AF61)</f>
        <v>0</v>
      </c>
      <c r="AG59" s="484">
        <f t="shared" ref="AG59" si="266">SUM(AG60:AG61)</f>
        <v>0</v>
      </c>
      <c r="AH59" s="484">
        <f t="shared" ref="AH59" si="267">SUM(AH60:AH61)</f>
        <v>0</v>
      </c>
      <c r="AI59" s="484">
        <f t="shared" ref="AI59" si="268">SUM(AI60:AI61)</f>
        <v>0</v>
      </c>
      <c r="AJ59" s="484">
        <f t="shared" ref="AJ59" si="269">SUM(AJ60:AJ61)</f>
        <v>0</v>
      </c>
      <c r="AK59" s="484">
        <f t="shared" ref="AK59" si="270">SUM(AK60:AK61)</f>
        <v>0</v>
      </c>
      <c r="AL59" s="484">
        <f t="shared" ref="AL59" si="271">SUM(AL60:AL61)</f>
        <v>0</v>
      </c>
      <c r="AM59" s="484">
        <f t="shared" ref="AM59" si="272">SUM(AM60:AM61)</f>
        <v>0</v>
      </c>
      <c r="AN59" s="484">
        <f t="shared" ref="AN59" si="273">SUM(AN60:AN61)</f>
        <v>0</v>
      </c>
      <c r="AO59" s="484">
        <f t="shared" ref="AO59" si="274">SUM(AO60:AO61)</f>
        <v>0</v>
      </c>
      <c r="AP59" s="485">
        <f t="shared" ref="AP59" si="275">SUM(AP60:AP61)</f>
        <v>0</v>
      </c>
      <c r="AQ59" s="486">
        <f t="shared" ref="AQ59" si="276">SUM(AQ60:AQ61)</f>
        <v>0</v>
      </c>
      <c r="AR59" s="484">
        <f t="shared" ref="AR59" si="277">SUM(AR60:AR61)</f>
        <v>0</v>
      </c>
      <c r="AS59" s="484">
        <f t="shared" ref="AS59" si="278">SUM(AS60:AS61)</f>
        <v>0</v>
      </c>
      <c r="AT59" s="484">
        <f t="shared" ref="AT59" si="279">SUM(AT60:AT61)</f>
        <v>0</v>
      </c>
      <c r="AU59" s="484">
        <f t="shared" ref="AU59" si="280">SUM(AU60:AU61)</f>
        <v>0</v>
      </c>
      <c r="AV59" s="484">
        <f t="shared" ref="AV59" si="281">SUM(AV60:AV61)</f>
        <v>0</v>
      </c>
      <c r="AW59" s="443">
        <f t="shared" si="258"/>
        <v>0</v>
      </c>
      <c r="AX59" s="444">
        <f t="shared" si="259"/>
        <v>0</v>
      </c>
      <c r="AY59" s="445">
        <f t="shared" si="257"/>
        <v>0</v>
      </c>
    </row>
    <row r="60" spans="1:51" s="4" customFormat="1" ht="15" hidden="1" customHeight="1" x14ac:dyDescent="0.2">
      <c r="A60" s="174"/>
      <c r="B60" s="467"/>
      <c r="C60" s="275"/>
      <c r="D60" s="275"/>
      <c r="E60" s="207"/>
      <c r="F60" s="554">
        <f>-E60+G60</f>
        <v>0</v>
      </c>
      <c r="G60" s="249">
        <v>0</v>
      </c>
      <c r="H60" s="220">
        <f t="shared" si="7"/>
        <v>0</v>
      </c>
      <c r="I60" s="233"/>
      <c r="J60" s="554">
        <f>-I60+K60</f>
        <v>0</v>
      </c>
      <c r="K60" s="249">
        <v>0</v>
      </c>
      <c r="L60" s="234"/>
      <c r="M60" s="249"/>
      <c r="N60" s="235">
        <f>+IFERROR(VLOOKUP(B59,Sheet1!B:D,2,FALSE),0)</f>
        <v>0</v>
      </c>
      <c r="O60" s="235"/>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258"/>
        <v>0</v>
      </c>
      <c r="AX60" s="444">
        <f t="shared" si="259"/>
        <v>0</v>
      </c>
      <c r="AY60" s="445">
        <f t="shared" si="257"/>
        <v>0</v>
      </c>
    </row>
    <row r="61" spans="1:51" s="4" customFormat="1" ht="15" hidden="1" customHeight="1" thickBot="1" x14ac:dyDescent="0.25">
      <c r="A61" s="179"/>
      <c r="B61" s="462"/>
      <c r="C61" s="276"/>
      <c r="D61" s="276"/>
      <c r="E61" s="205"/>
      <c r="F61" s="562">
        <f>-E61+G61</f>
        <v>0</v>
      </c>
      <c r="G61" s="277">
        <v>0</v>
      </c>
      <c r="H61" s="226">
        <f t="shared" si="7"/>
        <v>0</v>
      </c>
      <c r="I61" s="227"/>
      <c r="J61" s="562">
        <f>-I61+K61</f>
        <v>0</v>
      </c>
      <c r="K61" s="277">
        <v>0</v>
      </c>
      <c r="L61" s="228"/>
      <c r="M61" s="277"/>
      <c r="N61" s="236"/>
      <c r="O61" s="236"/>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258"/>
        <v>0</v>
      </c>
      <c r="AX61" s="444">
        <f t="shared" si="259"/>
        <v>0</v>
      </c>
      <c r="AY61" s="445">
        <f t="shared" si="257"/>
        <v>0</v>
      </c>
    </row>
    <row r="62" spans="1:51" ht="15.75" thickBot="1" x14ac:dyDescent="0.3">
      <c r="A62" s="177"/>
      <c r="B62" s="468"/>
      <c r="C62" s="178"/>
      <c r="D62" s="376"/>
      <c r="E62" s="209"/>
      <c r="F62" s="209"/>
      <c r="G62" s="209"/>
      <c r="H62" s="237"/>
      <c r="I62" s="224"/>
      <c r="J62" s="209"/>
      <c r="K62" s="238"/>
      <c r="L62" s="239"/>
      <c r="M62" s="239"/>
      <c r="N62" s="237"/>
      <c r="O62" s="237"/>
      <c r="P62" s="268"/>
      <c r="Q62" s="270"/>
      <c r="R62" s="406"/>
      <c r="S62" s="416"/>
      <c r="T62" s="270"/>
      <c r="U62" s="270"/>
      <c r="V62" s="270"/>
      <c r="W62" s="270"/>
      <c r="X62" s="270"/>
      <c r="Y62" s="270"/>
      <c r="Z62" s="270"/>
      <c r="AA62" s="270"/>
      <c r="AB62" s="270"/>
      <c r="AC62" s="270"/>
      <c r="AD62" s="406"/>
      <c r="AE62" s="416"/>
      <c r="AF62" s="270"/>
      <c r="AG62" s="270"/>
      <c r="AH62" s="270"/>
      <c r="AI62" s="270"/>
      <c r="AJ62" s="270"/>
      <c r="AK62" s="270"/>
      <c r="AL62" s="270"/>
      <c r="AM62" s="270"/>
      <c r="AN62" s="270"/>
      <c r="AO62" s="270"/>
      <c r="AP62" s="406"/>
      <c r="AQ62" s="416"/>
      <c r="AR62" s="270"/>
      <c r="AS62" s="270"/>
      <c r="AT62" s="270"/>
      <c r="AU62" s="270"/>
      <c r="AV62" s="270"/>
      <c r="AW62" s="443">
        <f t="shared" si="258"/>
        <v>0</v>
      </c>
      <c r="AX62" s="444">
        <f t="shared" si="259"/>
        <v>0</v>
      </c>
      <c r="AY62" s="445">
        <f t="shared" si="257"/>
        <v>0</v>
      </c>
    </row>
    <row r="63" spans="1:51" s="567"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7">
        <f t="shared" si="283"/>
        <v>0</v>
      </c>
      <c r="S63" s="399">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7">
        <f t="shared" ref="AD63:AV63" si="285">SUM(AD8,AD17,AD26,AD32,AD35,AD38,AD41,AD44,AD47,AD50,AD53,AD56,AD59)</f>
        <v>0</v>
      </c>
      <c r="AE63" s="399">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7">
        <f t="shared" si="285"/>
        <v>0</v>
      </c>
      <c r="AQ63" s="399">
        <f t="shared" si="285"/>
        <v>0</v>
      </c>
      <c r="AR63" s="240">
        <f t="shared" si="285"/>
        <v>0</v>
      </c>
      <c r="AS63" s="240">
        <f t="shared" si="285"/>
        <v>0</v>
      </c>
      <c r="AT63" s="240">
        <f t="shared" si="285"/>
        <v>0</v>
      </c>
      <c r="AU63" s="240">
        <f t="shared" si="285"/>
        <v>0</v>
      </c>
      <c r="AV63" s="240">
        <f t="shared" si="285"/>
        <v>0</v>
      </c>
      <c r="AW63" s="240">
        <f t="shared" si="258"/>
        <v>0</v>
      </c>
      <c r="AX63" s="240">
        <f t="shared" si="259"/>
        <v>0</v>
      </c>
      <c r="AY63" s="447">
        <f t="shared" si="257"/>
        <v>0</v>
      </c>
    </row>
    <row r="64" spans="1:51" hidden="1" x14ac:dyDescent="0.25">
      <c r="A64" s="449"/>
      <c r="B64" s="449"/>
      <c r="C64" s="449"/>
      <c r="D64" s="449"/>
      <c r="E64" s="662"/>
      <c r="F64" s="662"/>
      <c r="G64" s="662"/>
      <c r="H64" s="662"/>
      <c r="I64" s="663"/>
      <c r="J64" s="664"/>
      <c r="K64" s="664"/>
      <c r="L64" s="664"/>
      <c r="M64" s="665"/>
      <c r="N64" s="489"/>
      <c r="O64" s="489"/>
      <c r="P64" s="489"/>
      <c r="Q64" s="490"/>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row>
    <row r="65" spans="1:50" hidden="1" x14ac:dyDescent="0.25">
      <c r="A65" s="449"/>
      <c r="B65" s="449"/>
      <c r="C65" s="449"/>
      <c r="D65" s="449"/>
    </row>
    <row r="66" spans="1:50" ht="15.75" hidden="1" thickBot="1" x14ac:dyDescent="0.3"/>
    <row r="67" spans="1:50" ht="15.75" hidden="1" thickBot="1" x14ac:dyDescent="0.3">
      <c r="C67" s="458" t="s">
        <v>58</v>
      </c>
      <c r="E67" s="568"/>
      <c r="F67" s="568"/>
      <c r="G67" s="568"/>
      <c r="H67" s="492">
        <f>+H63*0.2</f>
        <v>0</v>
      </c>
      <c r="I67" s="568"/>
      <c r="J67" s="568"/>
      <c r="K67" s="568"/>
      <c r="L67" s="568"/>
      <c r="M67" s="568"/>
      <c r="N67" s="492">
        <f t="shared" ref="N67:AC67" si="286">+N63*0.2</f>
        <v>0</v>
      </c>
      <c r="O67" s="492">
        <f t="shared" ref="O67" si="287">+O63*0.2</f>
        <v>0</v>
      </c>
      <c r="P67" s="492">
        <f t="shared" si="286"/>
        <v>0</v>
      </c>
      <c r="Q67" s="492">
        <f t="shared" si="286"/>
        <v>0</v>
      </c>
      <c r="R67" s="492">
        <f t="shared" si="286"/>
        <v>0</v>
      </c>
      <c r="S67" s="492">
        <f t="shared" si="286"/>
        <v>0</v>
      </c>
      <c r="T67" s="492">
        <f t="shared" si="286"/>
        <v>0</v>
      </c>
      <c r="U67" s="492">
        <f t="shared" si="286"/>
        <v>0</v>
      </c>
      <c r="V67" s="492">
        <f t="shared" si="286"/>
        <v>0</v>
      </c>
      <c r="W67" s="492">
        <f t="shared" si="286"/>
        <v>0</v>
      </c>
      <c r="X67" s="492">
        <f t="shared" si="286"/>
        <v>0</v>
      </c>
      <c r="Y67" s="492">
        <f t="shared" si="286"/>
        <v>0</v>
      </c>
      <c r="Z67" s="492">
        <f t="shared" si="286"/>
        <v>0</v>
      </c>
      <c r="AA67" s="492">
        <f t="shared" si="286"/>
        <v>0</v>
      </c>
      <c r="AB67" s="492">
        <f t="shared" si="286"/>
        <v>0</v>
      </c>
      <c r="AC67" s="492">
        <f t="shared" si="286"/>
        <v>0</v>
      </c>
      <c r="AD67" s="492">
        <f t="shared" ref="AD67:AV67" si="288">+AD63*0.2</f>
        <v>0</v>
      </c>
      <c r="AE67" s="492">
        <f t="shared" si="288"/>
        <v>0</v>
      </c>
      <c r="AF67" s="492">
        <f t="shared" si="288"/>
        <v>0</v>
      </c>
      <c r="AG67" s="492">
        <f t="shared" si="288"/>
        <v>0</v>
      </c>
      <c r="AH67" s="492">
        <f t="shared" si="288"/>
        <v>0</v>
      </c>
      <c r="AI67" s="492">
        <f t="shared" si="288"/>
        <v>0</v>
      </c>
      <c r="AJ67" s="492">
        <f t="shared" si="288"/>
        <v>0</v>
      </c>
      <c r="AK67" s="492">
        <f t="shared" si="288"/>
        <v>0</v>
      </c>
      <c r="AL67" s="492">
        <f t="shared" si="288"/>
        <v>0</v>
      </c>
      <c r="AM67" s="492">
        <f t="shared" si="288"/>
        <v>0</v>
      </c>
      <c r="AN67" s="492">
        <f t="shared" si="288"/>
        <v>0</v>
      </c>
      <c r="AO67" s="492">
        <f t="shared" si="288"/>
        <v>0</v>
      </c>
      <c r="AP67" s="492">
        <f t="shared" si="288"/>
        <v>0</v>
      </c>
      <c r="AQ67" s="492">
        <f t="shared" si="288"/>
        <v>0</v>
      </c>
      <c r="AR67" s="492">
        <f t="shared" si="288"/>
        <v>0</v>
      </c>
      <c r="AS67" s="492">
        <f t="shared" si="288"/>
        <v>0</v>
      </c>
      <c r="AT67" s="492">
        <f t="shared" si="288"/>
        <v>0</v>
      </c>
      <c r="AU67" s="492">
        <f t="shared" si="288"/>
        <v>0</v>
      </c>
      <c r="AV67" s="492">
        <f t="shared" si="288"/>
        <v>0</v>
      </c>
      <c r="AW67" s="492">
        <f>+AW63*0.2</f>
        <v>0</v>
      </c>
      <c r="AX67" s="492">
        <f>+AX63*0.2</f>
        <v>0</v>
      </c>
    </row>
    <row r="68" spans="1:50" ht="15.75" hidden="1" thickBot="1" x14ac:dyDescent="0.3">
      <c r="C68" s="458" t="s">
        <v>59</v>
      </c>
      <c r="E68" s="568"/>
      <c r="F68" s="568"/>
      <c r="G68" s="568"/>
      <c r="H68" s="492">
        <f>SUM(H63:H67)</f>
        <v>0</v>
      </c>
      <c r="I68" s="568"/>
      <c r="J68" s="568"/>
      <c r="K68" s="568"/>
      <c r="L68" s="568"/>
      <c r="M68" s="568"/>
      <c r="N68" s="492">
        <f t="shared" ref="N68:AC68" si="289">SUM(N63:N67)</f>
        <v>0</v>
      </c>
      <c r="O68" s="492">
        <f t="shared" ref="O68" si="290">SUM(O63:O67)</f>
        <v>0</v>
      </c>
      <c r="P68" s="492">
        <f t="shared" si="289"/>
        <v>0</v>
      </c>
      <c r="Q68" s="492">
        <f t="shared" si="289"/>
        <v>0</v>
      </c>
      <c r="R68" s="492">
        <f t="shared" si="289"/>
        <v>0</v>
      </c>
      <c r="S68" s="492">
        <f t="shared" si="289"/>
        <v>0</v>
      </c>
      <c r="T68" s="492">
        <f t="shared" si="289"/>
        <v>0</v>
      </c>
      <c r="U68" s="492">
        <f t="shared" si="289"/>
        <v>0</v>
      </c>
      <c r="V68" s="492">
        <f t="shared" si="289"/>
        <v>0</v>
      </c>
      <c r="W68" s="492">
        <f t="shared" si="289"/>
        <v>0</v>
      </c>
      <c r="X68" s="492">
        <f t="shared" si="289"/>
        <v>0</v>
      </c>
      <c r="Y68" s="492">
        <f t="shared" si="289"/>
        <v>0</v>
      </c>
      <c r="Z68" s="492">
        <f t="shared" si="289"/>
        <v>0</v>
      </c>
      <c r="AA68" s="492">
        <f t="shared" si="289"/>
        <v>0</v>
      </c>
      <c r="AB68" s="492">
        <f t="shared" si="289"/>
        <v>0</v>
      </c>
      <c r="AC68" s="492">
        <f t="shared" si="289"/>
        <v>0</v>
      </c>
      <c r="AD68" s="492">
        <f t="shared" ref="AD68:AV68" si="291">SUM(AD63:AD67)</f>
        <v>0</v>
      </c>
      <c r="AE68" s="492">
        <f t="shared" si="291"/>
        <v>0</v>
      </c>
      <c r="AF68" s="492">
        <f t="shared" si="291"/>
        <v>0</v>
      </c>
      <c r="AG68" s="492">
        <f t="shared" si="291"/>
        <v>0</v>
      </c>
      <c r="AH68" s="492">
        <f t="shared" si="291"/>
        <v>0</v>
      </c>
      <c r="AI68" s="492">
        <f t="shared" si="291"/>
        <v>0</v>
      </c>
      <c r="AJ68" s="492">
        <f t="shared" si="291"/>
        <v>0</v>
      </c>
      <c r="AK68" s="492">
        <f t="shared" si="291"/>
        <v>0</v>
      </c>
      <c r="AL68" s="492">
        <f t="shared" si="291"/>
        <v>0</v>
      </c>
      <c r="AM68" s="492">
        <f t="shared" si="291"/>
        <v>0</v>
      </c>
      <c r="AN68" s="492">
        <f t="shared" si="291"/>
        <v>0</v>
      </c>
      <c r="AO68" s="492">
        <f t="shared" si="291"/>
        <v>0</v>
      </c>
      <c r="AP68" s="492">
        <f t="shared" si="291"/>
        <v>0</v>
      </c>
      <c r="AQ68" s="492">
        <f t="shared" si="291"/>
        <v>0</v>
      </c>
      <c r="AR68" s="492">
        <f t="shared" si="291"/>
        <v>0</v>
      </c>
      <c r="AS68" s="492">
        <f t="shared" si="291"/>
        <v>0</v>
      </c>
      <c r="AT68" s="492">
        <f t="shared" si="291"/>
        <v>0</v>
      </c>
      <c r="AU68" s="492">
        <f t="shared" si="291"/>
        <v>0</v>
      </c>
      <c r="AV68" s="492">
        <f t="shared" si="291"/>
        <v>0</v>
      </c>
      <c r="AW68" s="492">
        <f>SUM(AW63:AW67)</f>
        <v>0</v>
      </c>
      <c r="AX68" s="492">
        <f>SUM(AX63:AX67)</f>
        <v>0</v>
      </c>
    </row>
    <row r="69" spans="1:50" hidden="1" x14ac:dyDescent="0.25">
      <c r="C69" s="458" t="s">
        <v>390</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8" t="s">
        <v>390</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IF(G70&gt;E70,"Budget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IF(AY70&lt;0,"Actual plus expected cost is more than forecast",":)")</f>
        <v>:)</v>
      </c>
      <c r="I4" s="666"/>
      <c r="J4" s="666"/>
      <c r="K4" s="666"/>
      <c r="L4" s="666"/>
      <c r="M4" s="667"/>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+SUMMARY!A15</f>
        <v>ZK105 - Rehearsal Costs</v>
      </c>
      <c r="F5" s="528"/>
      <c r="G5" s="529"/>
      <c r="H5" s="530"/>
      <c r="I5" s="531"/>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137</v>
      </c>
      <c r="B8" s="460" t="str">
        <f>+LEFT($E$5,5)&amp;"."&amp;A8&amp;"."&amp;$E$3</f>
        <v>ZK105.K237.number</v>
      </c>
      <c r="C8" s="167" t="s">
        <v>138</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4">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4">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4">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4">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4">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ZK105.K237.number</v>
      </c>
      <c r="C22" s="262"/>
      <c r="D22" s="374"/>
      <c r="E22" s="204"/>
      <c r="F22" s="371">
        <f t="shared" si="5"/>
        <v>0</v>
      </c>
      <c r="G22" s="256"/>
      <c r="H22" s="574">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390</v>
      </c>
      <c r="D23" s="280"/>
      <c r="E23" s="261"/>
      <c r="F23" s="371">
        <f t="shared" si="5"/>
        <v>0</v>
      </c>
      <c r="G23" s="277"/>
      <c r="H23" s="581">
        <f t="shared" si="7"/>
        <v>0</v>
      </c>
      <c r="I23" s="227"/>
      <c r="J23" s="371">
        <f t="shared" si="6"/>
        <v>0</v>
      </c>
      <c r="K23" s="277">
        <v>0</v>
      </c>
      <c r="L23" s="228"/>
      <c r="M23" s="277"/>
      <c r="N23" s="570">
        <f>+IFERROR(VLOOKUP(B22,Sheet1!B:D,2,FALSE),0)</f>
        <v>0</v>
      </c>
      <c r="O23" s="570">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139</v>
      </c>
      <c r="B24" s="460" t="str">
        <f>+LEFT($E$5,5)&amp;"."&amp;A24&amp;"."&amp;$E$3</f>
        <v>ZK105.K238.number</v>
      </c>
      <c r="C24" s="344" t="s">
        <v>140</v>
      </c>
      <c r="D24" s="344"/>
      <c r="E24" s="321">
        <f t="shared" ref="E24:L24" si="10">SUM(E25:E32)</f>
        <v>0</v>
      </c>
      <c r="F24" s="435">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0</v>
      </c>
    </row>
    <row r="25" spans="1:51" s="4" customFormat="1" ht="15" customHeight="1" x14ac:dyDescent="0.2">
      <c r="A25" s="339"/>
      <c r="B25" s="470"/>
      <c r="C25" s="340"/>
      <c r="D25" s="340"/>
      <c r="E25" s="207"/>
      <c r="F25" s="371">
        <f t="shared" ref="F25:F68" si="13">-E25+G25</f>
        <v>0</v>
      </c>
      <c r="G25" s="249">
        <v>0</v>
      </c>
      <c r="H25" s="574">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0</v>
      </c>
    </row>
    <row r="26" spans="1:51" s="4" customFormat="1" ht="15" customHeight="1" x14ac:dyDescent="0.2">
      <c r="A26" s="339"/>
      <c r="B26" s="470"/>
      <c r="C26" s="340"/>
      <c r="D26" s="347"/>
      <c r="E26" s="343"/>
      <c r="F26" s="371">
        <f t="shared" si="13"/>
        <v>0</v>
      </c>
      <c r="G26" s="249">
        <v>0</v>
      </c>
      <c r="H26" s="574">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4">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4">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4"/>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4">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ZK105.K238.number</v>
      </c>
      <c r="C31" s="340"/>
      <c r="D31" s="347"/>
      <c r="E31" s="343"/>
      <c r="F31" s="371">
        <f t="shared" si="13"/>
        <v>0</v>
      </c>
      <c r="G31" s="249">
        <v>0</v>
      </c>
      <c r="H31" s="574">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390</v>
      </c>
      <c r="D32" s="274"/>
      <c r="E32" s="205"/>
      <c r="F32" s="371">
        <f t="shared" si="13"/>
        <v>0</v>
      </c>
      <c r="G32" s="277">
        <v>0</v>
      </c>
      <c r="H32" s="581">
        <f t="shared" si="7"/>
        <v>0</v>
      </c>
      <c r="I32" s="227"/>
      <c r="J32" s="371">
        <f t="shared" si="14"/>
        <v>0</v>
      </c>
      <c r="K32" s="277">
        <v>0</v>
      </c>
      <c r="L32" s="228"/>
      <c r="M32" s="277"/>
      <c r="N32" s="581">
        <f>+IFERROR(VLOOKUP(B31,Sheet1!B:D,2,FALSE),0)</f>
        <v>0</v>
      </c>
      <c r="O32" s="581">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141</v>
      </c>
      <c r="B33" s="460" t="str">
        <f>+LEFT($E$5,5)&amp;"."&amp;A33&amp;"."&amp;$E$3</f>
        <v>ZK105.K239.number</v>
      </c>
      <c r="C33" s="344" t="s">
        <v>142</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4">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4">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ZK105.K239.number</v>
      </c>
      <c r="C36" s="340"/>
      <c r="D36" s="347"/>
      <c r="E36" s="343"/>
      <c r="F36" s="371">
        <f t="shared" si="13"/>
        <v>0</v>
      </c>
      <c r="G36" s="249">
        <v>0</v>
      </c>
      <c r="H36" s="574">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390</v>
      </c>
      <c r="D37" s="274"/>
      <c r="E37" s="205"/>
      <c r="F37" s="371">
        <f t="shared" si="13"/>
        <v>0</v>
      </c>
      <c r="G37" s="277">
        <v>0</v>
      </c>
      <c r="H37" s="581">
        <f t="shared" si="7"/>
        <v>0</v>
      </c>
      <c r="I37" s="227"/>
      <c r="J37" s="371">
        <f t="shared" si="14"/>
        <v>0</v>
      </c>
      <c r="K37" s="277">
        <v>0</v>
      </c>
      <c r="L37" s="228"/>
      <c r="M37" s="277"/>
      <c r="N37" s="581">
        <f>+IFERROR(VLOOKUP(B36,Sheet1!B:D,2,FALSE),0)</f>
        <v>0</v>
      </c>
      <c r="O37" s="581">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143</v>
      </c>
      <c r="B38" s="460" t="str">
        <f>+LEFT($E$5,5)&amp;"."&amp;A38&amp;"."&amp;$E$3</f>
        <v>ZK105.K240.number</v>
      </c>
      <c r="C38" s="344" t="s">
        <v>144</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ZK105.K240.number</v>
      </c>
      <c r="C39" s="340"/>
      <c r="D39" s="340"/>
      <c r="E39" s="207"/>
      <c r="F39" s="371">
        <f t="shared" si="13"/>
        <v>0</v>
      </c>
      <c r="G39" s="249">
        <v>0</v>
      </c>
      <c r="H39" s="574">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4">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390</v>
      </c>
      <c r="D41" s="274"/>
      <c r="E41" s="205"/>
      <c r="F41" s="372">
        <f t="shared" si="13"/>
        <v>0</v>
      </c>
      <c r="G41" s="277">
        <v>0</v>
      </c>
      <c r="H41" s="581">
        <f t="shared" si="7"/>
        <v>0</v>
      </c>
      <c r="I41" s="227"/>
      <c r="J41" s="372">
        <f t="shared" si="14"/>
        <v>0</v>
      </c>
      <c r="K41" s="277">
        <v>0</v>
      </c>
      <c r="L41" s="228"/>
      <c r="M41" s="277"/>
      <c r="N41" s="581">
        <f>+IFERROR(VLOOKUP(B39,Sheet1!B:D,2,FALSE),0)</f>
        <v>0</v>
      </c>
      <c r="O41" s="581">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6"/>
      <c r="B42" s="550"/>
      <c r="C42" s="452"/>
      <c r="D42" s="452"/>
      <c r="E42" s="557">
        <f t="shared" ref="E42:L42" si="21">SUM(E43:E44)</f>
        <v>0</v>
      </c>
      <c r="F42" s="597">
        <f>SUM(F43:F44)</f>
        <v>0</v>
      </c>
      <c r="G42" s="557">
        <f>SUM(G43:G44)</f>
        <v>0</v>
      </c>
      <c r="H42" s="557">
        <f t="shared" si="21"/>
        <v>0</v>
      </c>
      <c r="I42" s="557">
        <f t="shared" si="21"/>
        <v>0</v>
      </c>
      <c r="J42" s="597">
        <f>SUM(J43:J44)</f>
        <v>0</v>
      </c>
      <c r="K42" s="557">
        <f t="shared" si="21"/>
        <v>0</v>
      </c>
      <c r="L42" s="557">
        <f t="shared" si="21"/>
        <v>0</v>
      </c>
      <c r="M42" s="557"/>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4">
        <f t="shared" si="13"/>
        <v>0</v>
      </c>
      <c r="G43" s="249">
        <v>0</v>
      </c>
      <c r="H43" s="220">
        <f t="shared" si="7"/>
        <v>0</v>
      </c>
      <c r="I43" s="231"/>
      <c r="J43" s="554">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4">
        <f t="shared" si="13"/>
        <v>0</v>
      </c>
      <c r="G44" s="277">
        <v>0</v>
      </c>
      <c r="H44" s="226">
        <f t="shared" si="7"/>
        <v>0</v>
      </c>
      <c r="I44" s="227"/>
      <c r="J44" s="554">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9"/>
      <c r="B45" s="465"/>
      <c r="C45" s="452"/>
      <c r="D45" s="452"/>
      <c r="E45" s="557">
        <f t="shared" ref="E45:L45" si="24">SUM(E46:E47)</f>
        <v>0</v>
      </c>
      <c r="F45" s="551">
        <f>SUM(F46:F47)</f>
        <v>0</v>
      </c>
      <c r="G45" s="557">
        <f>SUM(G46:G47)</f>
        <v>0</v>
      </c>
      <c r="H45" s="557">
        <f t="shared" si="24"/>
        <v>0</v>
      </c>
      <c r="I45" s="557">
        <f t="shared" si="24"/>
        <v>0</v>
      </c>
      <c r="J45" s="551">
        <f>SUM(J46:J47)</f>
        <v>0</v>
      </c>
      <c r="K45" s="557">
        <f t="shared" si="24"/>
        <v>0</v>
      </c>
      <c r="L45" s="557">
        <f t="shared" si="24"/>
        <v>0</v>
      </c>
      <c r="M45" s="557"/>
      <c r="N45" s="606">
        <f>SUM(N46:N47)</f>
        <v>0</v>
      </c>
      <c r="O45" s="607">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4">
        <f t="shared" si="13"/>
        <v>0</v>
      </c>
      <c r="G46" s="249">
        <v>0</v>
      </c>
      <c r="H46" s="220">
        <f t="shared" si="7"/>
        <v>0</v>
      </c>
      <c r="I46" s="231"/>
      <c r="J46" s="554">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4">
        <f t="shared" si="13"/>
        <v>0</v>
      </c>
      <c r="G47" s="277">
        <v>0</v>
      </c>
      <c r="H47" s="226">
        <f t="shared" si="7"/>
        <v>0</v>
      </c>
      <c r="I47" s="227"/>
      <c r="J47" s="554">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9"/>
      <c r="B48" s="578"/>
      <c r="C48" s="452"/>
      <c r="D48" s="452"/>
      <c r="E48" s="557">
        <f t="shared" ref="E48:L48" si="27">SUM(E49:E50)</f>
        <v>0</v>
      </c>
      <c r="F48" s="551">
        <f t="shared" si="27"/>
        <v>0</v>
      </c>
      <c r="G48" s="557">
        <f t="shared" si="27"/>
        <v>0</v>
      </c>
      <c r="H48" s="557">
        <f t="shared" si="27"/>
        <v>0</v>
      </c>
      <c r="I48" s="557">
        <f t="shared" si="27"/>
        <v>0</v>
      </c>
      <c r="J48" s="551">
        <f t="shared" si="27"/>
        <v>0</v>
      </c>
      <c r="K48" s="557">
        <f t="shared" si="27"/>
        <v>0</v>
      </c>
      <c r="L48" s="557">
        <f t="shared" si="27"/>
        <v>0</v>
      </c>
      <c r="M48" s="557"/>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4">
        <f t="shared" si="13"/>
        <v>0</v>
      </c>
      <c r="G49" s="249">
        <v>0</v>
      </c>
      <c r="H49" s="220">
        <f t="shared" si="7"/>
        <v>0</v>
      </c>
      <c r="I49" s="231"/>
      <c r="J49" s="554">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4">
        <f t="shared" si="13"/>
        <v>0</v>
      </c>
      <c r="G50" s="277">
        <v>0</v>
      </c>
      <c r="H50" s="226">
        <f t="shared" si="7"/>
        <v>0</v>
      </c>
      <c r="I50" s="227"/>
      <c r="J50" s="554">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78"/>
      <c r="C51" s="452"/>
      <c r="D51" s="452"/>
      <c r="E51" s="557">
        <f t="shared" ref="E51:L51" si="30">SUM(E52:E53)</f>
        <v>0</v>
      </c>
      <c r="F51" s="551">
        <f t="shared" si="30"/>
        <v>0</v>
      </c>
      <c r="G51" s="557">
        <f t="shared" si="30"/>
        <v>0</v>
      </c>
      <c r="H51" s="557">
        <f t="shared" si="30"/>
        <v>0</v>
      </c>
      <c r="I51" s="557">
        <f t="shared" si="30"/>
        <v>0</v>
      </c>
      <c r="J51" s="551">
        <f t="shared" si="30"/>
        <v>0</v>
      </c>
      <c r="K51" s="557">
        <f t="shared" si="30"/>
        <v>0</v>
      </c>
      <c r="L51" s="557">
        <f t="shared" si="30"/>
        <v>0</v>
      </c>
      <c r="M51" s="557"/>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4">
        <f t="shared" si="13"/>
        <v>0</v>
      </c>
      <c r="G52" s="249">
        <v>0</v>
      </c>
      <c r="H52" s="220">
        <f t="shared" si="7"/>
        <v>0</v>
      </c>
      <c r="I52" s="231"/>
      <c r="J52" s="554">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4">
        <f t="shared" si="13"/>
        <v>0</v>
      </c>
      <c r="G53" s="277">
        <v>0</v>
      </c>
      <c r="H53" s="226">
        <f t="shared" si="7"/>
        <v>0</v>
      </c>
      <c r="I53" s="227"/>
      <c r="J53" s="554">
        <f t="shared" si="14"/>
        <v>0</v>
      </c>
      <c r="K53" s="277">
        <v>0</v>
      </c>
      <c r="L53" s="228"/>
      <c r="M53" s="277"/>
      <c r="N53" s="608">
        <f>SUM(N54:N55)</f>
        <v>0</v>
      </c>
      <c r="O53" s="609">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9"/>
      <c r="B54" s="578"/>
      <c r="C54" s="452"/>
      <c r="D54" s="452"/>
      <c r="E54" s="557">
        <f t="shared" ref="E54:L54" si="33">SUM(E55:E56)</f>
        <v>0</v>
      </c>
      <c r="F54" s="551">
        <f t="shared" si="33"/>
        <v>0</v>
      </c>
      <c r="G54" s="557">
        <f t="shared" si="33"/>
        <v>0</v>
      </c>
      <c r="H54" s="557">
        <f t="shared" si="33"/>
        <v>0</v>
      </c>
      <c r="I54" s="557">
        <f t="shared" si="33"/>
        <v>0</v>
      </c>
      <c r="J54" s="551">
        <f t="shared" si="33"/>
        <v>0</v>
      </c>
      <c r="K54" s="557">
        <f t="shared" si="33"/>
        <v>0</v>
      </c>
      <c r="L54" s="557">
        <f t="shared" si="33"/>
        <v>0</v>
      </c>
      <c r="M54" s="557"/>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4">
        <f t="shared" si="13"/>
        <v>0</v>
      </c>
      <c r="G55" s="249">
        <v>0</v>
      </c>
      <c r="H55" s="220">
        <f t="shared" si="7"/>
        <v>0</v>
      </c>
      <c r="I55" s="231"/>
      <c r="J55" s="554">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4">
        <f t="shared" si="13"/>
        <v>0</v>
      </c>
      <c r="G56" s="277">
        <v>0</v>
      </c>
      <c r="H56" s="226">
        <f t="shared" si="7"/>
        <v>0</v>
      </c>
      <c r="I56" s="227"/>
      <c r="J56" s="554">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9"/>
      <c r="B57" s="578"/>
      <c r="C57" s="452"/>
      <c r="D57" s="452"/>
      <c r="E57" s="557">
        <f t="shared" ref="E57:L57" si="36">SUM(E58:E59)</f>
        <v>0</v>
      </c>
      <c r="F57" s="551">
        <f t="shared" si="36"/>
        <v>0</v>
      </c>
      <c r="G57" s="557">
        <f t="shared" si="36"/>
        <v>0</v>
      </c>
      <c r="H57" s="557">
        <f t="shared" si="36"/>
        <v>0</v>
      </c>
      <c r="I57" s="557">
        <f t="shared" si="36"/>
        <v>0</v>
      </c>
      <c r="J57" s="551">
        <f t="shared" si="36"/>
        <v>0</v>
      </c>
      <c r="K57" s="557">
        <f t="shared" si="36"/>
        <v>0</v>
      </c>
      <c r="L57" s="557">
        <f t="shared" si="36"/>
        <v>0</v>
      </c>
      <c r="M57" s="557"/>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4">
        <f t="shared" si="13"/>
        <v>0</v>
      </c>
      <c r="G58" s="249">
        <v>0</v>
      </c>
      <c r="H58" s="220">
        <f t="shared" si="7"/>
        <v>0</v>
      </c>
      <c r="I58" s="231"/>
      <c r="J58" s="554">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4">
        <f t="shared" si="13"/>
        <v>0</v>
      </c>
      <c r="G59" s="277">
        <v>0</v>
      </c>
      <c r="H59" s="226">
        <f t="shared" si="7"/>
        <v>0</v>
      </c>
      <c r="I59" s="227"/>
      <c r="J59" s="554">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9"/>
      <c r="B60" s="578"/>
      <c r="C60" s="452"/>
      <c r="D60" s="452"/>
      <c r="E60" s="557">
        <f t="shared" ref="E60:L60" si="39">SUM(E61:E62)</f>
        <v>0</v>
      </c>
      <c r="F60" s="551">
        <f t="shared" si="39"/>
        <v>0</v>
      </c>
      <c r="G60" s="557">
        <f t="shared" si="39"/>
        <v>0</v>
      </c>
      <c r="H60" s="557">
        <f t="shared" si="39"/>
        <v>0</v>
      </c>
      <c r="I60" s="557">
        <f t="shared" si="39"/>
        <v>0</v>
      </c>
      <c r="J60" s="551">
        <f t="shared" si="39"/>
        <v>0</v>
      </c>
      <c r="K60" s="557">
        <f t="shared" si="39"/>
        <v>0</v>
      </c>
      <c r="L60" s="557">
        <f t="shared" si="39"/>
        <v>0</v>
      </c>
      <c r="M60" s="557"/>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4">
        <f t="shared" si="13"/>
        <v>0</v>
      </c>
      <c r="G61" s="249">
        <v>0</v>
      </c>
      <c r="H61" s="220">
        <f t="shared" si="7"/>
        <v>0</v>
      </c>
      <c r="I61" s="231"/>
      <c r="J61" s="554">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4">
        <f t="shared" si="13"/>
        <v>0</v>
      </c>
      <c r="G62" s="277">
        <v>0</v>
      </c>
      <c r="H62" s="226">
        <f t="shared" si="7"/>
        <v>0</v>
      </c>
      <c r="I62" s="227"/>
      <c r="J62" s="554">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78"/>
      <c r="C63" s="452"/>
      <c r="D63" s="452"/>
      <c r="E63" s="557">
        <f t="shared" ref="E63:L63" si="42">SUM(E64:E65)</f>
        <v>0</v>
      </c>
      <c r="F63" s="551">
        <f t="shared" si="42"/>
        <v>0</v>
      </c>
      <c r="G63" s="557">
        <f t="shared" si="42"/>
        <v>0</v>
      </c>
      <c r="H63" s="557">
        <f t="shared" si="42"/>
        <v>0</v>
      </c>
      <c r="I63" s="557">
        <f t="shared" si="42"/>
        <v>0</v>
      </c>
      <c r="J63" s="551">
        <f t="shared" si="42"/>
        <v>0</v>
      </c>
      <c r="K63" s="557">
        <f t="shared" si="42"/>
        <v>0</v>
      </c>
      <c r="L63" s="557">
        <f t="shared" si="42"/>
        <v>0</v>
      </c>
      <c r="M63" s="557"/>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4">
        <f t="shared" si="13"/>
        <v>0</v>
      </c>
      <c r="G64" s="249">
        <v>0</v>
      </c>
      <c r="H64" s="220">
        <f t="shared" si="7"/>
        <v>0</v>
      </c>
      <c r="I64" s="231"/>
      <c r="J64" s="554">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4">
        <f t="shared" si="13"/>
        <v>0</v>
      </c>
      <c r="G65" s="277">
        <v>0</v>
      </c>
      <c r="H65" s="226">
        <f t="shared" si="7"/>
        <v>0</v>
      </c>
      <c r="I65" s="227"/>
      <c r="J65" s="554">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60"/>
      <c r="B66" s="579"/>
      <c r="C66" s="580"/>
      <c r="D66" s="455"/>
      <c r="E66" s="557">
        <f t="shared" ref="E66:L66" si="48">SUM(E67:E68)</f>
        <v>0</v>
      </c>
      <c r="F66" s="551">
        <f t="shared" si="48"/>
        <v>0</v>
      </c>
      <c r="G66" s="557">
        <f t="shared" si="48"/>
        <v>0</v>
      </c>
      <c r="H66" s="561">
        <f t="shared" si="48"/>
        <v>0</v>
      </c>
      <c r="I66" s="561">
        <f t="shared" si="48"/>
        <v>0</v>
      </c>
      <c r="J66" s="551">
        <f t="shared" si="48"/>
        <v>0</v>
      </c>
      <c r="K66" s="557">
        <f t="shared" si="48"/>
        <v>0</v>
      </c>
      <c r="L66" s="561">
        <f t="shared" si="48"/>
        <v>0</v>
      </c>
      <c r="M66" s="557"/>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4">
        <f t="shared" si="13"/>
        <v>0</v>
      </c>
      <c r="G67" s="249">
        <v>0</v>
      </c>
      <c r="H67" s="220">
        <f t="shared" si="7"/>
        <v>0</v>
      </c>
      <c r="I67" s="233"/>
      <c r="J67" s="554">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2">
        <f t="shared" si="13"/>
        <v>0</v>
      </c>
      <c r="G68" s="277">
        <v>0</v>
      </c>
      <c r="H68" s="226">
        <f t="shared" si="7"/>
        <v>0</v>
      </c>
      <c r="I68" s="227"/>
      <c r="J68" s="562">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7" customFormat="1" ht="22.5" customHeight="1" thickBot="1" x14ac:dyDescent="0.25">
      <c r="A70" s="175"/>
      <c r="B70" s="175"/>
      <c r="C70" s="176" t="s">
        <v>390</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4"/>
      <c r="N70" s="573">
        <f>+IFERROR(VLOOKUP(B69,Sheet1!B:D,2,FALSE),0)</f>
        <v>0</v>
      </c>
      <c r="O70" s="573">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0</v>
      </c>
    </row>
    <row r="71" spans="1:51" hidden="1" x14ac:dyDescent="0.25">
      <c r="A71" s="449"/>
      <c r="B71" s="449"/>
      <c r="C71" s="449"/>
      <c r="D71" s="449"/>
      <c r="E71" s="662"/>
      <c r="F71" s="662"/>
      <c r="G71" s="662"/>
      <c r="H71" s="662"/>
      <c r="I71" s="663"/>
      <c r="J71" s="664"/>
      <c r="K71" s="664"/>
      <c r="L71" s="664"/>
      <c r="M71" s="665"/>
      <c r="N71" s="584"/>
      <c r="O71" s="584"/>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8"/>
      <c r="F74" s="568"/>
      <c r="G74" s="568"/>
      <c r="H74" s="492">
        <f>+H70*0.2</f>
        <v>0</v>
      </c>
      <c r="I74" s="568"/>
      <c r="J74" s="568"/>
      <c r="K74" s="568"/>
      <c r="L74" s="568"/>
      <c r="M74" s="568"/>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59</v>
      </c>
      <c r="E75" s="568"/>
      <c r="F75" s="568"/>
      <c r="G75" s="568"/>
      <c r="H75" s="492">
        <f>SUM(H70:H74)</f>
        <v>0</v>
      </c>
      <c r="I75" s="568"/>
      <c r="J75" s="568"/>
      <c r="K75" s="568"/>
      <c r="L75" s="568"/>
      <c r="M75" s="568"/>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390</v>
      </c>
      <c r="O77" s="524">
        <f>+IFERROR(VLOOKUP(B76,Sheet1!B:D,3,FALSE)+VLOOKUP(B76,Sheet1!B:E,4,FALSE),0)</f>
        <v>0</v>
      </c>
    </row>
    <row r="78" spans="1:51" hidden="1" x14ac:dyDescent="0.25"/>
    <row r="79" spans="1:51" hidden="1" x14ac:dyDescent="0.25">
      <c r="O79" s="524">
        <f>+IFERROR(VLOOKUP(B78,Sheet1!B:D,3,FALSE)+VLOOKUP(B78,Sheet1!B:E,4,FALSE),0)</f>
        <v>0</v>
      </c>
    </row>
    <row r="80" spans="1:51" hidden="1" x14ac:dyDescent="0.25">
      <c r="O80" s="524">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4">
        <f>+IFERROR(VLOOKUP(B84,Sheet1!B:D,3,FALSE)+VLOOKUP(B84,Sheet1!B:E,4,FALSE),0)</f>
        <v>0</v>
      </c>
    </row>
    <row r="86" spans="15:15" hidden="1" x14ac:dyDescent="0.25"/>
    <row r="87" spans="15:15" hidden="1" x14ac:dyDescent="0.25"/>
    <row r="88" spans="15:15" hidden="1" x14ac:dyDescent="0.25">
      <c r="O88" s="524">
        <f>+IFERROR(VLOOKUP(B87,Sheet1!B:D,3,FALSE)+VLOOKUP(B87,Sheet1!B:E,4,FALSE),0)</f>
        <v>0</v>
      </c>
    </row>
    <row r="89" spans="15:15" hidden="1" x14ac:dyDescent="0.25"/>
    <row r="90" spans="15:15" hidden="1" x14ac:dyDescent="0.25"/>
    <row r="91" spans="15:15" hidden="1" x14ac:dyDescent="0.25">
      <c r="O91" s="524">
        <f>+IFERROR(VLOOKUP(B90,Sheet1!B:D,3,FALSE)+VLOOKUP(B90,Sheet1!B:E,4,FALSE),0)</f>
        <v>0</v>
      </c>
    </row>
    <row r="92" spans="15:15" hidden="1" x14ac:dyDescent="0.25"/>
    <row r="93" spans="15:15" hidden="1" x14ac:dyDescent="0.25"/>
    <row r="94" spans="15:15" hidden="1" x14ac:dyDescent="0.25">
      <c r="O94" s="524">
        <f>+IFERROR(VLOOKUP(B93,Sheet1!B:D,3,FALSE)+VLOOKUP(B93,Sheet1!B:E,4,FALSE),0)</f>
        <v>0</v>
      </c>
    </row>
    <row r="95" spans="15:15" hidden="1" x14ac:dyDescent="0.25"/>
    <row r="96" spans="15:15" hidden="1" x14ac:dyDescent="0.25"/>
    <row r="97" spans="15:15" hidden="1" x14ac:dyDescent="0.25">
      <c r="O97" s="524">
        <f>+IFERROR(VLOOKUP(B96,Sheet1!B:D,3,FALSE)+VLOOKUP(B96,Sheet1!B:E,4,FALSE),0)</f>
        <v>0</v>
      </c>
    </row>
    <row r="98" spans="15:15" hidden="1" x14ac:dyDescent="0.25"/>
    <row r="99" spans="15:15" hidden="1" x14ac:dyDescent="0.25"/>
    <row r="100" spans="15:15" hidden="1" x14ac:dyDescent="0.25">
      <c r="O100" s="524">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Hull Dance</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number</v>
      </c>
      <c r="F3" s="212"/>
      <c r="G3" s="212"/>
      <c r="H3" s="684" t="str">
        <f>IF(G115&gt;E115,"Budget Revisions add cost.",":)")</f>
        <v>:)</v>
      </c>
      <c r="I3" s="684"/>
      <c r="J3" s="684"/>
      <c r="K3" s="684"/>
      <c r="L3" s="684"/>
      <c r="M3" s="685"/>
      <c r="N3" s="223"/>
      <c r="O3" s="223"/>
      <c r="P3" s="692"/>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3"/>
      <c r="AQ3" s="693"/>
      <c r="AR3" s="693"/>
      <c r="AS3" s="693"/>
      <c r="AT3" s="693"/>
      <c r="AU3" s="693"/>
      <c r="AV3" s="693"/>
    </row>
    <row r="4" spans="1:52" x14ac:dyDescent="0.25">
      <c r="A4" s="8"/>
      <c r="B4" s="8"/>
      <c r="C4" s="9"/>
      <c r="D4" s="9"/>
      <c r="E4" s="147"/>
      <c r="F4" s="212"/>
      <c r="G4" s="212"/>
      <c r="H4" s="684" t="str">
        <f>IF(AY115&lt;0,"Actual plus expected cost is more than forecast",":)")</f>
        <v>:)</v>
      </c>
      <c r="I4" s="684"/>
      <c r="J4" s="684"/>
      <c r="K4" s="684"/>
      <c r="L4" s="684"/>
      <c r="M4" s="685"/>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+SUMMARY!A16</f>
        <v>ZK106 - Technical and Production</v>
      </c>
      <c r="F5" s="335"/>
      <c r="G5" s="329"/>
      <c r="H5" s="213"/>
      <c r="I5" s="214"/>
      <c r="J5" s="201"/>
      <c r="K5" s="201"/>
      <c r="L5" s="201"/>
      <c r="M5" s="201"/>
      <c r="N5" s="223"/>
      <c r="O5" s="223"/>
      <c r="P5" s="694" t="s">
        <v>9</v>
      </c>
      <c r="Q5" s="695"/>
      <c r="R5" s="695"/>
      <c r="S5" s="695"/>
      <c r="T5" s="695"/>
      <c r="U5" s="695"/>
      <c r="V5" s="695"/>
      <c r="W5" s="695"/>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row>
    <row r="6" spans="1:52" x14ac:dyDescent="0.25">
      <c r="A6" s="8"/>
      <c r="B6" s="8"/>
      <c r="C6" s="8"/>
      <c r="D6" s="8"/>
      <c r="E6" s="686" t="s">
        <v>21</v>
      </c>
      <c r="F6" s="687"/>
      <c r="G6" s="687"/>
      <c r="H6" s="688"/>
      <c r="I6" s="689" t="s">
        <v>22</v>
      </c>
      <c r="J6" s="690"/>
      <c r="K6" s="690"/>
      <c r="L6" s="690"/>
      <c r="M6" s="691"/>
      <c r="N6" s="223"/>
      <c r="O6" s="223"/>
      <c r="P6" s="696" t="s">
        <v>56</v>
      </c>
      <c r="Q6" s="697"/>
      <c r="R6" s="697"/>
      <c r="S6" s="697"/>
      <c r="T6" s="697"/>
      <c r="U6" s="697"/>
      <c r="V6" s="697"/>
      <c r="W6" s="697"/>
      <c r="X6" s="697"/>
      <c r="Y6" s="697"/>
      <c r="Z6" s="697"/>
      <c r="AA6" s="697"/>
      <c r="AB6" s="697"/>
      <c r="AC6" s="697"/>
      <c r="AD6" s="697"/>
      <c r="AE6" s="697" t="s">
        <v>57</v>
      </c>
      <c r="AF6" s="697"/>
      <c r="AG6" s="697"/>
      <c r="AH6" s="697"/>
      <c r="AI6" s="697"/>
      <c r="AJ6" s="697"/>
      <c r="AK6" s="697"/>
      <c r="AL6" s="697"/>
      <c r="AM6" s="697"/>
      <c r="AN6" s="697"/>
      <c r="AO6" s="697"/>
      <c r="AP6" s="697"/>
      <c r="AQ6" s="697" t="s">
        <v>267</v>
      </c>
      <c r="AR6" s="697"/>
      <c r="AS6" s="697"/>
      <c r="AT6" s="697"/>
      <c r="AU6" s="697"/>
      <c r="AV6" s="697"/>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303</v>
      </c>
      <c r="O7" s="260" t="s">
        <v>304</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145</v>
      </c>
      <c r="B8" s="460" t="str">
        <f>+LEFT($E$5,5)&amp;"."&amp;A8&amp;"."&amp;$E$3</f>
        <v>ZK106.K244.number</v>
      </c>
      <c r="C8" s="167" t="s">
        <v>146</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4">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4">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4">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4">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
      <c r="A14" s="150"/>
      <c r="B14" s="461"/>
      <c r="C14" s="262"/>
      <c r="D14" s="374"/>
      <c r="E14" s="204"/>
      <c r="F14" s="371">
        <f t="shared" si="7"/>
        <v>0</v>
      </c>
      <c r="G14" s="256"/>
      <c r="H14" s="574">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4">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4">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4">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4">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ZK106.K244.number</v>
      </c>
      <c r="C19" s="262"/>
      <c r="D19" s="374"/>
      <c r="E19" s="204"/>
      <c r="F19" s="371">
        <f t="shared" si="7"/>
        <v>0</v>
      </c>
      <c r="G19" s="256"/>
      <c r="H19" s="574">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390</v>
      </c>
      <c r="D20" s="280"/>
      <c r="E20" s="261"/>
      <c r="F20" s="371">
        <f t="shared" si="7"/>
        <v>0</v>
      </c>
      <c r="G20" s="277"/>
      <c r="H20" s="581">
        <f t="shared" si="8"/>
        <v>0</v>
      </c>
      <c r="I20" s="227"/>
      <c r="J20" s="371">
        <f t="shared" si="9"/>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147</v>
      </c>
      <c r="B21" s="460" t="str">
        <f>+LEFT($E$5,5)&amp;"."&amp;A21&amp;"."&amp;$E$3</f>
        <v>ZK106.K245.number</v>
      </c>
      <c r="C21" s="344" t="s">
        <v>148</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207"/>
      <c r="F22" s="371">
        <f t="shared" ref="F22:F77" si="32">-E22+G22</f>
        <v>0</v>
      </c>
      <c r="G22" s="249">
        <v>0</v>
      </c>
      <c r="H22" s="574">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343"/>
      <c r="F23" s="371">
        <f t="shared" si="32"/>
        <v>0</v>
      </c>
      <c r="G23" s="249">
        <v>0</v>
      </c>
      <c r="H23" s="574">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v>0</v>
      </c>
      <c r="H24" s="574">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v>0</v>
      </c>
      <c r="H25" s="574">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4">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4">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4">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4">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ZK106.K245.number</v>
      </c>
      <c r="C30" s="342"/>
      <c r="D30" s="342"/>
      <c r="E30" s="343"/>
      <c r="F30" s="371">
        <f t="shared" si="32"/>
        <v>0</v>
      </c>
      <c r="G30" s="249">
        <v>0</v>
      </c>
      <c r="H30" s="574">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390</v>
      </c>
      <c r="D31" s="274"/>
      <c r="E31" s="205"/>
      <c r="F31" s="371">
        <f t="shared" si="32"/>
        <v>0</v>
      </c>
      <c r="G31" s="277">
        <v>0</v>
      </c>
      <c r="H31" s="581">
        <f t="shared" si="8"/>
        <v>0</v>
      </c>
      <c r="I31" s="227"/>
      <c r="J31" s="371">
        <f t="shared" si="33"/>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149</v>
      </c>
      <c r="B32" s="460" t="str">
        <f>+LEFT($E$5,5)&amp;"."&amp;A32&amp;"."&amp;$E$3</f>
        <v>ZK106.K246.number</v>
      </c>
      <c r="C32" s="344" t="s">
        <v>150</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4">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4">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4">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4">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4">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4">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4">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ZK106.K246.number</v>
      </c>
      <c r="C40" s="340"/>
      <c r="D40" s="347"/>
      <c r="E40" s="343"/>
      <c r="F40" s="371">
        <f t="shared" si="32"/>
        <v>0</v>
      </c>
      <c r="G40" s="249">
        <v>0</v>
      </c>
      <c r="H40" s="574">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390</v>
      </c>
      <c r="D41" s="274"/>
      <c r="E41" s="205"/>
      <c r="F41" s="371">
        <f t="shared" si="32"/>
        <v>0</v>
      </c>
      <c r="G41" s="277">
        <v>0</v>
      </c>
      <c r="H41" s="581">
        <f t="shared" si="8"/>
        <v>0</v>
      </c>
      <c r="I41" s="227"/>
      <c r="J41" s="371">
        <f t="shared" si="33"/>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151</v>
      </c>
      <c r="B42" s="460" t="str">
        <f>+LEFT($E$5,5)&amp;"."&amp;A42&amp;"."&amp;$E$3</f>
        <v>ZK106.K247.number</v>
      </c>
      <c r="C42" s="344" t="s">
        <v>152</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4">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ZK106.K247.number</v>
      </c>
      <c r="C44" s="340"/>
      <c r="D44" s="347"/>
      <c r="E44" s="343"/>
      <c r="F44" s="371">
        <f t="shared" si="32"/>
        <v>0</v>
      </c>
      <c r="G44" s="249">
        <v>0</v>
      </c>
      <c r="H44" s="574">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4">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4">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4">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4">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ZK106.K247.number</v>
      </c>
      <c r="C49" s="340"/>
      <c r="D49" s="347"/>
      <c r="E49" s="343"/>
      <c r="F49" s="371">
        <f t="shared" si="32"/>
        <v>0</v>
      </c>
      <c r="G49" s="249">
        <v>0</v>
      </c>
      <c r="H49" s="574">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390</v>
      </c>
      <c r="D50" s="274"/>
      <c r="E50" s="205"/>
      <c r="F50" s="371">
        <f t="shared" si="32"/>
        <v>0</v>
      </c>
      <c r="G50" s="277">
        <v>0</v>
      </c>
      <c r="H50" s="581">
        <f t="shared" si="8"/>
        <v>0</v>
      </c>
      <c r="I50" s="227"/>
      <c r="J50" s="371">
        <f t="shared" si="33"/>
        <v>0</v>
      </c>
      <c r="K50" s="277">
        <v>0</v>
      </c>
      <c r="L50" s="228"/>
      <c r="M50" s="277"/>
      <c r="N50" s="570">
        <f>+IFERROR(VLOOKUP(B49,Sheet1!B:D,2,FALSE),0)</f>
        <v>0</v>
      </c>
      <c r="O50" s="570">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153</v>
      </c>
      <c r="B51" s="460" t="str">
        <f>+LEFT($E$5,5)&amp;"."&amp;A51&amp;"."&amp;$E$3</f>
        <v>ZK106.K128.number</v>
      </c>
      <c r="C51" s="344" t="s">
        <v>154</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340"/>
      <c r="E52" s="207"/>
      <c r="F52" s="371">
        <f t="shared" si="32"/>
        <v>0</v>
      </c>
      <c r="G52" s="249">
        <v>0</v>
      </c>
      <c r="H52" s="574">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4">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4">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4">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4">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4">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ZK106.K128.number</v>
      </c>
      <c r="C58" s="340"/>
      <c r="D58" s="347"/>
      <c r="E58" s="343"/>
      <c r="F58" s="371">
        <f t="shared" si="32"/>
        <v>0</v>
      </c>
      <c r="G58" s="249">
        <v>0</v>
      </c>
      <c r="H58" s="574">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390</v>
      </c>
      <c r="D59" s="274"/>
      <c r="E59" s="205"/>
      <c r="F59" s="371">
        <f t="shared" si="32"/>
        <v>0</v>
      </c>
      <c r="G59" s="277">
        <v>0</v>
      </c>
      <c r="H59" s="581">
        <f t="shared" si="8"/>
        <v>0</v>
      </c>
      <c r="I59" s="227"/>
      <c r="J59" s="371">
        <f t="shared" si="33"/>
        <v>0</v>
      </c>
      <c r="K59" s="277">
        <v>0</v>
      </c>
      <c r="L59" s="228"/>
      <c r="M59" s="277"/>
      <c r="N59" s="570">
        <f>+IFERROR(VLOOKUP(B58,Sheet1!B:D,2,FALSE),0)</f>
        <v>0</v>
      </c>
      <c r="O59" s="570">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155</v>
      </c>
      <c r="B60" s="460" t="str">
        <f>+LEFT($E$5,5)&amp;"."&amp;A60&amp;"."&amp;$E$3</f>
        <v>ZK106.K248.number</v>
      </c>
      <c r="C60" s="344" t="s">
        <v>156</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v>0</v>
      </c>
      <c r="H61" s="574">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v>0</v>
      </c>
      <c r="H62" s="574">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4">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4">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4">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4">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ZK106.K248.number</v>
      </c>
      <c r="C67" s="340"/>
      <c r="D67" s="347"/>
      <c r="E67" s="343"/>
      <c r="F67" s="371">
        <f t="shared" si="32"/>
        <v>0</v>
      </c>
      <c r="G67" s="249">
        <v>0</v>
      </c>
      <c r="H67" s="574">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390</v>
      </c>
      <c r="D68" s="274"/>
      <c r="E68" s="205"/>
      <c r="F68" s="371">
        <f t="shared" si="32"/>
        <v>0</v>
      </c>
      <c r="G68" s="277">
        <v>0</v>
      </c>
      <c r="H68" s="581">
        <f t="shared" si="8"/>
        <v>0</v>
      </c>
      <c r="I68" s="227"/>
      <c r="J68" s="371">
        <f t="shared" si="33"/>
        <v>0</v>
      </c>
      <c r="K68" s="277">
        <v>0</v>
      </c>
      <c r="L68" s="228"/>
      <c r="M68" s="277"/>
      <c r="N68" s="581">
        <f>+IFERROR(VLOOKUP(B67,Sheet1!B:D,2,FALSE),0)</f>
        <v>0</v>
      </c>
      <c r="O68" s="581">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157</v>
      </c>
      <c r="B69" s="460" t="str">
        <f>+LEFT($E$5,5)&amp;"."&amp;A69&amp;"."&amp;$E$3</f>
        <v>ZK106.K249.number</v>
      </c>
      <c r="C69" s="344" t="s">
        <v>390</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5"/>
      <c r="O69" s="605"/>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4">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4">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4">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4">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4">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ZK106.K249.number</v>
      </c>
      <c r="C75" s="340"/>
      <c r="D75" s="347"/>
      <c r="E75" s="343"/>
      <c r="F75" s="371">
        <f t="shared" si="32"/>
        <v>0</v>
      </c>
      <c r="G75" s="249">
        <v>0</v>
      </c>
      <c r="H75" s="574">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ZK106.K249.number</v>
      </c>
      <c r="C76" s="340"/>
      <c r="D76" s="347"/>
      <c r="E76" s="343"/>
      <c r="F76" s="371">
        <f t="shared" si="32"/>
        <v>0</v>
      </c>
      <c r="G76" s="249">
        <v>0</v>
      </c>
      <c r="H76" s="574">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390</v>
      </c>
      <c r="D77" s="274"/>
      <c r="E77" s="205"/>
      <c r="F77" s="371">
        <f t="shared" si="32"/>
        <v>0</v>
      </c>
      <c r="G77" s="277">
        <v>0</v>
      </c>
      <c r="H77" s="581">
        <f t="shared" si="162"/>
        <v>0</v>
      </c>
      <c r="I77" s="227"/>
      <c r="J77" s="371">
        <f t="shared" si="33"/>
        <v>0</v>
      </c>
      <c r="K77" s="277">
        <v>0</v>
      </c>
      <c r="L77" s="228"/>
      <c r="M77" s="277"/>
      <c r="N77" s="570">
        <f>+IFERROR(VLOOKUP(B76,Sheet1!B:D,2,FALSE),0)</f>
        <v>0</v>
      </c>
      <c r="O77" s="570">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158</v>
      </c>
      <c r="B78" s="460" t="str">
        <f>+LEFT($E$5,5)&amp;"."&amp;A78&amp;"."&amp;$E$3</f>
        <v>ZK106.K250.number</v>
      </c>
      <c r="C78" s="344" t="s">
        <v>159</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4">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4">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4">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4">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4">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4">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ZK106.K250.number</v>
      </c>
      <c r="C85" s="340"/>
      <c r="D85" s="347"/>
      <c r="E85" s="343"/>
      <c r="F85" s="371">
        <f t="shared" si="185"/>
        <v>0</v>
      </c>
      <c r="G85" s="249">
        <v>0</v>
      </c>
      <c r="H85" s="574">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390</v>
      </c>
      <c r="D86" s="274"/>
      <c r="E86" s="205"/>
      <c r="F86" s="371">
        <f t="shared" si="185"/>
        <v>0</v>
      </c>
      <c r="G86" s="277">
        <v>0</v>
      </c>
      <c r="H86" s="581">
        <f t="shared" si="162"/>
        <v>0</v>
      </c>
      <c r="I86" s="227"/>
      <c r="J86" s="371">
        <f t="shared" si="186"/>
        <v>0</v>
      </c>
      <c r="K86" s="277">
        <v>0</v>
      </c>
      <c r="L86" s="228"/>
      <c r="M86" s="277"/>
      <c r="N86" s="570">
        <f>+IFERROR(VLOOKUP(B85,Sheet1!B:D,2,FALSE),0)</f>
        <v>0</v>
      </c>
      <c r="O86" s="570">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160</v>
      </c>
      <c r="B87" s="460" t="str">
        <f>+LEFT($E$5,5)&amp;"."&amp;A87&amp;"."&amp;$E$3</f>
        <v>ZK106.K251.number</v>
      </c>
      <c r="C87" s="344" t="s">
        <v>161</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4">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4">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4">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4">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4">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4">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ZK106.K251.number</v>
      </c>
      <c r="C94" s="340"/>
      <c r="D94" s="347"/>
      <c r="E94" s="343"/>
      <c r="F94" s="371">
        <f t="shared" si="185"/>
        <v>0</v>
      </c>
      <c r="G94" s="249">
        <v>0</v>
      </c>
      <c r="H94" s="574">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390</v>
      </c>
      <c r="D95" s="274"/>
      <c r="E95" s="205"/>
      <c r="F95" s="371">
        <f t="shared" si="185"/>
        <v>0</v>
      </c>
      <c r="G95" s="277">
        <v>0</v>
      </c>
      <c r="H95" s="581">
        <f t="shared" si="162"/>
        <v>0</v>
      </c>
      <c r="I95" s="227"/>
      <c r="J95" s="371">
        <f t="shared" si="186"/>
        <v>0</v>
      </c>
      <c r="K95" s="277">
        <v>0</v>
      </c>
      <c r="L95" s="228"/>
      <c r="M95" s="277"/>
      <c r="N95" s="570">
        <f>+IFERROR(VLOOKUP(B94,Sheet1!B:D,2,FALSE),0)</f>
        <v>0</v>
      </c>
      <c r="O95" s="570">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162</v>
      </c>
      <c r="B96" s="460" t="str">
        <f>+LEFT($E$5,5)&amp;"."&amp;A96&amp;"."&amp;$E$3</f>
        <v>ZK106.K252.number</v>
      </c>
      <c r="C96" s="341" t="s">
        <v>163</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4">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4">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4">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4">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4">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4">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ZK106.K252.number</v>
      </c>
      <c r="C103" s="340"/>
      <c r="D103" s="347"/>
      <c r="E103" s="343"/>
      <c r="F103" s="371">
        <f t="shared" si="185"/>
        <v>0</v>
      </c>
      <c r="G103" s="249">
        <v>0</v>
      </c>
      <c r="H103" s="574">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390</v>
      </c>
      <c r="D104" s="274"/>
      <c r="E104" s="205"/>
      <c r="F104" s="371">
        <f t="shared" si="185"/>
        <v>0</v>
      </c>
      <c r="G104" s="277">
        <v>0</v>
      </c>
      <c r="H104" s="581">
        <f t="shared" si="162"/>
        <v>0</v>
      </c>
      <c r="I104" s="227"/>
      <c r="J104" s="371">
        <f t="shared" si="186"/>
        <v>0</v>
      </c>
      <c r="K104" s="277">
        <v>0</v>
      </c>
      <c r="L104" s="228"/>
      <c r="M104" s="277"/>
      <c r="N104" s="570">
        <f>+IFERROR(VLOOKUP(B103,Sheet1!B:D,2,FALSE),0)</f>
        <v>0</v>
      </c>
      <c r="O104" s="570">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164</v>
      </c>
      <c r="B105" s="460" t="str">
        <f>+LEFT($E$5,5)&amp;"."&amp;A105&amp;"."&amp;$E$3</f>
        <v>ZK106.K253.number</v>
      </c>
      <c r="C105" s="348" t="s">
        <v>165</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ZK106.K253.number</v>
      </c>
      <c r="C106" s="273"/>
      <c r="D106" s="273"/>
      <c r="E106" s="207"/>
      <c r="F106" s="371">
        <f t="shared" si="185"/>
        <v>0</v>
      </c>
      <c r="G106" s="249">
        <v>0</v>
      </c>
      <c r="H106" s="574">
        <f t="shared" si="162"/>
        <v>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390</v>
      </c>
      <c r="D107" s="274"/>
      <c r="E107" s="205"/>
      <c r="F107" s="372">
        <f t="shared" si="185"/>
        <v>0</v>
      </c>
      <c r="G107" s="277">
        <v>0</v>
      </c>
      <c r="H107" s="581">
        <f t="shared" si="162"/>
        <v>0</v>
      </c>
      <c r="I107" s="227"/>
      <c r="J107" s="372">
        <f t="shared" si="186"/>
        <v>0</v>
      </c>
      <c r="K107" s="277">
        <v>0</v>
      </c>
      <c r="L107" s="228"/>
      <c r="M107" s="277"/>
      <c r="N107" s="573">
        <f>+IFERROR(VLOOKUP(B106,Sheet1!B:D,2,FALSE),0)</f>
        <v>0</v>
      </c>
      <c r="O107" s="586">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5"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5" si="287">SUM(P110:AV110)</f>
        <v>0</v>
      </c>
      <c r="AX110" s="244">
        <f t="shared" ref="AX110:AX115"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7">
        <f t="shared" si="312"/>
        <v>0</v>
      </c>
      <c r="S115" s="399">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7">
        <f t="shared" ref="AD115:AV115" si="314">SUM(AD8,AD21,AD32,AD42,AD51,AD60,AD69,AD78,AD87,AD96,AD105,AD108,AD111)</f>
        <v>0</v>
      </c>
      <c r="AE115" s="399">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7">
        <f t="shared" si="314"/>
        <v>0</v>
      </c>
      <c r="AQ115" s="399">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7">
        <f t="shared" si="286"/>
        <v>0</v>
      </c>
    </row>
    <row r="116" spans="1:51" hidden="1" x14ac:dyDescent="0.25">
      <c r="A116" s="8"/>
      <c r="B116" s="8"/>
      <c r="C116" s="8"/>
      <c r="D116" s="8"/>
      <c r="E116" s="680"/>
      <c r="F116" s="680"/>
      <c r="G116" s="680"/>
      <c r="H116" s="680"/>
      <c r="I116" s="681"/>
      <c r="J116" s="682"/>
      <c r="K116" s="682"/>
      <c r="L116" s="682"/>
      <c r="M116" s="683"/>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9.140625" style="491" bestFit="1" customWidth="1" collapsed="1"/>
    <col min="28" max="28" width="5.140625" style="491" hidden="1" customWidth="1"/>
    <col min="29" max="29" width="5.42578125" style="491" hidden="1" customWidth="1"/>
    <col min="30" max="30" width="9.140625" style="491" bestFit="1" customWidth="1" collapsed="1"/>
    <col min="31" max="31" width="5.42578125" style="491" hidden="1" customWidth="1"/>
    <col min="32" max="32" width="5.85546875" style="491" hidden="1" customWidth="1"/>
    <col min="33" max="33" width="9" style="491" bestFit="1" customWidth="1" collapsed="1"/>
    <col min="34" max="34" width="4.85546875" style="491" hidden="1" customWidth="1"/>
    <col min="35" max="35" width="5.5703125" style="491" hidden="1" customWidth="1"/>
    <col min="36" max="36" width="8.5703125" style="491" bestFit="1" customWidth="1" collapsed="1"/>
    <col min="37" max="37" width="5.28515625" style="491" hidden="1" customWidth="1"/>
    <col min="38" max="38" width="5.5703125" style="491" hidden="1" customWidth="1"/>
    <col min="39" max="39" width="9.140625" style="491" bestFit="1" customWidth="1" collapsed="1"/>
    <col min="40" max="40" width="5.140625" style="491" hidden="1" customWidth="1"/>
    <col min="41" max="41" width="5.42578125" style="491" hidden="1" customWidth="1"/>
    <col min="42" max="42" width="9.140625" style="491" bestFit="1" customWidth="1" collapsed="1"/>
    <col min="43" max="43" width="5.42578125" style="491" hidden="1" customWidth="1"/>
    <col min="44" max="44" width="5.85546875" style="491" hidden="1" customWidth="1"/>
    <col min="45" max="45" width="9" style="491" bestFit="1" customWidth="1" collapsed="1"/>
    <col min="46" max="46" width="4.85546875" style="491" hidden="1" customWidth="1"/>
    <col min="47" max="47" width="5.5703125" style="491" hidden="1" customWidth="1"/>
    <col min="48" max="48" width="8.5703125" style="491"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IF(G93&gt;E93,"Budget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IF(AY93&lt;0,"Actual plus expected cost is more than forecast",":)")</f>
        <v>:)</v>
      </c>
      <c r="I4" s="666"/>
      <c r="J4" s="666"/>
      <c r="K4" s="666"/>
      <c r="L4" s="666"/>
      <c r="M4" s="667"/>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+SUMMARY!A17</f>
        <v>ZK107 - Venue &amp; Logistics</v>
      </c>
      <c r="F5" s="528"/>
      <c r="G5" s="529"/>
      <c r="H5" s="530"/>
      <c r="I5" s="531"/>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78" t="str">
        <f>+'Cash flow summary'!P7</f>
        <v>Q3 Oct - Dec</v>
      </c>
      <c r="AB7" s="478" t="str">
        <f>+'Cash flow summary'!Q7</f>
        <v>Jan 17</v>
      </c>
      <c r="AC7" s="478" t="str">
        <f>+'Cash flow summary'!R7</f>
        <v>Feb 17</v>
      </c>
      <c r="AD7" s="479" t="str">
        <f>+'Cash flow summary'!S7</f>
        <v>Q4 Jan - Mar</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7" t="s">
        <v>52</v>
      </c>
      <c r="AX7" s="548" t="s">
        <v>53</v>
      </c>
      <c r="AY7" s="549" t="s">
        <v>54</v>
      </c>
      <c r="AZ7" s="548" t="s">
        <v>35</v>
      </c>
    </row>
    <row r="8" spans="1:52" s="4" customFormat="1" ht="15" customHeight="1" x14ac:dyDescent="0.2">
      <c r="A8" s="350" t="s">
        <v>166</v>
      </c>
      <c r="B8" s="460" t="str">
        <f>+LEFT($E$5,5)&amp;"."&amp;A8&amp;"."&amp;$E$3</f>
        <v>ZK107.K136.number</v>
      </c>
      <c r="C8" s="167" t="s">
        <v>167</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c r="AU8" s="200"/>
      <c r="AV8" s="200">
        <f t="shared" si="1"/>
        <v>0</v>
      </c>
      <c r="AW8" s="198">
        <f>SUM(P8:AV8)</f>
        <v>0</v>
      </c>
      <c r="AX8" s="200">
        <f>+AW8+N8</f>
        <v>0</v>
      </c>
      <c r="AY8" s="442">
        <f t="shared" ref="AY8:AY85"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74" si="4">-E10+G10</f>
        <v>0</v>
      </c>
      <c r="G10" s="256">
        <v>0</v>
      </c>
      <c r="H10" s="574">
        <f t="shared" ref="H10:H74" si="5">SUM(N10:AV10)</f>
        <v>0</v>
      </c>
      <c r="I10" s="224"/>
      <c r="J10" s="371">
        <f t="shared" ref="J10:J72" si="6">-I10+K10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87" si="7">SUM(P10:AV10)</f>
        <v>0</v>
      </c>
      <c r="AX10" s="444">
        <f t="shared" ref="AX10:AX87" si="8">+AW10+N10</f>
        <v>0</v>
      </c>
      <c r="AY10" s="445">
        <f t="shared" si="3"/>
        <v>0</v>
      </c>
    </row>
    <row r="11" spans="1:52" s="4" customFormat="1" ht="15" customHeight="1" x14ac:dyDescent="0.2">
      <c r="A11" s="346"/>
      <c r="B11" s="472"/>
      <c r="C11" s="347"/>
      <c r="D11" s="352"/>
      <c r="E11" s="204"/>
      <c r="F11" s="371">
        <f t="shared" si="4"/>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46"/>
      <c r="B12" s="472"/>
      <c r="C12" s="347"/>
      <c r="D12" s="352"/>
      <c r="E12" s="204"/>
      <c r="F12" s="371">
        <f t="shared" si="4"/>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346"/>
      <c r="B13" s="472"/>
      <c r="C13" s="347"/>
      <c r="D13" s="352"/>
      <c r="E13" s="204"/>
      <c r="F13" s="371">
        <f t="shared" si="4"/>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customHeight="1" x14ac:dyDescent="0.2">
      <c r="A14" s="346"/>
      <c r="B14" s="472"/>
      <c r="C14" s="347"/>
      <c r="D14" s="352"/>
      <c r="E14" s="204"/>
      <c r="F14" s="371">
        <f t="shared" si="4"/>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customHeight="1" x14ac:dyDescent="0.2">
      <c r="A15" s="150"/>
      <c r="B15" s="461"/>
      <c r="C15" s="262"/>
      <c r="D15" s="374"/>
      <c r="E15" s="204"/>
      <c r="F15" s="371">
        <f t="shared" si="4"/>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453"/>
      <c r="D16" s="453"/>
      <c r="E16" s="204"/>
      <c r="F16" s="371">
        <f t="shared" si="4"/>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hidden="1" customHeight="1" thickBot="1" x14ac:dyDescent="0.25">
      <c r="A21" s="150"/>
      <c r="B21" s="461"/>
      <c r="C21" s="262"/>
      <c r="D21" s="374"/>
      <c r="E21" s="204"/>
      <c r="F21" s="371">
        <f t="shared" si="4"/>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hidden="1" customHeight="1" thickBot="1" x14ac:dyDescent="0.25">
      <c r="A22" s="150"/>
      <c r="B22" s="461"/>
      <c r="C22" s="262"/>
      <c r="D22" s="374"/>
      <c r="E22" s="204"/>
      <c r="F22" s="371">
        <f t="shared" si="4"/>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x14ac:dyDescent="0.2">
      <c r="A23" s="150"/>
      <c r="B23" s="461"/>
      <c r="C23" s="262"/>
      <c r="D23" s="374"/>
      <c r="E23" s="204"/>
      <c r="F23" s="371">
        <f t="shared" si="4"/>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50"/>
      <c r="B24" s="461" t="str">
        <f>+B8</f>
        <v>ZK107.K136.number</v>
      </c>
      <c r="C24" s="262"/>
      <c r="D24" s="374"/>
      <c r="E24" s="204"/>
      <c r="F24" s="371">
        <f t="shared" si="4"/>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7"/>
        <v>0</v>
      </c>
      <c r="AX24" s="444">
        <f t="shared" si="8"/>
        <v>0</v>
      </c>
      <c r="AY24" s="445">
        <f t="shared" si="3"/>
        <v>0</v>
      </c>
    </row>
    <row r="25" spans="1:51" s="4" customFormat="1" ht="15" customHeight="1" thickBot="1" x14ac:dyDescent="0.3">
      <c r="A25" s="170"/>
      <c r="B25" s="462"/>
      <c r="C25" s="280" t="s">
        <v>390</v>
      </c>
      <c r="D25" s="280"/>
      <c r="E25" s="261"/>
      <c r="F25" s="371">
        <f t="shared" si="4"/>
        <v>0</v>
      </c>
      <c r="G25" s="277"/>
      <c r="H25" s="581">
        <f t="shared" si="5"/>
        <v>0</v>
      </c>
      <c r="I25" s="227"/>
      <c r="J25" s="371">
        <f t="shared" si="6"/>
        <v>0</v>
      </c>
      <c r="K25" s="277">
        <v>0</v>
      </c>
      <c r="L25" s="228"/>
      <c r="M25" s="277"/>
      <c r="N25" s="570">
        <f>+IFERROR(VLOOKUP(B24,Sheet1!B:D,2,FALSE),0)</f>
        <v>0</v>
      </c>
      <c r="O25" s="570">
        <f>+IFERROR(VLOOKUP(B24,Sheet1!B:D,3,FALSE)+VLOOKUP(B24,Sheet1!B:E,4,FALSE),0)</f>
        <v>0</v>
      </c>
      <c r="P25" s="264"/>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7"/>
        <v>0</v>
      </c>
      <c r="AX25" s="444">
        <f t="shared" si="8"/>
        <v>0</v>
      </c>
      <c r="AY25" s="445">
        <f t="shared" si="3"/>
        <v>0</v>
      </c>
    </row>
    <row r="26" spans="1:51" s="4" customFormat="1" ht="15" customHeight="1" x14ac:dyDescent="0.2">
      <c r="A26" s="349" t="s">
        <v>168</v>
      </c>
      <c r="B26" s="460" t="str">
        <f>+LEFT($E$5,5)&amp;"."&amp;A26&amp;"."&amp;$E$3</f>
        <v>ZK107.K257.number</v>
      </c>
      <c r="C26" s="348" t="s">
        <v>169</v>
      </c>
      <c r="D26" s="348"/>
      <c r="E26" s="321">
        <f t="shared" ref="E26:L26" si="9">SUM(E27:E29)</f>
        <v>0</v>
      </c>
      <c r="F26" s="435">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3">
        <f t="shared" ref="R26:X26" si="10">SUM(R27:R29)</f>
        <v>0</v>
      </c>
      <c r="S26" s="413">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3">
        <f t="shared" si="11"/>
        <v>0</v>
      </c>
      <c r="AE26" s="413">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3">
        <f t="shared" si="11"/>
        <v>0</v>
      </c>
      <c r="AQ26" s="413">
        <f t="shared" si="11"/>
        <v>0</v>
      </c>
      <c r="AR26" s="269">
        <f t="shared" si="11"/>
        <v>0</v>
      </c>
      <c r="AS26" s="269">
        <f t="shared" si="11"/>
        <v>0</v>
      </c>
      <c r="AT26" s="269"/>
      <c r="AU26" s="269"/>
      <c r="AV26" s="269">
        <f t="shared" si="11"/>
        <v>0</v>
      </c>
      <c r="AW26" s="443">
        <f t="shared" si="7"/>
        <v>0</v>
      </c>
      <c r="AX26" s="444">
        <f t="shared" si="8"/>
        <v>0</v>
      </c>
      <c r="AY26" s="445">
        <f t="shared" si="3"/>
        <v>0</v>
      </c>
    </row>
    <row r="27" spans="1:51" s="4" customFormat="1" ht="15" customHeight="1" x14ac:dyDescent="0.2">
      <c r="A27" s="346"/>
      <c r="B27" s="472"/>
      <c r="C27" s="347"/>
      <c r="D27" s="347"/>
      <c r="E27" s="207"/>
      <c r="F27" s="371">
        <f t="shared" si="4"/>
        <v>0</v>
      </c>
      <c r="G27" s="249">
        <v>0</v>
      </c>
      <c r="H27" s="574">
        <f t="shared" si="5"/>
        <v>0</v>
      </c>
      <c r="I27" s="231"/>
      <c r="J27" s="371">
        <f t="shared" si="6"/>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7"/>
        <v>0</v>
      </c>
      <c r="AX27" s="444">
        <f t="shared" si="8"/>
        <v>0</v>
      </c>
      <c r="AY27" s="445">
        <f t="shared" si="3"/>
        <v>0</v>
      </c>
    </row>
    <row r="28" spans="1:51" s="4" customFormat="1" ht="15" customHeight="1" x14ac:dyDescent="0.2">
      <c r="A28" s="346"/>
      <c r="B28" s="472" t="str">
        <f>+B26</f>
        <v>ZK107.K257.number</v>
      </c>
      <c r="C28" s="347"/>
      <c r="D28" s="347"/>
      <c r="E28" s="343"/>
      <c r="F28" s="371">
        <f t="shared" si="4"/>
        <v>0</v>
      </c>
      <c r="G28" s="249">
        <v>0</v>
      </c>
      <c r="H28" s="574">
        <f t="shared" si="5"/>
        <v>0</v>
      </c>
      <c r="I28" s="231"/>
      <c r="J28" s="371">
        <f t="shared" si="6"/>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390</v>
      </c>
      <c r="D29" s="274"/>
      <c r="E29" s="205"/>
      <c r="F29" s="371">
        <f t="shared" si="4"/>
        <v>0</v>
      </c>
      <c r="G29" s="277">
        <v>0</v>
      </c>
      <c r="H29" s="581">
        <f t="shared" si="5"/>
        <v>0</v>
      </c>
      <c r="I29" s="227"/>
      <c r="J29" s="371">
        <f t="shared" si="6"/>
        <v>0</v>
      </c>
      <c r="K29" s="277">
        <v>0</v>
      </c>
      <c r="L29" s="228"/>
      <c r="M29" s="277"/>
      <c r="N29" s="570">
        <f>+IFERROR(VLOOKUP(B28,Sheet1!B:D,2,FALSE),0)</f>
        <v>0</v>
      </c>
      <c r="O29" s="570">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7"/>
        <v>0</v>
      </c>
      <c r="AX29" s="444">
        <f t="shared" si="8"/>
        <v>0</v>
      </c>
      <c r="AY29" s="445">
        <f t="shared" si="3"/>
        <v>0</v>
      </c>
    </row>
    <row r="30" spans="1:51" s="4" customFormat="1" ht="15" customHeight="1" x14ac:dyDescent="0.2">
      <c r="A30" s="196" t="s">
        <v>170</v>
      </c>
      <c r="B30" s="460" t="str">
        <f>+LEFT($E$5,5)&amp;"."&amp;A30&amp;"."&amp;$E$3</f>
        <v>ZK107.K258.number</v>
      </c>
      <c r="C30" s="344" t="s">
        <v>171</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3">
        <f t="shared" ref="R30:X30" si="13">SUM(R31:R41)</f>
        <v>0</v>
      </c>
      <c r="S30" s="413">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3">
        <f t="shared" si="14"/>
        <v>0</v>
      </c>
      <c r="AE30" s="413">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3">
        <f t="shared" si="14"/>
        <v>0</v>
      </c>
      <c r="AQ30" s="413">
        <f t="shared" si="14"/>
        <v>0</v>
      </c>
      <c r="AR30" s="269">
        <f t="shared" si="14"/>
        <v>0</v>
      </c>
      <c r="AS30" s="269">
        <f t="shared" si="14"/>
        <v>0</v>
      </c>
      <c r="AT30" s="269"/>
      <c r="AU30" s="269"/>
      <c r="AV30" s="269">
        <f t="shared" si="14"/>
        <v>0</v>
      </c>
      <c r="AW30" s="443">
        <f t="shared" si="7"/>
        <v>0</v>
      </c>
      <c r="AX30" s="444">
        <f t="shared" si="8"/>
        <v>0</v>
      </c>
      <c r="AY30" s="445">
        <f t="shared" si="3"/>
        <v>0</v>
      </c>
    </row>
    <row r="31" spans="1:51" s="4" customFormat="1" ht="15" customHeight="1" x14ac:dyDescent="0.2">
      <c r="A31" s="339"/>
      <c r="B31" s="470"/>
      <c r="C31" s="340"/>
      <c r="D31" s="340"/>
      <c r="E31" s="207"/>
      <c r="F31" s="371">
        <f t="shared" si="4"/>
        <v>0</v>
      </c>
      <c r="G31" s="249"/>
      <c r="H31" s="574">
        <f t="shared" si="5"/>
        <v>0</v>
      </c>
      <c r="I31" s="231"/>
      <c r="J31" s="371">
        <f t="shared" si="6"/>
        <v>0</v>
      </c>
      <c r="K31" s="249">
        <v>0</v>
      </c>
      <c r="L31" s="232"/>
      <c r="M31" s="249"/>
      <c r="N31" s="235"/>
      <c r="O31" s="235"/>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7"/>
        <v>0</v>
      </c>
      <c r="AX31" s="444">
        <f t="shared" si="8"/>
        <v>0</v>
      </c>
      <c r="AY31" s="445">
        <f t="shared" si="3"/>
        <v>0</v>
      </c>
    </row>
    <row r="32" spans="1:51" s="4" customFormat="1" ht="15" customHeight="1" x14ac:dyDescent="0.2">
      <c r="A32" s="339"/>
      <c r="B32" s="470"/>
      <c r="C32" s="340"/>
      <c r="D32" s="347"/>
      <c r="E32" s="343"/>
      <c r="F32" s="371">
        <f t="shared" si="4"/>
        <v>0</v>
      </c>
      <c r="G32" s="249">
        <v>0</v>
      </c>
      <c r="H32" s="574">
        <f t="shared" si="5"/>
        <v>0</v>
      </c>
      <c r="I32" s="231"/>
      <c r="J32" s="371">
        <f t="shared" si="6"/>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ref="AW32:AW40" si="15">SUM(P32:AV32)</f>
        <v>0</v>
      </c>
      <c r="AX32" s="444">
        <f t="shared" ref="AX32:AX40" si="16">+AW32+N32</f>
        <v>0</v>
      </c>
      <c r="AY32" s="445">
        <f t="shared" ref="AY32:AY40" si="17">+G32-AX32</f>
        <v>0</v>
      </c>
    </row>
    <row r="33" spans="1:51" s="4" customFormat="1" ht="15" customHeight="1" x14ac:dyDescent="0.2">
      <c r="A33" s="339"/>
      <c r="B33" s="470"/>
      <c r="C33" s="340"/>
      <c r="D33" s="347"/>
      <c r="E33" s="343"/>
      <c r="F33" s="371">
        <f t="shared" si="4"/>
        <v>0</v>
      </c>
      <c r="G33" s="249">
        <v>0</v>
      </c>
      <c r="H33" s="574">
        <f t="shared" si="5"/>
        <v>0</v>
      </c>
      <c r="I33" s="231"/>
      <c r="J33" s="371">
        <f t="shared" si="6"/>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15"/>
        <v>0</v>
      </c>
      <c r="AX33" s="444">
        <f t="shared" si="16"/>
        <v>0</v>
      </c>
      <c r="AY33" s="445">
        <f t="shared" si="17"/>
        <v>0</v>
      </c>
    </row>
    <row r="34" spans="1:51" s="4" customFormat="1" ht="15" customHeight="1" x14ac:dyDescent="0.2">
      <c r="A34" s="339"/>
      <c r="B34" s="470"/>
      <c r="C34" s="340"/>
      <c r="D34" s="347"/>
      <c r="E34" s="343"/>
      <c r="F34" s="371">
        <f t="shared" si="4"/>
        <v>0</v>
      </c>
      <c r="G34" s="249">
        <v>0</v>
      </c>
      <c r="H34" s="574">
        <f t="shared" si="5"/>
        <v>0</v>
      </c>
      <c r="I34" s="231"/>
      <c r="J34" s="371">
        <f t="shared" si="6"/>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15"/>
        <v>0</v>
      </c>
      <c r="AX34" s="444">
        <f t="shared" si="16"/>
        <v>0</v>
      </c>
      <c r="AY34" s="445">
        <f t="shared" si="17"/>
        <v>0</v>
      </c>
    </row>
    <row r="35" spans="1:51" s="4" customFormat="1" ht="15" customHeight="1" x14ac:dyDescent="0.2">
      <c r="A35" s="339"/>
      <c r="B35" s="470"/>
      <c r="C35" s="340"/>
      <c r="D35" s="347"/>
      <c r="E35" s="343"/>
      <c r="F35" s="371">
        <f t="shared" si="4"/>
        <v>0</v>
      </c>
      <c r="G35" s="249">
        <v>0</v>
      </c>
      <c r="H35" s="574">
        <f t="shared" si="5"/>
        <v>0</v>
      </c>
      <c r="I35" s="231"/>
      <c r="J35" s="371">
        <f t="shared" si="6"/>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15"/>
        <v>0</v>
      </c>
      <c r="AX35" s="444">
        <f t="shared" si="16"/>
        <v>0</v>
      </c>
      <c r="AY35" s="445">
        <f t="shared" si="17"/>
        <v>0</v>
      </c>
    </row>
    <row r="36" spans="1:51" s="4" customFormat="1" ht="15" customHeight="1" x14ac:dyDescent="0.2">
      <c r="A36" s="339"/>
      <c r="B36" s="470"/>
      <c r="C36" s="340"/>
      <c r="D36" s="347"/>
      <c r="E36" s="343"/>
      <c r="F36" s="371">
        <f t="shared" si="4"/>
        <v>0</v>
      </c>
      <c r="G36" s="249">
        <v>0</v>
      </c>
      <c r="H36" s="574">
        <f t="shared" si="5"/>
        <v>0</v>
      </c>
      <c r="I36" s="231"/>
      <c r="J36" s="371">
        <f t="shared" si="6"/>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15"/>
        <v>0</v>
      </c>
      <c r="AX36" s="444">
        <f t="shared" si="16"/>
        <v>0</v>
      </c>
      <c r="AY36" s="445">
        <f t="shared" si="17"/>
        <v>0</v>
      </c>
    </row>
    <row r="37" spans="1:51" s="4" customFormat="1" ht="15" customHeight="1" x14ac:dyDescent="0.2">
      <c r="A37" s="339"/>
      <c r="B37" s="470"/>
      <c r="C37" s="340"/>
      <c r="D37" s="347"/>
      <c r="E37" s="343"/>
      <c r="F37" s="371">
        <f t="shared" si="4"/>
        <v>0</v>
      </c>
      <c r="G37" s="249">
        <v>0</v>
      </c>
      <c r="H37" s="574">
        <f t="shared" si="5"/>
        <v>0</v>
      </c>
      <c r="I37" s="231"/>
      <c r="J37" s="371">
        <f t="shared" si="6"/>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15"/>
        <v>0</v>
      </c>
      <c r="AX37" s="444">
        <f t="shared" si="16"/>
        <v>0</v>
      </c>
      <c r="AY37" s="445">
        <f t="shared" si="17"/>
        <v>0</v>
      </c>
    </row>
    <row r="38" spans="1:51" s="4" customFormat="1" ht="15" customHeight="1" x14ac:dyDescent="0.2">
      <c r="A38" s="339"/>
      <c r="B38" s="550" t="s">
        <v>349</v>
      </c>
      <c r="C38" s="340"/>
      <c r="D38" s="347"/>
      <c r="E38" s="343"/>
      <c r="F38" s="371">
        <f t="shared" si="4"/>
        <v>0</v>
      </c>
      <c r="G38" s="249">
        <v>0</v>
      </c>
      <c r="H38" s="574">
        <f t="shared" si="5"/>
        <v>0</v>
      </c>
      <c r="I38" s="231"/>
      <c r="J38" s="371">
        <f t="shared" si="6"/>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15"/>
        <v>0</v>
      </c>
      <c r="AX38" s="444">
        <f t="shared" si="16"/>
        <v>0</v>
      </c>
      <c r="AY38" s="445">
        <f t="shared" si="17"/>
        <v>0</v>
      </c>
    </row>
    <row r="39" spans="1:51" s="4" customFormat="1" ht="15" customHeight="1" x14ac:dyDescent="0.2">
      <c r="A39" s="339"/>
      <c r="B39" s="470"/>
      <c r="C39" s="340"/>
      <c r="D39" s="347"/>
      <c r="E39" s="343"/>
      <c r="F39" s="371">
        <f t="shared" si="4"/>
        <v>0</v>
      </c>
      <c r="G39" s="249">
        <v>0</v>
      </c>
      <c r="H39" s="574">
        <f t="shared" si="5"/>
        <v>0</v>
      </c>
      <c r="I39" s="231"/>
      <c r="J39" s="371">
        <f t="shared" si="6"/>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15"/>
        <v>0</v>
      </c>
      <c r="AX39" s="444">
        <f t="shared" si="16"/>
        <v>0</v>
      </c>
      <c r="AY39" s="445">
        <f t="shared" si="17"/>
        <v>0</v>
      </c>
    </row>
    <row r="40" spans="1:51" s="4" customFormat="1" ht="15" customHeight="1" x14ac:dyDescent="0.2">
      <c r="A40" s="346"/>
      <c r="B40" s="472" t="str">
        <f>+B30</f>
        <v>ZK107.K258.number</v>
      </c>
      <c r="C40" s="347"/>
      <c r="D40" s="347"/>
      <c r="E40" s="343"/>
      <c r="F40" s="371">
        <f t="shared" si="4"/>
        <v>0</v>
      </c>
      <c r="G40" s="249">
        <v>0</v>
      </c>
      <c r="H40" s="574">
        <f t="shared" si="5"/>
        <v>0</v>
      </c>
      <c r="I40" s="231"/>
      <c r="J40" s="371">
        <f t="shared" si="6"/>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15"/>
        <v>0</v>
      </c>
      <c r="AX40" s="444">
        <f t="shared" si="16"/>
        <v>0</v>
      </c>
      <c r="AY40" s="445">
        <f t="shared" si="17"/>
        <v>0</v>
      </c>
    </row>
    <row r="41" spans="1:51" s="4" customFormat="1" ht="15" customHeight="1" thickBot="1" x14ac:dyDescent="0.25">
      <c r="A41" s="170"/>
      <c r="B41" s="462"/>
      <c r="C41" s="274" t="s">
        <v>390</v>
      </c>
      <c r="D41" s="274"/>
      <c r="E41" s="205"/>
      <c r="F41" s="371">
        <f t="shared" si="4"/>
        <v>0</v>
      </c>
      <c r="G41" s="277">
        <v>0</v>
      </c>
      <c r="H41" s="581">
        <f t="shared" si="5"/>
        <v>0</v>
      </c>
      <c r="I41" s="227"/>
      <c r="J41" s="371">
        <f t="shared" si="6"/>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7"/>
        <v>0</v>
      </c>
      <c r="AX41" s="444">
        <f t="shared" si="8"/>
        <v>0</v>
      </c>
      <c r="AY41" s="445">
        <f t="shared" si="3"/>
        <v>0</v>
      </c>
    </row>
    <row r="42" spans="1:51" s="4" customFormat="1" ht="15" customHeight="1" x14ac:dyDescent="0.2">
      <c r="A42" s="196" t="s">
        <v>172</v>
      </c>
      <c r="B42" s="460" t="str">
        <f>+LEFT($E$5,5)&amp;"."&amp;A42&amp;"."&amp;$E$3</f>
        <v>ZK107.K259.number</v>
      </c>
      <c r="C42" s="344" t="s">
        <v>173</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3">
        <f t="shared" ref="R42:X42" si="19">SUM(R43:R46)</f>
        <v>0</v>
      </c>
      <c r="S42" s="413">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3">
        <f t="shared" si="20"/>
        <v>0</v>
      </c>
      <c r="AE42" s="413">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3">
        <f t="shared" si="20"/>
        <v>0</v>
      </c>
      <c r="AQ42" s="413">
        <f t="shared" si="20"/>
        <v>0</v>
      </c>
      <c r="AR42" s="269">
        <f t="shared" si="20"/>
        <v>0</v>
      </c>
      <c r="AS42" s="269">
        <f t="shared" si="20"/>
        <v>0</v>
      </c>
      <c r="AT42" s="269"/>
      <c r="AU42" s="269"/>
      <c r="AV42" s="269">
        <f t="shared" si="20"/>
        <v>0</v>
      </c>
      <c r="AW42" s="443">
        <f t="shared" si="7"/>
        <v>0</v>
      </c>
      <c r="AX42" s="444">
        <f t="shared" si="8"/>
        <v>0</v>
      </c>
      <c r="AY42" s="445">
        <f t="shared" si="3"/>
        <v>0</v>
      </c>
    </row>
    <row r="43" spans="1:51" s="4" customFormat="1" ht="15" customHeight="1" x14ac:dyDescent="0.2">
      <c r="A43" s="345"/>
      <c r="B43" s="471"/>
      <c r="C43" s="340"/>
      <c r="D43" s="340"/>
      <c r="E43" s="207"/>
      <c r="F43" s="371">
        <f t="shared" si="4"/>
        <v>0</v>
      </c>
      <c r="G43" s="249">
        <v>0</v>
      </c>
      <c r="H43" s="574">
        <f t="shared" si="5"/>
        <v>0</v>
      </c>
      <c r="I43" s="231"/>
      <c r="J43" s="371">
        <f t="shared" si="6"/>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7"/>
        <v>0</v>
      </c>
      <c r="AX43" s="444">
        <f t="shared" si="8"/>
        <v>0</v>
      </c>
      <c r="AY43" s="445">
        <f t="shared" si="3"/>
        <v>0</v>
      </c>
    </row>
    <row r="44" spans="1:51" s="4" customFormat="1" ht="15" customHeight="1" x14ac:dyDescent="0.2">
      <c r="A44" s="339"/>
      <c r="B44" s="471"/>
      <c r="C44" s="340"/>
      <c r="D44" s="347"/>
      <c r="E44" s="343"/>
      <c r="F44" s="371">
        <f t="shared" si="4"/>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x14ac:dyDescent="0.2">
      <c r="A45" s="345"/>
      <c r="B45" s="471" t="str">
        <f>+B42</f>
        <v>ZK107.K259.number</v>
      </c>
      <c r="C45" s="340"/>
      <c r="D45" s="347"/>
      <c r="E45" s="343"/>
      <c r="F45" s="371">
        <f t="shared" si="4"/>
        <v>0</v>
      </c>
      <c r="G45" s="249">
        <v>0</v>
      </c>
      <c r="H45" s="574">
        <f t="shared" si="5"/>
        <v>0</v>
      </c>
      <c r="I45" s="231"/>
      <c r="J45" s="371">
        <f t="shared" si="6"/>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SUM(P45:AV45)</f>
        <v>0</v>
      </c>
      <c r="AX45" s="444">
        <f>+AW45+N45</f>
        <v>0</v>
      </c>
      <c r="AY45" s="445">
        <f>+G45-AX45</f>
        <v>0</v>
      </c>
    </row>
    <row r="46" spans="1:51" s="4" customFormat="1" ht="15" customHeight="1" thickBot="1" x14ac:dyDescent="0.25">
      <c r="A46" s="169"/>
      <c r="B46" s="463"/>
      <c r="C46" s="274" t="s">
        <v>390</v>
      </c>
      <c r="D46" s="274"/>
      <c r="E46" s="205"/>
      <c r="F46" s="371">
        <f t="shared" si="4"/>
        <v>0</v>
      </c>
      <c r="G46" s="277">
        <v>0</v>
      </c>
      <c r="H46" s="581">
        <f t="shared" si="5"/>
        <v>0</v>
      </c>
      <c r="I46" s="227"/>
      <c r="J46" s="371">
        <f t="shared" si="6"/>
        <v>0</v>
      </c>
      <c r="K46" s="277">
        <v>0</v>
      </c>
      <c r="L46" s="228"/>
      <c r="M46" s="277"/>
      <c r="N46" s="570">
        <f>+IFERROR(VLOOKUP(B45,Sheet1!B:D,2,FALSE),0)</f>
        <v>0</v>
      </c>
      <c r="O46" s="570">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7"/>
        <v>0</v>
      </c>
      <c r="AX46" s="444">
        <f t="shared" si="8"/>
        <v>0</v>
      </c>
      <c r="AY46" s="445">
        <f t="shared" si="3"/>
        <v>0</v>
      </c>
    </row>
    <row r="47" spans="1:51" s="4" customFormat="1" ht="15" customHeight="1" x14ac:dyDescent="0.2">
      <c r="A47" s="196" t="s">
        <v>174</v>
      </c>
      <c r="B47" s="460" t="str">
        <f>+LEFT($E$5,5)&amp;"."&amp;A47&amp;"."&amp;$E$3</f>
        <v>ZK107.K260.number</v>
      </c>
      <c r="C47" s="344" t="s">
        <v>175</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3">
        <f t="shared" ref="R47:X47" si="22">SUM(R48:R53)</f>
        <v>0</v>
      </c>
      <c r="S47" s="413">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3">
        <f t="shared" si="23"/>
        <v>0</v>
      </c>
      <c r="AE47" s="413">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3">
        <f t="shared" si="23"/>
        <v>0</v>
      </c>
      <c r="AQ47" s="413">
        <f t="shared" si="23"/>
        <v>0</v>
      </c>
      <c r="AR47" s="269">
        <f t="shared" si="23"/>
        <v>0</v>
      </c>
      <c r="AS47" s="269">
        <f t="shared" si="23"/>
        <v>0</v>
      </c>
      <c r="AT47" s="269"/>
      <c r="AU47" s="269"/>
      <c r="AV47" s="269">
        <f t="shared" si="23"/>
        <v>0</v>
      </c>
      <c r="AW47" s="443">
        <f t="shared" si="7"/>
        <v>0</v>
      </c>
      <c r="AX47" s="444">
        <f t="shared" si="8"/>
        <v>0</v>
      </c>
      <c r="AY47" s="445">
        <f t="shared" si="3"/>
        <v>0</v>
      </c>
    </row>
    <row r="48" spans="1:51" s="4" customFormat="1" ht="15" customHeight="1" x14ac:dyDescent="0.2">
      <c r="A48" s="345"/>
      <c r="B48" s="471"/>
      <c r="C48" s="340"/>
      <c r="D48" s="340"/>
      <c r="E48" s="207"/>
      <c r="F48" s="371">
        <f t="shared" si="4"/>
        <v>0</v>
      </c>
      <c r="G48" s="249">
        <v>0</v>
      </c>
      <c r="H48" s="574">
        <f t="shared" si="5"/>
        <v>0</v>
      </c>
      <c r="I48" s="231"/>
      <c r="J48" s="371">
        <f t="shared" si="6"/>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7"/>
        <v>0</v>
      </c>
      <c r="AX48" s="444">
        <f t="shared" si="8"/>
        <v>0</v>
      </c>
      <c r="AY48" s="445">
        <f t="shared" si="3"/>
        <v>0</v>
      </c>
    </row>
    <row r="49" spans="1:51" s="4" customFormat="1" ht="15" customHeight="1" x14ac:dyDescent="0.2">
      <c r="A49" s="345"/>
      <c r="B49" s="471"/>
      <c r="C49" s="340"/>
      <c r="D49" s="347"/>
      <c r="E49" s="343"/>
      <c r="F49" s="371">
        <f t="shared" si="4"/>
        <v>0</v>
      </c>
      <c r="G49" s="249">
        <v>0</v>
      </c>
      <c r="H49" s="574">
        <f t="shared" si="5"/>
        <v>0</v>
      </c>
      <c r="I49" s="231"/>
      <c r="J49" s="371">
        <f t="shared" si="6"/>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x14ac:dyDescent="0.2">
      <c r="A50" s="345"/>
      <c r="B50" s="471"/>
      <c r="C50" s="340"/>
      <c r="D50" s="347"/>
      <c r="E50" s="343"/>
      <c r="F50" s="371">
        <f t="shared" si="4"/>
        <v>0</v>
      </c>
      <c r="G50" s="249">
        <v>0</v>
      </c>
      <c r="H50" s="574">
        <f t="shared" si="5"/>
        <v>0</v>
      </c>
      <c r="I50" s="231"/>
      <c r="J50" s="371">
        <f t="shared" si="6"/>
        <v>0</v>
      </c>
      <c r="K50" s="249">
        <v>0</v>
      </c>
      <c r="L50" s="232"/>
      <c r="M50" s="249"/>
      <c r="N50" s="266"/>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SUM(P50:AV50)</f>
        <v>0</v>
      </c>
      <c r="AX50" s="444">
        <f>+AW50+N50</f>
        <v>0</v>
      </c>
      <c r="AY50" s="445">
        <f>+G50-AX50</f>
        <v>0</v>
      </c>
    </row>
    <row r="51" spans="1:51" s="4" customFormat="1" ht="15" customHeight="1" x14ac:dyDescent="0.2">
      <c r="A51" s="339"/>
      <c r="B51" s="470"/>
      <c r="C51" s="340"/>
      <c r="D51" s="347"/>
      <c r="E51" s="343"/>
      <c r="F51" s="371">
        <f t="shared" si="4"/>
        <v>0</v>
      </c>
      <c r="G51" s="249">
        <v>0</v>
      </c>
      <c r="H51" s="574">
        <f t="shared" si="5"/>
        <v>0</v>
      </c>
      <c r="I51" s="231"/>
      <c r="J51" s="371">
        <f t="shared" si="6"/>
        <v>0</v>
      </c>
      <c r="K51" s="249">
        <v>0</v>
      </c>
      <c r="L51" s="232"/>
      <c r="M51" s="249"/>
      <c r="N51" s="266"/>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SUM(P51:AV51)</f>
        <v>0</v>
      </c>
      <c r="AX51" s="444">
        <f>+AW51+N51</f>
        <v>0</v>
      </c>
      <c r="AY51" s="445">
        <f>+G51-AX51</f>
        <v>0</v>
      </c>
    </row>
    <row r="52" spans="1:51" s="4" customFormat="1" ht="15" customHeight="1" x14ac:dyDescent="0.2">
      <c r="A52" s="345"/>
      <c r="B52" s="471" t="str">
        <f>+B47</f>
        <v>ZK107.K260.number</v>
      </c>
      <c r="C52" s="340"/>
      <c r="D52" s="347"/>
      <c r="E52" s="343"/>
      <c r="F52" s="371">
        <f t="shared" si="4"/>
        <v>0</v>
      </c>
      <c r="G52" s="249">
        <v>0</v>
      </c>
      <c r="H52" s="574">
        <f t="shared" si="5"/>
        <v>0</v>
      </c>
      <c r="I52" s="231"/>
      <c r="J52" s="371">
        <f t="shared" si="6"/>
        <v>0</v>
      </c>
      <c r="K52" s="249">
        <v>0</v>
      </c>
      <c r="L52" s="232"/>
      <c r="M52" s="249"/>
      <c r="N52" s="235"/>
      <c r="O52" s="235"/>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thickBot="1" x14ac:dyDescent="0.25">
      <c r="A53" s="356"/>
      <c r="B53" s="494"/>
      <c r="C53" s="347" t="s">
        <v>390</v>
      </c>
      <c r="D53" s="347"/>
      <c r="E53" s="205"/>
      <c r="F53" s="371">
        <f t="shared" si="4"/>
        <v>0</v>
      </c>
      <c r="G53" s="277">
        <v>0</v>
      </c>
      <c r="H53" s="581">
        <f t="shared" si="5"/>
        <v>0</v>
      </c>
      <c r="I53" s="227"/>
      <c r="J53" s="371">
        <f t="shared" si="6"/>
        <v>0</v>
      </c>
      <c r="K53" s="277">
        <v>0</v>
      </c>
      <c r="L53" s="228"/>
      <c r="M53" s="277"/>
      <c r="N53" s="570">
        <f>+IFERROR(VLOOKUP(B52,Sheet1!B:D,2,FALSE),0)</f>
        <v>0</v>
      </c>
      <c r="O53" s="570">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7"/>
        <v>0</v>
      </c>
      <c r="AX53" s="444">
        <f t="shared" si="8"/>
        <v>0</v>
      </c>
      <c r="AY53" s="445">
        <f t="shared" si="3"/>
        <v>0</v>
      </c>
    </row>
    <row r="54" spans="1:51" s="4" customFormat="1" ht="15" customHeight="1" x14ac:dyDescent="0.2">
      <c r="A54" s="350" t="s">
        <v>176</v>
      </c>
      <c r="B54" s="602" t="str">
        <f>+LEFT($E$5,5)&amp;"."&amp;A54&amp;"."&amp;$E$3</f>
        <v>ZK107.K261.number</v>
      </c>
      <c r="C54" s="341" t="s">
        <v>177</v>
      </c>
      <c r="D54" s="603"/>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3">
        <f t="shared" ref="R54:X54" si="25">SUM(R55:R63)</f>
        <v>0</v>
      </c>
      <c r="S54" s="413">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3">
        <f t="shared" si="26"/>
        <v>0</v>
      </c>
      <c r="AE54" s="413">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3">
        <f t="shared" si="26"/>
        <v>0</v>
      </c>
      <c r="AQ54" s="413">
        <f t="shared" si="26"/>
        <v>0</v>
      </c>
      <c r="AR54" s="269">
        <f t="shared" si="26"/>
        <v>0</v>
      </c>
      <c r="AS54" s="269">
        <f t="shared" si="26"/>
        <v>0</v>
      </c>
      <c r="AT54" s="269"/>
      <c r="AU54" s="269"/>
      <c r="AV54" s="269">
        <f t="shared" si="26"/>
        <v>0</v>
      </c>
      <c r="AW54" s="443">
        <f t="shared" si="7"/>
        <v>0</v>
      </c>
      <c r="AX54" s="444">
        <f t="shared" si="8"/>
        <v>0</v>
      </c>
      <c r="AY54" s="445">
        <f t="shared" si="3"/>
        <v>0</v>
      </c>
    </row>
    <row r="55" spans="1:51" s="4" customFormat="1" ht="13.5" customHeight="1" x14ac:dyDescent="0.2">
      <c r="A55" s="337"/>
      <c r="B55" s="469"/>
      <c r="C55" s="338"/>
      <c r="D55" s="338"/>
      <c r="E55" s="207"/>
      <c r="F55" s="371">
        <f t="shared" si="4"/>
        <v>0</v>
      </c>
      <c r="G55" s="249">
        <v>0</v>
      </c>
      <c r="H55" s="574">
        <f t="shared" si="5"/>
        <v>0</v>
      </c>
      <c r="I55" s="231"/>
      <c r="J55" s="371">
        <f t="shared" si="6"/>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7"/>
        <v>0</v>
      </c>
      <c r="AX55" s="444">
        <f t="shared" si="8"/>
        <v>0</v>
      </c>
      <c r="AY55" s="445">
        <f t="shared" si="3"/>
        <v>0</v>
      </c>
    </row>
    <row r="56" spans="1:51" s="4" customFormat="1" ht="13.5" customHeight="1" x14ac:dyDescent="0.2">
      <c r="A56" s="337"/>
      <c r="B56" s="469"/>
      <c r="C56" s="338"/>
      <c r="D56" s="352"/>
      <c r="E56" s="343"/>
      <c r="F56" s="371">
        <f t="shared" si="4"/>
        <v>0</v>
      </c>
      <c r="G56" s="249">
        <v>0</v>
      </c>
      <c r="H56" s="574">
        <f t="shared" si="5"/>
        <v>0</v>
      </c>
      <c r="I56" s="231"/>
      <c r="J56" s="371">
        <f t="shared" si="6"/>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ref="AW56:AW62" si="27">SUM(P56:AV56)</f>
        <v>0</v>
      </c>
      <c r="AX56" s="444">
        <f t="shared" ref="AX56:AX62" si="28">+AW56+N56</f>
        <v>0</v>
      </c>
      <c r="AY56" s="445">
        <f t="shared" ref="AY56:AY62" si="29">+G56-AX56</f>
        <v>0</v>
      </c>
    </row>
    <row r="57" spans="1:51" s="4" customFormat="1" ht="13.5" customHeight="1" x14ac:dyDescent="0.2">
      <c r="A57" s="337"/>
      <c r="B57" s="469"/>
      <c r="C57" s="338"/>
      <c r="D57" s="352"/>
      <c r="E57" s="343"/>
      <c r="F57" s="371">
        <f t="shared" si="4"/>
        <v>0</v>
      </c>
      <c r="G57" s="249">
        <v>0</v>
      </c>
      <c r="H57" s="574">
        <f t="shared" si="5"/>
        <v>0</v>
      </c>
      <c r="I57" s="231"/>
      <c r="J57" s="371">
        <f t="shared" si="6"/>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27"/>
        <v>0</v>
      </c>
      <c r="AX57" s="444">
        <f t="shared" si="28"/>
        <v>0</v>
      </c>
      <c r="AY57" s="445">
        <f t="shared" si="29"/>
        <v>0</v>
      </c>
    </row>
    <row r="58" spans="1:51" s="4" customFormat="1" ht="13.5" customHeight="1" x14ac:dyDescent="0.2">
      <c r="A58" s="337"/>
      <c r="B58" s="469"/>
      <c r="C58" s="338"/>
      <c r="D58" s="352"/>
      <c r="E58" s="343"/>
      <c r="F58" s="371">
        <f t="shared" si="4"/>
        <v>0</v>
      </c>
      <c r="G58" s="249">
        <v>0</v>
      </c>
      <c r="H58" s="574">
        <f t="shared" si="5"/>
        <v>0</v>
      </c>
      <c r="I58" s="231"/>
      <c r="J58" s="371">
        <f t="shared" si="6"/>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27"/>
        <v>0</v>
      </c>
      <c r="AX58" s="444">
        <f t="shared" si="28"/>
        <v>0</v>
      </c>
      <c r="AY58" s="445">
        <f t="shared" si="29"/>
        <v>0</v>
      </c>
    </row>
    <row r="59" spans="1:51" s="4" customFormat="1" ht="13.5" customHeight="1" x14ac:dyDescent="0.2">
      <c r="A59" s="337"/>
      <c r="B59" s="469"/>
      <c r="C59" s="338"/>
      <c r="D59" s="352"/>
      <c r="E59" s="343"/>
      <c r="F59" s="371">
        <f t="shared" si="4"/>
        <v>0</v>
      </c>
      <c r="G59" s="249">
        <v>0</v>
      </c>
      <c r="H59" s="574">
        <f t="shared" si="5"/>
        <v>0</v>
      </c>
      <c r="I59" s="231"/>
      <c r="J59" s="371">
        <f t="shared" si="6"/>
        <v>0</v>
      </c>
      <c r="K59" s="249">
        <v>0</v>
      </c>
      <c r="L59" s="232"/>
      <c r="M59" s="249"/>
      <c r="N59" s="266"/>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443">
        <f t="shared" si="27"/>
        <v>0</v>
      </c>
      <c r="AX59" s="444">
        <f t="shared" si="28"/>
        <v>0</v>
      </c>
      <c r="AY59" s="445">
        <f t="shared" si="29"/>
        <v>0</v>
      </c>
    </row>
    <row r="60" spans="1:51" s="4" customFormat="1" ht="13.5" customHeight="1" x14ac:dyDescent="0.2">
      <c r="A60" s="337"/>
      <c r="B60" s="469"/>
      <c r="C60" s="338"/>
      <c r="D60" s="352"/>
      <c r="E60" s="343"/>
      <c r="F60" s="371">
        <f t="shared" si="4"/>
        <v>0</v>
      </c>
      <c r="G60" s="249">
        <v>0</v>
      </c>
      <c r="H60" s="574">
        <f t="shared" si="5"/>
        <v>0</v>
      </c>
      <c r="I60" s="231"/>
      <c r="J60" s="371">
        <f t="shared" si="6"/>
        <v>0</v>
      </c>
      <c r="K60" s="249">
        <v>0</v>
      </c>
      <c r="L60" s="232"/>
      <c r="M60" s="249"/>
      <c r="N60" s="266"/>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27"/>
        <v>0</v>
      </c>
      <c r="AX60" s="444">
        <f t="shared" si="28"/>
        <v>0</v>
      </c>
      <c r="AY60" s="445">
        <f t="shared" si="29"/>
        <v>0</v>
      </c>
    </row>
    <row r="61" spans="1:51" s="4" customFormat="1" ht="13.5" customHeight="1" x14ac:dyDescent="0.2">
      <c r="A61" s="337"/>
      <c r="B61" s="469"/>
      <c r="C61" s="338"/>
      <c r="D61" s="352"/>
      <c r="E61" s="343"/>
      <c r="F61" s="371">
        <f t="shared" si="4"/>
        <v>0</v>
      </c>
      <c r="G61" s="249">
        <v>0</v>
      </c>
      <c r="H61" s="574">
        <f t="shared" si="5"/>
        <v>0</v>
      </c>
      <c r="I61" s="231"/>
      <c r="J61" s="371">
        <f t="shared" si="6"/>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7"/>
        <v>0</v>
      </c>
      <c r="AX61" s="444">
        <f t="shared" si="28"/>
        <v>0</v>
      </c>
      <c r="AY61" s="445">
        <f t="shared" si="29"/>
        <v>0</v>
      </c>
    </row>
    <row r="62" spans="1:51" s="4" customFormat="1" ht="13.5" customHeight="1" x14ac:dyDescent="0.2">
      <c r="A62" s="150"/>
      <c r="B62" s="461" t="str">
        <f>+B54</f>
        <v>ZK107.K261.number</v>
      </c>
      <c r="C62" s="352"/>
      <c r="D62" s="352"/>
      <c r="E62" s="343"/>
      <c r="F62" s="371">
        <f t="shared" si="4"/>
        <v>0</v>
      </c>
      <c r="G62" s="249">
        <v>0</v>
      </c>
      <c r="H62" s="574">
        <f t="shared" si="5"/>
        <v>0</v>
      </c>
      <c r="I62" s="231"/>
      <c r="J62" s="371">
        <f t="shared" si="6"/>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si="27"/>
        <v>0</v>
      </c>
      <c r="AX62" s="444">
        <f t="shared" si="28"/>
        <v>0</v>
      </c>
      <c r="AY62" s="445">
        <f t="shared" si="29"/>
        <v>0</v>
      </c>
    </row>
    <row r="63" spans="1:51" s="4" customFormat="1" ht="15" customHeight="1" thickBot="1" x14ac:dyDescent="0.25">
      <c r="A63" s="169"/>
      <c r="B63" s="463"/>
      <c r="C63" s="274" t="s">
        <v>390</v>
      </c>
      <c r="D63" s="274"/>
      <c r="E63" s="205"/>
      <c r="F63" s="371">
        <f t="shared" si="4"/>
        <v>0</v>
      </c>
      <c r="G63" s="277">
        <v>0</v>
      </c>
      <c r="H63" s="581">
        <f t="shared" si="5"/>
        <v>0</v>
      </c>
      <c r="I63" s="227"/>
      <c r="J63" s="371">
        <f t="shared" si="6"/>
        <v>0</v>
      </c>
      <c r="K63" s="277">
        <v>0</v>
      </c>
      <c r="L63" s="228"/>
      <c r="M63" s="277"/>
      <c r="N63" s="570">
        <f>+IFERROR(VLOOKUP(B62,Sheet1!B:D,2,FALSE),0)</f>
        <v>0</v>
      </c>
      <c r="O63" s="570">
        <f>+IFERROR(VLOOKUP(B62,Sheet1!B:D,3,FALSE)+VLOOKUP(B62,Sheet1!B:E,4,FALSE),0)</f>
        <v>0</v>
      </c>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7"/>
        <v>0</v>
      </c>
      <c r="AX63" s="444">
        <f t="shared" si="8"/>
        <v>0</v>
      </c>
      <c r="AY63" s="445">
        <f t="shared" si="3"/>
        <v>0</v>
      </c>
    </row>
    <row r="64" spans="1:51" s="4" customFormat="1" ht="15" customHeight="1" x14ac:dyDescent="0.2">
      <c r="A64" s="196" t="s">
        <v>179</v>
      </c>
      <c r="B64" s="460" t="str">
        <f>+LEFT($E$5,5)&amp;"."&amp;A64&amp;"."&amp;$E$3</f>
        <v>ZK107.K145.number</v>
      </c>
      <c r="C64" s="344" t="s">
        <v>180</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3">
        <f t="shared" ref="R64:X64" si="31">SUM(R65:R69)</f>
        <v>0</v>
      </c>
      <c r="S64" s="413">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3">
        <f t="shared" si="32"/>
        <v>0</v>
      </c>
      <c r="AE64" s="413">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3">
        <f t="shared" si="32"/>
        <v>0</v>
      </c>
      <c r="AQ64" s="413">
        <f t="shared" si="32"/>
        <v>0</v>
      </c>
      <c r="AR64" s="269">
        <f t="shared" si="32"/>
        <v>0</v>
      </c>
      <c r="AS64" s="269">
        <f t="shared" si="32"/>
        <v>0</v>
      </c>
      <c r="AT64" s="269">
        <f t="shared" si="32"/>
        <v>0</v>
      </c>
      <c r="AU64" s="269">
        <f t="shared" si="32"/>
        <v>0</v>
      </c>
      <c r="AV64" s="269">
        <f t="shared" si="32"/>
        <v>0</v>
      </c>
      <c r="AW64" s="443">
        <f t="shared" si="7"/>
        <v>0</v>
      </c>
      <c r="AX64" s="444">
        <f t="shared" si="8"/>
        <v>0</v>
      </c>
      <c r="AY64" s="445">
        <f t="shared" si="3"/>
        <v>0</v>
      </c>
    </row>
    <row r="65" spans="1:51" s="4" customFormat="1" ht="15" customHeight="1" x14ac:dyDescent="0.2">
      <c r="A65" s="339"/>
      <c r="B65" s="470"/>
      <c r="C65" s="340"/>
      <c r="D65" s="340"/>
      <c r="E65" s="207"/>
      <c r="F65" s="371">
        <f t="shared" si="4"/>
        <v>0</v>
      </c>
      <c r="G65" s="249">
        <v>0</v>
      </c>
      <c r="H65" s="574">
        <f t="shared" si="5"/>
        <v>0</v>
      </c>
      <c r="I65" s="231"/>
      <c r="J65" s="371">
        <f t="shared" si="6"/>
        <v>0</v>
      </c>
      <c r="K65" s="249">
        <v>0</v>
      </c>
      <c r="L65" s="232"/>
      <c r="M65" s="249"/>
      <c r="N65" s="235"/>
      <c r="O65" s="235"/>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7"/>
        <v>0</v>
      </c>
      <c r="AX65" s="444">
        <f t="shared" si="8"/>
        <v>0</v>
      </c>
      <c r="AY65" s="445">
        <f t="shared" si="3"/>
        <v>0</v>
      </c>
    </row>
    <row r="66" spans="1:51" s="4" customFormat="1" ht="15" customHeight="1" x14ac:dyDescent="0.2">
      <c r="A66" s="339"/>
      <c r="B66" s="470"/>
      <c r="C66" s="340"/>
      <c r="D66" s="347"/>
      <c r="E66" s="343"/>
      <c r="F66" s="371">
        <f t="shared" si="4"/>
        <v>0</v>
      </c>
      <c r="G66" s="249">
        <v>0</v>
      </c>
      <c r="H66" s="574">
        <f t="shared" si="5"/>
        <v>0</v>
      </c>
      <c r="I66" s="231"/>
      <c r="J66" s="371">
        <f t="shared" si="6"/>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SUM(P66:AV66)</f>
        <v>0</v>
      </c>
      <c r="AX66" s="444">
        <f>+AW66+N66</f>
        <v>0</v>
      </c>
      <c r="AY66" s="445">
        <f>+G66-AX66</f>
        <v>0</v>
      </c>
    </row>
    <row r="67" spans="1:51" s="4" customFormat="1" ht="15" customHeight="1" x14ac:dyDescent="0.2">
      <c r="A67" s="339"/>
      <c r="B67" s="470"/>
      <c r="C67" s="340"/>
      <c r="D67" s="347"/>
      <c r="E67" s="343"/>
      <c r="F67" s="371">
        <f t="shared" si="4"/>
        <v>0</v>
      </c>
      <c r="G67" s="249">
        <v>0</v>
      </c>
      <c r="H67" s="574">
        <f t="shared" si="5"/>
        <v>0</v>
      </c>
      <c r="I67" s="231"/>
      <c r="J67" s="371">
        <f t="shared" si="6"/>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SUM(P67:AV67)</f>
        <v>0</v>
      </c>
      <c r="AX67" s="444">
        <f>+AW67+N67</f>
        <v>0</v>
      </c>
      <c r="AY67" s="445">
        <f>+G67-AX67</f>
        <v>0</v>
      </c>
    </row>
    <row r="68" spans="1:51" s="4" customFormat="1" ht="15" customHeight="1" x14ac:dyDescent="0.2">
      <c r="A68" s="339"/>
      <c r="B68" s="470" t="str">
        <f>+B64</f>
        <v>ZK107.K145.number</v>
      </c>
      <c r="C68" s="340"/>
      <c r="D68" s="347"/>
      <c r="E68" s="343"/>
      <c r="F68" s="371">
        <f t="shared" si="4"/>
        <v>0</v>
      </c>
      <c r="G68" s="249">
        <v>0</v>
      </c>
      <c r="H68" s="574">
        <f t="shared" si="5"/>
        <v>0</v>
      </c>
      <c r="I68" s="231"/>
      <c r="J68" s="371">
        <f t="shared" si="6"/>
        <v>0</v>
      </c>
      <c r="K68" s="249">
        <v>0</v>
      </c>
      <c r="L68" s="232"/>
      <c r="M68" s="249"/>
      <c r="N68" s="266"/>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443">
        <f>SUM(P68:AV68)</f>
        <v>0</v>
      </c>
      <c r="AX68" s="444">
        <f>+AW68+N68</f>
        <v>0</v>
      </c>
      <c r="AY68" s="445">
        <f>+G68-AX68</f>
        <v>0</v>
      </c>
    </row>
    <row r="69" spans="1:51" s="4" customFormat="1" ht="15" customHeight="1" thickBot="1" x14ac:dyDescent="0.25">
      <c r="A69" s="169"/>
      <c r="B69" s="463"/>
      <c r="C69" s="274" t="s">
        <v>390</v>
      </c>
      <c r="D69" s="274"/>
      <c r="E69" s="205"/>
      <c r="F69" s="371">
        <f t="shared" si="4"/>
        <v>0</v>
      </c>
      <c r="G69" s="277">
        <v>0</v>
      </c>
      <c r="H69" s="581">
        <f t="shared" si="5"/>
        <v>0</v>
      </c>
      <c r="I69" s="227"/>
      <c r="J69" s="371">
        <f t="shared" si="6"/>
        <v>0</v>
      </c>
      <c r="K69" s="277">
        <v>0</v>
      </c>
      <c r="L69" s="228"/>
      <c r="M69" s="277"/>
      <c r="N69" s="570">
        <f>+IFERROR(VLOOKUP(B68,Sheet1!B:D,2,FALSE),0)</f>
        <v>0</v>
      </c>
      <c r="O69" s="57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7"/>
        <v>0</v>
      </c>
      <c r="AX69" s="444">
        <f t="shared" si="8"/>
        <v>0</v>
      </c>
      <c r="AY69" s="445">
        <f t="shared" si="3"/>
        <v>0</v>
      </c>
    </row>
    <row r="70" spans="1:51" s="4" customFormat="1" ht="15" customHeight="1" x14ac:dyDescent="0.2">
      <c r="A70" s="196" t="s">
        <v>181</v>
      </c>
      <c r="B70" s="460" t="str">
        <f>+LEFT($E$5,5)&amp;"."&amp;A70&amp;"."&amp;$E$3</f>
        <v>ZK107.K137.number</v>
      </c>
      <c r="C70" s="344" t="s">
        <v>182</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3">
        <f t="shared" ref="R70:X70" si="34">SUM(R71:R72)</f>
        <v>0</v>
      </c>
      <c r="S70" s="413">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3">
        <f t="shared" si="35"/>
        <v>0</v>
      </c>
      <c r="AE70" s="413">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3">
        <f t="shared" si="35"/>
        <v>0</v>
      </c>
      <c r="AQ70" s="413">
        <f t="shared" si="35"/>
        <v>0</v>
      </c>
      <c r="AR70" s="269">
        <f t="shared" si="35"/>
        <v>0</v>
      </c>
      <c r="AS70" s="269">
        <f t="shared" si="35"/>
        <v>0</v>
      </c>
      <c r="AT70" s="269">
        <f t="shared" si="35"/>
        <v>0</v>
      </c>
      <c r="AU70" s="269">
        <f t="shared" si="35"/>
        <v>0</v>
      </c>
      <c r="AV70" s="269">
        <f t="shared" si="35"/>
        <v>0</v>
      </c>
      <c r="AW70" s="443">
        <f t="shared" si="7"/>
        <v>0</v>
      </c>
      <c r="AX70" s="444">
        <f t="shared" si="8"/>
        <v>0</v>
      </c>
      <c r="AY70" s="445">
        <f t="shared" si="3"/>
        <v>0</v>
      </c>
    </row>
    <row r="71" spans="1:51" s="4" customFormat="1" ht="15" customHeight="1" x14ac:dyDescent="0.2">
      <c r="A71" s="337"/>
      <c r="B71" s="469" t="str">
        <f>+B70</f>
        <v>ZK107.K137.number</v>
      </c>
      <c r="C71" s="338"/>
      <c r="D71" s="338"/>
      <c r="E71" s="207"/>
      <c r="F71" s="371">
        <f t="shared" si="4"/>
        <v>0</v>
      </c>
      <c r="G71" s="249">
        <v>0</v>
      </c>
      <c r="H71" s="574">
        <f t="shared" si="5"/>
        <v>0</v>
      </c>
      <c r="I71" s="231"/>
      <c r="J71" s="371">
        <f t="shared" si="6"/>
        <v>0</v>
      </c>
      <c r="K71" s="249">
        <v>0</v>
      </c>
      <c r="L71" s="232"/>
      <c r="M71" s="249"/>
      <c r="N71" s="235"/>
      <c r="O71" s="235"/>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7"/>
        <v>0</v>
      </c>
      <c r="AX71" s="444">
        <f t="shared" si="8"/>
        <v>0</v>
      </c>
      <c r="AY71" s="445">
        <f t="shared" si="3"/>
        <v>0</v>
      </c>
    </row>
    <row r="72" spans="1:51" s="4" customFormat="1" ht="15" customHeight="1" thickBot="1" x14ac:dyDescent="0.25">
      <c r="A72" s="169"/>
      <c r="B72" s="463"/>
      <c r="C72" s="274" t="s">
        <v>390</v>
      </c>
      <c r="D72" s="274"/>
      <c r="E72" s="205"/>
      <c r="F72" s="371">
        <f t="shared" si="4"/>
        <v>0</v>
      </c>
      <c r="G72" s="277">
        <v>0</v>
      </c>
      <c r="H72" s="581">
        <f t="shared" si="5"/>
        <v>0</v>
      </c>
      <c r="I72" s="227"/>
      <c r="J72" s="371">
        <f t="shared" si="6"/>
        <v>0</v>
      </c>
      <c r="K72" s="277">
        <v>0</v>
      </c>
      <c r="L72" s="228"/>
      <c r="M72" s="277"/>
      <c r="N72" s="570">
        <f>+IFERROR(VLOOKUP(B71,Sheet1!B:D,2,FALSE),0)</f>
        <v>0</v>
      </c>
      <c r="O72" s="570">
        <f>+IFERROR(VLOOKUP(B71,Sheet1!B:D,3,FALSE)+VLOOKUP(B71,Sheet1!B:E,4,FALSE),0)</f>
        <v>0</v>
      </c>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 t="shared" si="7"/>
        <v>0</v>
      </c>
      <c r="AX72" s="444">
        <f t="shared" si="8"/>
        <v>0</v>
      </c>
      <c r="AY72" s="445">
        <f t="shared" si="3"/>
        <v>0</v>
      </c>
    </row>
    <row r="73" spans="1:51" s="4" customFormat="1" ht="15" customHeight="1" x14ac:dyDescent="0.2">
      <c r="A73" s="196" t="s">
        <v>183</v>
      </c>
      <c r="B73" s="460" t="str">
        <f>+LEFT($E$5,5)&amp;"."&amp;A73&amp;"."&amp;$E$3</f>
        <v>ZK107.K265.number</v>
      </c>
      <c r="C73" s="344" t="s">
        <v>184</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3">
        <f t="shared" ref="R73:X73" si="37">SUM(R74:R79)</f>
        <v>0</v>
      </c>
      <c r="S73" s="413">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3">
        <f t="shared" si="38"/>
        <v>0</v>
      </c>
      <c r="AE73" s="413">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3">
        <f t="shared" si="38"/>
        <v>0</v>
      </c>
      <c r="AQ73" s="413">
        <f t="shared" si="38"/>
        <v>0</v>
      </c>
      <c r="AR73" s="269">
        <f t="shared" si="38"/>
        <v>0</v>
      </c>
      <c r="AS73" s="269">
        <f t="shared" si="38"/>
        <v>0</v>
      </c>
      <c r="AT73" s="269"/>
      <c r="AU73" s="269"/>
      <c r="AV73" s="269">
        <f t="shared" si="38"/>
        <v>0</v>
      </c>
      <c r="AW73" s="443">
        <f t="shared" si="7"/>
        <v>0</v>
      </c>
      <c r="AX73" s="444">
        <f t="shared" si="8"/>
        <v>0</v>
      </c>
      <c r="AY73" s="445">
        <f t="shared" si="3"/>
        <v>0</v>
      </c>
    </row>
    <row r="74" spans="1:51" s="4" customFormat="1" ht="15" customHeight="1" x14ac:dyDescent="0.2">
      <c r="A74" s="337"/>
      <c r="B74" s="469"/>
      <c r="C74" s="338"/>
      <c r="D74" s="338"/>
      <c r="E74" s="207"/>
      <c r="F74" s="371">
        <f t="shared" si="4"/>
        <v>0</v>
      </c>
      <c r="G74" s="249">
        <v>0</v>
      </c>
      <c r="H74" s="574">
        <f t="shared" si="5"/>
        <v>0</v>
      </c>
      <c r="I74" s="231"/>
      <c r="J74" s="371">
        <f t="shared" ref="J74:J91" si="39">-I74+K74</f>
        <v>0</v>
      </c>
      <c r="K74" s="249">
        <v>0</v>
      </c>
      <c r="L74" s="232"/>
      <c r="M74" s="249"/>
      <c r="N74" s="235"/>
      <c r="O74" s="235"/>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7"/>
        <v>0</v>
      </c>
      <c r="AX74" s="444">
        <f t="shared" si="8"/>
        <v>0</v>
      </c>
      <c r="AY74" s="445">
        <f t="shared" si="3"/>
        <v>0</v>
      </c>
    </row>
    <row r="75" spans="1:51" s="4" customFormat="1" ht="15" customHeight="1" x14ac:dyDescent="0.2">
      <c r="A75" s="337"/>
      <c r="B75" s="469"/>
      <c r="C75" s="338"/>
      <c r="D75" s="352"/>
      <c r="E75" s="343"/>
      <c r="F75" s="371">
        <f t="shared" ref="F75:F91" si="40">-E75+G75</f>
        <v>0</v>
      </c>
      <c r="G75" s="249">
        <v>0</v>
      </c>
      <c r="H75" s="574">
        <f t="shared" ref="H75:H91" si="41">SUM(N75:AV75)</f>
        <v>0</v>
      </c>
      <c r="I75" s="231"/>
      <c r="J75" s="371">
        <f t="shared" si="39"/>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SUM(P75:AV75)</f>
        <v>0</v>
      </c>
      <c r="AX75" s="444">
        <f>+AW75+N75</f>
        <v>0</v>
      </c>
      <c r="AY75" s="445">
        <f>+G75-AX75</f>
        <v>0</v>
      </c>
    </row>
    <row r="76" spans="1:51" s="4" customFormat="1" ht="15" customHeight="1" x14ac:dyDescent="0.2">
      <c r="A76" s="337"/>
      <c r="B76" s="469"/>
      <c r="C76" s="338"/>
      <c r="D76" s="352"/>
      <c r="E76" s="343"/>
      <c r="F76" s="371">
        <f t="shared" si="40"/>
        <v>0</v>
      </c>
      <c r="G76" s="249">
        <v>0</v>
      </c>
      <c r="H76" s="574">
        <f t="shared" si="41"/>
        <v>0</v>
      </c>
      <c r="I76" s="231"/>
      <c r="J76" s="371">
        <f t="shared" si="39"/>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SUM(P76:AV76)</f>
        <v>0</v>
      </c>
      <c r="AX76" s="444">
        <f>+AW76+N76</f>
        <v>0</v>
      </c>
      <c r="AY76" s="445">
        <f>+G76-AX76</f>
        <v>0</v>
      </c>
    </row>
    <row r="77" spans="1:51" s="4" customFormat="1" ht="15" customHeight="1" x14ac:dyDescent="0.2">
      <c r="A77" s="337"/>
      <c r="B77" s="469"/>
      <c r="C77" s="338"/>
      <c r="D77" s="352"/>
      <c r="E77" s="343"/>
      <c r="F77" s="371">
        <f t="shared" si="40"/>
        <v>0</v>
      </c>
      <c r="G77" s="249">
        <v>0</v>
      </c>
      <c r="H77" s="574">
        <f t="shared" si="41"/>
        <v>0</v>
      </c>
      <c r="I77" s="231"/>
      <c r="J77" s="371">
        <f t="shared" si="39"/>
        <v>0</v>
      </c>
      <c r="K77" s="249">
        <v>0</v>
      </c>
      <c r="L77" s="232"/>
      <c r="M77" s="249"/>
      <c r="N77" s="266"/>
      <c r="O77" s="266"/>
      <c r="P77" s="363"/>
      <c r="Q77" s="364"/>
      <c r="R77" s="404"/>
      <c r="S77" s="414"/>
      <c r="T77" s="364"/>
      <c r="U77" s="364"/>
      <c r="V77" s="364"/>
      <c r="W77" s="364"/>
      <c r="X77" s="364"/>
      <c r="Y77" s="364"/>
      <c r="Z77" s="364"/>
      <c r="AA77" s="364"/>
      <c r="AB77" s="364"/>
      <c r="AC77" s="364"/>
      <c r="AD77" s="404"/>
      <c r="AE77" s="414"/>
      <c r="AF77" s="364"/>
      <c r="AG77" s="364"/>
      <c r="AH77" s="364"/>
      <c r="AI77" s="364"/>
      <c r="AJ77" s="364"/>
      <c r="AK77" s="364"/>
      <c r="AL77" s="364"/>
      <c r="AM77" s="364"/>
      <c r="AN77" s="364"/>
      <c r="AO77" s="364"/>
      <c r="AP77" s="404"/>
      <c r="AQ77" s="414"/>
      <c r="AR77" s="364"/>
      <c r="AS77" s="364"/>
      <c r="AT77" s="364"/>
      <c r="AU77" s="364"/>
      <c r="AV77" s="364"/>
      <c r="AW77" s="443">
        <f>SUM(P77:AV77)</f>
        <v>0</v>
      </c>
      <c r="AX77" s="444">
        <f>+AW77+N77</f>
        <v>0</v>
      </c>
      <c r="AY77" s="445">
        <f>+G77-AX77</f>
        <v>0</v>
      </c>
    </row>
    <row r="78" spans="1:51" s="4" customFormat="1" ht="15" customHeight="1" x14ac:dyDescent="0.2">
      <c r="A78" s="337"/>
      <c r="B78" s="469" t="str">
        <f>+B73</f>
        <v>ZK107.K265.number</v>
      </c>
      <c r="C78" s="338"/>
      <c r="D78" s="352"/>
      <c r="E78" s="343"/>
      <c r="F78" s="371">
        <f t="shared" si="40"/>
        <v>0</v>
      </c>
      <c r="G78" s="249">
        <v>0</v>
      </c>
      <c r="H78" s="574">
        <f t="shared" si="41"/>
        <v>0</v>
      </c>
      <c r="I78" s="231"/>
      <c r="J78" s="371">
        <f t="shared" si="39"/>
        <v>0</v>
      </c>
      <c r="K78" s="249">
        <v>0</v>
      </c>
      <c r="L78" s="232"/>
      <c r="M78" s="249"/>
      <c r="N78" s="266"/>
      <c r="O78" s="266"/>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SUM(P78:AV78)</f>
        <v>0</v>
      </c>
      <c r="AX78" s="444">
        <f>+AW78+N78</f>
        <v>0</v>
      </c>
      <c r="AY78" s="445">
        <f>+G78-AX78</f>
        <v>0</v>
      </c>
    </row>
    <row r="79" spans="1:51" s="4" customFormat="1" ht="15" customHeight="1" thickBot="1" x14ac:dyDescent="0.25">
      <c r="A79" s="600"/>
      <c r="B79" s="473"/>
      <c r="C79" s="601" t="s">
        <v>390</v>
      </c>
      <c r="D79" s="601"/>
      <c r="E79" s="205"/>
      <c r="F79" s="604">
        <f t="shared" si="40"/>
        <v>0</v>
      </c>
      <c r="G79" s="277">
        <v>0</v>
      </c>
      <c r="H79" s="581">
        <f t="shared" si="41"/>
        <v>0</v>
      </c>
      <c r="I79" s="227"/>
      <c r="J79" s="604">
        <f t="shared" si="39"/>
        <v>0</v>
      </c>
      <c r="K79" s="277">
        <v>0</v>
      </c>
      <c r="L79" s="228"/>
      <c r="M79" s="277"/>
      <c r="N79" s="572">
        <f>+IFERROR(VLOOKUP(B78,Sheet1!B:D,2,FALSE),0)</f>
        <v>0</v>
      </c>
      <c r="O79" s="572">
        <f>+IFERROR(VLOOKUP(B78,Sheet1!B:D,3,FALSE)+VLOOKUP(B78,Sheet1!B:E,4,FALSE),0)</f>
        <v>0</v>
      </c>
      <c r="P79" s="365"/>
      <c r="Q79" s="366"/>
      <c r="R79" s="405"/>
      <c r="S79" s="415"/>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si="7"/>
        <v>0</v>
      </c>
      <c r="AX79" s="444">
        <f t="shared" si="8"/>
        <v>0</v>
      </c>
      <c r="AY79" s="445">
        <f t="shared" si="3"/>
        <v>0</v>
      </c>
    </row>
    <row r="80" spans="1:51" s="4" customFormat="1" ht="15" hidden="1" customHeight="1" x14ac:dyDescent="0.2">
      <c r="A80" s="559"/>
      <c r="B80" s="578"/>
      <c r="C80" s="452"/>
      <c r="D80" s="452"/>
      <c r="E80" s="597">
        <f t="shared" ref="E80:L80" si="42">SUM(E81:E82)</f>
        <v>0</v>
      </c>
      <c r="F80" s="598">
        <f t="shared" si="42"/>
        <v>0</v>
      </c>
      <c r="G80" s="433">
        <f t="shared" si="42"/>
        <v>0</v>
      </c>
      <c r="H80" s="433">
        <f t="shared" si="42"/>
        <v>0</v>
      </c>
      <c r="I80" s="557">
        <f t="shared" si="42"/>
        <v>0</v>
      </c>
      <c r="J80" s="597">
        <f t="shared" si="42"/>
        <v>0</v>
      </c>
      <c r="K80" s="557">
        <f t="shared" si="42"/>
        <v>0</v>
      </c>
      <c r="L80" s="599">
        <f t="shared" si="42"/>
        <v>0</v>
      </c>
      <c r="M80" s="599"/>
      <c r="N80" s="433">
        <f>SUM(N81:N82)</f>
        <v>0</v>
      </c>
      <c r="O80" s="433">
        <f>SUM(O81:O82)</f>
        <v>0</v>
      </c>
      <c r="P80" s="483">
        <f>SUM(P81:P82)</f>
        <v>0</v>
      </c>
      <c r="Q80" s="484">
        <f>SUM(Q81:Q82)</f>
        <v>0</v>
      </c>
      <c r="R80" s="485">
        <f t="shared" ref="R80:X80" si="43">SUM(R81:R82)</f>
        <v>0</v>
      </c>
      <c r="S80" s="486">
        <f t="shared" si="43"/>
        <v>0</v>
      </c>
      <c r="T80" s="484">
        <f t="shared" si="43"/>
        <v>0</v>
      </c>
      <c r="U80" s="484">
        <f t="shared" si="43"/>
        <v>0</v>
      </c>
      <c r="V80" s="484">
        <f t="shared" si="43"/>
        <v>0</v>
      </c>
      <c r="W80" s="484">
        <f t="shared" si="43"/>
        <v>0</v>
      </c>
      <c r="X80" s="484">
        <f t="shared" si="43"/>
        <v>0</v>
      </c>
      <c r="Y80" s="484">
        <f t="shared" ref="Y80:AV80" si="44">SUM(Y81:Y82)</f>
        <v>0</v>
      </c>
      <c r="Z80" s="484">
        <f t="shared" si="44"/>
        <v>0</v>
      </c>
      <c r="AA80" s="484">
        <f t="shared" si="44"/>
        <v>0</v>
      </c>
      <c r="AB80" s="484">
        <f t="shared" si="44"/>
        <v>0</v>
      </c>
      <c r="AC80" s="484">
        <f t="shared" si="44"/>
        <v>0</v>
      </c>
      <c r="AD80" s="485"/>
      <c r="AE80" s="486"/>
      <c r="AF80" s="484"/>
      <c r="AG80" s="484"/>
      <c r="AH80" s="484"/>
      <c r="AI80" s="484"/>
      <c r="AJ80" s="484"/>
      <c r="AK80" s="484"/>
      <c r="AL80" s="484"/>
      <c r="AM80" s="484"/>
      <c r="AN80" s="484"/>
      <c r="AO80" s="484"/>
      <c r="AP80" s="485"/>
      <c r="AQ80" s="486"/>
      <c r="AR80" s="484"/>
      <c r="AS80" s="484"/>
      <c r="AT80" s="484"/>
      <c r="AU80" s="484"/>
      <c r="AV80" s="484">
        <f t="shared" si="44"/>
        <v>0</v>
      </c>
      <c r="AW80" s="443">
        <f t="shared" si="7"/>
        <v>0</v>
      </c>
      <c r="AX80" s="444">
        <f t="shared" si="8"/>
        <v>0</v>
      </c>
      <c r="AY80" s="445">
        <f t="shared" si="3"/>
        <v>0</v>
      </c>
    </row>
    <row r="81" spans="1:51" s="4" customFormat="1" ht="15" hidden="1" customHeight="1" x14ac:dyDescent="0.2">
      <c r="A81" s="150"/>
      <c r="B81" s="461"/>
      <c r="C81" s="273"/>
      <c r="D81" s="273"/>
      <c r="E81" s="207"/>
      <c r="F81" s="554">
        <f t="shared" si="40"/>
        <v>0</v>
      </c>
      <c r="G81" s="249">
        <v>0</v>
      </c>
      <c r="H81" s="220">
        <f t="shared" si="41"/>
        <v>0</v>
      </c>
      <c r="I81" s="231"/>
      <c r="J81" s="554">
        <f t="shared" si="39"/>
        <v>0</v>
      </c>
      <c r="K81" s="249">
        <v>0</v>
      </c>
      <c r="L81" s="232"/>
      <c r="M81" s="249"/>
      <c r="N81" s="235"/>
      <c r="O81" s="235"/>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7"/>
        <v>0</v>
      </c>
      <c r="AX81" s="444">
        <f t="shared" si="8"/>
        <v>0</v>
      </c>
      <c r="AY81" s="445">
        <f t="shared" si="3"/>
        <v>0</v>
      </c>
    </row>
    <row r="82" spans="1:51" s="4" customFormat="1" ht="15" hidden="1" customHeight="1" thickBot="1" x14ac:dyDescent="0.25">
      <c r="A82" s="169"/>
      <c r="B82" s="463"/>
      <c r="C82" s="274"/>
      <c r="D82" s="274"/>
      <c r="E82" s="205"/>
      <c r="F82" s="554">
        <f t="shared" si="40"/>
        <v>0</v>
      </c>
      <c r="G82" s="277">
        <v>0</v>
      </c>
      <c r="H82" s="226">
        <f t="shared" si="41"/>
        <v>0</v>
      </c>
      <c r="I82" s="227"/>
      <c r="J82" s="554">
        <f t="shared" si="39"/>
        <v>0</v>
      </c>
      <c r="K82" s="277">
        <v>0</v>
      </c>
      <c r="L82" s="228"/>
      <c r="M82" s="277"/>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7"/>
        <v>0</v>
      </c>
      <c r="AX82" s="444">
        <f t="shared" si="8"/>
        <v>0</v>
      </c>
      <c r="AY82" s="445">
        <f t="shared" si="3"/>
        <v>0</v>
      </c>
    </row>
    <row r="83" spans="1:51" s="4" customFormat="1" ht="15" hidden="1" customHeight="1" x14ac:dyDescent="0.2">
      <c r="A83" s="559"/>
      <c r="B83" s="578"/>
      <c r="C83" s="452"/>
      <c r="D83" s="452"/>
      <c r="E83" s="551">
        <f t="shared" ref="E83:L83" si="45">SUM(E84:E85)</f>
        <v>0</v>
      </c>
      <c r="F83" s="576">
        <f t="shared" si="45"/>
        <v>0</v>
      </c>
      <c r="G83" s="433">
        <f t="shared" si="45"/>
        <v>0</v>
      </c>
      <c r="H83" s="433">
        <f t="shared" si="45"/>
        <v>0</v>
      </c>
      <c r="I83" s="552">
        <f t="shared" si="45"/>
        <v>0</v>
      </c>
      <c r="J83" s="551">
        <f t="shared" si="45"/>
        <v>0</v>
      </c>
      <c r="K83" s="552">
        <f t="shared" si="45"/>
        <v>0</v>
      </c>
      <c r="L83" s="553">
        <f t="shared" si="45"/>
        <v>0</v>
      </c>
      <c r="M83" s="553"/>
      <c r="N83" s="482">
        <f>SUM(N84:N85)</f>
        <v>0</v>
      </c>
      <c r="O83" s="482">
        <f>SUM(O84:O85)</f>
        <v>0</v>
      </c>
      <c r="P83" s="483">
        <f>SUM(P84:P85)</f>
        <v>0</v>
      </c>
      <c r="Q83" s="484">
        <f>SUM(Q84:Q85)</f>
        <v>0</v>
      </c>
      <c r="R83" s="485">
        <f t="shared" ref="R83:X83" si="46">SUM(R84:R85)</f>
        <v>0</v>
      </c>
      <c r="S83" s="486">
        <f t="shared" si="46"/>
        <v>0</v>
      </c>
      <c r="T83" s="484">
        <f t="shared" si="46"/>
        <v>0</v>
      </c>
      <c r="U83" s="484">
        <f t="shared" si="46"/>
        <v>0</v>
      </c>
      <c r="V83" s="484">
        <f t="shared" si="46"/>
        <v>0</v>
      </c>
      <c r="W83" s="484">
        <f t="shared" si="46"/>
        <v>0</v>
      </c>
      <c r="X83" s="484">
        <f t="shared" si="46"/>
        <v>0</v>
      </c>
      <c r="Y83" s="484">
        <f t="shared" ref="Y83:AV83" si="47">SUM(Y84:Y85)</f>
        <v>0</v>
      </c>
      <c r="Z83" s="484">
        <f t="shared" si="47"/>
        <v>0</v>
      </c>
      <c r="AA83" s="484">
        <f t="shared" si="47"/>
        <v>0</v>
      </c>
      <c r="AB83" s="484">
        <f t="shared" si="47"/>
        <v>0</v>
      </c>
      <c r="AC83" s="484">
        <f t="shared" si="47"/>
        <v>0</v>
      </c>
      <c r="AD83" s="485"/>
      <c r="AE83" s="486"/>
      <c r="AF83" s="484"/>
      <c r="AG83" s="484"/>
      <c r="AH83" s="484"/>
      <c r="AI83" s="484"/>
      <c r="AJ83" s="484"/>
      <c r="AK83" s="484"/>
      <c r="AL83" s="484"/>
      <c r="AM83" s="484"/>
      <c r="AN83" s="484"/>
      <c r="AO83" s="484"/>
      <c r="AP83" s="485"/>
      <c r="AQ83" s="486"/>
      <c r="AR83" s="484"/>
      <c r="AS83" s="484"/>
      <c r="AT83" s="484"/>
      <c r="AU83" s="484"/>
      <c r="AV83" s="484">
        <f t="shared" si="47"/>
        <v>0</v>
      </c>
      <c r="AW83" s="443">
        <f t="shared" si="7"/>
        <v>0</v>
      </c>
      <c r="AX83" s="444">
        <f t="shared" si="8"/>
        <v>0</v>
      </c>
      <c r="AY83" s="445">
        <f t="shared" si="3"/>
        <v>0</v>
      </c>
    </row>
    <row r="84" spans="1:51" s="4" customFormat="1" ht="15" hidden="1" customHeight="1" x14ac:dyDescent="0.2">
      <c r="A84" s="150"/>
      <c r="B84" s="461"/>
      <c r="C84" s="273"/>
      <c r="D84" s="273"/>
      <c r="E84" s="207"/>
      <c r="F84" s="554">
        <f t="shared" si="40"/>
        <v>0</v>
      </c>
      <c r="G84" s="249">
        <v>0</v>
      </c>
      <c r="H84" s="220">
        <f t="shared" si="41"/>
        <v>0</v>
      </c>
      <c r="I84" s="231"/>
      <c r="J84" s="554">
        <f t="shared" si="39"/>
        <v>0</v>
      </c>
      <c r="K84" s="249">
        <v>0</v>
      </c>
      <c r="L84" s="232"/>
      <c r="M84" s="249"/>
      <c r="N84" s="235">
        <f>+IFERROR(VLOOKUP(B83,Sheet1!B:D,2,FALSE),0)</f>
        <v>0</v>
      </c>
      <c r="O84" s="235">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7"/>
        <v>0</v>
      </c>
      <c r="AX84" s="444">
        <f t="shared" si="8"/>
        <v>0</v>
      </c>
      <c r="AY84" s="445">
        <f t="shared" si="3"/>
        <v>0</v>
      </c>
    </row>
    <row r="85" spans="1:51" s="4" customFormat="1" ht="15" hidden="1" customHeight="1" thickBot="1" x14ac:dyDescent="0.25">
      <c r="A85" s="169"/>
      <c r="B85" s="463"/>
      <c r="C85" s="274"/>
      <c r="D85" s="274"/>
      <c r="E85" s="205"/>
      <c r="F85" s="554">
        <f t="shared" si="40"/>
        <v>0</v>
      </c>
      <c r="G85" s="277">
        <v>0</v>
      </c>
      <c r="H85" s="226">
        <f t="shared" si="41"/>
        <v>0</v>
      </c>
      <c r="I85" s="227"/>
      <c r="J85" s="554">
        <f t="shared" si="39"/>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7"/>
        <v>0</v>
      </c>
      <c r="AX85" s="444">
        <f t="shared" si="8"/>
        <v>0</v>
      </c>
      <c r="AY85" s="445">
        <f t="shared" si="3"/>
        <v>0</v>
      </c>
    </row>
    <row r="86" spans="1:51" s="4" customFormat="1" ht="15" hidden="1" customHeight="1" x14ac:dyDescent="0.2">
      <c r="A86" s="559"/>
      <c r="B86" s="578"/>
      <c r="C86" s="452"/>
      <c r="D86" s="452"/>
      <c r="E86" s="551">
        <f t="shared" ref="E86:L86" si="48">SUM(E87:E88)</f>
        <v>0</v>
      </c>
      <c r="F86" s="576">
        <f t="shared" si="48"/>
        <v>0</v>
      </c>
      <c r="G86" s="433">
        <f t="shared" si="48"/>
        <v>0</v>
      </c>
      <c r="H86" s="433">
        <f t="shared" si="48"/>
        <v>0</v>
      </c>
      <c r="I86" s="552">
        <f t="shared" si="48"/>
        <v>0</v>
      </c>
      <c r="J86" s="551">
        <f t="shared" si="48"/>
        <v>0</v>
      </c>
      <c r="K86" s="552">
        <f t="shared" si="48"/>
        <v>0</v>
      </c>
      <c r="L86" s="553">
        <f t="shared" si="48"/>
        <v>0</v>
      </c>
      <c r="M86" s="553"/>
      <c r="N86" s="482">
        <f>SUM(N87:N88)</f>
        <v>0</v>
      </c>
      <c r="O86" s="482">
        <f>SUM(O87:O88)</f>
        <v>0</v>
      </c>
      <c r="P86" s="483">
        <f>SUM(P87:P88)</f>
        <v>0</v>
      </c>
      <c r="Q86" s="484">
        <f>SUM(Q87:Q88)</f>
        <v>0</v>
      </c>
      <c r="R86" s="485">
        <f t="shared" ref="R86:X86" si="49">SUM(R87:R88)</f>
        <v>0</v>
      </c>
      <c r="S86" s="486">
        <f t="shared" si="49"/>
        <v>0</v>
      </c>
      <c r="T86" s="484">
        <f t="shared" si="49"/>
        <v>0</v>
      </c>
      <c r="U86" s="484">
        <f t="shared" si="49"/>
        <v>0</v>
      </c>
      <c r="V86" s="484">
        <f t="shared" si="49"/>
        <v>0</v>
      </c>
      <c r="W86" s="484">
        <f t="shared" si="49"/>
        <v>0</v>
      </c>
      <c r="X86" s="484">
        <f t="shared" si="49"/>
        <v>0</v>
      </c>
      <c r="Y86" s="484">
        <f t="shared" ref="Y86:AV86" si="50">SUM(Y87:Y88)</f>
        <v>0</v>
      </c>
      <c r="Z86" s="484">
        <f t="shared" si="50"/>
        <v>0</v>
      </c>
      <c r="AA86" s="484">
        <f t="shared" si="50"/>
        <v>0</v>
      </c>
      <c r="AB86" s="484">
        <f t="shared" si="50"/>
        <v>0</v>
      </c>
      <c r="AC86" s="484">
        <f t="shared" si="50"/>
        <v>0</v>
      </c>
      <c r="AD86" s="485"/>
      <c r="AE86" s="486"/>
      <c r="AF86" s="484"/>
      <c r="AG86" s="484"/>
      <c r="AH86" s="484"/>
      <c r="AI86" s="484"/>
      <c r="AJ86" s="484"/>
      <c r="AK86" s="484"/>
      <c r="AL86" s="484"/>
      <c r="AM86" s="484"/>
      <c r="AN86" s="484"/>
      <c r="AO86" s="484"/>
      <c r="AP86" s="485"/>
      <c r="AQ86" s="486"/>
      <c r="AR86" s="484"/>
      <c r="AS86" s="484"/>
      <c r="AT86" s="484"/>
      <c r="AU86" s="484"/>
      <c r="AV86" s="484">
        <f t="shared" si="50"/>
        <v>0</v>
      </c>
      <c r="AW86" s="443">
        <f t="shared" si="7"/>
        <v>0</v>
      </c>
      <c r="AX86" s="444">
        <f t="shared" si="8"/>
        <v>0</v>
      </c>
      <c r="AY86" s="445">
        <f t="shared" ref="AY86:AY93" si="51">+G86-AX86</f>
        <v>0</v>
      </c>
    </row>
    <row r="87" spans="1:51" s="4" customFormat="1" ht="15" hidden="1" customHeight="1" x14ac:dyDescent="0.2">
      <c r="A87" s="150"/>
      <c r="B87" s="461"/>
      <c r="C87" s="273"/>
      <c r="D87" s="273"/>
      <c r="E87" s="207"/>
      <c r="F87" s="554">
        <f t="shared" si="40"/>
        <v>0</v>
      </c>
      <c r="G87" s="249">
        <v>0</v>
      </c>
      <c r="H87" s="220">
        <f t="shared" si="41"/>
        <v>0</v>
      </c>
      <c r="I87" s="231"/>
      <c r="J87" s="554">
        <f t="shared" si="39"/>
        <v>0</v>
      </c>
      <c r="K87" s="249">
        <v>0</v>
      </c>
      <c r="L87" s="232"/>
      <c r="M87" s="249"/>
      <c r="N87" s="235">
        <f>+IFERROR(VLOOKUP(B86,Sheet1!B:D,2,FALSE),0)</f>
        <v>0</v>
      </c>
      <c r="O87" s="235">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7"/>
        <v>0</v>
      </c>
      <c r="AX87" s="444">
        <f t="shared" si="8"/>
        <v>0</v>
      </c>
      <c r="AY87" s="445">
        <f t="shared" si="51"/>
        <v>0</v>
      </c>
    </row>
    <row r="88" spans="1:51" s="4" customFormat="1" ht="15" hidden="1" customHeight="1" thickBot="1" x14ac:dyDescent="0.25">
      <c r="A88" s="170"/>
      <c r="B88" s="462"/>
      <c r="C88" s="274"/>
      <c r="D88" s="274"/>
      <c r="E88" s="205"/>
      <c r="F88" s="554">
        <f t="shared" si="40"/>
        <v>0</v>
      </c>
      <c r="G88" s="277">
        <v>0</v>
      </c>
      <c r="H88" s="226">
        <f t="shared" si="41"/>
        <v>0</v>
      </c>
      <c r="I88" s="227"/>
      <c r="J88" s="554">
        <f t="shared" si="39"/>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ref="AW88:AW93" si="52">SUM(P88:AV88)</f>
        <v>0</v>
      </c>
      <c r="AX88" s="444">
        <f t="shared" ref="AX88:AX93" si="53">+AW88+N88</f>
        <v>0</v>
      </c>
      <c r="AY88" s="445">
        <f t="shared" si="51"/>
        <v>0</v>
      </c>
    </row>
    <row r="89" spans="1:51" s="4" customFormat="1" ht="15" hidden="1" customHeight="1" x14ac:dyDescent="0.2">
      <c r="A89" s="560"/>
      <c r="B89" s="579"/>
      <c r="C89" s="580"/>
      <c r="D89" s="455"/>
      <c r="E89" s="551">
        <f t="shared" ref="E89:L89" si="54">SUM(E90:E91)</f>
        <v>0</v>
      </c>
      <c r="F89" s="576">
        <f t="shared" si="54"/>
        <v>0</v>
      </c>
      <c r="G89" s="433">
        <f t="shared" si="54"/>
        <v>0</v>
      </c>
      <c r="H89" s="433">
        <f t="shared" si="54"/>
        <v>0</v>
      </c>
      <c r="I89" s="552">
        <f t="shared" si="54"/>
        <v>0</v>
      </c>
      <c r="J89" s="551">
        <f t="shared" si="54"/>
        <v>0</v>
      </c>
      <c r="K89" s="552">
        <f t="shared" si="54"/>
        <v>0</v>
      </c>
      <c r="L89" s="553">
        <f t="shared" si="54"/>
        <v>0</v>
      </c>
      <c r="M89" s="553"/>
      <c r="N89" s="482">
        <f>SUM(N90:N91)</f>
        <v>0</v>
      </c>
      <c r="O89" s="482">
        <f>SUM(O90:O91)</f>
        <v>0</v>
      </c>
      <c r="P89" s="483">
        <f>SUM(P90:P91)</f>
        <v>0</v>
      </c>
      <c r="Q89" s="484">
        <f>SUM(Q90:Q91)</f>
        <v>0</v>
      </c>
      <c r="R89" s="485">
        <f t="shared" ref="R89:X89" si="55">SUM(R90:R91)</f>
        <v>0</v>
      </c>
      <c r="S89" s="486">
        <f t="shared" si="55"/>
        <v>0</v>
      </c>
      <c r="T89" s="484">
        <f t="shared" si="55"/>
        <v>0</v>
      </c>
      <c r="U89" s="484">
        <f t="shared" si="55"/>
        <v>0</v>
      </c>
      <c r="V89" s="484">
        <f t="shared" si="55"/>
        <v>0</v>
      </c>
      <c r="W89" s="484">
        <f t="shared" si="55"/>
        <v>0</v>
      </c>
      <c r="X89" s="484">
        <f t="shared" si="55"/>
        <v>0</v>
      </c>
      <c r="Y89" s="484">
        <f t="shared" ref="Y89:AV89" si="56">SUM(Y90:Y91)</f>
        <v>0</v>
      </c>
      <c r="Z89" s="484">
        <f t="shared" si="56"/>
        <v>0</v>
      </c>
      <c r="AA89" s="484">
        <f t="shared" si="56"/>
        <v>0</v>
      </c>
      <c r="AB89" s="484">
        <f t="shared" si="56"/>
        <v>0</v>
      </c>
      <c r="AC89" s="484">
        <f t="shared" si="56"/>
        <v>0</v>
      </c>
      <c r="AD89" s="485"/>
      <c r="AE89" s="486"/>
      <c r="AF89" s="484"/>
      <c r="AG89" s="484"/>
      <c r="AH89" s="484"/>
      <c r="AI89" s="484"/>
      <c r="AJ89" s="484"/>
      <c r="AK89" s="484"/>
      <c r="AL89" s="484"/>
      <c r="AM89" s="484"/>
      <c r="AN89" s="484"/>
      <c r="AO89" s="484"/>
      <c r="AP89" s="485"/>
      <c r="AQ89" s="486"/>
      <c r="AR89" s="484"/>
      <c r="AS89" s="484"/>
      <c r="AT89" s="484"/>
      <c r="AU89" s="484"/>
      <c r="AV89" s="484">
        <f t="shared" si="56"/>
        <v>0</v>
      </c>
      <c r="AW89" s="443">
        <f t="shared" si="52"/>
        <v>0</v>
      </c>
      <c r="AX89" s="444">
        <f t="shared" si="53"/>
        <v>0</v>
      </c>
      <c r="AY89" s="445">
        <f t="shared" si="51"/>
        <v>0</v>
      </c>
    </row>
    <row r="90" spans="1:51" s="4" customFormat="1" ht="15" hidden="1" customHeight="1" x14ac:dyDescent="0.2">
      <c r="A90" s="174"/>
      <c r="B90" s="467"/>
      <c r="C90" s="275"/>
      <c r="D90" s="275"/>
      <c r="E90" s="207"/>
      <c r="F90" s="554">
        <f t="shared" si="40"/>
        <v>0</v>
      </c>
      <c r="G90" s="249">
        <v>0</v>
      </c>
      <c r="H90" s="220">
        <f t="shared" si="41"/>
        <v>0</v>
      </c>
      <c r="I90" s="233"/>
      <c r="J90" s="554">
        <f t="shared" si="39"/>
        <v>0</v>
      </c>
      <c r="K90" s="249">
        <v>0</v>
      </c>
      <c r="L90" s="234"/>
      <c r="M90" s="249"/>
      <c r="N90" s="235">
        <f>+IFERROR(VLOOKUP(B89,Sheet1!B:D,2,FALSE),0)</f>
        <v>0</v>
      </c>
      <c r="O90" s="235">
        <f>+IFERROR(VLOOKUP(B89,Sheet1!B:D,3,FALSE)+VLOOKUP(B89,Sheet1!B:E,4,FALSE),0)</f>
        <v>0</v>
      </c>
      <c r="P90" s="365"/>
      <c r="Q90" s="366"/>
      <c r="R90" s="405"/>
      <c r="S90" s="415"/>
      <c r="T90" s="366"/>
      <c r="U90" s="366"/>
      <c r="V90" s="366"/>
      <c r="W90" s="366"/>
      <c r="X90" s="366"/>
      <c r="Y90" s="366"/>
      <c r="Z90" s="366"/>
      <c r="AA90" s="366"/>
      <c r="AB90" s="366"/>
      <c r="AC90" s="366"/>
      <c r="AD90" s="405"/>
      <c r="AE90" s="415"/>
      <c r="AF90" s="366"/>
      <c r="AG90" s="366"/>
      <c r="AH90" s="366"/>
      <c r="AI90" s="366"/>
      <c r="AJ90" s="366"/>
      <c r="AK90" s="366"/>
      <c r="AL90" s="366"/>
      <c r="AM90" s="366"/>
      <c r="AN90" s="366"/>
      <c r="AO90" s="366"/>
      <c r="AP90" s="405"/>
      <c r="AQ90" s="415"/>
      <c r="AR90" s="366"/>
      <c r="AS90" s="366"/>
      <c r="AT90" s="366"/>
      <c r="AU90" s="366"/>
      <c r="AV90" s="366"/>
      <c r="AW90" s="443">
        <f t="shared" si="52"/>
        <v>0</v>
      </c>
      <c r="AX90" s="444">
        <f t="shared" si="53"/>
        <v>0</v>
      </c>
      <c r="AY90" s="445">
        <f t="shared" si="51"/>
        <v>0</v>
      </c>
    </row>
    <row r="91" spans="1:51" s="4" customFormat="1" ht="15" hidden="1" customHeight="1" thickBot="1" x14ac:dyDescent="0.25">
      <c r="A91" s="179"/>
      <c r="B91" s="462"/>
      <c r="C91" s="276"/>
      <c r="D91" s="276"/>
      <c r="E91" s="205"/>
      <c r="F91" s="562">
        <f t="shared" si="40"/>
        <v>0</v>
      </c>
      <c r="G91" s="277">
        <v>0</v>
      </c>
      <c r="H91" s="226">
        <f t="shared" si="41"/>
        <v>0</v>
      </c>
      <c r="I91" s="227"/>
      <c r="J91" s="588">
        <f t="shared" si="39"/>
        <v>0</v>
      </c>
      <c r="K91" s="277">
        <v>0</v>
      </c>
      <c r="L91" s="228"/>
      <c r="M91" s="277"/>
      <c r="N91" s="236"/>
      <c r="O91" s="236"/>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52"/>
        <v>0</v>
      </c>
      <c r="AX91" s="444">
        <f t="shared" si="53"/>
        <v>0</v>
      </c>
      <c r="AY91" s="445">
        <f t="shared" si="51"/>
        <v>0</v>
      </c>
    </row>
    <row r="92" spans="1:51" ht="15.75" thickBot="1" x14ac:dyDescent="0.3">
      <c r="A92" s="177"/>
      <c r="B92" s="468"/>
      <c r="C92" s="178"/>
      <c r="D92" s="376"/>
      <c r="E92" s="209"/>
      <c r="F92" s="209"/>
      <c r="G92" s="209"/>
      <c r="H92" s="237"/>
      <c r="I92" s="224"/>
      <c r="J92" s="224"/>
      <c r="K92" s="238"/>
      <c r="L92" s="239"/>
      <c r="M92" s="239"/>
      <c r="N92" s="237"/>
      <c r="O92" s="237"/>
      <c r="P92" s="268"/>
      <c r="Q92" s="270"/>
      <c r="R92" s="406"/>
      <c r="S92" s="416"/>
      <c r="T92" s="270"/>
      <c r="U92" s="270"/>
      <c r="V92" s="270"/>
      <c r="W92" s="270"/>
      <c r="X92" s="270"/>
      <c r="Y92" s="270"/>
      <c r="Z92" s="270"/>
      <c r="AA92" s="270"/>
      <c r="AB92" s="270"/>
      <c r="AC92" s="270"/>
      <c r="AD92" s="406"/>
      <c r="AE92" s="416"/>
      <c r="AF92" s="270"/>
      <c r="AG92" s="270"/>
      <c r="AH92" s="270"/>
      <c r="AI92" s="270"/>
      <c r="AJ92" s="270"/>
      <c r="AK92" s="270"/>
      <c r="AL92" s="270"/>
      <c r="AM92" s="270"/>
      <c r="AN92" s="270"/>
      <c r="AO92" s="270"/>
      <c r="AP92" s="406"/>
      <c r="AQ92" s="416"/>
      <c r="AR92" s="270"/>
      <c r="AS92" s="270"/>
      <c r="AT92" s="270"/>
      <c r="AU92" s="270"/>
      <c r="AV92" s="270"/>
      <c r="AW92" s="443">
        <f t="shared" si="52"/>
        <v>0</v>
      </c>
      <c r="AX92" s="444">
        <f t="shared" si="53"/>
        <v>0</v>
      </c>
      <c r="AY92" s="445">
        <f t="shared" si="51"/>
        <v>0</v>
      </c>
    </row>
    <row r="93" spans="1:51" s="567"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7">
        <f t="shared" si="58"/>
        <v>0</v>
      </c>
      <c r="S93" s="399">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7"/>
      <c r="AE93" s="399"/>
      <c r="AF93" s="240"/>
      <c r="AG93" s="240"/>
      <c r="AH93" s="240"/>
      <c r="AI93" s="240"/>
      <c r="AJ93" s="240"/>
      <c r="AK93" s="240"/>
      <c r="AL93" s="240"/>
      <c r="AM93" s="240"/>
      <c r="AN93" s="240"/>
      <c r="AO93" s="240"/>
      <c r="AP93" s="407"/>
      <c r="AQ93" s="399"/>
      <c r="AR93" s="240"/>
      <c r="AS93" s="240"/>
      <c r="AT93" s="240"/>
      <c r="AU93" s="240"/>
      <c r="AV93" s="240">
        <f t="shared" si="58"/>
        <v>0</v>
      </c>
      <c r="AW93" s="240">
        <f t="shared" si="52"/>
        <v>0</v>
      </c>
      <c r="AX93" s="240">
        <f t="shared" si="53"/>
        <v>0</v>
      </c>
      <c r="AY93" s="447">
        <f t="shared" si="51"/>
        <v>0</v>
      </c>
    </row>
    <row r="94" spans="1:51" hidden="1" x14ac:dyDescent="0.25">
      <c r="A94" s="449"/>
      <c r="B94" s="449"/>
      <c r="C94" s="449"/>
      <c r="D94" s="449"/>
      <c r="E94" s="662"/>
      <c r="F94" s="662"/>
      <c r="G94" s="662"/>
      <c r="H94" s="662"/>
      <c r="I94" s="663"/>
      <c r="J94" s="664"/>
      <c r="K94" s="664"/>
      <c r="L94" s="664"/>
      <c r="M94" s="665"/>
      <c r="N94" s="489"/>
      <c r="O94" s="489"/>
      <c r="P94" s="489"/>
      <c r="Q94" s="490"/>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row>
    <row r="95" spans="1:51" hidden="1" x14ac:dyDescent="0.25">
      <c r="A95" s="449"/>
      <c r="B95" s="449"/>
      <c r="C95" s="449"/>
      <c r="D95" s="449"/>
    </row>
    <row r="96" spans="1:51" ht="15.75" hidden="1" thickBot="1" x14ac:dyDescent="0.3">
      <c r="O96" s="524">
        <f>+IFERROR(VLOOKUP(B95,Sheet1!B:D,3,FALSE)+VLOOKUP(B95,Sheet1!B:E,4,FALSE),0)</f>
        <v>0</v>
      </c>
    </row>
    <row r="97" spans="3:50" ht="15.75" hidden="1" thickBot="1" x14ac:dyDescent="0.3">
      <c r="C97" s="458" t="s">
        <v>58</v>
      </c>
      <c r="E97" s="568"/>
      <c r="F97" s="568"/>
      <c r="G97" s="568"/>
      <c r="H97" s="492">
        <f>+H93*0.2</f>
        <v>0</v>
      </c>
      <c r="I97" s="568"/>
      <c r="J97" s="568"/>
      <c r="K97" s="568"/>
      <c r="L97" s="568"/>
      <c r="M97" s="568"/>
      <c r="N97" s="492">
        <f t="shared" ref="N97:AC97" si="59">+N93*0.2</f>
        <v>0</v>
      </c>
      <c r="O97" s="492">
        <f t="shared" ref="O97" si="60">+O93*0.2</f>
        <v>0</v>
      </c>
      <c r="P97" s="492">
        <f t="shared" si="59"/>
        <v>0</v>
      </c>
      <c r="Q97" s="492">
        <f t="shared" si="59"/>
        <v>0</v>
      </c>
      <c r="R97" s="492">
        <f t="shared" si="59"/>
        <v>0</v>
      </c>
      <c r="S97" s="492">
        <f t="shared" si="59"/>
        <v>0</v>
      </c>
      <c r="T97" s="492">
        <f t="shared" si="59"/>
        <v>0</v>
      </c>
      <c r="U97" s="492">
        <f t="shared" si="59"/>
        <v>0</v>
      </c>
      <c r="V97" s="492">
        <f t="shared" si="59"/>
        <v>0</v>
      </c>
      <c r="W97" s="492">
        <f t="shared" si="59"/>
        <v>0</v>
      </c>
      <c r="X97" s="492">
        <f t="shared" si="59"/>
        <v>0</v>
      </c>
      <c r="Y97" s="492">
        <f t="shared" si="59"/>
        <v>0</v>
      </c>
      <c r="Z97" s="492">
        <f t="shared" si="59"/>
        <v>0</v>
      </c>
      <c r="AA97" s="492">
        <f t="shared" si="59"/>
        <v>0</v>
      </c>
      <c r="AB97" s="492">
        <f t="shared" si="59"/>
        <v>0</v>
      </c>
      <c r="AC97" s="492">
        <f t="shared" si="59"/>
        <v>0</v>
      </c>
      <c r="AD97" s="492"/>
      <c r="AE97" s="492"/>
      <c r="AF97" s="492"/>
      <c r="AG97" s="492"/>
      <c r="AH97" s="492"/>
      <c r="AI97" s="492"/>
      <c r="AJ97" s="492"/>
      <c r="AK97" s="492"/>
      <c r="AL97" s="492"/>
      <c r="AM97" s="492"/>
      <c r="AN97" s="492"/>
      <c r="AO97" s="492"/>
      <c r="AP97" s="492"/>
      <c r="AQ97" s="492"/>
      <c r="AR97" s="492"/>
      <c r="AS97" s="492"/>
      <c r="AT97" s="492"/>
      <c r="AU97" s="492"/>
      <c r="AV97" s="492">
        <f>+AV93*0.2</f>
        <v>0</v>
      </c>
      <c r="AW97" s="492">
        <f>+AW93*0.2</f>
        <v>0</v>
      </c>
      <c r="AX97" s="492">
        <f>+AX93*0.2</f>
        <v>0</v>
      </c>
    </row>
    <row r="98" spans="3:50" ht="15.75" hidden="1" thickBot="1" x14ac:dyDescent="0.3">
      <c r="C98" s="458" t="s">
        <v>59</v>
      </c>
      <c r="E98" s="568"/>
      <c r="F98" s="568"/>
      <c r="G98" s="568"/>
      <c r="H98" s="492">
        <f>SUM(H93:H97)</f>
        <v>0</v>
      </c>
      <c r="I98" s="568"/>
      <c r="J98" s="568"/>
      <c r="K98" s="568"/>
      <c r="L98" s="568"/>
      <c r="M98" s="568"/>
      <c r="N98" s="492">
        <f t="shared" ref="N98:AC98" si="61">SUM(N93:N97)</f>
        <v>0</v>
      </c>
      <c r="O98" s="492">
        <f t="shared" ref="O98" si="62">SUM(O93:O97)</f>
        <v>0</v>
      </c>
      <c r="P98" s="492">
        <f t="shared" si="61"/>
        <v>0</v>
      </c>
      <c r="Q98" s="492">
        <f t="shared" si="61"/>
        <v>0</v>
      </c>
      <c r="R98" s="492">
        <f t="shared" si="61"/>
        <v>0</v>
      </c>
      <c r="S98" s="492">
        <f t="shared" si="61"/>
        <v>0</v>
      </c>
      <c r="T98" s="492">
        <f t="shared" si="61"/>
        <v>0</v>
      </c>
      <c r="U98" s="492">
        <f t="shared" si="61"/>
        <v>0</v>
      </c>
      <c r="V98" s="492">
        <f t="shared" si="61"/>
        <v>0</v>
      </c>
      <c r="W98" s="492">
        <f t="shared" si="61"/>
        <v>0</v>
      </c>
      <c r="X98" s="492">
        <f t="shared" si="61"/>
        <v>0</v>
      </c>
      <c r="Y98" s="492">
        <f t="shared" si="61"/>
        <v>0</v>
      </c>
      <c r="Z98" s="492">
        <f t="shared" si="61"/>
        <v>0</v>
      </c>
      <c r="AA98" s="492">
        <f t="shared" si="61"/>
        <v>0</v>
      </c>
      <c r="AB98" s="492">
        <f t="shared" si="61"/>
        <v>0</v>
      </c>
      <c r="AC98" s="492">
        <f t="shared" si="61"/>
        <v>0</v>
      </c>
      <c r="AD98" s="492"/>
      <c r="AE98" s="492"/>
      <c r="AF98" s="492"/>
      <c r="AG98" s="492"/>
      <c r="AH98" s="492"/>
      <c r="AI98" s="492"/>
      <c r="AJ98" s="492"/>
      <c r="AK98" s="492"/>
      <c r="AL98" s="492"/>
      <c r="AM98" s="492"/>
      <c r="AN98" s="492"/>
      <c r="AO98" s="492"/>
      <c r="AP98" s="492"/>
      <c r="AQ98" s="492"/>
      <c r="AR98" s="492"/>
      <c r="AS98" s="492"/>
      <c r="AT98" s="492"/>
      <c r="AU98" s="492"/>
      <c r="AV98" s="492">
        <f>SUM(AV93:AV97)</f>
        <v>0</v>
      </c>
      <c r="AW98" s="492">
        <f>SUM(AW93:AW97)</f>
        <v>0</v>
      </c>
      <c r="AX98" s="492">
        <f>SUM(AX93:AX97)</f>
        <v>0</v>
      </c>
    </row>
    <row r="99" spans="3:50" hidden="1" x14ac:dyDescent="0.25">
      <c r="O99" s="524">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Hull Dance</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number</v>
      </c>
      <c r="F3" s="212"/>
      <c r="G3" s="212"/>
      <c r="H3" s="684" t="str">
        <f>IF(G64&gt;E64,"Budget Revisions add cost.",":)")</f>
        <v>:)</v>
      </c>
      <c r="I3" s="684"/>
      <c r="J3" s="684"/>
      <c r="K3" s="684"/>
      <c r="L3" s="684"/>
      <c r="M3" s="685"/>
      <c r="N3" s="223"/>
      <c r="O3" s="223"/>
      <c r="P3" s="692"/>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3"/>
      <c r="AQ3" s="693"/>
      <c r="AR3" s="693"/>
      <c r="AS3" s="693"/>
      <c r="AT3" s="693"/>
      <c r="AU3" s="693"/>
      <c r="AV3" s="693"/>
    </row>
    <row r="4" spans="1:52" x14ac:dyDescent="0.25">
      <c r="A4" s="8"/>
      <c r="B4" s="8"/>
      <c r="C4" s="9"/>
      <c r="D4" s="9"/>
      <c r="E4" s="147"/>
      <c r="F4" s="212"/>
      <c r="G4" s="212"/>
      <c r="H4" s="684" t="str">
        <f>IF(AY64&lt;0,"Actual plus expected cost is more than forecast",":)")</f>
        <v>:)</v>
      </c>
      <c r="I4" s="684"/>
      <c r="J4" s="684"/>
      <c r="K4" s="684"/>
      <c r="L4" s="684"/>
      <c r="M4" s="685"/>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+SUMMARY!A18</f>
        <v xml:space="preserve">ZK108 - Programme Legal &amp; Documentation </v>
      </c>
      <c r="F5" s="335"/>
      <c r="G5" s="329"/>
      <c r="H5" s="329"/>
      <c r="I5" s="214"/>
      <c r="J5" s="201"/>
      <c r="K5" s="201"/>
      <c r="L5" s="201"/>
      <c r="M5" s="201"/>
      <c r="N5" s="223"/>
      <c r="O5" s="223"/>
      <c r="P5" s="694" t="s">
        <v>9</v>
      </c>
      <c r="Q5" s="695"/>
      <c r="R5" s="695"/>
      <c r="S5" s="695"/>
      <c r="T5" s="695"/>
      <c r="U5" s="695"/>
      <c r="V5" s="695"/>
      <c r="W5" s="695"/>
      <c r="X5" s="695"/>
      <c r="Y5" s="695"/>
      <c r="Z5" s="695"/>
      <c r="AA5" s="695"/>
      <c r="AB5" s="695"/>
      <c r="AC5" s="695"/>
      <c r="AD5" s="695"/>
      <c r="AE5" s="695"/>
      <c r="AF5" s="695"/>
      <c r="AG5" s="695"/>
      <c r="AH5" s="695"/>
      <c r="AI5" s="695"/>
      <c r="AJ5" s="695"/>
      <c r="AK5" s="695"/>
      <c r="AL5" s="695"/>
      <c r="AM5" s="695"/>
      <c r="AN5" s="695"/>
      <c r="AO5" s="695"/>
      <c r="AP5" s="695"/>
      <c r="AQ5" s="695"/>
      <c r="AR5" s="695"/>
      <c r="AS5" s="695"/>
      <c r="AT5" s="695"/>
      <c r="AU5" s="695"/>
      <c r="AV5" s="695"/>
    </row>
    <row r="6" spans="1:52" x14ac:dyDescent="0.25">
      <c r="A6" s="8"/>
      <c r="B6" s="8"/>
      <c r="C6" s="8"/>
      <c r="D6" s="8"/>
      <c r="E6" s="686" t="s">
        <v>21</v>
      </c>
      <c r="F6" s="687"/>
      <c r="G6" s="687"/>
      <c r="H6" s="688"/>
      <c r="I6" s="689" t="s">
        <v>22</v>
      </c>
      <c r="J6" s="690"/>
      <c r="K6" s="690"/>
      <c r="L6" s="690"/>
      <c r="M6" s="691"/>
      <c r="N6" s="223"/>
      <c r="O6" s="223"/>
      <c r="P6" s="696" t="s">
        <v>56</v>
      </c>
      <c r="Q6" s="697"/>
      <c r="R6" s="697"/>
      <c r="S6" s="697"/>
      <c r="T6" s="697"/>
      <c r="U6" s="697"/>
      <c r="V6" s="697"/>
      <c r="W6" s="697"/>
      <c r="X6" s="697"/>
      <c r="Y6" s="697"/>
      <c r="Z6" s="697"/>
      <c r="AA6" s="697"/>
      <c r="AB6" s="697"/>
      <c r="AC6" s="697"/>
      <c r="AD6" s="697"/>
      <c r="AE6" s="697" t="s">
        <v>57</v>
      </c>
      <c r="AF6" s="697"/>
      <c r="AG6" s="697"/>
      <c r="AH6" s="697"/>
      <c r="AI6" s="697"/>
      <c r="AJ6" s="697"/>
      <c r="AK6" s="697"/>
      <c r="AL6" s="697"/>
      <c r="AM6" s="697"/>
      <c r="AN6" s="697"/>
      <c r="AO6" s="697"/>
      <c r="AP6" s="697"/>
      <c r="AQ6" s="697" t="s">
        <v>267</v>
      </c>
      <c r="AR6" s="697"/>
      <c r="AS6" s="697"/>
      <c r="AT6" s="697"/>
      <c r="AU6" s="697"/>
      <c r="AV6" s="697"/>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303</v>
      </c>
      <c r="O7" s="260" t="s">
        <v>304</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185</v>
      </c>
      <c r="B8" s="460" t="str">
        <f>+LEFT($E$5,5)&amp;"."&amp;A8&amp;"."&amp;$E$3</f>
        <v>ZK108.K162.number</v>
      </c>
      <c r="C8" s="353" t="s">
        <v>186</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6" si="4">+G8-AX8</f>
        <v>0</v>
      </c>
    </row>
    <row r="9" spans="1:52" s="4" customFormat="1" ht="15" customHeight="1" x14ac:dyDescent="0.2">
      <c r="A9" s="339"/>
      <c r="B9" s="470"/>
      <c r="C9" s="354"/>
      <c r="D9" s="378"/>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262"/>
      <c r="D10" s="374"/>
      <c r="E10" s="204"/>
      <c r="F10" s="371">
        <f t="shared" ref="F10:F62" si="5">-E10+G10</f>
        <v>0</v>
      </c>
      <c r="G10" s="256"/>
      <c r="H10" s="574">
        <f t="shared" ref="H10:H22" si="6">SUM(N10:AV10)</f>
        <v>0</v>
      </c>
      <c r="I10" s="224"/>
      <c r="J10" s="371">
        <f t="shared" ref="J10:J6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8" si="8">SUM(P10:AV10)</f>
        <v>0</v>
      </c>
      <c r="AX10" s="444">
        <f t="shared" ref="AX10:AX58" si="9">+AW10+N10</f>
        <v>0</v>
      </c>
      <c r="AY10" s="445">
        <f t="shared" si="4"/>
        <v>0</v>
      </c>
    </row>
    <row r="11" spans="1:52" s="4" customFormat="1" ht="15" customHeight="1" x14ac:dyDescent="0.2">
      <c r="A11" s="339"/>
      <c r="B11" s="470"/>
      <c r="C11" s="354"/>
      <c r="D11" s="378"/>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150"/>
      <c r="B12" s="461"/>
      <c r="C12" s="262"/>
      <c r="D12" s="374"/>
      <c r="E12" s="204"/>
      <c r="F12" s="371">
        <f t="shared" si="5"/>
        <v>0</v>
      </c>
      <c r="G12" s="256">
        <v>0</v>
      </c>
      <c r="H12" s="574">
        <f t="shared" si="6"/>
        <v>0</v>
      </c>
      <c r="I12" s="224"/>
      <c r="J12" s="371">
        <f t="shared" si="7"/>
        <v>0</v>
      </c>
      <c r="K12" s="249">
        <v>0</v>
      </c>
      <c r="L12" s="225"/>
      <c r="M12" s="249"/>
      <c r="N12" s="235"/>
      <c r="O12" s="235"/>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79"/>
      <c r="D13" s="279"/>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23"/>
      <c r="O20" s="223"/>
      <c r="P20" s="596"/>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ZK108.K162.number</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390</v>
      </c>
      <c r="D22" s="280"/>
      <c r="E22" s="261"/>
      <c r="F22" s="371">
        <f t="shared" si="5"/>
        <v>0</v>
      </c>
      <c r="G22" s="277"/>
      <c r="H22" s="581">
        <f t="shared" si="6"/>
        <v>0</v>
      </c>
      <c r="I22" s="227"/>
      <c r="J22" s="371">
        <f t="shared" si="7"/>
        <v>0</v>
      </c>
      <c r="K22" s="277">
        <v>0</v>
      </c>
      <c r="L22" s="228"/>
      <c r="M22" s="277"/>
      <c r="N22" s="570">
        <f>+IFERROR(VLOOKUP(B21,Sheet1!B:D,2,FALSE),0)</f>
        <v>0</v>
      </c>
      <c r="O22" s="570">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187</v>
      </c>
      <c r="B23" s="460" t="str">
        <f>+LEFT($E$5,5)&amp;"."&amp;A23&amp;"."&amp;$E$3</f>
        <v>ZK108.K266.number</v>
      </c>
      <c r="C23" s="355" t="s">
        <v>188</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3">
        <f t="shared" ref="R23:X23" si="11">SUM(R24:R29)</f>
        <v>0</v>
      </c>
      <c r="S23" s="413">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3">
        <f t="shared" ref="AD23" si="13">SUM(AD24:AD29)</f>
        <v>0</v>
      </c>
      <c r="AE23" s="413">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3">
        <f t="shared" ref="AP23" si="25">SUM(AP24:AP29)</f>
        <v>0</v>
      </c>
      <c r="AQ23" s="413">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3">
        <f t="shared" si="8"/>
        <v>0</v>
      </c>
      <c r="AX23" s="444">
        <f t="shared" si="9"/>
        <v>0</v>
      </c>
      <c r="AY23" s="445">
        <f t="shared" si="4"/>
        <v>0</v>
      </c>
    </row>
    <row r="24" spans="1:51" s="4" customFormat="1" ht="15" customHeight="1" x14ac:dyDescent="0.2">
      <c r="A24" s="339"/>
      <c r="B24" s="470"/>
      <c r="C24" s="354"/>
      <c r="D24" s="354"/>
      <c r="E24" s="207"/>
      <c r="F24" s="371">
        <f t="shared" si="5"/>
        <v>0</v>
      </c>
      <c r="G24" s="249">
        <v>0</v>
      </c>
      <c r="H24" s="574">
        <f t="shared" ref="H24:H62" si="32">SUM(N24:AV24)</f>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54"/>
      <c r="D25" s="379"/>
      <c r="E25" s="343"/>
      <c r="F25" s="371">
        <f t="shared" si="5"/>
        <v>0</v>
      </c>
      <c r="G25" s="249">
        <v>0</v>
      </c>
      <c r="H25" s="574">
        <f t="shared" si="32"/>
        <v>0</v>
      </c>
      <c r="I25" s="231"/>
      <c r="J25" s="371">
        <f t="shared" si="7"/>
        <v>0</v>
      </c>
      <c r="K25" s="249">
        <v>0</v>
      </c>
      <c r="L25" s="232"/>
      <c r="M25" s="249"/>
      <c r="N25" s="235">
        <f>+IFERROR(VLOOKUP(B24,Sheet1!B:D,2,FALSE),0)</f>
        <v>0</v>
      </c>
      <c r="O25" s="235">
        <f>+IFERROR(VLOOKUP(B24,Sheet1!B:D,3,FALSE)+VLOOKUP(B24,Sheet1!B:E,4,FALSE),0)</f>
        <v>0</v>
      </c>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x14ac:dyDescent="0.2">
      <c r="A26" s="339"/>
      <c r="B26" s="470"/>
      <c r="C26" s="354"/>
      <c r="D26" s="379"/>
      <c r="E26" s="343"/>
      <c r="F26" s="371">
        <f t="shared" si="5"/>
        <v>0</v>
      </c>
      <c r="G26" s="249">
        <v>0</v>
      </c>
      <c r="H26" s="574">
        <f t="shared" si="32"/>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54"/>
      <c r="D27" s="379"/>
      <c r="E27" s="343"/>
      <c r="F27" s="371">
        <f t="shared" si="5"/>
        <v>0</v>
      </c>
      <c r="G27" s="249">
        <v>0</v>
      </c>
      <c r="H27" s="574">
        <f t="shared" si="32"/>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t="str">
        <f>+B23</f>
        <v>ZK108.K266.number</v>
      </c>
      <c r="C28" s="354"/>
      <c r="D28" s="379"/>
      <c r="E28" s="343"/>
      <c r="F28" s="371">
        <f t="shared" si="5"/>
        <v>0</v>
      </c>
      <c r="G28" s="249">
        <v>0</v>
      </c>
      <c r="H28" s="574">
        <f t="shared" si="32"/>
        <v>0</v>
      </c>
      <c r="I28" s="231"/>
      <c r="J28" s="371">
        <f t="shared" si="7"/>
        <v>0</v>
      </c>
      <c r="K28" s="249">
        <v>0</v>
      </c>
      <c r="L28" s="232"/>
      <c r="M28" s="249"/>
      <c r="N28" s="267"/>
      <c r="O28" s="267"/>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390</v>
      </c>
      <c r="D29" s="274"/>
      <c r="E29" s="205"/>
      <c r="F29" s="372">
        <f t="shared" si="5"/>
        <v>0</v>
      </c>
      <c r="G29" s="277">
        <v>0</v>
      </c>
      <c r="H29" s="581">
        <f t="shared" si="32"/>
        <v>0</v>
      </c>
      <c r="I29" s="227"/>
      <c r="J29" s="372">
        <f t="shared" si="7"/>
        <v>0</v>
      </c>
      <c r="K29" s="277">
        <v>0</v>
      </c>
      <c r="L29" s="228"/>
      <c r="M29" s="277"/>
      <c r="N29" s="573">
        <f>+IFERROR(VLOOKUP(B28,Sheet1!B:D,2,FALSE),0)</f>
        <v>0</v>
      </c>
      <c r="O29" s="586">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8"/>
        <v>0</v>
      </c>
      <c r="AX29" s="444">
        <f t="shared" si="9"/>
        <v>0</v>
      </c>
      <c r="AY29" s="445">
        <f t="shared" si="4"/>
        <v>0</v>
      </c>
    </row>
    <row r="30" spans="1:51"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3">
        <f t="shared" ref="R30:X30" si="34">SUM(R31:R32)</f>
        <v>0</v>
      </c>
      <c r="S30" s="413">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3">
        <f t="shared" ref="AD30" si="36">SUM(AD31:AD32)</f>
        <v>0</v>
      </c>
      <c r="AE30" s="413">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3">
        <f t="shared" ref="AP30" si="48">SUM(AP31:AP32)</f>
        <v>0</v>
      </c>
      <c r="AQ30" s="413">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3">
        <f t="shared" si="8"/>
        <v>0</v>
      </c>
      <c r="AX30" s="444">
        <f t="shared" si="9"/>
        <v>0</v>
      </c>
      <c r="AY30" s="445">
        <f t="shared" si="4"/>
        <v>0</v>
      </c>
    </row>
    <row r="31" spans="1:51"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8"/>
        <v>0</v>
      </c>
      <c r="AX31" s="444">
        <f t="shared" si="9"/>
        <v>0</v>
      </c>
      <c r="AY31" s="445">
        <f t="shared" si="4"/>
        <v>0</v>
      </c>
    </row>
    <row r="32" spans="1:51"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3">
        <f t="shared" ref="R33:X33" si="56">SUM(R34:R35)</f>
        <v>0</v>
      </c>
      <c r="S33" s="413">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3">
        <f t="shared" ref="AD33" si="58">SUM(AD34:AD35)</f>
        <v>0</v>
      </c>
      <c r="AE33" s="413">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3">
        <f t="shared" ref="AP33" si="70">SUM(AP34:AP35)</f>
        <v>0</v>
      </c>
      <c r="AQ33" s="413">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3">
        <f t="shared" si="8"/>
        <v>0</v>
      </c>
      <c r="AX33" s="444">
        <f t="shared" si="9"/>
        <v>0</v>
      </c>
      <c r="AY33" s="445">
        <f t="shared" si="4"/>
        <v>0</v>
      </c>
    </row>
    <row r="34" spans="1:51"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3">
        <f t="shared" ref="R36:X36" si="78">SUM(R37:R38)</f>
        <v>0</v>
      </c>
      <c r="S36" s="413">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3">
        <f t="shared" ref="AD36" si="80">SUM(AD37:AD38)</f>
        <v>0</v>
      </c>
      <c r="AE36" s="413">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3">
        <f t="shared" ref="AP36" si="92">SUM(AP37:AP38)</f>
        <v>0</v>
      </c>
      <c r="AQ36" s="413">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3">
        <f t="shared" si="8"/>
        <v>0</v>
      </c>
      <c r="AX36" s="444">
        <f t="shared" si="9"/>
        <v>0</v>
      </c>
      <c r="AY36" s="445">
        <f t="shared" si="4"/>
        <v>0</v>
      </c>
    </row>
    <row r="37" spans="1:51"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8"/>
        <v>0</v>
      </c>
      <c r="AX38" s="444">
        <f t="shared" si="9"/>
        <v>0</v>
      </c>
      <c r="AY38" s="445">
        <f t="shared" si="4"/>
        <v>0</v>
      </c>
    </row>
    <row r="39" spans="1:51"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3">
        <f t="shared" ref="R39:X39" si="100">SUM(R40:R41)</f>
        <v>0</v>
      </c>
      <c r="S39" s="413">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3">
        <f t="shared" ref="AD39" si="102">SUM(AD40:AD41)</f>
        <v>0</v>
      </c>
      <c r="AE39" s="413">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3">
        <f t="shared" ref="AP39" si="114">SUM(AP40:AP41)</f>
        <v>0</v>
      </c>
      <c r="AQ39" s="413">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3">
        <f t="shared" si="8"/>
        <v>0</v>
      </c>
      <c r="AX39" s="444">
        <f t="shared" si="9"/>
        <v>0</v>
      </c>
      <c r="AY39" s="445">
        <f t="shared" si="4"/>
        <v>0</v>
      </c>
    </row>
    <row r="40" spans="1:51"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8"/>
        <v>0</v>
      </c>
      <c r="AX40" s="444">
        <f t="shared" si="9"/>
        <v>0</v>
      </c>
      <c r="AY40" s="445">
        <f t="shared" si="4"/>
        <v>0</v>
      </c>
    </row>
    <row r="41" spans="1:51"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3">
        <f t="shared" ref="R42:X42" si="122">SUM(R43:R44)</f>
        <v>0</v>
      </c>
      <c r="S42" s="413">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3">
        <f t="shared" ref="AD42" si="124">SUM(AD43:AD44)</f>
        <v>0</v>
      </c>
      <c r="AE42" s="413">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3">
        <f t="shared" ref="AP42" si="136">SUM(AP43:AP44)</f>
        <v>0</v>
      </c>
      <c r="AQ42" s="413">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3">
        <f t="shared" si="8"/>
        <v>0</v>
      </c>
      <c r="AX42" s="444">
        <f t="shared" si="9"/>
        <v>0</v>
      </c>
      <c r="AY42" s="445">
        <f t="shared" si="4"/>
        <v>0</v>
      </c>
    </row>
    <row r="43" spans="1:51"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24" customFormat="1" ht="15" hidden="1" customHeight="1" x14ac:dyDescent="0.2">
      <c r="A45" s="196"/>
      <c r="B45" s="464"/>
      <c r="C45" s="168" t="s">
        <v>390</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3">
        <f t="shared" ref="R45:X45" si="144">SUM(R46:R47)</f>
        <v>0</v>
      </c>
      <c r="S45" s="413">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3">
        <f t="shared" ref="AD45" si="146">SUM(AD46:AD47)</f>
        <v>0</v>
      </c>
      <c r="AE45" s="413">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3">
        <f t="shared" ref="AP45" si="158">SUM(AP46:AP47)</f>
        <v>0</v>
      </c>
      <c r="AQ45" s="413">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3">
        <f t="shared" si="8"/>
        <v>0</v>
      </c>
      <c r="AX45" s="444">
        <f t="shared" si="9"/>
        <v>0</v>
      </c>
      <c r="AY45" s="445">
        <f t="shared" si="4"/>
        <v>0</v>
      </c>
    </row>
    <row r="46" spans="1:51"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3">
        <f t="shared" ref="R48:X48" si="166">SUM(R49:R50)</f>
        <v>0</v>
      </c>
      <c r="S48" s="413">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3">
        <f t="shared" ref="AD48" si="168">SUM(AD49:AD50)</f>
        <v>0</v>
      </c>
      <c r="AE48" s="413">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3">
        <f t="shared" ref="AP48" si="180">SUM(AP49:AP50)</f>
        <v>0</v>
      </c>
      <c r="AQ48" s="413">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3">
        <f t="shared" si="8"/>
        <v>0</v>
      </c>
      <c r="AX48" s="444">
        <f t="shared" si="9"/>
        <v>0</v>
      </c>
      <c r="AY48" s="445">
        <f t="shared" si="4"/>
        <v>0</v>
      </c>
    </row>
    <row r="49" spans="1:51"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3">
        <f t="shared" ref="R51:X51" si="188">SUM(R52:R53)</f>
        <v>0</v>
      </c>
      <c r="S51" s="413">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3">
        <f t="shared" ref="AD51" si="190">SUM(AD52:AD53)</f>
        <v>0</v>
      </c>
      <c r="AE51" s="413">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3">
        <f t="shared" ref="AP51" si="202">SUM(AP52:AP53)</f>
        <v>0</v>
      </c>
      <c r="AQ51" s="413">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3">
        <f t="shared" si="8"/>
        <v>0</v>
      </c>
      <c r="AX51" s="444">
        <f t="shared" si="9"/>
        <v>0</v>
      </c>
      <c r="AY51" s="445">
        <f t="shared" si="4"/>
        <v>0</v>
      </c>
    </row>
    <row r="52" spans="1:51" s="4" customFormat="1" ht="15" hidden="1" customHeight="1" x14ac:dyDescent="0.2">
      <c r="A52" s="150"/>
      <c r="B52" s="461"/>
      <c r="C52" s="273" t="s">
        <v>390</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3">
        <f t="shared" ref="R54:X54" si="210">SUM(R55:R56)</f>
        <v>0</v>
      </c>
      <c r="S54" s="413">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3">
        <f t="shared" ref="AD54" si="212">SUM(AD55:AD56)</f>
        <v>0</v>
      </c>
      <c r="AE54" s="413">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3">
        <f t="shared" ref="AP54" si="224">SUM(AP55:AP56)</f>
        <v>0</v>
      </c>
      <c r="AQ54" s="413">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3">
        <f t="shared" si="8"/>
        <v>0</v>
      </c>
      <c r="AX54" s="444">
        <f t="shared" si="9"/>
        <v>0</v>
      </c>
      <c r="AY54" s="445">
        <f t="shared" si="4"/>
        <v>0</v>
      </c>
    </row>
    <row r="55" spans="1:51"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3">
        <f t="shared" ref="R57:X57" si="232">SUM(R58:R59)</f>
        <v>0</v>
      </c>
      <c r="S57" s="413">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3">
        <f t="shared" ref="AD57" si="234">SUM(AD58:AD59)</f>
        <v>0</v>
      </c>
      <c r="AE57" s="413">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3">
        <f t="shared" ref="AP57" si="246">SUM(AP58:AP59)</f>
        <v>0</v>
      </c>
      <c r="AQ57" s="413">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3">
        <f t="shared" si="8"/>
        <v>0</v>
      </c>
      <c r="AX57" s="444">
        <f t="shared" si="9"/>
        <v>0</v>
      </c>
      <c r="AY57" s="445">
        <f t="shared" ref="AY57:AY64" si="253">+G57-AX57</f>
        <v>0</v>
      </c>
    </row>
    <row r="58" spans="1:51"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253"/>
        <v>0</v>
      </c>
    </row>
    <row r="59" spans="1:51"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ref="AW59:AW64" si="254">SUM(P59:AV59)</f>
        <v>0</v>
      </c>
      <c r="AX59" s="444">
        <f t="shared" ref="AX59:AX64" si="255">+AW59+N59</f>
        <v>0</v>
      </c>
      <c r="AY59" s="445">
        <f t="shared" si="253"/>
        <v>0</v>
      </c>
    </row>
    <row r="60" spans="1:51"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3">
        <f t="shared" ref="R60:X60" si="257">SUM(R61:R62)</f>
        <v>0</v>
      </c>
      <c r="S60" s="413">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3">
        <f t="shared" ref="AD60" si="259">SUM(AD61:AD62)</f>
        <v>0</v>
      </c>
      <c r="AE60" s="413">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3">
        <f t="shared" ref="AP60" si="271">SUM(AP61:AP62)</f>
        <v>0</v>
      </c>
      <c r="AQ60" s="413">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3">
        <f t="shared" si="254"/>
        <v>0</v>
      </c>
      <c r="AX60" s="444">
        <f t="shared" si="255"/>
        <v>0</v>
      </c>
      <c r="AY60" s="445">
        <f t="shared" si="253"/>
        <v>0</v>
      </c>
    </row>
    <row r="61" spans="1:51"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54"/>
        <v>0</v>
      </c>
      <c r="AX61" s="444">
        <f t="shared" si="255"/>
        <v>0</v>
      </c>
      <c r="AY61" s="445">
        <f t="shared" si="253"/>
        <v>0</v>
      </c>
    </row>
    <row r="62" spans="1:51"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254"/>
        <v>0</v>
      </c>
      <c r="AX62" s="444">
        <f t="shared" si="255"/>
        <v>0</v>
      </c>
      <c r="AY62" s="445">
        <f t="shared" si="253"/>
        <v>0</v>
      </c>
    </row>
    <row r="63" spans="1:51" s="140" customFormat="1" ht="15.75" thickBot="1" x14ac:dyDescent="0.3">
      <c r="A63" s="177"/>
      <c r="B63" s="468"/>
      <c r="C63" s="178"/>
      <c r="D63" s="376"/>
      <c r="E63" s="209"/>
      <c r="F63" s="209"/>
      <c r="G63" s="209"/>
      <c r="H63" s="237"/>
      <c r="I63" s="224"/>
      <c r="J63" s="209"/>
      <c r="K63" s="238"/>
      <c r="L63" s="239"/>
      <c r="M63" s="239"/>
      <c r="N63" s="237"/>
      <c r="O63" s="237"/>
      <c r="P63" s="268"/>
      <c r="Q63" s="270"/>
      <c r="R63" s="406"/>
      <c r="S63" s="416"/>
      <c r="T63" s="270"/>
      <c r="U63" s="270"/>
      <c r="V63" s="270"/>
      <c r="W63" s="270"/>
      <c r="X63" s="270"/>
      <c r="Y63" s="270"/>
      <c r="Z63" s="270"/>
      <c r="AA63" s="270"/>
      <c r="AB63" s="270"/>
      <c r="AC63" s="270"/>
      <c r="AD63" s="406"/>
      <c r="AE63" s="416"/>
      <c r="AF63" s="270"/>
      <c r="AG63" s="270"/>
      <c r="AH63" s="270"/>
      <c r="AI63" s="270"/>
      <c r="AJ63" s="270"/>
      <c r="AK63" s="270"/>
      <c r="AL63" s="270"/>
      <c r="AM63" s="270"/>
      <c r="AN63" s="270"/>
      <c r="AO63" s="270"/>
      <c r="AP63" s="406"/>
      <c r="AQ63" s="416"/>
      <c r="AR63" s="270"/>
      <c r="AS63" s="270"/>
      <c r="AT63" s="270"/>
      <c r="AU63" s="270"/>
      <c r="AV63" s="270"/>
      <c r="AW63" s="443">
        <f t="shared" si="254"/>
        <v>0</v>
      </c>
      <c r="AX63" s="444">
        <f t="shared" si="255"/>
        <v>0</v>
      </c>
      <c r="AY63" s="445">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7">
        <f t="shared" si="279"/>
        <v>0</v>
      </c>
      <c r="S64" s="399">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7">
        <f t="shared" ref="AD64:AV64" si="281">SUM(AD8,AD23,AD30,AD33,AD36,AD39,AD42,AD45,AD48,AD51,AD54,AD57,AD60)</f>
        <v>0</v>
      </c>
      <c r="AE64" s="399">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7">
        <f t="shared" si="281"/>
        <v>0</v>
      </c>
      <c r="AQ64" s="399">
        <f t="shared" si="281"/>
        <v>0</v>
      </c>
      <c r="AR64" s="240">
        <f t="shared" si="281"/>
        <v>0</v>
      </c>
      <c r="AS64" s="240">
        <f t="shared" si="281"/>
        <v>0</v>
      </c>
      <c r="AT64" s="240">
        <f t="shared" si="281"/>
        <v>0</v>
      </c>
      <c r="AU64" s="240">
        <f t="shared" si="281"/>
        <v>0</v>
      </c>
      <c r="AV64" s="240">
        <f t="shared" si="281"/>
        <v>0</v>
      </c>
      <c r="AW64" s="240">
        <f t="shared" si="254"/>
        <v>0</v>
      </c>
      <c r="AX64" s="240">
        <f t="shared" si="255"/>
        <v>0</v>
      </c>
      <c r="AY64" s="447">
        <f t="shared" si="253"/>
        <v>0</v>
      </c>
    </row>
    <row r="65" spans="1:50" hidden="1" x14ac:dyDescent="0.25">
      <c r="A65" s="8"/>
      <c r="B65" s="8"/>
      <c r="C65" s="8"/>
      <c r="D65" s="8"/>
      <c r="E65" s="680"/>
      <c r="F65" s="680"/>
      <c r="G65" s="680"/>
      <c r="H65" s="680"/>
      <c r="I65" s="681"/>
      <c r="J65" s="682"/>
      <c r="K65" s="682"/>
      <c r="L65" s="682"/>
      <c r="M65" s="683"/>
      <c r="N65" s="19"/>
      <c r="O65" s="19"/>
      <c r="P65" s="19"/>
      <c r="Q65" s="20"/>
      <c r="R65" s="429"/>
      <c r="S65" s="20"/>
      <c r="T65" s="20"/>
      <c r="U65" s="20"/>
      <c r="V65" s="20"/>
      <c r="W65" s="20"/>
      <c r="X65" s="20"/>
      <c r="Y65" s="20"/>
      <c r="Z65" s="20"/>
      <c r="AA65" s="20"/>
      <c r="AB65" s="20"/>
      <c r="AC65" s="20"/>
      <c r="AD65" s="429"/>
      <c r="AE65" s="20"/>
      <c r="AF65" s="20"/>
      <c r="AG65" s="20"/>
      <c r="AH65" s="20"/>
      <c r="AI65" s="20"/>
      <c r="AJ65" s="20"/>
      <c r="AK65" s="20"/>
      <c r="AL65" s="20"/>
      <c r="AM65" s="20"/>
      <c r="AN65" s="20"/>
      <c r="AO65" s="20"/>
      <c r="AP65" s="429"/>
      <c r="AQ65" s="20"/>
      <c r="AR65" s="20"/>
      <c r="AS65" s="20"/>
      <c r="AT65" s="20"/>
      <c r="AU65" s="20"/>
      <c r="AV65" s="20"/>
    </row>
    <row r="66" spans="1:50" hidden="1" x14ac:dyDescent="0.25">
      <c r="A66" s="8"/>
      <c r="B66" s="8"/>
      <c r="C66" s="8"/>
      <c r="D66" s="8"/>
      <c r="R66" s="430"/>
      <c r="AD66" s="430"/>
      <c r="AP66" s="430"/>
    </row>
    <row r="67" spans="1:50" ht="15.75" hidden="1" thickBot="1" x14ac:dyDescent="0.3">
      <c r="R67" s="430"/>
      <c r="AD67" s="430"/>
      <c r="AP67" s="430"/>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31">
        <f t="shared" si="282"/>
        <v>0</v>
      </c>
      <c r="S68" s="428">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31">
        <f t="shared" ref="AD68:AV68" si="284">+AD64*0.2</f>
        <v>0</v>
      </c>
      <c r="AE68" s="428">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31">
        <f t="shared" si="284"/>
        <v>0</v>
      </c>
      <c r="AQ68" s="428">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390</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31">
        <f t="shared" si="285"/>
        <v>0</v>
      </c>
      <c r="S69" s="428">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31">
        <f t="shared" ref="AD69:AV69" si="286">SUM(AD64:AD68)</f>
        <v>0</v>
      </c>
      <c r="AE69" s="428">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31">
        <f t="shared" si="286"/>
        <v>0</v>
      </c>
      <c r="AQ69" s="428">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390</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P3" sqref="P3:AV3"/>
      <selection pane="topRight" activeCell="P3" sqref="P3:AV3"/>
      <selection pane="bottomLeft" activeCell="P3" sqref="P3:AV3"/>
      <selection pane="bottomRight" activeCell="AA9" sqref="AA9:AJ9"/>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IF(G66&gt;E66,"Budget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IF(AY66&lt;0,"Actual plus expected cost is more than forecast",":)")</f>
        <v>:)</v>
      </c>
      <c r="I4" s="666"/>
      <c r="J4" s="666"/>
      <c r="K4" s="666"/>
      <c r="L4" s="666"/>
      <c r="M4" s="667"/>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+SUMMARY!A19</f>
        <v>ZK109 - Programme Marketing, Digital &amp; Comms</v>
      </c>
      <c r="F5" s="528"/>
      <c r="G5" s="529"/>
      <c r="H5" s="529"/>
      <c r="I5" s="531"/>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189</v>
      </c>
      <c r="B8" s="460" t="str">
        <f>+LEFT($E$5,5)&amp;"."&amp;A8&amp;"."&amp;$E$3</f>
        <v>ZK109.K270.number</v>
      </c>
      <c r="C8" s="167" t="s">
        <v>190</v>
      </c>
      <c r="D8" s="168"/>
      <c r="E8" s="321">
        <f t="shared" ref="E8:L8" si="0">SUM(E9:E19)</f>
        <v>0</v>
      </c>
      <c r="F8" s="434">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8" si="4">+G8-AX8</f>
        <v>0</v>
      </c>
    </row>
    <row r="9" spans="1:52" s="4" customFormat="1" ht="15" customHeight="1" x14ac:dyDescent="0.2">
      <c r="A9" s="339"/>
      <c r="B9" s="470"/>
      <c r="C9" s="340"/>
      <c r="D9" s="352"/>
      <c r="E9" s="204"/>
      <c r="F9" s="371">
        <f>-E9+G9</f>
        <v>0</v>
      </c>
      <c r="G9" s="249"/>
      <c r="H9" s="574">
        <f>SUM(N9:AV9)</f>
        <v>0</v>
      </c>
      <c r="I9" s="221"/>
      <c r="J9" s="371">
        <f>-I9+K9</f>
        <v>0</v>
      </c>
      <c r="K9" s="249"/>
      <c r="L9" s="222"/>
      <c r="M9" s="249"/>
      <c r="N9" s="235"/>
      <c r="O9" s="235"/>
      <c r="P9" s="253"/>
      <c r="Q9" s="250"/>
      <c r="R9" s="402"/>
      <c r="S9" s="397"/>
      <c r="T9" s="250"/>
      <c r="U9" s="250"/>
      <c r="V9" s="250"/>
      <c r="W9" s="594"/>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hidden="1" customHeight="1" x14ac:dyDescent="0.2">
      <c r="A10" s="150"/>
      <c r="B10" s="461"/>
      <c r="C10" s="453"/>
      <c r="D10" s="453"/>
      <c r="E10" s="204"/>
      <c r="F10" s="371">
        <f t="shared" ref="F10:F64" si="5">-E10+G10</f>
        <v>0</v>
      </c>
      <c r="G10" s="256"/>
      <c r="H10" s="574">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4">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4">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ZK109.K270.number</v>
      </c>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390</v>
      </c>
      <c r="D19" s="280"/>
      <c r="E19" s="261"/>
      <c r="F19" s="371">
        <f t="shared" si="5"/>
        <v>0</v>
      </c>
      <c r="G19" s="277"/>
      <c r="H19" s="581">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191</v>
      </c>
      <c r="B20" s="460" t="str">
        <f>+LEFT($E$5,5)&amp;"."&amp;A20&amp;"."&amp;$E$3</f>
        <v>ZK109.K271.number</v>
      </c>
      <c r="C20" s="344" t="s">
        <v>192</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4">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4">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ZK109.K271.number</v>
      </c>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390</v>
      </c>
      <c r="D26" s="274"/>
      <c r="E26" s="205"/>
      <c r="F26" s="371">
        <f t="shared" si="5"/>
        <v>0</v>
      </c>
      <c r="G26" s="277">
        <v>0</v>
      </c>
      <c r="H26" s="581">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193</v>
      </c>
      <c r="B27" s="460" t="str">
        <f>+LEFT($E$5,5)&amp;"."&amp;A27&amp;"."&amp;$E$3</f>
        <v>ZK109.K138.number</v>
      </c>
      <c r="C27" s="344" t="s">
        <v>194</v>
      </c>
      <c r="D27" s="344"/>
      <c r="E27" s="321">
        <f t="shared" ref="E27:L27" si="32">SUM(E28:E33)</f>
        <v>0</v>
      </c>
      <c r="F27" s="435">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0</v>
      </c>
      <c r="AX27" s="444">
        <f t="shared" si="9"/>
        <v>0</v>
      </c>
      <c r="AY27" s="445">
        <f t="shared" si="4"/>
        <v>0</v>
      </c>
    </row>
    <row r="28" spans="1:51" s="4" customFormat="1" ht="15" customHeight="1" x14ac:dyDescent="0.2">
      <c r="A28" s="339"/>
      <c r="B28" s="470"/>
      <c r="C28" s="340"/>
      <c r="D28" s="340"/>
      <c r="E28" s="207"/>
      <c r="F28" s="371">
        <f t="shared" si="5"/>
        <v>0</v>
      </c>
      <c r="G28" s="249">
        <v>0</v>
      </c>
      <c r="H28" s="574">
        <f t="shared" si="6"/>
        <v>0</v>
      </c>
      <c r="I28" s="231"/>
      <c r="J28" s="371">
        <f t="shared" si="7"/>
        <v>0</v>
      </c>
      <c r="K28" s="249">
        <v>0</v>
      </c>
      <c r="L28" s="232"/>
      <c r="M28" s="249"/>
      <c r="N28" s="235"/>
      <c r="O28" s="235"/>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45"/>
      <c r="B29" s="471"/>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347"/>
      <c r="E31" s="343"/>
      <c r="F31" s="371">
        <f t="shared" si="5"/>
        <v>0</v>
      </c>
      <c r="G31" s="249">
        <v>0</v>
      </c>
      <c r="H31" s="574">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ZK109.K138.number</v>
      </c>
      <c r="C32" s="340"/>
      <c r="D32" s="347"/>
      <c r="E32" s="343"/>
      <c r="F32" s="371">
        <f t="shared" si="5"/>
        <v>0</v>
      </c>
      <c r="G32" s="249">
        <v>0</v>
      </c>
      <c r="H32" s="574">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390</v>
      </c>
      <c r="D33" s="274"/>
      <c r="E33" s="205"/>
      <c r="F33" s="371">
        <f t="shared" si="5"/>
        <v>0</v>
      </c>
      <c r="G33" s="277">
        <v>0</v>
      </c>
      <c r="H33" s="581">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195</v>
      </c>
      <c r="B34" s="460" t="str">
        <f>+LEFT($E$5,5)&amp;"."&amp;A34&amp;"."&amp;$E$3</f>
        <v>ZK109.K158.number</v>
      </c>
      <c r="C34" s="344" t="s">
        <v>197</v>
      </c>
      <c r="D34" s="344"/>
      <c r="E34" s="321">
        <f t="shared" ref="E34:L34" si="54">SUM(E35:E37)</f>
        <v>0</v>
      </c>
      <c r="F34" s="435">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0</v>
      </c>
      <c r="AX34" s="444">
        <f t="shared" si="9"/>
        <v>0</v>
      </c>
      <c r="AY34" s="445">
        <f t="shared" si="4"/>
        <v>0</v>
      </c>
    </row>
    <row r="35" spans="1:51" s="4" customFormat="1" ht="15" customHeight="1" x14ac:dyDescent="0.2">
      <c r="A35" s="345"/>
      <c r="B35" s="471"/>
      <c r="C35" s="340"/>
      <c r="D35" s="340"/>
      <c r="E35" s="207"/>
      <c r="F35" s="371">
        <f t="shared" si="5"/>
        <v>0</v>
      </c>
      <c r="G35" s="249">
        <v>0</v>
      </c>
      <c r="H35" s="574">
        <f t="shared" si="6"/>
        <v>0</v>
      </c>
      <c r="I35" s="231"/>
      <c r="J35" s="371">
        <f t="shared" si="7"/>
        <v>0</v>
      </c>
      <c r="K35" s="249">
        <v>0</v>
      </c>
      <c r="L35" s="232"/>
      <c r="M35" s="249"/>
      <c r="N35" s="235"/>
      <c r="O35" s="235"/>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8"/>
        <v>0</v>
      </c>
      <c r="AX35" s="444">
        <f t="shared" si="9"/>
        <v>0</v>
      </c>
      <c r="AY35" s="445">
        <f t="shared" si="4"/>
        <v>0</v>
      </c>
    </row>
    <row r="36" spans="1:51" s="4" customFormat="1" ht="15" customHeight="1" x14ac:dyDescent="0.2">
      <c r="A36" s="345"/>
      <c r="B36" s="493" t="str">
        <f>+B34</f>
        <v>ZK109.K158.number</v>
      </c>
      <c r="C36" s="262"/>
      <c r="D36" s="374"/>
      <c r="E36" s="343"/>
      <c r="F36" s="371">
        <f t="shared" si="5"/>
        <v>0</v>
      </c>
      <c r="G36" s="249">
        <v>0</v>
      </c>
      <c r="H36" s="574">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390</v>
      </c>
      <c r="D37" s="274"/>
      <c r="E37" s="205"/>
      <c r="F37" s="371">
        <f t="shared" si="5"/>
        <v>0</v>
      </c>
      <c r="G37" s="277">
        <v>0</v>
      </c>
      <c r="H37" s="581">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196</v>
      </c>
      <c r="B38" s="460" t="str">
        <f>+LEFT($E$5,5)&amp;"."&amp;A38&amp;"."&amp;$E$3</f>
        <v>ZK109.K159.number</v>
      </c>
      <c r="C38" s="168" t="s">
        <v>198</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ZK109.K159.number</v>
      </c>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390</v>
      </c>
      <c r="D40" s="274"/>
      <c r="E40" s="205"/>
      <c r="F40" s="371">
        <f t="shared" si="5"/>
        <v>0</v>
      </c>
      <c r="G40" s="277">
        <v>0</v>
      </c>
      <c r="H40" s="581">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199</v>
      </c>
      <c r="B41" s="460" t="str">
        <f>+LEFT($E$5,5)&amp;"."&amp;A41&amp;"."&amp;$E$3</f>
        <v>ZK109.K272.number</v>
      </c>
      <c r="C41" s="344" t="s">
        <v>200</v>
      </c>
      <c r="D41" s="344"/>
      <c r="E41" s="321">
        <f t="shared" ref="E41:L41" si="98">SUM(E42:E43)</f>
        <v>0</v>
      </c>
      <c r="F41" s="435">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0</v>
      </c>
      <c r="AX41" s="444">
        <f t="shared" si="9"/>
        <v>0</v>
      </c>
      <c r="AY41" s="445">
        <f t="shared" si="4"/>
        <v>0</v>
      </c>
    </row>
    <row r="42" spans="1:51" s="4" customFormat="1" ht="15" customHeight="1" x14ac:dyDescent="0.2">
      <c r="A42" s="151"/>
      <c r="B42" s="465" t="str">
        <f>+B41</f>
        <v>ZK109.K272.number</v>
      </c>
      <c r="C42" s="273"/>
      <c r="D42" s="273"/>
      <c r="E42" s="207"/>
      <c r="F42" s="371">
        <f t="shared" si="5"/>
        <v>0</v>
      </c>
      <c r="G42" s="249">
        <v>0</v>
      </c>
      <c r="H42" s="574">
        <f t="shared" si="6"/>
        <v>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thickBot="1" x14ac:dyDescent="0.25">
      <c r="A43" s="169"/>
      <c r="B43" s="463"/>
      <c r="C43" s="274" t="s">
        <v>390</v>
      </c>
      <c r="D43" s="274"/>
      <c r="E43" s="205"/>
      <c r="F43" s="371">
        <f t="shared" si="5"/>
        <v>0</v>
      </c>
      <c r="G43" s="277">
        <v>0</v>
      </c>
      <c r="H43" s="581">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201</v>
      </c>
      <c r="B44" s="460" t="str">
        <f>+LEFT($E$5,5)&amp;"."&amp;A44&amp;"."&amp;$E$3</f>
        <v>ZK109.K273.number</v>
      </c>
      <c r="C44" s="344" t="s">
        <v>202</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ZK109.K273.number</v>
      </c>
      <c r="C45" s="273"/>
      <c r="D45" s="273"/>
      <c r="E45" s="207"/>
      <c r="F45" s="371">
        <f t="shared" si="5"/>
        <v>0</v>
      </c>
      <c r="G45" s="249"/>
      <c r="H45" s="574">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390</v>
      </c>
      <c r="D46" s="274"/>
      <c r="E46" s="205"/>
      <c r="F46" s="371">
        <f t="shared" si="5"/>
        <v>0</v>
      </c>
      <c r="G46" s="277">
        <v>0</v>
      </c>
      <c r="H46" s="581">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203</v>
      </c>
      <c r="B47" s="460" t="str">
        <f>+LEFT($E$5,5)&amp;"."&amp;A47&amp;"."&amp;$E$3</f>
        <v>ZK109.K274.number</v>
      </c>
      <c r="C47" s="344" t="s">
        <v>204</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ZK109.K274.number</v>
      </c>
      <c r="C48" s="273"/>
      <c r="D48" s="273"/>
      <c r="E48" s="207"/>
      <c r="F48" s="371">
        <f t="shared" si="5"/>
        <v>0</v>
      </c>
      <c r="G48" s="249">
        <v>0</v>
      </c>
      <c r="H48" s="574">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390</v>
      </c>
      <c r="D49" s="274"/>
      <c r="E49" s="205"/>
      <c r="F49" s="595">
        <f t="shared" si="5"/>
        <v>0</v>
      </c>
      <c r="G49" s="277">
        <v>0</v>
      </c>
      <c r="H49" s="581">
        <f t="shared" si="6"/>
        <v>0</v>
      </c>
      <c r="I49" s="227"/>
      <c r="J49" s="595">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64">SUM(E51:E52)</f>
        <v>0</v>
      </c>
      <c r="F50" s="576">
        <f t="shared" si="164"/>
        <v>0</v>
      </c>
      <c r="G50" s="433">
        <f t="shared" si="164"/>
        <v>0</v>
      </c>
      <c r="H50" s="433">
        <f t="shared" si="164"/>
        <v>0</v>
      </c>
      <c r="I50" s="552">
        <f t="shared" si="164"/>
        <v>0</v>
      </c>
      <c r="J50" s="551">
        <f t="shared" si="164"/>
        <v>0</v>
      </c>
      <c r="K50" s="552">
        <f t="shared" si="164"/>
        <v>0</v>
      </c>
      <c r="L50" s="553">
        <f t="shared" si="164"/>
        <v>0</v>
      </c>
      <c r="M50" s="553"/>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 t="shared" si="5"/>
        <v>0</v>
      </c>
      <c r="G52" s="277">
        <v>0</v>
      </c>
      <c r="H52" s="226">
        <f t="shared" si="6"/>
        <v>0</v>
      </c>
      <c r="I52" s="227"/>
      <c r="J52" s="554">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186">SUM(E54:E55)</f>
        <v>0</v>
      </c>
      <c r="F53" s="576">
        <f t="shared" si="186"/>
        <v>0</v>
      </c>
      <c r="G53" s="433">
        <f t="shared" si="186"/>
        <v>0</v>
      </c>
      <c r="H53" s="433">
        <f t="shared" si="186"/>
        <v>0</v>
      </c>
      <c r="I53" s="552">
        <f t="shared" si="186"/>
        <v>0</v>
      </c>
      <c r="J53" s="551">
        <f t="shared" si="186"/>
        <v>0</v>
      </c>
      <c r="K53" s="552">
        <f t="shared" si="186"/>
        <v>0</v>
      </c>
      <c r="L53" s="553">
        <f t="shared" si="186"/>
        <v>0</v>
      </c>
      <c r="M53" s="553"/>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4">
        <f t="shared" si="5"/>
        <v>0</v>
      </c>
      <c r="G54" s="249">
        <v>0</v>
      </c>
      <c r="H54" s="220">
        <f t="shared" si="6"/>
        <v>0</v>
      </c>
      <c r="I54" s="231"/>
      <c r="J54" s="554">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08">SUM(E57:E58)</f>
        <v>0</v>
      </c>
      <c r="F56" s="576">
        <f t="shared" si="208"/>
        <v>0</v>
      </c>
      <c r="G56" s="433">
        <f t="shared" si="208"/>
        <v>0</v>
      </c>
      <c r="H56" s="433">
        <f t="shared" si="208"/>
        <v>0</v>
      </c>
      <c r="I56" s="552">
        <f t="shared" si="208"/>
        <v>0</v>
      </c>
      <c r="J56" s="551">
        <f t="shared" si="208"/>
        <v>0</v>
      </c>
      <c r="K56" s="552">
        <f t="shared" si="208"/>
        <v>0</v>
      </c>
      <c r="L56" s="553">
        <f t="shared" si="208"/>
        <v>0</v>
      </c>
      <c r="M56" s="553"/>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78"/>
      <c r="C59" s="452"/>
      <c r="D59" s="452"/>
      <c r="E59" s="551">
        <f t="shared" ref="E59:L59" si="230">SUM(E60:E61)</f>
        <v>0</v>
      </c>
      <c r="F59" s="576">
        <f t="shared" si="230"/>
        <v>0</v>
      </c>
      <c r="G59" s="433">
        <f t="shared" si="230"/>
        <v>0</v>
      </c>
      <c r="H59" s="433">
        <f t="shared" si="230"/>
        <v>0</v>
      </c>
      <c r="I59" s="552">
        <f t="shared" si="230"/>
        <v>0</v>
      </c>
      <c r="J59" s="551">
        <f t="shared" si="230"/>
        <v>0</v>
      </c>
      <c r="K59" s="552">
        <f t="shared" si="230"/>
        <v>0</v>
      </c>
      <c r="L59" s="553">
        <f t="shared" si="230"/>
        <v>0</v>
      </c>
      <c r="M59" s="553"/>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60"/>
      <c r="B62" s="579"/>
      <c r="C62" s="580"/>
      <c r="D62" s="455"/>
      <c r="E62" s="551">
        <f t="shared" ref="E62:L62" si="255">SUM(E63:E64)</f>
        <v>0</v>
      </c>
      <c r="F62" s="576">
        <f t="shared" si="255"/>
        <v>0</v>
      </c>
      <c r="G62" s="433">
        <f t="shared" si="255"/>
        <v>0</v>
      </c>
      <c r="H62" s="433">
        <f t="shared" si="255"/>
        <v>0</v>
      </c>
      <c r="I62" s="552">
        <f t="shared" si="255"/>
        <v>0</v>
      </c>
      <c r="J62" s="551">
        <f t="shared" si="255"/>
        <v>0</v>
      </c>
      <c r="K62" s="552">
        <f t="shared" si="255"/>
        <v>0</v>
      </c>
      <c r="L62" s="553">
        <f t="shared" si="255"/>
        <v>0</v>
      </c>
      <c r="M62" s="553"/>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4">
        <f t="shared" si="5"/>
        <v>0</v>
      </c>
      <c r="G63" s="249">
        <v>0</v>
      </c>
      <c r="H63" s="220">
        <f t="shared" si="6"/>
        <v>0</v>
      </c>
      <c r="I63" s="233"/>
      <c r="J63" s="554">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2">
        <f t="shared" si="5"/>
        <v>0</v>
      </c>
      <c r="G64" s="277">
        <v>0</v>
      </c>
      <c r="H64" s="226">
        <f t="shared" si="6"/>
        <v>0</v>
      </c>
      <c r="I64" s="227"/>
      <c r="J64" s="588">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7"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7">
        <f t="shared" ref="AD66:AV66" si="280">SUM(AD8,AD20,AD27,AD34,AD38,AD41,AD44,AD47,AD50,AD53,AD56,AD59,AD62)</f>
        <v>0</v>
      </c>
      <c r="AE66" s="399">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253"/>
        <v>0</v>
      </c>
      <c r="AX66" s="240">
        <f t="shared" si="254"/>
        <v>0</v>
      </c>
      <c r="AY66" s="447">
        <f t="shared" si="252"/>
        <v>0</v>
      </c>
    </row>
    <row r="67" spans="1:51" hidden="1" x14ac:dyDescent="0.25">
      <c r="A67" s="449"/>
      <c r="B67" s="449"/>
      <c r="C67" s="449"/>
      <c r="D67" s="449"/>
      <c r="E67" s="662"/>
      <c r="F67" s="662"/>
      <c r="G67" s="662"/>
      <c r="H67" s="662"/>
      <c r="I67" s="663"/>
      <c r="J67" s="664"/>
      <c r="K67" s="664"/>
      <c r="L67" s="664"/>
      <c r="M67" s="665"/>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390</v>
      </c>
      <c r="N69" s="235">
        <f>+IFERROR(VLOOKUP(B68,Sheet1!B:D,2,FALSE),0)</f>
        <v>0</v>
      </c>
      <c r="O69" s="235">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0</v>
      </c>
      <c r="W70" s="492">
        <f t="shared" si="281"/>
        <v>0</v>
      </c>
      <c r="X70" s="492">
        <f t="shared" si="281"/>
        <v>0</v>
      </c>
      <c r="Y70" s="492">
        <f t="shared" si="281"/>
        <v>0</v>
      </c>
      <c r="Z70" s="492">
        <f t="shared" si="281"/>
        <v>0</v>
      </c>
      <c r="AA70" s="492">
        <f t="shared" si="281"/>
        <v>0</v>
      </c>
      <c r="AB70" s="492">
        <f t="shared" si="281"/>
        <v>0</v>
      </c>
      <c r="AC70" s="492">
        <f t="shared" si="281"/>
        <v>0</v>
      </c>
      <c r="AD70" s="492">
        <f t="shared" ref="AD70:AV70" si="283">+AD66*0.2</f>
        <v>0</v>
      </c>
      <c r="AE70" s="492">
        <f t="shared" si="283"/>
        <v>0</v>
      </c>
      <c r="AF70" s="492">
        <f t="shared" si="283"/>
        <v>0</v>
      </c>
      <c r="AG70" s="492">
        <f t="shared" si="283"/>
        <v>0</v>
      </c>
      <c r="AH70" s="492">
        <f t="shared" si="283"/>
        <v>0</v>
      </c>
      <c r="AI70" s="492">
        <f t="shared" si="283"/>
        <v>0</v>
      </c>
      <c r="AJ70" s="492">
        <f t="shared" si="283"/>
        <v>0</v>
      </c>
      <c r="AK70" s="492">
        <f t="shared" si="283"/>
        <v>0</v>
      </c>
      <c r="AL70" s="492">
        <f t="shared" si="283"/>
        <v>0</v>
      </c>
      <c r="AM70" s="492">
        <f t="shared" si="283"/>
        <v>0</v>
      </c>
      <c r="AN70" s="492">
        <f t="shared" si="283"/>
        <v>0</v>
      </c>
      <c r="AO70" s="492">
        <f t="shared" si="283"/>
        <v>0</v>
      </c>
      <c r="AP70" s="492">
        <f t="shared" si="283"/>
        <v>0</v>
      </c>
      <c r="AQ70" s="492">
        <f t="shared" si="283"/>
        <v>0</v>
      </c>
      <c r="AR70" s="492">
        <f t="shared" si="283"/>
        <v>0</v>
      </c>
      <c r="AS70" s="492">
        <f t="shared" si="283"/>
        <v>0</v>
      </c>
      <c r="AT70" s="492">
        <f t="shared" si="283"/>
        <v>0</v>
      </c>
      <c r="AU70" s="492">
        <f t="shared" si="283"/>
        <v>0</v>
      </c>
      <c r="AV70" s="492">
        <f t="shared" si="283"/>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492"/>
      <c r="P71" s="492">
        <f t="shared" ref="P71:AC71" si="284">SUM(P66:P70)</f>
        <v>0</v>
      </c>
      <c r="Q71" s="492">
        <f t="shared" si="284"/>
        <v>0</v>
      </c>
      <c r="R71" s="492">
        <f t="shared" si="284"/>
        <v>0</v>
      </c>
      <c r="S71" s="492">
        <f t="shared" si="284"/>
        <v>0</v>
      </c>
      <c r="T71" s="492">
        <f t="shared" si="284"/>
        <v>0</v>
      </c>
      <c r="U71" s="492">
        <f t="shared" si="284"/>
        <v>0</v>
      </c>
      <c r="V71" s="492">
        <f t="shared" si="284"/>
        <v>0</v>
      </c>
      <c r="W71" s="492">
        <f t="shared" si="284"/>
        <v>0</v>
      </c>
      <c r="X71" s="492">
        <f t="shared" si="284"/>
        <v>0</v>
      </c>
      <c r="Y71" s="492">
        <f t="shared" si="284"/>
        <v>0</v>
      </c>
      <c r="Z71" s="492">
        <f t="shared" si="284"/>
        <v>0</v>
      </c>
      <c r="AA71" s="492">
        <f t="shared" si="284"/>
        <v>0</v>
      </c>
      <c r="AB71" s="492">
        <f t="shared" si="284"/>
        <v>0</v>
      </c>
      <c r="AC71" s="492">
        <f t="shared" si="284"/>
        <v>0</v>
      </c>
      <c r="AD71" s="492">
        <f t="shared" ref="AD71:AV71" si="285">SUM(AD66:AD70)</f>
        <v>0</v>
      </c>
      <c r="AE71" s="492">
        <f t="shared" si="285"/>
        <v>0</v>
      </c>
      <c r="AF71" s="492">
        <f t="shared" si="285"/>
        <v>0</v>
      </c>
      <c r="AG71" s="492">
        <f t="shared" si="285"/>
        <v>0</v>
      </c>
      <c r="AH71" s="492">
        <f t="shared" si="285"/>
        <v>0</v>
      </c>
      <c r="AI71" s="492">
        <f t="shared" si="285"/>
        <v>0</v>
      </c>
      <c r="AJ71" s="492">
        <f t="shared" si="285"/>
        <v>0</v>
      </c>
      <c r="AK71" s="492">
        <f t="shared" si="285"/>
        <v>0</v>
      </c>
      <c r="AL71" s="492">
        <f t="shared" si="285"/>
        <v>0</v>
      </c>
      <c r="AM71" s="492">
        <f t="shared" si="285"/>
        <v>0</v>
      </c>
      <c r="AN71" s="492">
        <f t="shared" si="285"/>
        <v>0</v>
      </c>
      <c r="AO71" s="492">
        <f t="shared" si="285"/>
        <v>0</v>
      </c>
      <c r="AP71" s="492">
        <f t="shared" si="285"/>
        <v>0</v>
      </c>
      <c r="AQ71" s="492">
        <f t="shared" si="285"/>
        <v>0</v>
      </c>
      <c r="AR71" s="492">
        <f t="shared" si="285"/>
        <v>0</v>
      </c>
      <c r="AS71" s="492">
        <f t="shared" si="285"/>
        <v>0</v>
      </c>
      <c r="AT71" s="492">
        <f t="shared" si="285"/>
        <v>0</v>
      </c>
      <c r="AU71" s="492">
        <f t="shared" si="285"/>
        <v>0</v>
      </c>
      <c r="AV71" s="492">
        <f t="shared" si="285"/>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390</v>
      </c>
      <c r="N76" s="492">
        <f t="shared" ref="N76" si="286">SUM(N71:N75)</f>
        <v>0</v>
      </c>
      <c r="O76" s="492">
        <f>+IFERROR(VLOOKUP(B75,Sheet1!B:D,3,FALSE)+VLOOKUP(B75,Sheet1!B:E,4,FALSE),0)</f>
        <v>0</v>
      </c>
    </row>
    <row r="77" spans="1:51" hidden="1" x14ac:dyDescent="0.25"/>
    <row r="78" spans="1:51" hidden="1" x14ac:dyDescent="0.25">
      <c r="O78" s="524">
        <f>+IFERROR(VLOOKUP(B77,Sheet1!B:D,3,FALSE)+VLOOKUP(B77,Sheet1!B:E,4,FALSE),0)</f>
        <v>0</v>
      </c>
    </row>
    <row r="79" spans="1:51" hidden="1" x14ac:dyDescent="0.25">
      <c r="O79" s="524">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4">
        <f>+IFERROR(VLOOKUP(B83,Sheet1!B:D,3,FALSE)+VLOOKUP(B83,Sheet1!B:E,4,FALSE),0)</f>
        <v>0</v>
      </c>
    </row>
    <row r="85" spans="15:15" hidden="1" x14ac:dyDescent="0.25"/>
    <row r="86" spans="15:15" hidden="1" x14ac:dyDescent="0.25"/>
    <row r="87" spans="15:15" hidden="1" x14ac:dyDescent="0.25">
      <c r="O87" s="524">
        <f>+IFERROR(VLOOKUP(B86,Sheet1!B:D,3,FALSE)+VLOOKUP(B86,Sheet1!B:E,4,FALSE),0)</f>
        <v>0</v>
      </c>
    </row>
    <row r="88" spans="15:15" hidden="1" x14ac:dyDescent="0.25"/>
    <row r="89" spans="15:15" hidden="1" x14ac:dyDescent="0.25"/>
    <row r="90" spans="15:15" hidden="1" x14ac:dyDescent="0.25">
      <c r="O90" s="524">
        <f>+IFERROR(VLOOKUP(B89,Sheet1!B:D,3,FALSE)+VLOOKUP(B89,Sheet1!B:E,4,FALSE),0)</f>
        <v>0</v>
      </c>
    </row>
    <row r="91" spans="15:15" hidden="1" x14ac:dyDescent="0.25"/>
    <row r="92" spans="15:15" hidden="1" x14ac:dyDescent="0.25"/>
    <row r="93" spans="15:15" hidden="1" x14ac:dyDescent="0.25">
      <c r="O93" s="524">
        <f>+IFERROR(VLOOKUP(B92,Sheet1!B:D,3,FALSE)+VLOOKUP(B92,Sheet1!B:E,4,FALSE),0)</f>
        <v>0</v>
      </c>
    </row>
    <row r="94" spans="15:15" hidden="1" x14ac:dyDescent="0.25"/>
    <row r="95" spans="15:15" hidden="1" x14ac:dyDescent="0.25"/>
    <row r="96" spans="15:15" hidden="1" x14ac:dyDescent="0.25">
      <c r="O96" s="524">
        <f>+IFERROR(VLOOKUP(B95,Sheet1!B:D,3,FALSE)+VLOOKUP(B95,Sheet1!B:E,4,FALSE),0)</f>
        <v>0</v>
      </c>
    </row>
    <row r="97" spans="15:15" hidden="1" x14ac:dyDescent="0.25"/>
    <row r="98" spans="15:15" hidden="1" x14ac:dyDescent="0.25"/>
    <row r="99" spans="15:15" hidden="1" x14ac:dyDescent="0.25">
      <c r="O99" s="524">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IF(G69&gt;E69,"Budget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IF(AY69&lt;0,"Actual plus expected cost is more than forecast",":)")</f>
        <v>:)</v>
      </c>
      <c r="I4" s="666"/>
      <c r="J4" s="666"/>
      <c r="K4" s="666"/>
      <c r="L4" s="666"/>
      <c r="M4" s="667"/>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+SUMMARY!A20</f>
        <v>ZK110 - Programme Education &amp; Community Engagement</v>
      </c>
      <c r="F5" s="528"/>
      <c r="G5" s="529"/>
      <c r="H5" s="529"/>
      <c r="I5" s="529"/>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205</v>
      </c>
      <c r="B8" s="460" t="str">
        <f>+LEFT($E$5,5)&amp;"."&amp;A8&amp;"."&amp;$E$3</f>
        <v>ZK110.K278.number</v>
      </c>
      <c r="C8" s="167" t="s">
        <v>206</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5">
        <f t="shared" si="4"/>
        <v>0</v>
      </c>
    </row>
    <row r="10" spans="1:52" s="4" customFormat="1" ht="15" customHeight="1" x14ac:dyDescent="0.2">
      <c r="A10" s="339"/>
      <c r="B10" s="470"/>
      <c r="C10" s="340"/>
      <c r="D10" s="352"/>
      <c r="E10" s="204"/>
      <c r="F10" s="371">
        <f t="shared" ref="F10:F67" si="5">-E10+G10</f>
        <v>0</v>
      </c>
      <c r="G10" s="256"/>
      <c r="H10" s="574">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5">
        <f t="shared" si="4"/>
        <v>0</v>
      </c>
    </row>
    <row r="11" spans="1:52" s="4" customFormat="1" ht="15" hidden="1" customHeight="1" x14ac:dyDescent="0.2">
      <c r="A11" s="150"/>
      <c r="B11" s="461"/>
      <c r="C11" s="453"/>
      <c r="D11" s="453"/>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5">
        <f t="shared" si="4"/>
        <v>0</v>
      </c>
    </row>
    <row r="18" spans="1:51" s="4" customFormat="1" ht="15" customHeight="1" x14ac:dyDescent="0.2">
      <c r="A18" s="150"/>
      <c r="B18" s="461"/>
      <c r="C18" s="262"/>
      <c r="D18" s="374"/>
      <c r="E18" s="204"/>
      <c r="F18" s="371">
        <f t="shared" si="5"/>
        <v>0</v>
      </c>
      <c r="G18" s="256"/>
      <c r="H18" s="574">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5">
        <f t="shared" si="4"/>
        <v>0</v>
      </c>
    </row>
    <row r="19" spans="1:51" s="4" customFormat="1" ht="15" customHeight="1" x14ac:dyDescent="0.2">
      <c r="A19" s="150"/>
      <c r="B19" s="461" t="str">
        <f>+B8</f>
        <v>ZK110.K278.number</v>
      </c>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5">
        <f t="shared" si="4"/>
        <v>0</v>
      </c>
    </row>
    <row r="20" spans="1:51" s="4" customFormat="1" ht="15" customHeight="1" thickBot="1" x14ac:dyDescent="0.3">
      <c r="A20" s="170"/>
      <c r="B20" s="462"/>
      <c r="C20" s="280" t="s">
        <v>390</v>
      </c>
      <c r="D20" s="280"/>
      <c r="E20" s="261"/>
      <c r="F20" s="371">
        <f t="shared" si="5"/>
        <v>0</v>
      </c>
      <c r="G20" s="277"/>
      <c r="H20" s="581">
        <f t="shared" si="6"/>
        <v>0</v>
      </c>
      <c r="I20" s="227"/>
      <c r="J20" s="371">
        <f t="shared" si="7"/>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5">
        <f t="shared" si="4"/>
        <v>0</v>
      </c>
    </row>
    <row r="21" spans="1:51" s="4" customFormat="1" ht="15" customHeight="1" x14ac:dyDescent="0.2">
      <c r="A21" s="196" t="s">
        <v>207</v>
      </c>
      <c r="B21" s="460" t="str">
        <f>+LEFT($E$5,5)&amp;"."&amp;A21&amp;"."&amp;$E$3</f>
        <v>ZK110.K279.number</v>
      </c>
      <c r="C21" s="344" t="s">
        <v>208</v>
      </c>
      <c r="D21" s="344"/>
      <c r="E21" s="592">
        <f t="shared" ref="E21:L21" si="10">SUM(E22:E25)</f>
        <v>0</v>
      </c>
      <c r="F21" s="593">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4">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5">
        <f t="shared" si="4"/>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5">
        <f>+G23-AX23</f>
        <v>0</v>
      </c>
    </row>
    <row r="24" spans="1:51" s="4" customFormat="1" ht="15" customHeight="1" x14ac:dyDescent="0.2">
      <c r="A24" s="339"/>
      <c r="B24" s="470" t="str">
        <f>+B21</f>
        <v>ZK110.K279.number</v>
      </c>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5">
        <f>+G24-AX24</f>
        <v>0</v>
      </c>
    </row>
    <row r="25" spans="1:51" s="4" customFormat="1" ht="15" customHeight="1" thickBot="1" x14ac:dyDescent="0.25">
      <c r="A25" s="170"/>
      <c r="B25" s="462"/>
      <c r="C25" s="274" t="s">
        <v>390</v>
      </c>
      <c r="D25" s="274"/>
      <c r="E25" s="205"/>
      <c r="F25" s="371">
        <f t="shared" si="5"/>
        <v>0</v>
      </c>
      <c r="G25" s="277">
        <v>0</v>
      </c>
      <c r="H25" s="581">
        <f t="shared" si="6"/>
        <v>0</v>
      </c>
      <c r="I25" s="227"/>
      <c r="J25" s="371">
        <f t="shared" si="7"/>
        <v>0</v>
      </c>
      <c r="K25" s="277">
        <v>0</v>
      </c>
      <c r="L25" s="228"/>
      <c r="M25" s="277"/>
      <c r="N25" s="570">
        <f>+IFERROR(VLOOKUP(B24,Sheet1!B:D,2,FALSE),0)</f>
        <v>0</v>
      </c>
      <c r="O25" s="570">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5">
        <f t="shared" si="4"/>
        <v>0</v>
      </c>
    </row>
    <row r="26" spans="1:51" s="4" customFormat="1" ht="15" customHeight="1" x14ac:dyDescent="0.2">
      <c r="A26" s="196" t="s">
        <v>209</v>
      </c>
      <c r="B26" s="460" t="str">
        <f>+LEFT($E$5,5)&amp;"."&amp;A26&amp;"."&amp;$E$3</f>
        <v>ZK110.K280.number</v>
      </c>
      <c r="C26" s="344" t="s">
        <v>210</v>
      </c>
      <c r="D26" s="344"/>
      <c r="E26" s="592">
        <f t="shared" ref="E26:L26" si="12">SUM(E27:E31)</f>
        <v>0</v>
      </c>
      <c r="F26" s="593">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4">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5">
        <f t="shared" si="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5">
        <f>+G28-AX28</f>
        <v>0</v>
      </c>
    </row>
    <row r="29" spans="1:51" s="4" customFormat="1" ht="15" customHeight="1" x14ac:dyDescent="0.2">
      <c r="A29" s="346"/>
      <c r="B29" s="472"/>
      <c r="C29" s="347"/>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5">
        <f>+G29-AX29</f>
        <v>0</v>
      </c>
    </row>
    <row r="30" spans="1:51" s="4" customFormat="1" ht="15" customHeight="1" x14ac:dyDescent="0.2">
      <c r="A30" s="346"/>
      <c r="B30" s="472" t="str">
        <f>+B26</f>
        <v>ZK110.K280.number</v>
      </c>
      <c r="C30" s="347"/>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5">
        <f>+G30-AX30</f>
        <v>0</v>
      </c>
    </row>
    <row r="31" spans="1:51" s="4" customFormat="1" ht="15" customHeight="1" thickBot="1" x14ac:dyDescent="0.25">
      <c r="A31" s="170"/>
      <c r="B31" s="462"/>
      <c r="C31" s="274" t="s">
        <v>390</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5">
        <f t="shared" si="4"/>
        <v>0</v>
      </c>
    </row>
    <row r="32" spans="1:51" s="4" customFormat="1" ht="15" customHeight="1" x14ac:dyDescent="0.2">
      <c r="A32" s="196" t="s">
        <v>211</v>
      </c>
      <c r="B32" s="460" t="str">
        <f>+LEFT($E$5,5)&amp;"."&amp;A32&amp;"."&amp;$E$3</f>
        <v>ZK110.K281.number</v>
      </c>
      <c r="C32" s="344" t="s">
        <v>212</v>
      </c>
      <c r="D32" s="344"/>
      <c r="E32" s="592">
        <f t="shared" ref="E32:L32" si="34">SUM(E33:E38)</f>
        <v>0</v>
      </c>
      <c r="F32" s="593">
        <f>SUM(F33:F38)</f>
        <v>0</v>
      </c>
      <c r="G32" s="229">
        <f>SUM(G33:G38)</f>
        <v>0</v>
      </c>
      <c r="H32" s="229">
        <f t="shared" si="34"/>
        <v>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c r="H33" s="574">
        <f t="shared" si="6"/>
        <v>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8"/>
        <v>0</v>
      </c>
      <c r="AX33" s="244">
        <f t="shared" si="9"/>
        <v>0</v>
      </c>
      <c r="AY33" s="555">
        <f t="shared" si="4"/>
        <v>0</v>
      </c>
    </row>
    <row r="34" spans="1:51" s="4" customFormat="1" ht="15" customHeight="1" x14ac:dyDescent="0.2">
      <c r="A34" s="345"/>
      <c r="B34" s="471"/>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5">
        <f>+G34-AX34</f>
        <v>0</v>
      </c>
    </row>
    <row r="35" spans="1:51" s="4" customFormat="1" ht="15" customHeight="1" x14ac:dyDescent="0.2">
      <c r="A35" s="345"/>
      <c r="B35" s="471"/>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5">
        <f>+G35-AX35</f>
        <v>0</v>
      </c>
    </row>
    <row r="36" spans="1:51" s="4" customFormat="1" ht="15" customHeight="1" x14ac:dyDescent="0.2">
      <c r="A36" s="345"/>
      <c r="B36" s="471"/>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5">
        <f>+G36-AX36</f>
        <v>0</v>
      </c>
    </row>
    <row r="37" spans="1:51" s="4" customFormat="1" ht="15" customHeight="1" x14ac:dyDescent="0.2">
      <c r="A37" s="356"/>
      <c r="B37" s="494" t="str">
        <f>+B32</f>
        <v>ZK110.K281.number</v>
      </c>
      <c r="C37" s="347"/>
      <c r="D37" s="347"/>
      <c r="E37" s="343"/>
      <c r="F37" s="371">
        <f t="shared" si="5"/>
        <v>0</v>
      </c>
      <c r="G37" s="249">
        <v>0</v>
      </c>
      <c r="H37" s="574">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5">
        <f>+G37-AX37</f>
        <v>0</v>
      </c>
    </row>
    <row r="38" spans="1:51" s="4" customFormat="1" ht="15" customHeight="1" thickBot="1" x14ac:dyDescent="0.25">
      <c r="A38" s="169"/>
      <c r="B38" s="550"/>
      <c r="C38" s="274" t="s">
        <v>390</v>
      </c>
      <c r="D38" s="274"/>
      <c r="E38" s="205"/>
      <c r="F38" s="371">
        <f t="shared" si="5"/>
        <v>0</v>
      </c>
      <c r="G38" s="277">
        <v>0</v>
      </c>
      <c r="H38" s="581">
        <f t="shared" si="6"/>
        <v>0</v>
      </c>
      <c r="I38" s="227"/>
      <c r="J38" s="371">
        <f t="shared" si="7"/>
        <v>0</v>
      </c>
      <c r="K38" s="277">
        <v>0</v>
      </c>
      <c r="L38" s="228"/>
      <c r="M38" s="277"/>
      <c r="N38" s="581">
        <f>+IFERROR(VLOOKUP(B37,Sheet1!B:D,2,FALSE),0)</f>
        <v>0</v>
      </c>
      <c r="O38" s="581">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5">
        <f t="shared" si="4"/>
        <v>0</v>
      </c>
    </row>
    <row r="39" spans="1:51" s="4" customFormat="1" ht="15" customHeight="1" x14ac:dyDescent="0.2">
      <c r="A39" s="196" t="s">
        <v>213</v>
      </c>
      <c r="B39" s="460" t="str">
        <f>+LEFT($E$5,5)&amp;"."&amp;A39&amp;"."&amp;$E$3</f>
        <v>ZK110.K282.number</v>
      </c>
      <c r="C39" s="344" t="s">
        <v>214</v>
      </c>
      <c r="D39" s="344"/>
      <c r="E39" s="592">
        <f t="shared" ref="E39:L39" si="56">SUM(E40:E43)</f>
        <v>0</v>
      </c>
      <c r="F39" s="593">
        <f>SUM(F40:F43)</f>
        <v>0</v>
      </c>
      <c r="G39" s="229">
        <f>SUM(G40:G43)</f>
        <v>0</v>
      </c>
      <c r="H39" s="229">
        <f t="shared" si="56"/>
        <v>0</v>
      </c>
      <c r="I39" s="203">
        <f t="shared" si="56"/>
        <v>0</v>
      </c>
      <c r="J39" s="435">
        <f>SUM(J40:J43)</f>
        <v>0</v>
      </c>
      <c r="K39" s="229">
        <f t="shared" si="56"/>
        <v>0</v>
      </c>
      <c r="L39" s="219">
        <f t="shared" si="56"/>
        <v>0</v>
      </c>
      <c r="M39" s="219"/>
      <c r="N39" s="589">
        <f>+IFERROR(VLOOKUP(B38,Sheet1!B:D,2,FALSE),0)</f>
        <v>0</v>
      </c>
      <c r="O39" s="574">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4">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5">
        <f t="shared" si="4"/>
        <v>0</v>
      </c>
    </row>
    <row r="41" spans="1:51" s="4" customFormat="1" ht="15" customHeight="1" x14ac:dyDescent="0.2">
      <c r="A41" s="339"/>
      <c r="B41" s="470"/>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5">
        <f>+G41-AX41</f>
        <v>0</v>
      </c>
    </row>
    <row r="42" spans="1:51" s="4" customFormat="1" ht="15" customHeight="1" x14ac:dyDescent="0.2">
      <c r="A42" s="345"/>
      <c r="B42" s="471" t="str">
        <f>+B39</f>
        <v>ZK110.K282.number</v>
      </c>
      <c r="C42" s="340"/>
      <c r="D42" s="347"/>
      <c r="E42" s="343"/>
      <c r="F42" s="371">
        <f t="shared" si="5"/>
        <v>0</v>
      </c>
      <c r="G42" s="249">
        <v>0</v>
      </c>
      <c r="H42" s="574">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5">
        <f>+G42-AX42</f>
        <v>0</v>
      </c>
    </row>
    <row r="43" spans="1:51" s="4" customFormat="1" ht="15" customHeight="1" thickBot="1" x14ac:dyDescent="0.25">
      <c r="A43" s="169"/>
      <c r="B43" s="463"/>
      <c r="C43" s="274" t="s">
        <v>390</v>
      </c>
      <c r="D43" s="274"/>
      <c r="E43" s="205"/>
      <c r="F43" s="372">
        <f t="shared" si="5"/>
        <v>0</v>
      </c>
      <c r="G43" s="277">
        <v>0</v>
      </c>
      <c r="H43" s="581">
        <f t="shared" si="6"/>
        <v>0</v>
      </c>
      <c r="I43" s="227"/>
      <c r="J43" s="372">
        <f t="shared" si="7"/>
        <v>0</v>
      </c>
      <c r="K43" s="277">
        <v>0</v>
      </c>
      <c r="L43" s="228"/>
      <c r="M43" s="277"/>
      <c r="N43" s="573">
        <f>+IFERROR(VLOOKUP(B42,Sheet1!B:D,2,FALSE),0)</f>
        <v>0</v>
      </c>
      <c r="O43" s="586">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5">
        <f t="shared" si="4"/>
        <v>0</v>
      </c>
    </row>
    <row r="44" spans="1:51" s="4" customFormat="1" ht="15" hidden="1" customHeight="1" x14ac:dyDescent="0.2">
      <c r="A44" s="559"/>
      <c r="B44" s="465"/>
      <c r="C44" s="452"/>
      <c r="D44" s="452"/>
      <c r="E44" s="551">
        <f t="shared" ref="E44:L44" si="78">SUM(E45:E46)</f>
        <v>0</v>
      </c>
      <c r="F44" s="576">
        <f>SUM(F45:F46)</f>
        <v>0</v>
      </c>
      <c r="G44" s="433">
        <f>SUM(G45:G46)</f>
        <v>0</v>
      </c>
      <c r="H44" s="433">
        <f t="shared" si="78"/>
        <v>0</v>
      </c>
      <c r="I44" s="552">
        <f t="shared" si="78"/>
        <v>0</v>
      </c>
      <c r="J44" s="551">
        <f>SUM(J45:J46)</f>
        <v>0</v>
      </c>
      <c r="K44" s="552">
        <f t="shared" si="78"/>
        <v>0</v>
      </c>
      <c r="L44" s="553">
        <f t="shared" si="78"/>
        <v>0</v>
      </c>
      <c r="M44" s="553"/>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5">
        <f t="shared" si="4"/>
        <v>0</v>
      </c>
    </row>
    <row r="45" spans="1:51" s="4" customFormat="1" ht="15" hidden="1" customHeight="1" x14ac:dyDescent="0.2">
      <c r="A45" s="151"/>
      <c r="B45" s="465"/>
      <c r="C45" s="273" t="s">
        <v>390</v>
      </c>
      <c r="D45" s="273"/>
      <c r="E45" s="207"/>
      <c r="F45" s="554">
        <f t="shared" si="5"/>
        <v>0</v>
      </c>
      <c r="G45" s="249">
        <v>0</v>
      </c>
      <c r="H45" s="220">
        <f t="shared" si="6"/>
        <v>0</v>
      </c>
      <c r="I45" s="231"/>
      <c r="J45" s="554">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5">
        <f t="shared" si="4"/>
        <v>0</v>
      </c>
    </row>
    <row r="46" spans="1:51" s="4" customFormat="1" ht="15" hidden="1" customHeight="1" thickBot="1" x14ac:dyDescent="0.25">
      <c r="A46" s="169"/>
      <c r="B46" s="463"/>
      <c r="C46" s="274"/>
      <c r="D46" s="274"/>
      <c r="E46" s="205"/>
      <c r="F46" s="554">
        <f t="shared" si="5"/>
        <v>0</v>
      </c>
      <c r="G46" s="277">
        <v>0</v>
      </c>
      <c r="H46" s="226">
        <f t="shared" si="6"/>
        <v>0</v>
      </c>
      <c r="I46" s="227"/>
      <c r="J46" s="554">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5">
        <f t="shared" si="4"/>
        <v>0</v>
      </c>
    </row>
    <row r="47" spans="1:51" s="4" customFormat="1" ht="15" hidden="1" customHeight="1" x14ac:dyDescent="0.2">
      <c r="A47" s="559"/>
      <c r="B47" s="578"/>
      <c r="C47" s="452"/>
      <c r="D47" s="452"/>
      <c r="E47" s="551">
        <f t="shared" ref="E47:L47" si="100">SUM(E48:E49)</f>
        <v>0</v>
      </c>
      <c r="F47" s="576">
        <f t="shared" si="100"/>
        <v>0</v>
      </c>
      <c r="G47" s="433">
        <f t="shared" si="100"/>
        <v>0</v>
      </c>
      <c r="H47" s="433">
        <f t="shared" si="100"/>
        <v>0</v>
      </c>
      <c r="I47" s="552">
        <f t="shared" si="100"/>
        <v>0</v>
      </c>
      <c r="J47" s="551">
        <f t="shared" si="100"/>
        <v>0</v>
      </c>
      <c r="K47" s="552">
        <f t="shared" si="100"/>
        <v>0</v>
      </c>
      <c r="L47" s="553">
        <f t="shared" si="100"/>
        <v>0</v>
      </c>
      <c r="M47" s="553"/>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5">
        <f t="shared" si="4"/>
        <v>0</v>
      </c>
    </row>
    <row r="48" spans="1:51" s="4" customFormat="1" ht="15" hidden="1" customHeight="1" x14ac:dyDescent="0.2">
      <c r="A48" s="151"/>
      <c r="B48" s="465"/>
      <c r="C48" s="273"/>
      <c r="D48" s="273"/>
      <c r="E48" s="207"/>
      <c r="F48" s="554">
        <f t="shared" si="5"/>
        <v>0</v>
      </c>
      <c r="G48" s="249">
        <v>0</v>
      </c>
      <c r="H48" s="220">
        <f t="shared" si="6"/>
        <v>0</v>
      </c>
      <c r="I48" s="231"/>
      <c r="J48" s="554">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5">
        <f t="shared" si="4"/>
        <v>0</v>
      </c>
    </row>
    <row r="49" spans="1:51" s="4" customFormat="1" ht="15" hidden="1" customHeight="1" thickBot="1" x14ac:dyDescent="0.25">
      <c r="A49" s="169"/>
      <c r="B49" s="463"/>
      <c r="C49" s="274"/>
      <c r="D49" s="274"/>
      <c r="E49" s="205"/>
      <c r="F49" s="554">
        <f t="shared" si="5"/>
        <v>0</v>
      </c>
      <c r="G49" s="277">
        <v>0</v>
      </c>
      <c r="H49" s="226">
        <f t="shared" si="6"/>
        <v>0</v>
      </c>
      <c r="I49" s="227"/>
      <c r="J49" s="554">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5">
        <f t="shared" si="4"/>
        <v>0</v>
      </c>
    </row>
    <row r="50" spans="1:51" s="4" customFormat="1" ht="15" hidden="1" customHeight="1" x14ac:dyDescent="0.2">
      <c r="A50" s="559"/>
      <c r="B50" s="578"/>
      <c r="C50" s="452"/>
      <c r="D50" s="452"/>
      <c r="E50" s="551">
        <f t="shared" ref="E50:L50" si="122">SUM(E51:E52)</f>
        <v>0</v>
      </c>
      <c r="F50" s="576">
        <f t="shared" si="122"/>
        <v>0</v>
      </c>
      <c r="G50" s="433">
        <f t="shared" si="122"/>
        <v>0</v>
      </c>
      <c r="H50" s="433">
        <f t="shared" si="122"/>
        <v>0</v>
      </c>
      <c r="I50" s="552">
        <f t="shared" si="122"/>
        <v>0</v>
      </c>
      <c r="J50" s="551">
        <f t="shared" si="122"/>
        <v>0</v>
      </c>
      <c r="K50" s="552">
        <f t="shared" si="122"/>
        <v>0</v>
      </c>
      <c r="L50" s="553">
        <f t="shared" si="122"/>
        <v>0</v>
      </c>
      <c r="M50" s="553"/>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5">
        <f t="shared" si="4"/>
        <v>0</v>
      </c>
    </row>
    <row r="52" spans="1:51" s="4" customFormat="1" ht="15" hidden="1" customHeight="1" thickBot="1" x14ac:dyDescent="0.25">
      <c r="A52" s="169"/>
      <c r="B52" s="463"/>
      <c r="C52" s="274" t="s">
        <v>390</v>
      </c>
      <c r="D52" s="274"/>
      <c r="E52" s="205"/>
      <c r="F52" s="554">
        <f t="shared" si="5"/>
        <v>0</v>
      </c>
      <c r="G52" s="277">
        <v>0</v>
      </c>
      <c r="H52" s="226">
        <f t="shared" si="6"/>
        <v>0</v>
      </c>
      <c r="I52" s="227"/>
      <c r="J52" s="554">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5">
        <f t="shared" si="4"/>
        <v>0</v>
      </c>
    </row>
    <row r="53" spans="1:51" s="4" customFormat="1" ht="15" hidden="1" customHeight="1" x14ac:dyDescent="0.2">
      <c r="A53" s="559"/>
      <c r="B53" s="578"/>
      <c r="C53" s="452"/>
      <c r="D53" s="452"/>
      <c r="E53" s="551">
        <f t="shared" ref="E53:L53" si="144">SUM(E54:E55)</f>
        <v>0</v>
      </c>
      <c r="F53" s="576">
        <f t="shared" si="144"/>
        <v>0</v>
      </c>
      <c r="G53" s="433">
        <f t="shared" si="144"/>
        <v>0</v>
      </c>
      <c r="H53" s="433">
        <f t="shared" si="144"/>
        <v>0</v>
      </c>
      <c r="I53" s="552">
        <f t="shared" si="144"/>
        <v>0</v>
      </c>
      <c r="J53" s="551">
        <f t="shared" si="144"/>
        <v>0</v>
      </c>
      <c r="K53" s="552">
        <f t="shared" si="144"/>
        <v>0</v>
      </c>
      <c r="L53" s="553">
        <f t="shared" si="144"/>
        <v>0</v>
      </c>
      <c r="M53" s="553"/>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5">
        <f t="shared" si="4"/>
        <v>0</v>
      </c>
    </row>
    <row r="54" spans="1:51" s="4" customFormat="1" ht="15" hidden="1" customHeight="1" x14ac:dyDescent="0.2">
      <c r="A54" s="151"/>
      <c r="B54" s="465"/>
      <c r="C54" s="273"/>
      <c r="D54" s="273"/>
      <c r="E54" s="207"/>
      <c r="F54" s="554">
        <f t="shared" si="5"/>
        <v>0</v>
      </c>
      <c r="G54" s="249">
        <v>0</v>
      </c>
      <c r="H54" s="220">
        <f t="shared" si="6"/>
        <v>0</v>
      </c>
      <c r="I54" s="231"/>
      <c r="J54" s="554">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5">
        <f t="shared" si="4"/>
        <v>0</v>
      </c>
    </row>
    <row r="56" spans="1:51" s="4" customFormat="1" ht="15" hidden="1" customHeight="1" x14ac:dyDescent="0.2">
      <c r="A56" s="559"/>
      <c r="B56" s="578"/>
      <c r="C56" s="452"/>
      <c r="D56" s="452"/>
      <c r="E56" s="551">
        <f t="shared" ref="E56:L56" si="166">SUM(E57:E58)</f>
        <v>0</v>
      </c>
      <c r="F56" s="576">
        <f t="shared" si="166"/>
        <v>0</v>
      </c>
      <c r="G56" s="433">
        <f t="shared" si="166"/>
        <v>0</v>
      </c>
      <c r="H56" s="433">
        <f t="shared" si="166"/>
        <v>0</v>
      </c>
      <c r="I56" s="552">
        <f t="shared" si="166"/>
        <v>0</v>
      </c>
      <c r="J56" s="551">
        <f t="shared" si="166"/>
        <v>0</v>
      </c>
      <c r="K56" s="552">
        <f t="shared" si="166"/>
        <v>0</v>
      </c>
      <c r="L56" s="553">
        <f t="shared" si="166"/>
        <v>0</v>
      </c>
      <c r="M56" s="553"/>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5">
        <f t="shared" si="4"/>
        <v>0</v>
      </c>
    </row>
    <row r="59" spans="1:51" s="4" customFormat="1" ht="15" hidden="1" customHeight="1" x14ac:dyDescent="0.2">
      <c r="A59" s="559"/>
      <c r="B59" s="578"/>
      <c r="C59" s="452"/>
      <c r="D59" s="452"/>
      <c r="E59" s="551">
        <f t="shared" ref="E59:L59" si="188">SUM(E60:E61)</f>
        <v>0</v>
      </c>
      <c r="F59" s="576">
        <f t="shared" si="188"/>
        <v>0</v>
      </c>
      <c r="G59" s="433">
        <f t="shared" si="188"/>
        <v>0</v>
      </c>
      <c r="H59" s="433">
        <f t="shared" si="188"/>
        <v>0</v>
      </c>
      <c r="I59" s="552">
        <f t="shared" si="188"/>
        <v>0</v>
      </c>
      <c r="J59" s="551">
        <f t="shared" si="188"/>
        <v>0</v>
      </c>
      <c r="K59" s="552">
        <f t="shared" si="188"/>
        <v>0</v>
      </c>
      <c r="L59" s="553">
        <f t="shared" si="188"/>
        <v>0</v>
      </c>
      <c r="M59" s="553"/>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5">
        <f t="shared" si="4"/>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5">
        <f t="shared" si="4"/>
        <v>0</v>
      </c>
    </row>
    <row r="61" spans="1:51" s="4" customFormat="1" ht="15" hidden="1" customHeight="1" thickBot="1" x14ac:dyDescent="0.25">
      <c r="A61" s="169"/>
      <c r="B61" s="463"/>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5">
        <f t="shared" si="4"/>
        <v>0</v>
      </c>
    </row>
    <row r="62" spans="1:51" s="4" customFormat="1" ht="15" hidden="1" customHeight="1" x14ac:dyDescent="0.2">
      <c r="A62" s="559"/>
      <c r="B62" s="578"/>
      <c r="C62" s="452"/>
      <c r="D62" s="452"/>
      <c r="E62" s="551">
        <f t="shared" ref="E62:L62" si="210">SUM(E63:E64)</f>
        <v>0</v>
      </c>
      <c r="F62" s="576">
        <f t="shared" si="210"/>
        <v>0</v>
      </c>
      <c r="G62" s="433">
        <f t="shared" si="210"/>
        <v>0</v>
      </c>
      <c r="H62" s="433">
        <f t="shared" si="210"/>
        <v>0</v>
      </c>
      <c r="I62" s="552">
        <f t="shared" si="210"/>
        <v>0</v>
      </c>
      <c r="J62" s="551">
        <f t="shared" si="210"/>
        <v>0</v>
      </c>
      <c r="K62" s="552">
        <f t="shared" si="210"/>
        <v>0</v>
      </c>
      <c r="L62" s="553">
        <f t="shared" si="210"/>
        <v>0</v>
      </c>
      <c r="M62" s="553"/>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5">
        <f t="shared" ref="AY62:AY69" si="232">+G62-AX62</f>
        <v>0</v>
      </c>
    </row>
    <row r="63" spans="1:51" s="4" customFormat="1" ht="15" hidden="1" customHeight="1" x14ac:dyDescent="0.2">
      <c r="A63" s="150"/>
      <c r="B63" s="461"/>
      <c r="C63" s="273"/>
      <c r="D63" s="273"/>
      <c r="E63" s="207"/>
      <c r="F63" s="554">
        <f t="shared" si="5"/>
        <v>0</v>
      </c>
      <c r="G63" s="249">
        <v>0</v>
      </c>
      <c r="H63" s="220">
        <f t="shared" si="6"/>
        <v>0</v>
      </c>
      <c r="I63" s="231"/>
      <c r="J63" s="554">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5">
        <f t="shared" si="232"/>
        <v>0</v>
      </c>
    </row>
    <row r="64" spans="1:51" s="4" customFormat="1" ht="15" hidden="1" customHeight="1" thickBot="1" x14ac:dyDescent="0.25">
      <c r="A64" s="170"/>
      <c r="B64" s="462"/>
      <c r="C64" s="274"/>
      <c r="D64" s="274"/>
      <c r="E64" s="205"/>
      <c r="F64" s="554">
        <f t="shared" si="5"/>
        <v>0</v>
      </c>
      <c r="G64" s="277">
        <v>0</v>
      </c>
      <c r="H64" s="226">
        <f t="shared" si="6"/>
        <v>0</v>
      </c>
      <c r="I64" s="227"/>
      <c r="J64" s="554">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5">
        <f t="shared" si="232"/>
        <v>0</v>
      </c>
    </row>
    <row r="65" spans="1:51" s="4" customFormat="1" ht="15" hidden="1" customHeight="1" x14ac:dyDescent="0.2">
      <c r="A65" s="560"/>
      <c r="B65" s="579"/>
      <c r="C65" s="580"/>
      <c r="D65" s="455"/>
      <c r="E65" s="551">
        <f t="shared" ref="E65:L65" si="235">SUM(E66:E67)</f>
        <v>0</v>
      </c>
      <c r="F65" s="576">
        <f t="shared" si="235"/>
        <v>0</v>
      </c>
      <c r="G65" s="433">
        <f t="shared" si="235"/>
        <v>0</v>
      </c>
      <c r="H65" s="433">
        <f t="shared" si="235"/>
        <v>0</v>
      </c>
      <c r="I65" s="552">
        <f t="shared" si="235"/>
        <v>0</v>
      </c>
      <c r="J65" s="551">
        <f t="shared" si="235"/>
        <v>0</v>
      </c>
      <c r="K65" s="552">
        <f t="shared" si="235"/>
        <v>0</v>
      </c>
      <c r="L65" s="553">
        <f t="shared" si="235"/>
        <v>0</v>
      </c>
      <c r="M65" s="553"/>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5">
        <f t="shared" si="232"/>
        <v>0</v>
      </c>
    </row>
    <row r="66" spans="1:51" s="4" customFormat="1" ht="15" hidden="1" customHeight="1" x14ac:dyDescent="0.2">
      <c r="A66" s="174"/>
      <c r="B66" s="467"/>
      <c r="C66" s="275"/>
      <c r="D66" s="275"/>
      <c r="E66" s="207"/>
      <c r="F66" s="554">
        <f t="shared" si="5"/>
        <v>0</v>
      </c>
      <c r="G66" s="249">
        <v>0</v>
      </c>
      <c r="H66" s="220">
        <f t="shared" si="6"/>
        <v>0</v>
      </c>
      <c r="I66" s="233"/>
      <c r="J66" s="554">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5">
        <f t="shared" si="232"/>
        <v>0</v>
      </c>
    </row>
    <row r="67" spans="1:51" s="4" customFormat="1" ht="15" hidden="1" customHeight="1" thickBot="1" x14ac:dyDescent="0.25">
      <c r="A67" s="179"/>
      <c r="B67" s="462"/>
      <c r="C67" s="276"/>
      <c r="D67" s="276"/>
      <c r="E67" s="205"/>
      <c r="F67" s="562">
        <f t="shared" si="5"/>
        <v>0</v>
      </c>
      <c r="G67" s="277">
        <v>0</v>
      </c>
      <c r="H67" s="226">
        <f t="shared" si="6"/>
        <v>0</v>
      </c>
      <c r="I67" s="227"/>
      <c r="J67" s="588">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5">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5">
        <f t="shared" si="232"/>
        <v>0</v>
      </c>
    </row>
    <row r="69" spans="1:51" s="567"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90">
        <f>+IFERROR(VLOOKUP(B68,Sheet1!B:D,2,FALSE),0)</f>
        <v>0</v>
      </c>
      <c r="O69" s="591">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7">
        <f t="shared" si="258"/>
        <v>0</v>
      </c>
      <c r="AE69" s="399">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0</v>
      </c>
      <c r="AX69" s="240">
        <f t="shared" si="234"/>
        <v>0</v>
      </c>
      <c r="AY69" s="447">
        <f t="shared" si="232"/>
        <v>0</v>
      </c>
    </row>
    <row r="70" spans="1:51" hidden="1" x14ac:dyDescent="0.25">
      <c r="A70" s="449"/>
      <c r="B70" s="449"/>
      <c r="C70" s="449"/>
      <c r="D70" s="449"/>
      <c r="E70" s="662"/>
      <c r="F70" s="662"/>
      <c r="G70" s="662"/>
      <c r="H70" s="662"/>
      <c r="I70" s="663"/>
      <c r="J70" s="664"/>
      <c r="K70" s="664"/>
      <c r="L70" s="664"/>
      <c r="M70" s="665"/>
      <c r="N70" s="584"/>
      <c r="O70" s="584"/>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8"/>
      <c r="F73" s="568"/>
      <c r="G73" s="568"/>
      <c r="H73" s="492">
        <f>+H69*0.2</f>
        <v>0</v>
      </c>
      <c r="I73" s="568"/>
      <c r="J73" s="568"/>
      <c r="K73" s="568"/>
      <c r="L73" s="568"/>
      <c r="M73" s="568"/>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0</v>
      </c>
      <c r="X73" s="492">
        <f t="shared" si="259"/>
        <v>0</v>
      </c>
      <c r="Y73" s="492">
        <f t="shared" si="259"/>
        <v>0</v>
      </c>
      <c r="Z73" s="492">
        <f t="shared" si="259"/>
        <v>0</v>
      </c>
      <c r="AA73" s="492">
        <f t="shared" si="259"/>
        <v>0</v>
      </c>
      <c r="AB73" s="492">
        <f t="shared" si="259"/>
        <v>0</v>
      </c>
      <c r="AC73" s="492">
        <f t="shared" si="259"/>
        <v>0</v>
      </c>
      <c r="AD73" s="492">
        <f t="shared" ref="AD73:AV73" si="261">+AD69*0.2</f>
        <v>0</v>
      </c>
      <c r="AE73" s="492">
        <f t="shared" si="261"/>
        <v>0</v>
      </c>
      <c r="AF73" s="492">
        <f t="shared" si="261"/>
        <v>0</v>
      </c>
      <c r="AG73" s="492">
        <f t="shared" si="261"/>
        <v>0</v>
      </c>
      <c r="AH73" s="492">
        <f t="shared" si="261"/>
        <v>0</v>
      </c>
      <c r="AI73" s="492">
        <f t="shared" si="261"/>
        <v>0</v>
      </c>
      <c r="AJ73" s="492">
        <f t="shared" si="261"/>
        <v>0</v>
      </c>
      <c r="AK73" s="492">
        <f t="shared" si="261"/>
        <v>0</v>
      </c>
      <c r="AL73" s="492">
        <f t="shared" si="261"/>
        <v>0</v>
      </c>
      <c r="AM73" s="492">
        <f t="shared" si="261"/>
        <v>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0</v>
      </c>
      <c r="AX73" s="492">
        <f>+AX69*0.2</f>
        <v>0</v>
      </c>
    </row>
    <row r="74" spans="1:51" ht="15.75" hidden="1" thickBot="1" x14ac:dyDescent="0.3">
      <c r="C74" s="458" t="s">
        <v>59</v>
      </c>
      <c r="E74" s="568"/>
      <c r="F74" s="568"/>
      <c r="G74" s="568"/>
      <c r="H74" s="492">
        <f>SUM(H69:H73)</f>
        <v>0</v>
      </c>
      <c r="I74" s="568"/>
      <c r="J74" s="568"/>
      <c r="K74" s="568"/>
      <c r="L74" s="568"/>
      <c r="M74" s="568"/>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0</v>
      </c>
      <c r="X74" s="492">
        <f t="shared" si="262"/>
        <v>0</v>
      </c>
      <c r="Y74" s="492">
        <f t="shared" si="262"/>
        <v>0</v>
      </c>
      <c r="Z74" s="492">
        <f t="shared" si="262"/>
        <v>0</v>
      </c>
      <c r="AA74" s="492">
        <f t="shared" si="262"/>
        <v>0</v>
      </c>
      <c r="AB74" s="492">
        <f t="shared" si="262"/>
        <v>0</v>
      </c>
      <c r="AC74" s="492">
        <f t="shared" si="262"/>
        <v>0</v>
      </c>
      <c r="AD74" s="492">
        <f t="shared" ref="AD74:AV74" si="264">SUM(AD69:AD73)</f>
        <v>0</v>
      </c>
      <c r="AE74" s="492">
        <f t="shared" si="264"/>
        <v>0</v>
      </c>
      <c r="AF74" s="492">
        <f t="shared" si="264"/>
        <v>0</v>
      </c>
      <c r="AG74" s="492">
        <f t="shared" si="264"/>
        <v>0</v>
      </c>
      <c r="AH74" s="492">
        <f t="shared" si="264"/>
        <v>0</v>
      </c>
      <c r="AI74" s="492">
        <f t="shared" si="264"/>
        <v>0</v>
      </c>
      <c r="AJ74" s="492">
        <f t="shared" si="264"/>
        <v>0</v>
      </c>
      <c r="AK74" s="492">
        <f t="shared" si="264"/>
        <v>0</v>
      </c>
      <c r="AL74" s="492">
        <f t="shared" si="264"/>
        <v>0</v>
      </c>
      <c r="AM74" s="492">
        <f t="shared" si="264"/>
        <v>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0</v>
      </c>
      <c r="AX74" s="492">
        <f>SUM(AX69:AX73)</f>
        <v>0</v>
      </c>
    </row>
    <row r="75" spans="1:51" hidden="1" x14ac:dyDescent="0.25"/>
    <row r="76" spans="1:51" hidden="1" x14ac:dyDescent="0.25">
      <c r="C76" s="458" t="s">
        <v>390</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IF(G57&gt;E57,"Budget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IF(AY57&lt;0,"Actual plus expected cost is more than forecast",":)")</f>
        <v>:)</v>
      </c>
      <c r="I4" s="666"/>
      <c r="J4" s="666"/>
      <c r="K4" s="666"/>
      <c r="L4" s="666"/>
      <c r="M4" s="667"/>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+SUMMARY!A21</f>
        <v>ZK111 - Programme Volunteering</v>
      </c>
      <c r="F5" s="528"/>
      <c r="G5" s="529"/>
      <c r="H5" s="530"/>
      <c r="I5" s="531"/>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215</v>
      </c>
      <c r="B8" s="460" t="str">
        <f>+LEFT($E$5,5)&amp;"."&amp;A8&amp;"."&amp;$E$3</f>
        <v>ZK111.K129.number</v>
      </c>
      <c r="C8" s="167" t="s">
        <v>178</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4">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4">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4">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4">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4">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4">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4">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4">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4">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ZK111.K129.number</v>
      </c>
      <c r="C18" s="262"/>
      <c r="D18" s="374"/>
      <c r="E18" s="204"/>
      <c r="F18" s="371">
        <f t="shared" si="8"/>
        <v>0</v>
      </c>
      <c r="G18" s="256"/>
      <c r="H18" s="574">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390</v>
      </c>
      <c r="D19" s="280"/>
      <c r="E19" s="261"/>
      <c r="F19" s="371">
        <f t="shared" si="8"/>
        <v>0</v>
      </c>
      <c r="G19" s="277"/>
      <c r="H19" s="581">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149</v>
      </c>
      <c r="B20" s="460" t="str">
        <f>+LEFT($E$5,5)&amp;"."&amp;A20&amp;"."&amp;$E$3</f>
        <v>ZK111.K246.number</v>
      </c>
      <c r="C20" s="344" t="s">
        <v>150</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ZK111.K246.number</v>
      </c>
      <c r="C21" s="273"/>
      <c r="D21" s="273"/>
      <c r="E21" s="207"/>
      <c r="F21" s="371">
        <f t="shared" si="8"/>
        <v>0</v>
      </c>
      <c r="G21" s="249">
        <v>0</v>
      </c>
      <c r="H21" s="574">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390</v>
      </c>
      <c r="D22" s="274"/>
      <c r="E22" s="205"/>
      <c r="F22" s="371">
        <f t="shared" si="8"/>
        <v>0</v>
      </c>
      <c r="G22" s="277">
        <v>0</v>
      </c>
      <c r="H22" s="581">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216</v>
      </c>
      <c r="B23" s="460" t="str">
        <f>+LEFT($E$5,5)&amp;"."&amp;A23&amp;"."&amp;$E$3</f>
        <v>ZK111.K106.number</v>
      </c>
      <c r="C23" s="344" t="s">
        <v>217</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ZK111.K106.number</v>
      </c>
      <c r="C24" s="273"/>
      <c r="D24" s="273"/>
      <c r="E24" s="207"/>
      <c r="F24" s="371">
        <f t="shared" si="8"/>
        <v>0</v>
      </c>
      <c r="G24" s="249">
        <v>0</v>
      </c>
      <c r="H24" s="574">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390</v>
      </c>
      <c r="D25" s="274"/>
      <c r="E25" s="205"/>
      <c r="F25" s="371">
        <f t="shared" si="8"/>
        <v>0</v>
      </c>
      <c r="G25" s="277">
        <v>0</v>
      </c>
      <c r="H25" s="581">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218</v>
      </c>
      <c r="B26" s="460" t="str">
        <f>+LEFT($E$5,5)&amp;"."&amp;A26&amp;"."&amp;$E$3</f>
        <v>ZK111.K283.number</v>
      </c>
      <c r="C26" s="344" t="s">
        <v>219</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ZK111.K283.number</v>
      </c>
      <c r="C27" s="273"/>
      <c r="D27" s="273"/>
      <c r="E27" s="207"/>
      <c r="F27" s="371">
        <f t="shared" si="8"/>
        <v>0</v>
      </c>
      <c r="G27" s="249">
        <v>0</v>
      </c>
      <c r="H27" s="574">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390</v>
      </c>
      <c r="D28" s="274"/>
      <c r="E28" s="205"/>
      <c r="F28" s="371">
        <f t="shared" si="8"/>
        <v>0</v>
      </c>
      <c r="G28" s="277">
        <v>0</v>
      </c>
      <c r="H28" s="581">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220</v>
      </c>
      <c r="B29" s="460" t="str">
        <f>+LEFT($E$5,5)&amp;"."&amp;A29&amp;"."&amp;$E$3</f>
        <v>ZK111.K105.number</v>
      </c>
      <c r="C29" s="344" t="s">
        <v>221</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ZK111.K105.number</v>
      </c>
      <c r="C30" s="273"/>
      <c r="D30" s="273"/>
      <c r="E30" s="207"/>
      <c r="F30" s="371">
        <f t="shared" si="8"/>
        <v>0</v>
      </c>
      <c r="G30" s="249">
        <v>0</v>
      </c>
      <c r="H30" s="574">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390</v>
      </c>
      <c r="D31" s="274"/>
      <c r="E31" s="205"/>
      <c r="F31" s="372">
        <f t="shared" si="8"/>
        <v>0</v>
      </c>
      <c r="G31" s="277">
        <v>0</v>
      </c>
      <c r="H31" s="581">
        <f t="shared" si="5"/>
        <v>0</v>
      </c>
      <c r="I31" s="227"/>
      <c r="J31" s="372">
        <f t="shared" si="9"/>
        <v>0</v>
      </c>
      <c r="K31" s="277">
        <v>0</v>
      </c>
      <c r="L31" s="228"/>
      <c r="M31" s="277"/>
      <c r="N31" s="237">
        <f>+IFERROR(VLOOKUP(B30,Sheet1!B:D,2,FALSE),0)</f>
        <v>0</v>
      </c>
      <c r="O31" s="58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9"/>
      <c r="B32" s="578"/>
      <c r="C32" s="452"/>
      <c r="D32" s="452"/>
      <c r="E32" s="551">
        <f t="shared" ref="E32:L32" si="98">SUM(E33:E34)</f>
        <v>0</v>
      </c>
      <c r="F32" s="576">
        <f>SUM(F33:F34)</f>
        <v>0</v>
      </c>
      <c r="G32" s="433">
        <f>SUM(G33:G34)</f>
        <v>0</v>
      </c>
      <c r="H32" s="433">
        <f t="shared" si="98"/>
        <v>0</v>
      </c>
      <c r="I32" s="552">
        <f t="shared" si="98"/>
        <v>0</v>
      </c>
      <c r="J32" s="551">
        <f>SUM(J33:J34)</f>
        <v>0</v>
      </c>
      <c r="K32" s="552">
        <f t="shared" si="98"/>
        <v>0</v>
      </c>
      <c r="L32" s="553">
        <f t="shared" si="98"/>
        <v>0</v>
      </c>
      <c r="M32" s="553"/>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4">
        <f t="shared" si="8"/>
        <v>0</v>
      </c>
      <c r="G33" s="249">
        <v>0</v>
      </c>
      <c r="H33" s="220">
        <f t="shared" si="5"/>
        <v>0</v>
      </c>
      <c r="I33" s="231"/>
      <c r="J33" s="554">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4">
        <f t="shared" si="8"/>
        <v>0</v>
      </c>
      <c r="G34" s="277">
        <v>0</v>
      </c>
      <c r="H34" s="226">
        <f t="shared" si="5"/>
        <v>0</v>
      </c>
      <c r="I34" s="227"/>
      <c r="J34" s="554">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9"/>
      <c r="B35" s="578"/>
      <c r="C35" s="452"/>
      <c r="D35" s="452"/>
      <c r="E35" s="551">
        <f t="shared" ref="E35:L35" si="120">SUM(E36:E37)</f>
        <v>0</v>
      </c>
      <c r="F35" s="576">
        <f t="shared" si="120"/>
        <v>0</v>
      </c>
      <c r="G35" s="433">
        <f t="shared" si="120"/>
        <v>0</v>
      </c>
      <c r="H35" s="433">
        <f t="shared" si="120"/>
        <v>0</v>
      </c>
      <c r="I35" s="552">
        <f t="shared" si="120"/>
        <v>0</v>
      </c>
      <c r="J35" s="551">
        <f t="shared" si="120"/>
        <v>0</v>
      </c>
      <c r="K35" s="552">
        <f t="shared" si="120"/>
        <v>0</v>
      </c>
      <c r="L35" s="553">
        <f t="shared" si="120"/>
        <v>0</v>
      </c>
      <c r="M35" s="553"/>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4">
        <f t="shared" si="8"/>
        <v>0</v>
      </c>
      <c r="G36" s="249">
        <v>0</v>
      </c>
      <c r="H36" s="220">
        <f t="shared" si="5"/>
        <v>0</v>
      </c>
      <c r="I36" s="231"/>
      <c r="J36" s="554">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4">
        <f t="shared" si="8"/>
        <v>0</v>
      </c>
      <c r="G37" s="277">
        <v>0</v>
      </c>
      <c r="H37" s="226">
        <f t="shared" si="5"/>
        <v>0</v>
      </c>
      <c r="I37" s="227"/>
      <c r="J37" s="554">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9"/>
      <c r="B38" s="550" t="s">
        <v>375</v>
      </c>
      <c r="C38" s="452"/>
      <c r="D38" s="452"/>
      <c r="E38" s="551">
        <f t="shared" ref="E38:L38" si="142">SUM(E39:E40)</f>
        <v>0</v>
      </c>
      <c r="F38" s="576">
        <f t="shared" si="142"/>
        <v>0</v>
      </c>
      <c r="G38" s="433">
        <f t="shared" si="142"/>
        <v>0</v>
      </c>
      <c r="H38" s="433">
        <f t="shared" si="142"/>
        <v>0</v>
      </c>
      <c r="I38" s="552">
        <f t="shared" si="142"/>
        <v>0</v>
      </c>
      <c r="J38" s="551">
        <f t="shared" si="142"/>
        <v>0</v>
      </c>
      <c r="K38" s="552">
        <f t="shared" si="142"/>
        <v>0</v>
      </c>
      <c r="L38" s="553">
        <f t="shared" si="142"/>
        <v>0</v>
      </c>
      <c r="M38" s="553"/>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4">
        <f t="shared" si="8"/>
        <v>0</v>
      </c>
      <c r="G39" s="249">
        <v>0</v>
      </c>
      <c r="H39" s="220">
        <f t="shared" si="5"/>
        <v>0</v>
      </c>
      <c r="I39" s="231"/>
      <c r="J39" s="554">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4">
        <f t="shared" si="8"/>
        <v>0</v>
      </c>
      <c r="G40" s="277">
        <v>0</v>
      </c>
      <c r="H40" s="226">
        <f t="shared" si="5"/>
        <v>0</v>
      </c>
      <c r="I40" s="227"/>
      <c r="J40" s="554">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9"/>
      <c r="B41" s="578"/>
      <c r="C41" s="452"/>
      <c r="D41" s="452"/>
      <c r="E41" s="551">
        <f t="shared" ref="E41:L41" si="164">SUM(E42:E43)</f>
        <v>0</v>
      </c>
      <c r="F41" s="576">
        <f t="shared" si="164"/>
        <v>0</v>
      </c>
      <c r="G41" s="433">
        <f t="shared" si="164"/>
        <v>0</v>
      </c>
      <c r="H41" s="433">
        <f t="shared" si="164"/>
        <v>0</v>
      </c>
      <c r="I41" s="552">
        <f t="shared" si="164"/>
        <v>0</v>
      </c>
      <c r="J41" s="551">
        <f t="shared" si="164"/>
        <v>0</v>
      </c>
      <c r="K41" s="552">
        <f t="shared" si="164"/>
        <v>0</v>
      </c>
      <c r="L41" s="553">
        <f t="shared" si="164"/>
        <v>0</v>
      </c>
      <c r="M41" s="553"/>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4">
        <f t="shared" si="8"/>
        <v>0</v>
      </c>
      <c r="G42" s="249">
        <v>0</v>
      </c>
      <c r="H42" s="220">
        <f t="shared" si="5"/>
        <v>0</v>
      </c>
      <c r="I42" s="231"/>
      <c r="J42" s="554">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4">
        <f t="shared" si="8"/>
        <v>0</v>
      </c>
      <c r="G43" s="277">
        <v>0</v>
      </c>
      <c r="H43" s="226">
        <f t="shared" si="5"/>
        <v>0</v>
      </c>
      <c r="I43" s="227"/>
      <c r="J43" s="554">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9"/>
      <c r="B44" s="461"/>
      <c r="C44" s="452"/>
      <c r="D44" s="452"/>
      <c r="E44" s="551">
        <f t="shared" ref="E44:L44" si="186">SUM(E45:E46)</f>
        <v>0</v>
      </c>
      <c r="F44" s="576">
        <f t="shared" si="186"/>
        <v>0</v>
      </c>
      <c r="G44" s="433">
        <f t="shared" si="186"/>
        <v>0</v>
      </c>
      <c r="H44" s="433">
        <f t="shared" si="186"/>
        <v>0</v>
      </c>
      <c r="I44" s="552">
        <f t="shared" si="186"/>
        <v>0</v>
      </c>
      <c r="J44" s="551">
        <f t="shared" si="186"/>
        <v>0</v>
      </c>
      <c r="K44" s="552">
        <f t="shared" si="186"/>
        <v>0</v>
      </c>
      <c r="L44" s="553">
        <f t="shared" si="186"/>
        <v>0</v>
      </c>
      <c r="M44" s="553"/>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4">
        <f t="shared" si="8"/>
        <v>0</v>
      </c>
      <c r="G45" s="249">
        <v>0</v>
      </c>
      <c r="H45" s="220">
        <f t="shared" si="5"/>
        <v>0</v>
      </c>
      <c r="I45" s="231"/>
      <c r="J45" s="554">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4">
        <f t="shared" si="8"/>
        <v>0</v>
      </c>
      <c r="G46" s="277">
        <v>0</v>
      </c>
      <c r="H46" s="226">
        <f t="shared" si="5"/>
        <v>0</v>
      </c>
      <c r="I46" s="227"/>
      <c r="J46" s="554">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9"/>
      <c r="B47" s="578"/>
      <c r="C47" s="452"/>
      <c r="D47" s="452"/>
      <c r="E47" s="551">
        <f t="shared" ref="E47:L47" si="208">SUM(E48:E49)</f>
        <v>0</v>
      </c>
      <c r="F47" s="576">
        <f t="shared" si="208"/>
        <v>0</v>
      </c>
      <c r="G47" s="433">
        <f t="shared" si="208"/>
        <v>0</v>
      </c>
      <c r="H47" s="433">
        <f t="shared" si="208"/>
        <v>0</v>
      </c>
      <c r="I47" s="552">
        <f t="shared" si="208"/>
        <v>0</v>
      </c>
      <c r="J47" s="551">
        <f t="shared" si="208"/>
        <v>0</v>
      </c>
      <c r="K47" s="552">
        <f t="shared" si="208"/>
        <v>0</v>
      </c>
      <c r="L47" s="553">
        <f t="shared" si="208"/>
        <v>0</v>
      </c>
      <c r="M47" s="553"/>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4">
        <f t="shared" si="8"/>
        <v>0</v>
      </c>
      <c r="G48" s="249">
        <v>0</v>
      </c>
      <c r="H48" s="220">
        <f t="shared" si="5"/>
        <v>0</v>
      </c>
      <c r="I48" s="231"/>
      <c r="J48" s="554">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4">
        <f t="shared" si="8"/>
        <v>0</v>
      </c>
      <c r="G49" s="277">
        <v>0</v>
      </c>
      <c r="H49" s="226">
        <f t="shared" si="5"/>
        <v>0</v>
      </c>
      <c r="I49" s="227"/>
      <c r="J49" s="554">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9"/>
      <c r="B50" s="578"/>
      <c r="C50" s="452"/>
      <c r="D50" s="452"/>
      <c r="E50" s="551">
        <f t="shared" ref="E50:L50" si="230">SUM(E51:E52)</f>
        <v>0</v>
      </c>
      <c r="F50" s="576">
        <f t="shared" si="230"/>
        <v>0</v>
      </c>
      <c r="G50" s="433">
        <f t="shared" si="230"/>
        <v>0</v>
      </c>
      <c r="H50" s="433">
        <f t="shared" si="230"/>
        <v>0</v>
      </c>
      <c r="I50" s="552">
        <f t="shared" si="230"/>
        <v>0</v>
      </c>
      <c r="J50" s="551">
        <f t="shared" si="230"/>
        <v>0</v>
      </c>
      <c r="K50" s="552">
        <f t="shared" si="230"/>
        <v>0</v>
      </c>
      <c r="L50" s="553">
        <f t="shared" si="230"/>
        <v>0</v>
      </c>
      <c r="M50" s="553"/>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4">
        <f t="shared" si="8"/>
        <v>0</v>
      </c>
      <c r="G51" s="249">
        <v>0</v>
      </c>
      <c r="H51" s="220">
        <f t="shared" si="5"/>
        <v>0</v>
      </c>
      <c r="I51" s="231"/>
      <c r="J51" s="554">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4">
        <f t="shared" si="8"/>
        <v>0</v>
      </c>
      <c r="G52" s="277">
        <v>0</v>
      </c>
      <c r="H52" s="226">
        <f t="shared" si="5"/>
        <v>0</v>
      </c>
      <c r="I52" s="227"/>
      <c r="J52" s="554">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60"/>
      <c r="B53" s="579"/>
      <c r="C53" s="580"/>
      <c r="D53" s="455"/>
      <c r="E53" s="551">
        <f t="shared" ref="E53:L53" si="255">SUM(E54:E55)</f>
        <v>0</v>
      </c>
      <c r="F53" s="576">
        <f t="shared" si="255"/>
        <v>0</v>
      </c>
      <c r="G53" s="433">
        <f t="shared" si="255"/>
        <v>0</v>
      </c>
      <c r="H53" s="433">
        <f t="shared" si="255"/>
        <v>0</v>
      </c>
      <c r="I53" s="552">
        <f t="shared" si="255"/>
        <v>0</v>
      </c>
      <c r="J53" s="551">
        <f t="shared" si="255"/>
        <v>0</v>
      </c>
      <c r="K53" s="552">
        <f t="shared" si="255"/>
        <v>0</v>
      </c>
      <c r="L53" s="553">
        <f t="shared" si="255"/>
        <v>0</v>
      </c>
      <c r="M53" s="553"/>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4">
        <f t="shared" si="8"/>
        <v>0</v>
      </c>
      <c r="G54" s="249">
        <v>0</v>
      </c>
      <c r="H54" s="220">
        <f t="shared" si="5"/>
        <v>0</v>
      </c>
      <c r="I54" s="233"/>
      <c r="J54" s="554">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2">
        <f t="shared" si="8"/>
        <v>0</v>
      </c>
      <c r="G55" s="277">
        <v>0</v>
      </c>
      <c r="H55" s="226">
        <f t="shared" si="5"/>
        <v>0</v>
      </c>
      <c r="I55" s="227"/>
      <c r="J55" s="562">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7"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7">
        <f t="shared" ref="AD57:AV57" si="280">SUM(AD8,AD20,AD23,AD26,AD29,AD32,AD35,AD38,AD41,AD44,AD47,AD50,AD53)</f>
        <v>0</v>
      </c>
      <c r="AE57" s="399">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0</v>
      </c>
      <c r="AX57" s="240">
        <f t="shared" si="254"/>
        <v>0</v>
      </c>
      <c r="AY57" s="447">
        <f t="shared" si="252"/>
        <v>0</v>
      </c>
    </row>
    <row r="58" spans="1:51" hidden="1" x14ac:dyDescent="0.25">
      <c r="A58" s="449"/>
      <c r="B58" s="449"/>
      <c r="C58" s="449"/>
      <c r="D58" s="449"/>
      <c r="E58" s="662"/>
      <c r="F58" s="662"/>
      <c r="G58" s="662"/>
      <c r="H58" s="662"/>
      <c r="I58" s="663"/>
      <c r="J58" s="664"/>
      <c r="K58" s="664"/>
      <c r="L58" s="664"/>
      <c r="M58" s="665"/>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8"/>
      <c r="F61" s="568"/>
      <c r="G61" s="568"/>
      <c r="H61" s="492">
        <f>+H57*0.2</f>
        <v>0</v>
      </c>
      <c r="I61" s="568"/>
      <c r="J61" s="568"/>
      <c r="K61" s="568"/>
      <c r="L61" s="568"/>
      <c r="M61" s="568"/>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0</v>
      </c>
      <c r="X61" s="492">
        <f t="shared" si="281"/>
        <v>0</v>
      </c>
      <c r="Y61" s="492">
        <f t="shared" si="281"/>
        <v>0</v>
      </c>
      <c r="Z61" s="492">
        <f t="shared" si="281"/>
        <v>0</v>
      </c>
      <c r="AA61" s="492">
        <f t="shared" si="281"/>
        <v>0</v>
      </c>
      <c r="AB61" s="492">
        <f t="shared" si="281"/>
        <v>0</v>
      </c>
      <c r="AC61" s="492">
        <f t="shared" si="281"/>
        <v>0</v>
      </c>
      <c r="AD61" s="492">
        <f t="shared" ref="AD61:AV61" si="283">+AD57*0.2</f>
        <v>0</v>
      </c>
      <c r="AE61" s="492">
        <f t="shared" si="283"/>
        <v>0</v>
      </c>
      <c r="AF61" s="492">
        <f t="shared" si="283"/>
        <v>0</v>
      </c>
      <c r="AG61" s="492">
        <f t="shared" si="283"/>
        <v>0</v>
      </c>
      <c r="AH61" s="492">
        <f t="shared" si="283"/>
        <v>0</v>
      </c>
      <c r="AI61" s="492">
        <f t="shared" si="283"/>
        <v>0</v>
      </c>
      <c r="AJ61" s="492">
        <f t="shared" si="283"/>
        <v>0</v>
      </c>
      <c r="AK61" s="492">
        <f t="shared" si="283"/>
        <v>0</v>
      </c>
      <c r="AL61" s="492">
        <f t="shared" si="283"/>
        <v>0</v>
      </c>
      <c r="AM61" s="492">
        <f t="shared" si="283"/>
        <v>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0</v>
      </c>
      <c r="AX61" s="492">
        <f>+AX57*0.2</f>
        <v>0</v>
      </c>
    </row>
    <row r="62" spans="1:51" ht="15.75" hidden="1" thickBot="1" x14ac:dyDescent="0.3">
      <c r="C62" s="458" t="s">
        <v>59</v>
      </c>
      <c r="E62" s="568"/>
      <c r="F62" s="568"/>
      <c r="G62" s="568"/>
      <c r="H62" s="492">
        <f>SUM(H57:H61)</f>
        <v>0</v>
      </c>
      <c r="I62" s="568"/>
      <c r="J62" s="568"/>
      <c r="K62" s="568"/>
      <c r="L62" s="568"/>
      <c r="M62" s="568"/>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0</v>
      </c>
      <c r="X62" s="492">
        <f t="shared" si="284"/>
        <v>0</v>
      </c>
      <c r="Y62" s="492">
        <f t="shared" si="284"/>
        <v>0</v>
      </c>
      <c r="Z62" s="492">
        <f t="shared" si="284"/>
        <v>0</v>
      </c>
      <c r="AA62" s="492">
        <f t="shared" si="284"/>
        <v>0</v>
      </c>
      <c r="AB62" s="492">
        <f t="shared" si="284"/>
        <v>0</v>
      </c>
      <c r="AC62" s="492">
        <f t="shared" si="284"/>
        <v>0</v>
      </c>
      <c r="AD62" s="492">
        <f t="shared" ref="AD62:AV62" si="286">SUM(AD57:AD61)</f>
        <v>0</v>
      </c>
      <c r="AE62" s="492">
        <f t="shared" si="286"/>
        <v>0</v>
      </c>
      <c r="AF62" s="492">
        <f t="shared" si="286"/>
        <v>0</v>
      </c>
      <c r="AG62" s="492">
        <f t="shared" si="286"/>
        <v>0</v>
      </c>
      <c r="AH62" s="492">
        <f t="shared" si="286"/>
        <v>0</v>
      </c>
      <c r="AI62" s="492">
        <f t="shared" si="286"/>
        <v>0</v>
      </c>
      <c r="AJ62" s="492">
        <f t="shared" si="286"/>
        <v>0</v>
      </c>
      <c r="AK62" s="492">
        <f t="shared" si="286"/>
        <v>0</v>
      </c>
      <c r="AL62" s="492">
        <f t="shared" si="286"/>
        <v>0</v>
      </c>
      <c r="AM62" s="492">
        <f t="shared" si="286"/>
        <v>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0</v>
      </c>
      <c r="AX62" s="492">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390</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390</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IF(G74&gt;E74,"Budget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IF(AY74&lt;0,"Actual plus expected cost is more than forecast",":)")</f>
        <v>:)</v>
      </c>
      <c r="I4" s="666"/>
      <c r="J4" s="666"/>
      <c r="K4" s="666"/>
      <c r="L4" s="666"/>
      <c r="M4" s="667"/>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+SUMMARY!A22</f>
        <v>ZK112 - Artist &amp; Guest Liaison</v>
      </c>
      <c r="F5" s="528"/>
      <c r="G5" s="529"/>
      <c r="H5" s="530"/>
      <c r="I5" s="531"/>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62" t="s">
        <v>222</v>
      </c>
      <c r="B8" s="460" t="str">
        <f>+LEFT($E$5,5)&amp;"."&amp;A8&amp;"."&amp;$E$3</f>
        <v>ZK112.K170.number</v>
      </c>
      <c r="C8" s="357" t="s">
        <v>223</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4">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ZK112.K170.number</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390</v>
      </c>
      <c r="D22" s="280"/>
      <c r="E22" s="261"/>
      <c r="F22" s="371">
        <f t="shared" si="5"/>
        <v>0</v>
      </c>
      <c r="G22" s="277"/>
      <c r="H22" s="581">
        <f t="shared" si="6"/>
        <v>0</v>
      </c>
      <c r="I22" s="227"/>
      <c r="J22" s="371">
        <f t="shared" si="7"/>
        <v>0</v>
      </c>
      <c r="K22" s="277">
        <v>0</v>
      </c>
      <c r="L22" s="228"/>
      <c r="M22" s="277"/>
      <c r="N22" s="581">
        <f>+IFERROR(VLOOKUP(B21,Sheet1!B:D,2,FALSE),0)</f>
        <v>0</v>
      </c>
      <c r="O22" s="581">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224</v>
      </c>
      <c r="B23" s="460" t="str">
        <f>+LEFT($E$5,5)&amp;"."&amp;A23&amp;"."&amp;$E$3</f>
        <v>ZK112.K287.number</v>
      </c>
      <c r="C23" s="168" t="s">
        <v>225</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ZK112.K287.number</v>
      </c>
      <c r="C24" s="340"/>
      <c r="D24" s="340"/>
      <c r="E24" s="207"/>
      <c r="F24" s="371">
        <f t="shared" si="5"/>
        <v>0</v>
      </c>
      <c r="G24" s="249">
        <v>0</v>
      </c>
      <c r="H24" s="574">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4">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4">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ZK112.K287.number</v>
      </c>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390</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226</v>
      </c>
      <c r="B32" s="460" t="str">
        <f>+LEFT($E$5,5)&amp;"."&amp;A32&amp;"."&amp;$E$3</f>
        <v>ZK112.K288.number</v>
      </c>
      <c r="C32" s="344" t="s">
        <v>227</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4">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ZK112.K288.number</v>
      </c>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390</v>
      </c>
      <c r="D37" s="274"/>
      <c r="E37" s="205"/>
      <c r="F37" s="371">
        <f t="shared" si="5"/>
        <v>0</v>
      </c>
      <c r="G37" s="277">
        <v>0</v>
      </c>
      <c r="H37" s="581">
        <f t="shared" si="6"/>
        <v>0</v>
      </c>
      <c r="I37" s="227"/>
      <c r="J37" s="371">
        <f t="shared" si="7"/>
        <v>0</v>
      </c>
      <c r="K37" s="277">
        <v>0</v>
      </c>
      <c r="L37" s="228"/>
      <c r="M37" s="277"/>
      <c r="N37" s="570">
        <f>+IFERROR(VLOOKUP(B36,Sheet1!B:D,2,FALSE),0)</f>
        <v>0</v>
      </c>
      <c r="O37" s="57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228</v>
      </c>
      <c r="B38" s="460" t="str">
        <f>+LEFT($E$5,5)&amp;"."&amp;A38&amp;"."&amp;$E$3</f>
        <v>ZK112.K120.number</v>
      </c>
      <c r="C38" s="344" t="s">
        <v>229</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4">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ZK112.K120.number</v>
      </c>
      <c r="C42" s="342"/>
      <c r="D42" s="342"/>
      <c r="E42" s="343"/>
      <c r="F42" s="371">
        <f t="shared" si="5"/>
        <v>0</v>
      </c>
      <c r="G42" s="249">
        <v>0</v>
      </c>
      <c r="H42" s="574">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390</v>
      </c>
      <c r="D43" s="274"/>
      <c r="E43" s="205"/>
      <c r="F43" s="371">
        <f t="shared" si="5"/>
        <v>0</v>
      </c>
      <c r="G43" s="277">
        <v>0</v>
      </c>
      <c r="H43" s="581">
        <f t="shared" si="6"/>
        <v>0</v>
      </c>
      <c r="I43" s="227"/>
      <c r="J43" s="371">
        <f t="shared" si="7"/>
        <v>0</v>
      </c>
      <c r="K43" s="277">
        <v>0</v>
      </c>
      <c r="L43" s="228"/>
      <c r="M43" s="277"/>
      <c r="N43" s="570">
        <f>+IFERROR(VLOOKUP(B42,Sheet1!B:D,2,FALSE),0)</f>
        <v>0</v>
      </c>
      <c r="O43" s="570">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230</v>
      </c>
      <c r="B44" s="460" t="str">
        <f>+LEFT($E$5,5)&amp;"."&amp;A44&amp;"."&amp;$E$3</f>
        <v>ZK112.K289.number</v>
      </c>
      <c r="C44" s="344" t="s">
        <v>231</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4">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4">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ZK112.K289.number</v>
      </c>
      <c r="C47" s="340"/>
      <c r="D47" s="347"/>
      <c r="E47" s="343"/>
      <c r="F47" s="371">
        <f t="shared" si="5"/>
        <v>0</v>
      </c>
      <c r="G47" s="249">
        <v>0</v>
      </c>
      <c r="H47" s="574">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390</v>
      </c>
      <c r="D48" s="274"/>
      <c r="E48" s="205"/>
      <c r="F48" s="372">
        <f t="shared" si="5"/>
        <v>0</v>
      </c>
      <c r="G48" s="277">
        <v>0</v>
      </c>
      <c r="H48" s="581">
        <f t="shared" si="6"/>
        <v>0</v>
      </c>
      <c r="I48" s="227"/>
      <c r="J48" s="372">
        <f t="shared" si="7"/>
        <v>0</v>
      </c>
      <c r="K48" s="587">
        <v>0</v>
      </c>
      <c r="L48" s="228"/>
      <c r="M48" s="277"/>
      <c r="N48" s="573">
        <f>+IFERROR(VLOOKUP(B47,Sheet1!B:D,2,FALSE),0)</f>
        <v>0</v>
      </c>
      <c r="O48" s="586">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78"/>
      <c r="C49" s="452"/>
      <c r="D49" s="452"/>
      <c r="E49" s="551">
        <f t="shared" ref="E49:L49" si="101">SUM(E50:E51)</f>
        <v>0</v>
      </c>
      <c r="F49" s="576">
        <f>SUM(F50:F51)</f>
        <v>0</v>
      </c>
      <c r="G49" s="433">
        <f>SUM(G50:G51)</f>
        <v>0</v>
      </c>
      <c r="H49" s="433">
        <f t="shared" si="101"/>
        <v>0</v>
      </c>
      <c r="I49" s="552">
        <f t="shared" si="101"/>
        <v>0</v>
      </c>
      <c r="J49" s="551">
        <f>SUM(J50:J51)</f>
        <v>0</v>
      </c>
      <c r="K49" s="552">
        <f t="shared" si="101"/>
        <v>0</v>
      </c>
      <c r="L49" s="553">
        <f t="shared" si="101"/>
        <v>0</v>
      </c>
      <c r="M49" s="553"/>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5">
        <f t="shared" si="4"/>
        <v>0</v>
      </c>
    </row>
    <row r="50" spans="1:51" s="4" customFormat="1" ht="15" hidden="1" customHeight="1" x14ac:dyDescent="0.2">
      <c r="A50" s="151"/>
      <c r="B50" s="465"/>
      <c r="C50" s="273"/>
      <c r="D50" s="273"/>
      <c r="E50" s="207"/>
      <c r="F50" s="554">
        <f t="shared" si="5"/>
        <v>0</v>
      </c>
      <c r="G50" s="249">
        <v>0</v>
      </c>
      <c r="H50" s="220">
        <f t="shared" si="6"/>
        <v>0</v>
      </c>
      <c r="I50" s="231"/>
      <c r="J50" s="554">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5">
        <f t="shared" si="4"/>
        <v>0</v>
      </c>
    </row>
    <row r="51" spans="1:51" s="4" customFormat="1" ht="15" hidden="1" customHeight="1" thickBot="1" x14ac:dyDescent="0.25">
      <c r="A51" s="169"/>
      <c r="B51" s="463"/>
      <c r="C51" s="274"/>
      <c r="D51" s="274"/>
      <c r="E51" s="205"/>
      <c r="F51" s="554">
        <f t="shared" si="5"/>
        <v>0</v>
      </c>
      <c r="G51" s="277">
        <v>0</v>
      </c>
      <c r="H51" s="226">
        <f t="shared" si="6"/>
        <v>0</v>
      </c>
      <c r="I51" s="227"/>
      <c r="J51" s="554">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5">
        <f t="shared" si="4"/>
        <v>0</v>
      </c>
    </row>
    <row r="52" spans="1:51" s="4" customFormat="1" ht="15" hidden="1" customHeight="1" x14ac:dyDescent="0.2">
      <c r="A52" s="559"/>
      <c r="B52" s="578"/>
      <c r="C52" s="452" t="s">
        <v>390</v>
      </c>
      <c r="D52" s="452"/>
      <c r="E52" s="551">
        <f t="shared" ref="E52:L52" si="123">SUM(E53:E54)</f>
        <v>0</v>
      </c>
      <c r="F52" s="576">
        <f t="shared" si="123"/>
        <v>0</v>
      </c>
      <c r="G52" s="433">
        <f t="shared" si="123"/>
        <v>0</v>
      </c>
      <c r="H52" s="433">
        <f t="shared" si="123"/>
        <v>0</v>
      </c>
      <c r="I52" s="552">
        <f t="shared" si="123"/>
        <v>0</v>
      </c>
      <c r="J52" s="551">
        <f t="shared" si="123"/>
        <v>0</v>
      </c>
      <c r="K52" s="552">
        <f t="shared" si="123"/>
        <v>0</v>
      </c>
      <c r="L52" s="553">
        <f t="shared" si="123"/>
        <v>0</v>
      </c>
      <c r="M52" s="553"/>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5">
        <f t="shared" si="4"/>
        <v>0</v>
      </c>
    </row>
    <row r="53" spans="1:51" s="4" customFormat="1" ht="15" hidden="1" customHeight="1" x14ac:dyDescent="0.2">
      <c r="A53" s="151"/>
      <c r="B53" s="465"/>
      <c r="C53" s="273"/>
      <c r="D53" s="273"/>
      <c r="E53" s="207"/>
      <c r="F53" s="554">
        <f t="shared" si="5"/>
        <v>0</v>
      </c>
      <c r="G53" s="249">
        <v>0</v>
      </c>
      <c r="H53" s="220">
        <f t="shared" si="6"/>
        <v>0</v>
      </c>
      <c r="I53" s="231"/>
      <c r="J53" s="554">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5">
        <f t="shared" si="4"/>
        <v>0</v>
      </c>
    </row>
    <row r="54" spans="1:51" s="4" customFormat="1" ht="15" hidden="1" customHeight="1" thickBot="1" x14ac:dyDescent="0.25">
      <c r="A54" s="169"/>
      <c r="B54" s="463"/>
      <c r="C54" s="274"/>
      <c r="D54" s="274"/>
      <c r="E54" s="205"/>
      <c r="F54" s="554">
        <f t="shared" si="5"/>
        <v>0</v>
      </c>
      <c r="G54" s="277">
        <v>0</v>
      </c>
      <c r="H54" s="226">
        <f t="shared" si="6"/>
        <v>0</v>
      </c>
      <c r="I54" s="227"/>
      <c r="J54" s="554">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5">
        <f t="shared" si="4"/>
        <v>0</v>
      </c>
    </row>
    <row r="55" spans="1:51" s="4" customFormat="1" ht="15" hidden="1" customHeight="1" x14ac:dyDescent="0.2">
      <c r="A55" s="559"/>
      <c r="B55" s="578"/>
      <c r="C55" s="452"/>
      <c r="D55" s="452"/>
      <c r="E55" s="551">
        <f t="shared" ref="E55:L55" si="145">SUM(E56:E57)</f>
        <v>0</v>
      </c>
      <c r="F55" s="576">
        <f t="shared" si="145"/>
        <v>0</v>
      </c>
      <c r="G55" s="433">
        <f t="shared" si="145"/>
        <v>0</v>
      </c>
      <c r="H55" s="433">
        <f t="shared" si="145"/>
        <v>0</v>
      </c>
      <c r="I55" s="552">
        <f t="shared" si="145"/>
        <v>0</v>
      </c>
      <c r="J55" s="551">
        <f t="shared" si="145"/>
        <v>0</v>
      </c>
      <c r="K55" s="552">
        <f t="shared" si="145"/>
        <v>0</v>
      </c>
      <c r="L55" s="553">
        <f t="shared" si="145"/>
        <v>0</v>
      </c>
      <c r="M55" s="553"/>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5">
        <f t="shared" si="4"/>
        <v>0</v>
      </c>
    </row>
    <row r="56" spans="1:51" s="4" customFormat="1" ht="15" hidden="1" customHeight="1" x14ac:dyDescent="0.2">
      <c r="A56" s="151"/>
      <c r="B56" s="465"/>
      <c r="C56" s="273"/>
      <c r="D56" s="273"/>
      <c r="E56" s="207"/>
      <c r="F56" s="554">
        <f t="shared" si="5"/>
        <v>0</v>
      </c>
      <c r="G56" s="249">
        <v>0</v>
      </c>
      <c r="H56" s="220">
        <f t="shared" si="6"/>
        <v>0</v>
      </c>
      <c r="I56" s="231"/>
      <c r="J56" s="554">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5">
        <f t="shared" si="4"/>
        <v>0</v>
      </c>
    </row>
    <row r="57" spans="1:51" s="4" customFormat="1" ht="15" hidden="1" customHeight="1" thickBot="1" x14ac:dyDescent="0.25">
      <c r="A57" s="169"/>
      <c r="B57" s="463"/>
      <c r="C57" s="274"/>
      <c r="D57" s="274"/>
      <c r="E57" s="205"/>
      <c r="F57" s="554">
        <f t="shared" si="5"/>
        <v>0</v>
      </c>
      <c r="G57" s="277">
        <v>0</v>
      </c>
      <c r="H57" s="226">
        <f t="shared" si="6"/>
        <v>0</v>
      </c>
      <c r="I57" s="227"/>
      <c r="J57" s="554">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5">
        <f t="shared" si="4"/>
        <v>0</v>
      </c>
    </row>
    <row r="58" spans="1:51" s="4" customFormat="1" ht="15" hidden="1" customHeight="1" x14ac:dyDescent="0.2">
      <c r="A58" s="559"/>
      <c r="B58" s="578"/>
      <c r="C58" s="452"/>
      <c r="D58" s="452"/>
      <c r="E58" s="551">
        <f t="shared" ref="E58:L58" si="167">SUM(E59:E60)</f>
        <v>0</v>
      </c>
      <c r="F58" s="576">
        <f t="shared" si="167"/>
        <v>0</v>
      </c>
      <c r="G58" s="433">
        <f t="shared" si="167"/>
        <v>0</v>
      </c>
      <c r="H58" s="433">
        <f t="shared" si="167"/>
        <v>0</v>
      </c>
      <c r="I58" s="552">
        <f t="shared" si="167"/>
        <v>0</v>
      </c>
      <c r="J58" s="551">
        <f t="shared" si="167"/>
        <v>0</v>
      </c>
      <c r="K58" s="552">
        <f t="shared" si="167"/>
        <v>0</v>
      </c>
      <c r="L58" s="553">
        <f t="shared" si="167"/>
        <v>0</v>
      </c>
      <c r="M58" s="553"/>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5">
        <f t="shared" si="4"/>
        <v>0</v>
      </c>
    </row>
    <row r="59" spans="1:51" s="4" customFormat="1" ht="15" hidden="1" customHeight="1" x14ac:dyDescent="0.2">
      <c r="A59" s="151"/>
      <c r="B59" s="465"/>
      <c r="C59" s="273"/>
      <c r="D59" s="273"/>
      <c r="E59" s="207"/>
      <c r="F59" s="554">
        <f t="shared" si="5"/>
        <v>0</v>
      </c>
      <c r="G59" s="249">
        <v>0</v>
      </c>
      <c r="H59" s="220">
        <f t="shared" si="6"/>
        <v>0</v>
      </c>
      <c r="I59" s="231"/>
      <c r="J59" s="554">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5">
        <f t="shared" si="4"/>
        <v>0</v>
      </c>
    </row>
    <row r="60" spans="1:51" s="4" customFormat="1" ht="15" hidden="1" customHeight="1" thickBot="1" x14ac:dyDescent="0.25">
      <c r="A60" s="169"/>
      <c r="B60" s="463"/>
      <c r="C60" s="274"/>
      <c r="D60" s="274"/>
      <c r="E60" s="205"/>
      <c r="F60" s="554">
        <f t="shared" si="5"/>
        <v>0</v>
      </c>
      <c r="G60" s="277">
        <v>0</v>
      </c>
      <c r="H60" s="226">
        <f t="shared" si="6"/>
        <v>0</v>
      </c>
      <c r="I60" s="227"/>
      <c r="J60" s="554">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5">
        <f t="shared" si="4"/>
        <v>0</v>
      </c>
    </row>
    <row r="61" spans="1:51" s="4" customFormat="1" ht="15" hidden="1" customHeight="1" x14ac:dyDescent="0.2">
      <c r="A61" s="559"/>
      <c r="B61" s="578"/>
      <c r="C61" s="452"/>
      <c r="D61" s="452"/>
      <c r="E61" s="551">
        <f t="shared" ref="E61:L61" si="189">SUM(E62:E63)</f>
        <v>0</v>
      </c>
      <c r="F61" s="576">
        <f t="shared" si="189"/>
        <v>0</v>
      </c>
      <c r="G61" s="433">
        <f t="shared" si="189"/>
        <v>0</v>
      </c>
      <c r="H61" s="433">
        <f t="shared" si="189"/>
        <v>0</v>
      </c>
      <c r="I61" s="552">
        <f t="shared" si="189"/>
        <v>0</v>
      </c>
      <c r="J61" s="551">
        <f t="shared" si="189"/>
        <v>0</v>
      </c>
      <c r="K61" s="552">
        <f t="shared" si="189"/>
        <v>0</v>
      </c>
      <c r="L61" s="553">
        <f t="shared" si="189"/>
        <v>0</v>
      </c>
      <c r="M61" s="553"/>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5">
        <f t="shared" si="4"/>
        <v>0</v>
      </c>
    </row>
    <row r="62" spans="1:51" s="4" customFormat="1" ht="15" hidden="1" customHeight="1" x14ac:dyDescent="0.2">
      <c r="A62" s="150"/>
      <c r="B62" s="461"/>
      <c r="C62" s="273"/>
      <c r="D62" s="273"/>
      <c r="E62" s="207"/>
      <c r="F62" s="554">
        <f t="shared" si="5"/>
        <v>0</v>
      </c>
      <c r="G62" s="249">
        <v>0</v>
      </c>
      <c r="H62" s="220">
        <f t="shared" si="6"/>
        <v>0</v>
      </c>
      <c r="I62" s="231"/>
      <c r="J62" s="554">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5">
        <f t="shared" si="4"/>
        <v>0</v>
      </c>
    </row>
    <row r="63" spans="1:51" s="4" customFormat="1" ht="15" hidden="1" customHeight="1" thickBot="1" x14ac:dyDescent="0.25">
      <c r="A63" s="169"/>
      <c r="B63" s="463"/>
      <c r="C63" s="274"/>
      <c r="D63" s="274"/>
      <c r="E63" s="205"/>
      <c r="F63" s="554">
        <f t="shared" si="5"/>
        <v>0</v>
      </c>
      <c r="G63" s="277">
        <v>0</v>
      </c>
      <c r="H63" s="226">
        <f t="shared" si="6"/>
        <v>0</v>
      </c>
      <c r="I63" s="227"/>
      <c r="J63" s="554">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5">
        <f t="shared" si="4"/>
        <v>0</v>
      </c>
    </row>
    <row r="64" spans="1:51" s="4" customFormat="1" ht="15" hidden="1" customHeight="1" x14ac:dyDescent="0.2">
      <c r="A64" s="559"/>
      <c r="B64" s="578"/>
      <c r="C64" s="452"/>
      <c r="D64" s="452"/>
      <c r="E64" s="551">
        <f t="shared" ref="E64:L64" si="211">SUM(E65:E66)</f>
        <v>0</v>
      </c>
      <c r="F64" s="576">
        <f t="shared" si="211"/>
        <v>0</v>
      </c>
      <c r="G64" s="433">
        <f t="shared" si="211"/>
        <v>0</v>
      </c>
      <c r="H64" s="433">
        <f t="shared" si="211"/>
        <v>0</v>
      </c>
      <c r="I64" s="552">
        <f t="shared" si="211"/>
        <v>0</v>
      </c>
      <c r="J64" s="551">
        <f t="shared" si="211"/>
        <v>0</v>
      </c>
      <c r="K64" s="552">
        <f t="shared" si="211"/>
        <v>0</v>
      </c>
      <c r="L64" s="553">
        <f t="shared" si="211"/>
        <v>0</v>
      </c>
      <c r="M64" s="553"/>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5">
        <f t="shared" si="4"/>
        <v>0</v>
      </c>
    </row>
    <row r="65" spans="1:51" s="4" customFormat="1" ht="15" hidden="1" customHeight="1" x14ac:dyDescent="0.2">
      <c r="A65" s="150"/>
      <c r="B65" s="461"/>
      <c r="C65" s="273"/>
      <c r="D65" s="273"/>
      <c r="E65" s="207"/>
      <c r="F65" s="554">
        <f t="shared" si="5"/>
        <v>0</v>
      </c>
      <c r="G65" s="249">
        <v>0</v>
      </c>
      <c r="H65" s="220">
        <f t="shared" si="6"/>
        <v>0</v>
      </c>
      <c r="I65" s="231"/>
      <c r="J65" s="554">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5">
        <f t="shared" si="4"/>
        <v>0</v>
      </c>
    </row>
    <row r="66" spans="1:51" s="4" customFormat="1" ht="15" hidden="1" customHeight="1" thickBot="1" x14ac:dyDescent="0.25">
      <c r="A66" s="169"/>
      <c r="B66" s="463"/>
      <c r="C66" s="274"/>
      <c r="D66" s="274"/>
      <c r="E66" s="205"/>
      <c r="F66" s="554">
        <f t="shared" si="5"/>
        <v>0</v>
      </c>
      <c r="G66" s="277">
        <v>0</v>
      </c>
      <c r="H66" s="226">
        <f t="shared" si="6"/>
        <v>0</v>
      </c>
      <c r="I66" s="227"/>
      <c r="J66" s="554">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5">
        <f t="shared" si="4"/>
        <v>0</v>
      </c>
    </row>
    <row r="67" spans="1:51" s="4" customFormat="1" ht="15" hidden="1" customHeight="1" x14ac:dyDescent="0.2">
      <c r="A67" s="559"/>
      <c r="B67" s="578"/>
      <c r="C67" s="452"/>
      <c r="D67" s="452"/>
      <c r="E67" s="551">
        <f t="shared" ref="E67:L67" si="233">SUM(E68:E69)</f>
        <v>0</v>
      </c>
      <c r="F67" s="576">
        <f t="shared" si="233"/>
        <v>0</v>
      </c>
      <c r="G67" s="433">
        <f t="shared" si="233"/>
        <v>0</v>
      </c>
      <c r="H67" s="433">
        <f t="shared" si="233"/>
        <v>0</v>
      </c>
      <c r="I67" s="552">
        <f t="shared" si="233"/>
        <v>0</v>
      </c>
      <c r="J67" s="551">
        <f t="shared" si="233"/>
        <v>0</v>
      </c>
      <c r="K67" s="552">
        <f t="shared" si="233"/>
        <v>0</v>
      </c>
      <c r="L67" s="553">
        <f t="shared" si="233"/>
        <v>0</v>
      </c>
      <c r="M67" s="553"/>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5">
        <f t="shared" ref="AY67:AY74" si="255">+G67-AX67</f>
        <v>0</v>
      </c>
    </row>
    <row r="68" spans="1:51" s="4" customFormat="1" ht="15" hidden="1" customHeight="1" x14ac:dyDescent="0.2">
      <c r="A68" s="150"/>
      <c r="B68" s="461"/>
      <c r="C68" s="273"/>
      <c r="D68" s="273"/>
      <c r="E68" s="207"/>
      <c r="F68" s="554">
        <f t="shared" si="5"/>
        <v>0</v>
      </c>
      <c r="G68" s="249">
        <v>0</v>
      </c>
      <c r="H68" s="220">
        <f t="shared" si="6"/>
        <v>0</v>
      </c>
      <c r="I68" s="231"/>
      <c r="J68" s="554">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5">
        <f t="shared" si="255"/>
        <v>0</v>
      </c>
    </row>
    <row r="69" spans="1:51" s="4" customFormat="1" ht="15" hidden="1" customHeight="1" thickBot="1" x14ac:dyDescent="0.25">
      <c r="A69" s="170"/>
      <c r="B69" s="462"/>
      <c r="C69" s="274" t="s">
        <v>390</v>
      </c>
      <c r="D69" s="274"/>
      <c r="E69" s="205"/>
      <c r="F69" s="554">
        <f t="shared" si="5"/>
        <v>0</v>
      </c>
      <c r="G69" s="277">
        <v>0</v>
      </c>
      <c r="H69" s="226">
        <f t="shared" si="6"/>
        <v>0</v>
      </c>
      <c r="I69" s="227"/>
      <c r="J69" s="554">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5">
        <f t="shared" si="255"/>
        <v>0</v>
      </c>
    </row>
    <row r="70" spans="1:51" s="4" customFormat="1" ht="15" hidden="1" customHeight="1" x14ac:dyDescent="0.2">
      <c r="A70" s="560"/>
      <c r="B70" s="579"/>
      <c r="C70" s="580"/>
      <c r="D70" s="455"/>
      <c r="E70" s="551">
        <f t="shared" ref="E70:L70" si="258">SUM(E71:E72)</f>
        <v>0</v>
      </c>
      <c r="F70" s="576">
        <f t="shared" si="258"/>
        <v>0</v>
      </c>
      <c r="G70" s="433">
        <f t="shared" si="258"/>
        <v>0</v>
      </c>
      <c r="H70" s="433">
        <f t="shared" si="258"/>
        <v>0</v>
      </c>
      <c r="I70" s="552">
        <f t="shared" si="258"/>
        <v>0</v>
      </c>
      <c r="J70" s="551">
        <f t="shared" si="258"/>
        <v>0</v>
      </c>
      <c r="K70" s="552">
        <f t="shared" si="258"/>
        <v>0</v>
      </c>
      <c r="L70" s="553">
        <f t="shared" si="258"/>
        <v>0</v>
      </c>
      <c r="M70" s="553"/>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5">
        <f t="shared" si="255"/>
        <v>0</v>
      </c>
    </row>
    <row r="71" spans="1:51" s="4" customFormat="1" ht="15" hidden="1" customHeight="1" x14ac:dyDescent="0.2">
      <c r="A71" s="174"/>
      <c r="B71" s="467"/>
      <c r="C71" s="275"/>
      <c r="D71" s="275"/>
      <c r="E71" s="207"/>
      <c r="F71" s="554">
        <f t="shared" si="5"/>
        <v>0</v>
      </c>
      <c r="G71" s="249">
        <v>0</v>
      </c>
      <c r="H71" s="220">
        <f t="shared" si="6"/>
        <v>0</v>
      </c>
      <c r="I71" s="233"/>
      <c r="J71" s="554">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5">
        <f t="shared" si="255"/>
        <v>0</v>
      </c>
    </row>
    <row r="72" spans="1:51" s="4" customFormat="1" ht="15" hidden="1" customHeight="1" thickBot="1" x14ac:dyDescent="0.25">
      <c r="A72" s="179"/>
      <c r="B72" s="462"/>
      <c r="C72" s="276"/>
      <c r="D72" s="276"/>
      <c r="E72" s="205"/>
      <c r="F72" s="562">
        <f t="shared" si="5"/>
        <v>0</v>
      </c>
      <c r="G72" s="277">
        <v>0</v>
      </c>
      <c r="H72" s="226">
        <f t="shared" si="6"/>
        <v>0</v>
      </c>
      <c r="I72" s="227"/>
      <c r="J72" s="562">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5">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7"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662"/>
      <c r="F75" s="662"/>
      <c r="G75" s="662"/>
      <c r="H75" s="662"/>
      <c r="I75" s="663"/>
      <c r="J75" s="664"/>
      <c r="K75" s="664"/>
      <c r="L75" s="664"/>
      <c r="M75" s="665"/>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390</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8"/>
      <c r="F78" s="568"/>
      <c r="G78" s="568"/>
      <c r="H78" s="492">
        <f>+H74*0.2</f>
        <v>0</v>
      </c>
      <c r="I78" s="568"/>
      <c r="J78" s="568"/>
      <c r="K78" s="568"/>
      <c r="L78" s="568"/>
      <c r="M78" s="568"/>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59</v>
      </c>
      <c r="E79" s="568"/>
      <c r="F79" s="568"/>
      <c r="G79" s="568"/>
      <c r="H79" s="492">
        <f>SUM(H74:H78)</f>
        <v>0</v>
      </c>
      <c r="I79" s="568"/>
      <c r="J79" s="568"/>
      <c r="K79" s="568"/>
      <c r="L79" s="568"/>
      <c r="M79" s="568"/>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IF(G84&gt;E84,"Budget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IF(AY84&lt;0,"Actual plus expected cost is more than forecast",":)")</f>
        <v>:)</v>
      </c>
      <c r="I4" s="666"/>
      <c r="J4" s="666"/>
      <c r="K4" s="666"/>
      <c r="L4" s="666"/>
      <c r="M4" s="667"/>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+SUMMARY!A23</f>
        <v>ZK113 - Running Costs</v>
      </c>
      <c r="F5" s="528"/>
      <c r="G5" s="529"/>
      <c r="H5" s="530"/>
      <c r="I5" s="531"/>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7" t="s">
        <v>52</v>
      </c>
      <c r="AX7" s="548" t="s">
        <v>53</v>
      </c>
      <c r="AY7" s="549" t="s">
        <v>54</v>
      </c>
      <c r="AZ7" s="548" t="s">
        <v>35</v>
      </c>
    </row>
    <row r="8" spans="1:52" s="4" customFormat="1" ht="15" customHeight="1" x14ac:dyDescent="0.2">
      <c r="A8" s="350" t="s">
        <v>232</v>
      </c>
      <c r="B8" s="460" t="str">
        <f>+LEFT($E$5,5)&amp;"."&amp;A8&amp;"."&amp;$E$3</f>
        <v>ZK113.K293.number</v>
      </c>
      <c r="C8" s="167" t="s">
        <v>233</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4">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4">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ZK113.K293.number</v>
      </c>
      <c r="C12" s="340"/>
      <c r="D12" s="352"/>
      <c r="E12" s="204"/>
      <c r="F12" s="371">
        <f t="shared" si="4"/>
        <v>0</v>
      </c>
      <c r="G12" s="256"/>
      <c r="H12" s="574">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4">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4">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4">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4">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4">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ZK113.K293.number</v>
      </c>
      <c r="C22" s="262"/>
      <c r="D22" s="374"/>
      <c r="E22" s="204"/>
      <c r="F22" s="371">
        <f t="shared" si="4"/>
        <v>0</v>
      </c>
      <c r="G22" s="256"/>
      <c r="H22" s="574">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390</v>
      </c>
      <c r="D23" s="280"/>
      <c r="E23" s="261"/>
      <c r="F23" s="371">
        <f>-E23+G23</f>
        <v>0</v>
      </c>
      <c r="G23" s="277"/>
      <c r="H23" s="581">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234</v>
      </c>
      <c r="B24" s="460" t="str">
        <f>+LEFT($E$5,5)&amp;"."&amp;A24&amp;"."&amp;$E$3</f>
        <v>ZK113.K294.number</v>
      </c>
      <c r="C24" s="344" t="s">
        <v>235</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4">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4">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4">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4">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4">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4">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4">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4">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4">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4">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4">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4">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4">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4">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ZK113.K294.number</v>
      </c>
      <c r="C39" s="340"/>
      <c r="D39" s="347"/>
      <c r="E39" s="343"/>
      <c r="F39" s="371">
        <f t="shared" si="31"/>
        <v>0</v>
      </c>
      <c r="G39" s="249">
        <v>0</v>
      </c>
      <c r="H39" s="574">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390</v>
      </c>
      <c r="D40" s="274"/>
      <c r="E40" s="205"/>
      <c r="F40" s="371">
        <f t="shared" si="31"/>
        <v>0</v>
      </c>
      <c r="G40" s="277">
        <v>0</v>
      </c>
      <c r="H40" s="581">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236</v>
      </c>
      <c r="B41" s="460" t="str">
        <f>+LEFT($E$5,5)&amp;"."&amp;A41&amp;"."&amp;$E$3</f>
        <v>ZK113.K295.number</v>
      </c>
      <c r="C41" s="344" t="s">
        <v>237</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4"/>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4">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4">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ZK113.K295.number</v>
      </c>
      <c r="C44" s="340"/>
      <c r="D44" s="347"/>
      <c r="E44" s="343"/>
      <c r="F44" s="371">
        <f t="shared" si="31"/>
        <v>0</v>
      </c>
      <c r="G44" s="249">
        <v>0</v>
      </c>
      <c r="H44" s="574">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4">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4">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4">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4">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4">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4">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ZK113.K295.number</v>
      </c>
      <c r="C51" s="340"/>
      <c r="D51" s="347"/>
      <c r="E51" s="343"/>
      <c r="F51" s="371">
        <f t="shared" si="31"/>
        <v>0</v>
      </c>
      <c r="G51" s="249">
        <v>0</v>
      </c>
      <c r="H51" s="574">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390</v>
      </c>
      <c r="D52" s="274"/>
      <c r="E52" s="205"/>
      <c r="F52" s="372">
        <f t="shared" si="31"/>
        <v>0</v>
      </c>
      <c r="G52" s="277">
        <v>0</v>
      </c>
      <c r="H52" s="581">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6"/>
      <c r="B53" s="550"/>
      <c r="C53" s="452"/>
      <c r="D53" s="452"/>
      <c r="E53" s="551">
        <f t="shared" ref="E53:L53" si="61">SUM(E54:E55)</f>
        <v>0</v>
      </c>
      <c r="F53" s="576">
        <f>SUM(F54:F55)</f>
        <v>0</v>
      </c>
      <c r="G53" s="433">
        <f>SUM(G54:G55)</f>
        <v>0</v>
      </c>
      <c r="H53" s="433">
        <f t="shared" si="61"/>
        <v>0</v>
      </c>
      <c r="I53" s="552">
        <f t="shared" si="61"/>
        <v>0</v>
      </c>
      <c r="J53" s="551">
        <f>SUM(J54:J55)</f>
        <v>0</v>
      </c>
      <c r="K53" s="552">
        <f t="shared" si="61"/>
        <v>0</v>
      </c>
      <c r="L53" s="553">
        <f t="shared" si="61"/>
        <v>0</v>
      </c>
      <c r="M53" s="553"/>
      <c r="N53" s="482">
        <f>SUM(N54:N55)</f>
        <v>0</v>
      </c>
      <c r="O53" s="482">
        <f>SUM(O54:O55)</f>
        <v>0</v>
      </c>
      <c r="P53" s="483">
        <f>SUM(P54:P55)</f>
        <v>0</v>
      </c>
      <c r="Q53" s="484">
        <f>SUM(Q54:Q55)</f>
        <v>0</v>
      </c>
      <c r="R53" s="583">
        <f t="shared" ref="R53:X53" si="62">SUM(R54:R55)</f>
        <v>0</v>
      </c>
      <c r="S53" s="558">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4">
        <f t="shared" si="31"/>
        <v>0</v>
      </c>
      <c r="G54" s="249">
        <v>0</v>
      </c>
      <c r="H54" s="220">
        <f t="shared" si="5"/>
        <v>0</v>
      </c>
      <c r="I54" s="231"/>
      <c r="J54" s="554">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4">
        <f t="shared" si="31"/>
        <v>0</v>
      </c>
      <c r="G55" s="277">
        <v>0</v>
      </c>
      <c r="H55" s="226">
        <f t="shared" si="5"/>
        <v>0</v>
      </c>
      <c r="I55" s="227"/>
      <c r="J55" s="554">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6"/>
      <c r="B56" s="550"/>
      <c r="C56" s="452"/>
      <c r="D56" s="452"/>
      <c r="E56" s="551">
        <f t="shared" ref="E56:L56" si="83">SUM(E57:E58)</f>
        <v>0</v>
      </c>
      <c r="F56" s="576">
        <f>SUM(F57:F58)</f>
        <v>0</v>
      </c>
      <c r="G56" s="433">
        <f>SUM(G57:G58)</f>
        <v>0</v>
      </c>
      <c r="H56" s="433">
        <f t="shared" si="83"/>
        <v>0</v>
      </c>
      <c r="I56" s="552">
        <f t="shared" si="83"/>
        <v>0</v>
      </c>
      <c r="J56" s="551">
        <f>SUM(J57:J58)</f>
        <v>0</v>
      </c>
      <c r="K56" s="552">
        <f t="shared" si="83"/>
        <v>0</v>
      </c>
      <c r="L56" s="553">
        <f t="shared" si="83"/>
        <v>0</v>
      </c>
      <c r="M56" s="553"/>
      <c r="N56" s="482">
        <f>SUM(N57:N58)</f>
        <v>0</v>
      </c>
      <c r="O56" s="482">
        <f>SUM(O57:O58)</f>
        <v>0</v>
      </c>
      <c r="P56" s="483">
        <f>SUM(P57:P58)</f>
        <v>0</v>
      </c>
      <c r="Q56" s="484">
        <f>SUM(Q57:Q58)</f>
        <v>0</v>
      </c>
      <c r="R56" s="583">
        <f t="shared" ref="R56:X56" si="84">SUM(R57:R58)</f>
        <v>0</v>
      </c>
      <c r="S56" s="558">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4">
        <f>+E57-G57</f>
        <v>0</v>
      </c>
      <c r="G57" s="249">
        <v>0</v>
      </c>
      <c r="H57" s="220">
        <f t="shared" si="5"/>
        <v>0</v>
      </c>
      <c r="I57" s="231"/>
      <c r="J57" s="554">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4">
        <f>+E58-G58</f>
        <v>0</v>
      </c>
      <c r="G58" s="277">
        <v>0</v>
      </c>
      <c r="H58" s="226">
        <f t="shared" si="5"/>
        <v>0</v>
      </c>
      <c r="I58" s="227"/>
      <c r="J58" s="554">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9"/>
      <c r="B59" s="578"/>
      <c r="C59" s="452"/>
      <c r="D59" s="452"/>
      <c r="E59" s="551">
        <f t="shared" ref="E59:L59" si="104">SUM(E60:E61)</f>
        <v>0</v>
      </c>
      <c r="F59" s="576">
        <f>SUM(F60:F61)</f>
        <v>0</v>
      </c>
      <c r="G59" s="433">
        <f>SUM(G60:G61)</f>
        <v>0</v>
      </c>
      <c r="H59" s="433">
        <f t="shared" si="104"/>
        <v>0</v>
      </c>
      <c r="I59" s="552">
        <f t="shared" si="104"/>
        <v>0</v>
      </c>
      <c r="J59" s="551">
        <f>SUM(J60:J61)</f>
        <v>0</v>
      </c>
      <c r="K59" s="552">
        <f t="shared" si="104"/>
        <v>0</v>
      </c>
      <c r="L59" s="553">
        <f t="shared" si="104"/>
        <v>0</v>
      </c>
      <c r="M59" s="553"/>
      <c r="N59" s="482">
        <f>SUM(N60:N61)</f>
        <v>0</v>
      </c>
      <c r="O59" s="482">
        <f>SUM(O60:O61)</f>
        <v>0</v>
      </c>
      <c r="P59" s="483">
        <f>SUM(P60:P61)</f>
        <v>0</v>
      </c>
      <c r="Q59" s="484">
        <f>SUM(Q60:Q61)</f>
        <v>0</v>
      </c>
      <c r="R59" s="583">
        <f t="shared" ref="R59:X59" si="105">SUM(R60:R61)</f>
        <v>0</v>
      </c>
      <c r="S59" s="558">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4">
        <f>+E60-G60</f>
        <v>0</v>
      </c>
      <c r="G60" s="249">
        <v>0</v>
      </c>
      <c r="H60" s="220">
        <f t="shared" si="5"/>
        <v>0</v>
      </c>
      <c r="I60" s="231"/>
      <c r="J60" s="554">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4">
        <f>+E61-G61</f>
        <v>0</v>
      </c>
      <c r="G61" s="277">
        <v>0</v>
      </c>
      <c r="H61" s="226">
        <f t="shared" si="5"/>
        <v>0</v>
      </c>
      <c r="I61" s="227"/>
      <c r="J61" s="554">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9"/>
      <c r="B62" s="578"/>
      <c r="C62" s="452"/>
      <c r="D62" s="452"/>
      <c r="E62" s="551">
        <f t="shared" ref="E62:L62" si="126">SUM(E63:E64)</f>
        <v>0</v>
      </c>
      <c r="F62" s="576">
        <f t="shared" si="126"/>
        <v>0</v>
      </c>
      <c r="G62" s="433">
        <f t="shared" si="126"/>
        <v>0</v>
      </c>
      <c r="H62" s="433">
        <f t="shared" si="126"/>
        <v>0</v>
      </c>
      <c r="I62" s="552">
        <f t="shared" si="126"/>
        <v>0</v>
      </c>
      <c r="J62" s="551">
        <f t="shared" si="126"/>
        <v>0</v>
      </c>
      <c r="K62" s="552">
        <f t="shared" si="126"/>
        <v>0</v>
      </c>
      <c r="L62" s="553">
        <f t="shared" si="126"/>
        <v>0</v>
      </c>
      <c r="M62" s="553"/>
      <c r="N62" s="482">
        <f>SUM(N63:N64)</f>
        <v>0</v>
      </c>
      <c r="O62" s="482">
        <f>SUM(O63:O64)</f>
        <v>0</v>
      </c>
      <c r="P62" s="483">
        <f>SUM(P63:P64)</f>
        <v>0</v>
      </c>
      <c r="Q62" s="484">
        <f>SUM(Q63:Q64)</f>
        <v>0</v>
      </c>
      <c r="R62" s="583">
        <f t="shared" ref="R62:X62" si="127">SUM(R63:R64)</f>
        <v>0</v>
      </c>
      <c r="S62" s="558">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4">
        <f>+E63-G63</f>
        <v>0</v>
      </c>
      <c r="G63" s="249">
        <v>0</v>
      </c>
      <c r="H63" s="220">
        <f t="shared" si="5"/>
        <v>0</v>
      </c>
      <c r="I63" s="231"/>
      <c r="J63" s="554">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4">
        <f>+E64-G64</f>
        <v>0</v>
      </c>
      <c r="G64" s="277">
        <v>0</v>
      </c>
      <c r="H64" s="226">
        <f t="shared" si="5"/>
        <v>0</v>
      </c>
      <c r="I64" s="227"/>
      <c r="J64" s="554">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9"/>
      <c r="B65" s="578"/>
      <c r="C65" s="452"/>
      <c r="D65" s="452"/>
      <c r="E65" s="551">
        <f t="shared" ref="E65:L65" si="148">SUM(E66:E67)</f>
        <v>0</v>
      </c>
      <c r="F65" s="576">
        <f t="shared" si="148"/>
        <v>0</v>
      </c>
      <c r="G65" s="433">
        <f t="shared" si="148"/>
        <v>0</v>
      </c>
      <c r="H65" s="433">
        <f t="shared" si="148"/>
        <v>0</v>
      </c>
      <c r="I65" s="552">
        <f t="shared" si="148"/>
        <v>0</v>
      </c>
      <c r="J65" s="551">
        <f t="shared" si="148"/>
        <v>0</v>
      </c>
      <c r="K65" s="552">
        <f t="shared" si="148"/>
        <v>0</v>
      </c>
      <c r="L65" s="553">
        <f t="shared" si="148"/>
        <v>0</v>
      </c>
      <c r="M65" s="553"/>
      <c r="N65" s="482">
        <f>SUM(N66:N67)</f>
        <v>0</v>
      </c>
      <c r="O65" s="482">
        <f>SUM(O66:O67)</f>
        <v>0</v>
      </c>
      <c r="P65" s="483">
        <f>SUM(P66:P67)</f>
        <v>0</v>
      </c>
      <c r="Q65" s="484">
        <f>SUM(Q66:Q67)</f>
        <v>0</v>
      </c>
      <c r="R65" s="583">
        <f t="shared" ref="R65:X65" si="149">SUM(R66:R67)</f>
        <v>0</v>
      </c>
      <c r="S65" s="558">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4">
        <f>+E66-G66</f>
        <v>0</v>
      </c>
      <c r="G66" s="249">
        <v>0</v>
      </c>
      <c r="H66" s="220">
        <f t="shared" si="5"/>
        <v>0</v>
      </c>
      <c r="I66" s="231"/>
      <c r="J66" s="554">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4">
        <f>+E67-G67</f>
        <v>0</v>
      </c>
      <c r="G67" s="277">
        <v>0</v>
      </c>
      <c r="H67" s="226">
        <f t="shared" si="5"/>
        <v>0</v>
      </c>
      <c r="I67" s="227"/>
      <c r="J67" s="554">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9"/>
      <c r="B68" s="578"/>
      <c r="C68" s="452"/>
      <c r="D68" s="452"/>
      <c r="E68" s="551">
        <f t="shared" ref="E68:L68" si="170">SUM(E69:E70)</f>
        <v>0</v>
      </c>
      <c r="F68" s="576">
        <f t="shared" si="170"/>
        <v>0</v>
      </c>
      <c r="G68" s="433">
        <f t="shared" si="170"/>
        <v>0</v>
      </c>
      <c r="H68" s="433">
        <f t="shared" si="170"/>
        <v>0</v>
      </c>
      <c r="I68" s="552">
        <f t="shared" si="170"/>
        <v>0</v>
      </c>
      <c r="J68" s="551">
        <f t="shared" si="170"/>
        <v>0</v>
      </c>
      <c r="K68" s="552">
        <f t="shared" si="170"/>
        <v>0</v>
      </c>
      <c r="L68" s="553">
        <f t="shared" si="170"/>
        <v>0</v>
      </c>
      <c r="M68" s="553"/>
      <c r="N68" s="482">
        <f>SUM(N69:N70)</f>
        <v>0</v>
      </c>
      <c r="O68" s="482">
        <f>SUM(O69:O70)</f>
        <v>0</v>
      </c>
      <c r="P68" s="483">
        <f>SUM(P69:P70)</f>
        <v>0</v>
      </c>
      <c r="Q68" s="484">
        <f>SUM(Q69:Q70)</f>
        <v>0</v>
      </c>
      <c r="R68" s="583">
        <f t="shared" ref="R68:X68" si="171">SUM(R69:R70)</f>
        <v>0</v>
      </c>
      <c r="S68" s="558">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390</v>
      </c>
      <c r="D69" s="273"/>
      <c r="E69" s="207"/>
      <c r="F69" s="554">
        <f>+E69-G69</f>
        <v>0</v>
      </c>
      <c r="G69" s="249">
        <v>0</v>
      </c>
      <c r="H69" s="220">
        <f t="shared" si="5"/>
        <v>0</v>
      </c>
      <c r="I69" s="231"/>
      <c r="J69" s="554">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4">
        <f>+E70-G70</f>
        <v>0</v>
      </c>
      <c r="G70" s="277">
        <v>0</v>
      </c>
      <c r="H70" s="226">
        <f t="shared" si="5"/>
        <v>0</v>
      </c>
      <c r="I70" s="227"/>
      <c r="J70" s="554">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9"/>
      <c r="B71" s="578"/>
      <c r="C71" s="452"/>
      <c r="D71" s="452"/>
      <c r="E71" s="551">
        <f t="shared" ref="E71:L71" si="192">SUM(E72:E73)</f>
        <v>0</v>
      </c>
      <c r="F71" s="576">
        <f t="shared" si="192"/>
        <v>0</v>
      </c>
      <c r="G71" s="433">
        <f t="shared" si="192"/>
        <v>0</v>
      </c>
      <c r="H71" s="433">
        <f t="shared" si="192"/>
        <v>0</v>
      </c>
      <c r="I71" s="552">
        <f t="shared" si="192"/>
        <v>0</v>
      </c>
      <c r="J71" s="551">
        <f t="shared" si="192"/>
        <v>0</v>
      </c>
      <c r="K71" s="552">
        <f t="shared" si="192"/>
        <v>0</v>
      </c>
      <c r="L71" s="553">
        <f t="shared" si="192"/>
        <v>0</v>
      </c>
      <c r="M71" s="553"/>
      <c r="N71" s="482"/>
      <c r="O71" s="220"/>
      <c r="P71" s="483">
        <f>SUM(P72:P73)</f>
        <v>0</v>
      </c>
      <c r="Q71" s="484">
        <f>SUM(Q72:Q73)</f>
        <v>0</v>
      </c>
      <c r="R71" s="583">
        <f t="shared" ref="R71:X71" si="193">SUM(R72:R73)</f>
        <v>0</v>
      </c>
      <c r="S71" s="558">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4">
        <f>+E72-G72</f>
        <v>0</v>
      </c>
      <c r="G72" s="249">
        <v>0</v>
      </c>
      <c r="H72" s="220">
        <f t="shared" si="5"/>
        <v>0</v>
      </c>
      <c r="I72" s="231"/>
      <c r="J72" s="554">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4">
        <f>+E73-G73</f>
        <v>0</v>
      </c>
      <c r="G73" s="277">
        <v>0</v>
      </c>
      <c r="H73" s="226">
        <f t="shared" si="5"/>
        <v>0</v>
      </c>
      <c r="I73" s="227"/>
      <c r="J73" s="554">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9"/>
      <c r="B74" s="578"/>
      <c r="C74" s="452"/>
      <c r="D74" s="452"/>
      <c r="E74" s="551">
        <f t="shared" ref="E74:L74" si="214">SUM(E75:E76)</f>
        <v>0</v>
      </c>
      <c r="F74" s="576">
        <f t="shared" si="214"/>
        <v>0</v>
      </c>
      <c r="G74" s="433">
        <f t="shared" si="214"/>
        <v>0</v>
      </c>
      <c r="H74" s="433">
        <f t="shared" si="214"/>
        <v>0</v>
      </c>
      <c r="I74" s="552">
        <f t="shared" si="214"/>
        <v>0</v>
      </c>
      <c r="J74" s="551">
        <f t="shared" si="214"/>
        <v>0</v>
      </c>
      <c r="K74" s="552">
        <f t="shared" si="214"/>
        <v>0</v>
      </c>
      <c r="L74" s="553">
        <f t="shared" si="214"/>
        <v>0</v>
      </c>
      <c r="M74" s="553"/>
      <c r="N74" s="482">
        <f>SUM(N75:N76)</f>
        <v>0</v>
      </c>
      <c r="O74" s="482">
        <f>SUM(O75:O76)</f>
        <v>0</v>
      </c>
      <c r="P74" s="483">
        <f>SUM(P75:P76)</f>
        <v>0</v>
      </c>
      <c r="Q74" s="484">
        <f>SUM(Q75:Q76)</f>
        <v>0</v>
      </c>
      <c r="R74" s="583">
        <f t="shared" ref="R74:X74" si="215">SUM(R75:R76)</f>
        <v>0</v>
      </c>
      <c r="S74" s="558">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4">
        <f>+E75-G75</f>
        <v>0</v>
      </c>
      <c r="G75" s="249">
        <v>0</v>
      </c>
      <c r="H75" s="220">
        <f t="shared" si="5"/>
        <v>0</v>
      </c>
      <c r="I75" s="231"/>
      <c r="J75" s="554">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390</v>
      </c>
      <c r="D76" s="274"/>
      <c r="E76" s="205"/>
      <c r="F76" s="554">
        <f>+E76-G76</f>
        <v>0</v>
      </c>
      <c r="G76" s="277">
        <v>0</v>
      </c>
      <c r="H76" s="226">
        <f>SUM(N76:AV76)</f>
        <v>0</v>
      </c>
      <c r="I76" s="227"/>
      <c r="J76" s="554">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9"/>
      <c r="B77" s="578"/>
      <c r="C77" s="452"/>
      <c r="D77" s="452"/>
      <c r="E77" s="551">
        <f t="shared" ref="E77:L77" si="236">SUM(E78:E79)</f>
        <v>0</v>
      </c>
      <c r="F77" s="576">
        <f t="shared" si="236"/>
        <v>0</v>
      </c>
      <c r="G77" s="433">
        <f t="shared" si="236"/>
        <v>0</v>
      </c>
      <c r="H77" s="433">
        <f t="shared" si="236"/>
        <v>0</v>
      </c>
      <c r="I77" s="552">
        <f t="shared" si="236"/>
        <v>0</v>
      </c>
      <c r="J77" s="551">
        <f t="shared" si="236"/>
        <v>0</v>
      </c>
      <c r="K77" s="552">
        <f t="shared" si="236"/>
        <v>0</v>
      </c>
      <c r="L77" s="553">
        <f t="shared" si="236"/>
        <v>0</v>
      </c>
      <c r="M77" s="553"/>
      <c r="N77" s="482">
        <f>SUM(N78:N79)</f>
        <v>0</v>
      </c>
      <c r="O77" s="482">
        <f>SUM(O78:O79)</f>
        <v>0</v>
      </c>
      <c r="P77" s="483">
        <f>SUM(P78:P79)</f>
        <v>0</v>
      </c>
      <c r="Q77" s="484">
        <f>SUM(Q78:Q79)</f>
        <v>0</v>
      </c>
      <c r="R77" s="583">
        <f t="shared" ref="R77:X77" si="237">SUM(R78:R79)</f>
        <v>0</v>
      </c>
      <c r="S77" s="558">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4">
        <f>+E78-G78</f>
        <v>0</v>
      </c>
      <c r="G78" s="249">
        <v>0</v>
      </c>
      <c r="H78" s="220">
        <f>SUM(N78:AV78)</f>
        <v>0</v>
      </c>
      <c r="I78" s="231"/>
      <c r="J78" s="554">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4">
        <f>+E79-G79</f>
        <v>0</v>
      </c>
      <c r="G79" s="277">
        <v>0</v>
      </c>
      <c r="H79" s="226">
        <f>SUM(N79:AV79)</f>
        <v>0</v>
      </c>
      <c r="I79" s="227"/>
      <c r="J79" s="554">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60"/>
      <c r="B80" s="579"/>
      <c r="C80" s="580"/>
      <c r="D80" s="455"/>
      <c r="E80" s="551">
        <f t="shared" ref="E80:L80" si="261">SUM(E81:E82)</f>
        <v>0</v>
      </c>
      <c r="F80" s="576">
        <f t="shared" si="261"/>
        <v>0</v>
      </c>
      <c r="G80" s="433">
        <f t="shared" si="261"/>
        <v>0</v>
      </c>
      <c r="H80" s="433">
        <f t="shared" si="261"/>
        <v>0</v>
      </c>
      <c r="I80" s="552">
        <f t="shared" si="261"/>
        <v>0</v>
      </c>
      <c r="J80" s="551">
        <f t="shared" si="261"/>
        <v>0</v>
      </c>
      <c r="K80" s="552">
        <f t="shared" si="261"/>
        <v>0</v>
      </c>
      <c r="L80" s="553">
        <f t="shared" si="261"/>
        <v>0</v>
      </c>
      <c r="M80" s="553"/>
      <c r="N80" s="482">
        <f>SUM(N81:N82)</f>
        <v>0</v>
      </c>
      <c r="O80" s="482">
        <f>SUM(O81:O82)</f>
        <v>0</v>
      </c>
      <c r="P80" s="483">
        <f>SUM(P81:P82)</f>
        <v>0</v>
      </c>
      <c r="Q80" s="484">
        <f>SUM(Q81:Q82)</f>
        <v>0</v>
      </c>
      <c r="R80" s="583">
        <f t="shared" ref="R80:X80" si="262">SUM(R81:R82)</f>
        <v>0</v>
      </c>
      <c r="S80" s="558">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4">
        <f>+E81-G81</f>
        <v>0</v>
      </c>
      <c r="G81" s="249"/>
      <c r="H81" s="220">
        <f>SUM(N81:AV81)</f>
        <v>0</v>
      </c>
      <c r="I81" s="233"/>
      <c r="J81" s="554">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2">
        <f>+E82-G82</f>
        <v>0</v>
      </c>
      <c r="G82" s="277">
        <v>0</v>
      </c>
      <c r="H82" s="226">
        <f>SUM(N82:AV82)</f>
        <v>0</v>
      </c>
      <c r="I82" s="227"/>
      <c r="J82" s="562">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7"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5">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662"/>
      <c r="F85" s="662"/>
      <c r="G85" s="662"/>
      <c r="H85" s="662"/>
      <c r="I85" s="663"/>
      <c r="J85" s="664"/>
      <c r="K85" s="664"/>
      <c r="L85" s="664"/>
      <c r="M85" s="665"/>
      <c r="N85" s="489"/>
      <c r="O85" s="584"/>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8"/>
      <c r="F88" s="568"/>
      <c r="G88" s="568"/>
      <c r="H88" s="492">
        <f>+H84*0.2</f>
        <v>0</v>
      </c>
      <c r="I88" s="568"/>
      <c r="J88" s="568"/>
      <c r="K88" s="568"/>
      <c r="L88" s="568"/>
      <c r="M88" s="568"/>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59</v>
      </c>
      <c r="E89" s="568"/>
      <c r="F89" s="568"/>
      <c r="G89" s="568"/>
      <c r="H89" s="492">
        <f>SUM(H84:H88)</f>
        <v>0</v>
      </c>
      <c r="I89" s="568"/>
      <c r="J89" s="568"/>
      <c r="K89" s="568"/>
      <c r="L89" s="568"/>
      <c r="M89" s="568"/>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6"/>
  <sheetViews>
    <sheetView tabSelected="1" view="pageLayout" zoomScaleNormal="100" workbookViewId="0">
      <selection activeCell="C22" sqref="C22"/>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401</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400</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392</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392</v>
      </c>
      <c r="D9" s="161"/>
      <c r="E9" s="161"/>
      <c r="F9" s="145"/>
    </row>
    <row r="10" spans="1:6" ht="8.1" customHeight="1" x14ac:dyDescent="0.25">
      <c r="A10" s="154"/>
      <c r="B10" s="24"/>
      <c r="C10" s="24"/>
      <c r="D10" s="160"/>
      <c r="E10" s="160"/>
    </row>
    <row r="11" spans="1:6" s="2" customFormat="1" ht="20.85" customHeight="1" x14ac:dyDescent="0.25">
      <c r="A11" s="155" t="s">
        <v>14</v>
      </c>
      <c r="B11" s="35"/>
      <c r="C11" s="153" t="s">
        <v>393</v>
      </c>
      <c r="D11" s="161"/>
      <c r="E11" s="161"/>
      <c r="F11" s="145"/>
    </row>
    <row r="12" spans="1:6" s="2" customFormat="1" ht="8.1" customHeight="1" x14ac:dyDescent="0.25">
      <c r="A12" s="155"/>
      <c r="B12" s="35"/>
      <c r="C12" s="161"/>
      <c r="D12" s="161"/>
      <c r="E12" s="161"/>
      <c r="F12" s="145"/>
    </row>
    <row r="13" spans="1:6" s="2" customFormat="1" ht="20.85" customHeight="1" x14ac:dyDescent="0.25">
      <c r="A13" s="155" t="s">
        <v>43</v>
      </c>
      <c r="B13" s="35"/>
      <c r="C13" s="153" t="s">
        <v>393</v>
      </c>
      <c r="D13" s="161"/>
      <c r="E13" s="161"/>
      <c r="F13" s="145"/>
    </row>
    <row r="14" spans="1:6" ht="7.5" customHeight="1" x14ac:dyDescent="0.25">
      <c r="E14" s="160"/>
      <c r="F14" s="160"/>
    </row>
    <row r="15" spans="1:6" ht="22.5" customHeight="1" x14ac:dyDescent="0.25">
      <c r="A15" s="155" t="s">
        <v>270</v>
      </c>
      <c r="B15" s="35"/>
      <c r="C15" s="439"/>
      <c r="E15" s="160"/>
      <c r="F15" s="160"/>
    </row>
    <row r="16" spans="1:6" ht="22.5" customHeight="1" x14ac:dyDescent="0.25">
      <c r="C16" s="440"/>
      <c r="E16" s="160"/>
      <c r="F16" s="160"/>
    </row>
    <row r="17" spans="1:9" ht="22.5" customHeight="1" x14ac:dyDescent="0.25">
      <c r="C17" s="440"/>
      <c r="E17" s="160"/>
      <c r="F17" s="160"/>
    </row>
    <row r="18" spans="1:9" ht="22.5" customHeight="1" x14ac:dyDescent="0.25">
      <c r="C18" s="441"/>
      <c r="E18" s="160"/>
      <c r="F18" s="160"/>
    </row>
    <row r="19" spans="1:9" ht="22.5" customHeight="1" x14ac:dyDescent="0.25">
      <c r="E19" s="160"/>
      <c r="F19" s="160"/>
    </row>
    <row r="20" spans="1:9" ht="22.5" customHeight="1" x14ac:dyDescent="0.25">
      <c r="A20" s="164"/>
      <c r="B20" s="165"/>
      <c r="C20" s="165" t="s">
        <v>37</v>
      </c>
      <c r="D20" s="165"/>
      <c r="E20" s="162"/>
      <c r="F20" s="162"/>
      <c r="G20" s="1"/>
      <c r="H20" s="1"/>
      <c r="I20" s="1"/>
    </row>
    <row r="21" spans="1:9" ht="15" customHeight="1" x14ac:dyDescent="0.25">
      <c r="A21" s="157" t="s">
        <v>38</v>
      </c>
      <c r="B21" s="158" t="s">
        <v>39</v>
      </c>
      <c r="C21" s="158" t="s">
        <v>35</v>
      </c>
      <c r="D21" s="158" t="s">
        <v>40</v>
      </c>
      <c r="E21" s="163"/>
      <c r="F21" s="163"/>
      <c r="G21" s="1"/>
      <c r="H21" s="1"/>
      <c r="I21" s="1"/>
    </row>
    <row r="22" spans="1:9" ht="15" customHeight="1" x14ac:dyDescent="0.25">
      <c r="A22" s="154">
        <v>42482</v>
      </c>
      <c r="B22" s="24" t="s">
        <v>394</v>
      </c>
      <c r="C22" s="24" t="s">
        <v>395</v>
      </c>
      <c r="D22" s="24" t="s">
        <v>396</v>
      </c>
      <c r="E22" s="24"/>
      <c r="F22" s="24"/>
      <c r="G22" s="1"/>
      <c r="H22" s="1"/>
      <c r="I22" s="1"/>
    </row>
    <row r="23" spans="1:9" ht="15" customHeight="1" x14ac:dyDescent="0.25">
      <c r="A23" s="154">
        <v>42500</v>
      </c>
      <c r="B23" s="24" t="s">
        <v>394</v>
      </c>
      <c r="C23" s="24" t="s">
        <v>397</v>
      </c>
      <c r="D23" s="24" t="s">
        <v>398</v>
      </c>
      <c r="E23" s="24"/>
      <c r="F23" s="24"/>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2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x14ac:dyDescent="0.25">
      <c r="A50" s="154"/>
      <c r="B50" s="24"/>
      <c r="C50" s="24"/>
      <c r="D50" s="24"/>
      <c r="E50" s="24"/>
      <c r="F50" s="24"/>
      <c r="G50" s="1"/>
      <c r="H50" s="1"/>
      <c r="I50" s="1"/>
    </row>
    <row r="51" spans="1:9"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activeCell="R9" sqref="R9:AP11"/>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3" width="7.42578125" style="491" customWidth="1"/>
    <col min="24" max="24" width="7.42578125" style="491" customWidth="1" collapsed="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IF(G66&gt;E66,"Budget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IF(AY66&lt;0,"Actual plus expected cost is more than forecast",":)")</f>
        <v>:)</v>
      </c>
      <c r="I4" s="666"/>
      <c r="J4" s="666"/>
      <c r="K4" s="666"/>
      <c r="L4" s="666"/>
      <c r="M4" s="667"/>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+SUMMARY!A24</f>
        <v>ZK114 - Admin &amp; Miscellaneous</v>
      </c>
      <c r="F5" s="528"/>
      <c r="G5" s="529"/>
      <c r="H5" s="530"/>
      <c r="I5" s="531"/>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542" t="s">
        <v>45</v>
      </c>
      <c r="Q7" s="543" t="s">
        <v>46</v>
      </c>
      <c r="R7" s="543" t="s">
        <v>47</v>
      </c>
      <c r="S7" s="543" t="s">
        <v>48</v>
      </c>
      <c r="T7" s="543" t="s">
        <v>49</v>
      </c>
      <c r="U7" s="543" t="s">
        <v>50</v>
      </c>
      <c r="V7" s="543" t="s">
        <v>244</v>
      </c>
      <c r="W7" s="543" t="s">
        <v>245</v>
      </c>
      <c r="X7" s="543" t="s">
        <v>246</v>
      </c>
      <c r="Y7" s="543" t="s">
        <v>262</v>
      </c>
      <c r="Z7" s="543" t="s">
        <v>247</v>
      </c>
      <c r="AA7" s="545" t="s">
        <v>263</v>
      </c>
      <c r="AB7" s="543" t="s">
        <v>248</v>
      </c>
      <c r="AC7" s="543" t="s">
        <v>249</v>
      </c>
      <c r="AD7" s="546" t="s">
        <v>264</v>
      </c>
      <c r="AE7" s="543" t="s">
        <v>250</v>
      </c>
      <c r="AF7" s="543" t="s">
        <v>251</v>
      </c>
      <c r="AG7" s="545" t="s">
        <v>265</v>
      </c>
      <c r="AH7" s="543" t="s">
        <v>252</v>
      </c>
      <c r="AI7" s="543" t="s">
        <v>253</v>
      </c>
      <c r="AJ7" s="545" t="s">
        <v>266</v>
      </c>
      <c r="AK7" s="543" t="s">
        <v>254</v>
      </c>
      <c r="AL7" s="543" t="s">
        <v>255</v>
      </c>
      <c r="AM7" s="545" t="s">
        <v>263</v>
      </c>
      <c r="AN7" s="543" t="s">
        <v>256</v>
      </c>
      <c r="AO7" s="543" t="s">
        <v>257</v>
      </c>
      <c r="AP7" s="546" t="s">
        <v>264</v>
      </c>
      <c r="AQ7" s="543" t="s">
        <v>258</v>
      </c>
      <c r="AR7" s="543" t="s">
        <v>259</v>
      </c>
      <c r="AS7" s="545" t="s">
        <v>265</v>
      </c>
      <c r="AT7" s="543" t="s">
        <v>260</v>
      </c>
      <c r="AU7" s="543" t="s">
        <v>261</v>
      </c>
      <c r="AV7" s="545" t="s">
        <v>266</v>
      </c>
      <c r="AW7" s="547" t="s">
        <v>52</v>
      </c>
      <c r="AX7" s="548" t="s">
        <v>53</v>
      </c>
      <c r="AY7" s="549" t="s">
        <v>54</v>
      </c>
      <c r="AZ7" s="548" t="s">
        <v>35</v>
      </c>
    </row>
    <row r="8" spans="1:52" s="4" customFormat="1" ht="15" customHeight="1" x14ac:dyDescent="0.2">
      <c r="A8" s="350" t="s">
        <v>238</v>
      </c>
      <c r="B8" s="460" t="str">
        <f>+LEFT($E$5,5)&amp;"."&amp;A8&amp;"."&amp;$E$3</f>
        <v>ZK114.K299.number</v>
      </c>
      <c r="C8" s="167" t="s">
        <v>239</v>
      </c>
      <c r="D8" s="168"/>
      <c r="E8" s="321">
        <f t="shared" ref="E8" si="0">SUM(E9:E13)</f>
        <v>0</v>
      </c>
      <c r="F8" s="434">
        <f t="shared" ref="F8:L8" si="1">SUM(F9:F25)</f>
        <v>0</v>
      </c>
      <c r="G8" s="229">
        <f t="shared" si="1"/>
        <v>0</v>
      </c>
      <c r="H8" s="229">
        <f t="shared" si="1"/>
        <v>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400">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2">
        <f t="shared" ref="AY8:AY39" si="6">+G8-AX8</f>
        <v>0</v>
      </c>
    </row>
    <row r="9" spans="1:52" s="4" customFormat="1" ht="15" customHeight="1" x14ac:dyDescent="0.2">
      <c r="A9" s="339"/>
      <c r="B9" s="470"/>
      <c r="C9" s="340" t="s">
        <v>399</v>
      </c>
      <c r="D9" s="352"/>
      <c r="E9" s="204"/>
      <c r="F9" s="554">
        <f t="shared" ref="F9:F25" si="7">-E9+G9</f>
        <v>0</v>
      </c>
      <c r="G9" s="249"/>
      <c r="H9" s="220"/>
      <c r="I9" s="221"/>
      <c r="J9" s="554">
        <f>-I9+K9</f>
        <v>0</v>
      </c>
      <c r="K9" s="249"/>
      <c r="L9" s="222"/>
      <c r="M9" s="249"/>
      <c r="N9" s="235"/>
      <c r="O9" s="220"/>
      <c r="P9" s="253"/>
      <c r="Q9" s="250"/>
      <c r="R9" s="250"/>
      <c r="S9" s="250"/>
      <c r="T9" s="250"/>
      <c r="U9" s="250"/>
      <c r="V9" s="251"/>
      <c r="W9" s="251"/>
      <c r="X9" s="251"/>
      <c r="Y9" s="251"/>
      <c r="Z9" s="251"/>
      <c r="AA9" s="251"/>
      <c r="AB9" s="254"/>
      <c r="AC9" s="254"/>
      <c r="AD9" s="401"/>
      <c r="AE9" s="251"/>
      <c r="AF9" s="251"/>
      <c r="AG9" s="251"/>
      <c r="AH9" s="251"/>
      <c r="AI9" s="251"/>
      <c r="AJ9" s="251"/>
      <c r="AK9" s="251"/>
      <c r="AL9" s="251"/>
      <c r="AM9" s="251"/>
      <c r="AN9" s="252"/>
      <c r="AO9" s="252"/>
      <c r="AP9" s="401"/>
      <c r="AQ9" s="252"/>
      <c r="AR9" s="252"/>
      <c r="AS9" s="252"/>
      <c r="AT9" s="252"/>
      <c r="AU9" s="252"/>
      <c r="AV9" s="252"/>
      <c r="AW9" s="248">
        <f t="shared" si="4"/>
        <v>0</v>
      </c>
      <c r="AX9" s="244">
        <f t="shared" si="5"/>
        <v>0</v>
      </c>
      <c r="AY9" s="555">
        <f t="shared" si="6"/>
        <v>0</v>
      </c>
    </row>
    <row r="10" spans="1:52" s="4" customFormat="1" ht="15" customHeight="1" x14ac:dyDescent="0.2">
      <c r="A10" s="339"/>
      <c r="B10" s="470"/>
      <c r="C10" s="340"/>
      <c r="D10" s="352"/>
      <c r="E10" s="204"/>
      <c r="F10" s="554"/>
      <c r="G10" s="256"/>
      <c r="H10" s="220"/>
      <c r="I10" s="224"/>
      <c r="J10" s="437">
        <f t="shared" ref="J10:J64" si="8">-I10+K10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5">
        <f t="shared" si="6"/>
        <v>0</v>
      </c>
    </row>
    <row r="11" spans="1:52" s="4" customFormat="1" ht="15" customHeight="1" x14ac:dyDescent="0.2">
      <c r="A11" s="339"/>
      <c r="B11" s="470"/>
      <c r="C11" s="340"/>
      <c r="D11" s="352"/>
      <c r="E11" s="204"/>
      <c r="F11" s="554">
        <f t="shared" si="7"/>
        <v>0</v>
      </c>
      <c r="G11" s="256"/>
      <c r="H11" s="220">
        <f t="shared" ref="H11:H25" si="9">SUM(N11:AV11)</f>
        <v>0</v>
      </c>
      <c r="I11" s="224"/>
      <c r="J11" s="437">
        <f t="shared" si="8"/>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5">
        <f t="shared" si="6"/>
        <v>0</v>
      </c>
    </row>
    <row r="12" spans="1:52" s="4" customFormat="1" ht="15" customHeight="1" x14ac:dyDescent="0.2">
      <c r="A12" s="346"/>
      <c r="B12" s="472"/>
      <c r="C12" s="347"/>
      <c r="D12" s="352"/>
      <c r="E12" s="204"/>
      <c r="F12" s="554">
        <f t="shared" si="7"/>
        <v>0</v>
      </c>
      <c r="G12" s="256"/>
      <c r="H12" s="220">
        <f t="shared" si="9"/>
        <v>0</v>
      </c>
      <c r="I12" s="224"/>
      <c r="J12" s="437">
        <f t="shared" si="8"/>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5">
        <f t="shared" si="6"/>
        <v>0</v>
      </c>
    </row>
    <row r="13" spans="1:52" s="4" customFormat="1" ht="15" customHeight="1" x14ac:dyDescent="0.2">
      <c r="A13" s="150"/>
      <c r="B13" s="461"/>
      <c r="C13" s="262"/>
      <c r="D13" s="374"/>
      <c r="E13" s="204"/>
      <c r="F13" s="554">
        <f t="shared" si="7"/>
        <v>0</v>
      </c>
      <c r="G13" s="256"/>
      <c r="H13" s="220">
        <f t="shared" si="9"/>
        <v>0</v>
      </c>
      <c r="I13" s="224"/>
      <c r="J13" s="437">
        <f t="shared" si="8"/>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5">
        <f t="shared" si="6"/>
        <v>0</v>
      </c>
    </row>
    <row r="14" spans="1:52" s="4" customFormat="1" ht="15" customHeight="1" x14ac:dyDescent="0.2">
      <c r="A14" s="150"/>
      <c r="B14" s="461"/>
      <c r="C14" s="262"/>
      <c r="D14" s="374"/>
      <c r="E14" s="204"/>
      <c r="F14" s="554">
        <f t="shared" si="7"/>
        <v>0</v>
      </c>
      <c r="G14" s="256"/>
      <c r="H14" s="220">
        <f t="shared" si="9"/>
        <v>0</v>
      </c>
      <c r="I14" s="224"/>
      <c r="J14" s="437">
        <f t="shared" si="8"/>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5">
        <f t="shared" si="6"/>
        <v>0</v>
      </c>
    </row>
    <row r="15" spans="1:52" s="4" customFormat="1" ht="15" customHeight="1" x14ac:dyDescent="0.2">
      <c r="A15" s="150"/>
      <c r="B15" s="461"/>
      <c r="C15" s="262"/>
      <c r="D15" s="374"/>
      <c r="E15" s="204"/>
      <c r="F15" s="554">
        <f t="shared" si="7"/>
        <v>0</v>
      </c>
      <c r="G15" s="256"/>
      <c r="H15" s="220">
        <f t="shared" si="9"/>
        <v>0</v>
      </c>
      <c r="I15" s="224"/>
      <c r="J15" s="437">
        <f t="shared" si="8"/>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5">
        <f t="shared" si="6"/>
        <v>0</v>
      </c>
    </row>
    <row r="16" spans="1:52" s="4" customFormat="1" ht="15" hidden="1" customHeight="1" x14ac:dyDescent="0.2">
      <c r="A16" s="150"/>
      <c r="B16" s="461"/>
      <c r="C16" s="453"/>
      <c r="D16" s="453"/>
      <c r="E16" s="204"/>
      <c r="F16" s="554">
        <f t="shared" si="7"/>
        <v>0</v>
      </c>
      <c r="G16" s="256"/>
      <c r="H16" s="220">
        <f t="shared" si="9"/>
        <v>0</v>
      </c>
      <c r="I16" s="224"/>
      <c r="J16" s="437">
        <f t="shared" si="8"/>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5">
        <f t="shared" si="6"/>
        <v>0</v>
      </c>
    </row>
    <row r="17" spans="1:51" s="4" customFormat="1" ht="15" hidden="1" customHeight="1" x14ac:dyDescent="0.2">
      <c r="A17" s="150"/>
      <c r="B17" s="461"/>
      <c r="C17" s="262"/>
      <c r="D17" s="374"/>
      <c r="E17" s="204"/>
      <c r="F17" s="554">
        <f t="shared" si="7"/>
        <v>0</v>
      </c>
      <c r="G17" s="256"/>
      <c r="H17" s="220">
        <f t="shared" si="9"/>
        <v>0</v>
      </c>
      <c r="I17" s="224"/>
      <c r="J17" s="437">
        <f t="shared" si="8"/>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5">
        <f t="shared" si="6"/>
        <v>0</v>
      </c>
    </row>
    <row r="18" spans="1:51" s="4" customFormat="1" ht="15" hidden="1" customHeight="1" x14ac:dyDescent="0.2">
      <c r="A18" s="150"/>
      <c r="B18" s="461"/>
      <c r="C18" s="262"/>
      <c r="D18" s="374"/>
      <c r="E18" s="204"/>
      <c r="F18" s="554">
        <f t="shared" si="7"/>
        <v>0</v>
      </c>
      <c r="G18" s="256"/>
      <c r="H18" s="220">
        <f t="shared" si="9"/>
        <v>0</v>
      </c>
      <c r="I18" s="224"/>
      <c r="J18" s="437">
        <f t="shared" si="8"/>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5">
        <f t="shared" si="6"/>
        <v>0</v>
      </c>
    </row>
    <row r="19" spans="1:51" s="4" customFormat="1" ht="15" hidden="1" customHeight="1" x14ac:dyDescent="0.2">
      <c r="A19" s="150"/>
      <c r="B19" s="461"/>
      <c r="C19" s="262"/>
      <c r="D19" s="374"/>
      <c r="E19" s="204"/>
      <c r="F19" s="554">
        <f t="shared" si="7"/>
        <v>0</v>
      </c>
      <c r="G19" s="256"/>
      <c r="H19" s="220">
        <f t="shared" si="9"/>
        <v>0</v>
      </c>
      <c r="I19" s="224"/>
      <c r="J19" s="437">
        <f t="shared" si="8"/>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5">
        <f t="shared" si="6"/>
        <v>0</v>
      </c>
    </row>
    <row r="20" spans="1:51" s="4" customFormat="1" ht="15" hidden="1" customHeight="1" x14ac:dyDescent="0.2">
      <c r="A20" s="150"/>
      <c r="B20" s="461"/>
      <c r="C20" s="262"/>
      <c r="D20" s="374"/>
      <c r="E20" s="204"/>
      <c r="F20" s="554">
        <f t="shared" si="7"/>
        <v>0</v>
      </c>
      <c r="G20" s="256"/>
      <c r="H20" s="220">
        <f t="shared" si="9"/>
        <v>0</v>
      </c>
      <c r="I20" s="224"/>
      <c r="J20" s="437">
        <f t="shared" si="8"/>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5">
        <f t="shared" si="6"/>
        <v>0</v>
      </c>
    </row>
    <row r="21" spans="1:51" s="4" customFormat="1" ht="15" hidden="1" customHeight="1" x14ac:dyDescent="0.2">
      <c r="A21" s="150"/>
      <c r="B21" s="461"/>
      <c r="C21" s="262"/>
      <c r="D21" s="374"/>
      <c r="E21" s="204"/>
      <c r="F21" s="554">
        <f t="shared" si="7"/>
        <v>0</v>
      </c>
      <c r="G21" s="256"/>
      <c r="H21" s="220">
        <f t="shared" si="9"/>
        <v>0</v>
      </c>
      <c r="I21" s="224"/>
      <c r="J21" s="437">
        <f t="shared" si="8"/>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5">
        <f t="shared" si="6"/>
        <v>0</v>
      </c>
    </row>
    <row r="22" spans="1:51" s="4" customFormat="1" ht="15" hidden="1" customHeight="1" x14ac:dyDescent="0.2">
      <c r="A22" s="150"/>
      <c r="B22" s="461"/>
      <c r="C22" s="262"/>
      <c r="D22" s="374"/>
      <c r="E22" s="204"/>
      <c r="F22" s="554">
        <f t="shared" si="7"/>
        <v>0</v>
      </c>
      <c r="G22" s="256"/>
      <c r="H22" s="220">
        <f t="shared" si="9"/>
        <v>0</v>
      </c>
      <c r="I22" s="224"/>
      <c r="J22" s="437">
        <f t="shared" si="8"/>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5">
        <f t="shared" si="6"/>
        <v>0</v>
      </c>
    </row>
    <row r="23" spans="1:51" s="4" customFormat="1" ht="15" customHeight="1" x14ac:dyDescent="0.2">
      <c r="A23" s="150"/>
      <c r="B23" s="461"/>
      <c r="C23" s="262"/>
      <c r="D23" s="374"/>
      <c r="E23" s="204"/>
      <c r="F23" s="554">
        <f t="shared" si="7"/>
        <v>0</v>
      </c>
      <c r="G23" s="256"/>
      <c r="H23" s="220">
        <f t="shared" si="9"/>
        <v>0</v>
      </c>
      <c r="I23" s="224"/>
      <c r="J23" s="437">
        <f t="shared" si="8"/>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5">
        <f t="shared" si="6"/>
        <v>0</v>
      </c>
    </row>
    <row r="24" spans="1:51" s="4" customFormat="1" ht="15" customHeight="1" x14ac:dyDescent="0.2">
      <c r="A24" s="150"/>
      <c r="B24" s="461"/>
      <c r="C24" s="262"/>
      <c r="D24" s="374"/>
      <c r="E24" s="204"/>
      <c r="F24" s="554">
        <f t="shared" si="7"/>
        <v>0</v>
      </c>
      <c r="G24" s="256"/>
      <c r="H24" s="220">
        <f t="shared" si="9"/>
        <v>0</v>
      </c>
      <c r="I24" s="224"/>
      <c r="J24" s="437">
        <f t="shared" si="8"/>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5">
        <f t="shared" si="6"/>
        <v>0</v>
      </c>
    </row>
    <row r="25" spans="1:51" s="4" customFormat="1" ht="15" customHeight="1" thickBot="1" x14ac:dyDescent="0.3">
      <c r="A25" s="170"/>
      <c r="B25" s="462"/>
      <c r="C25" s="280" t="s">
        <v>390</v>
      </c>
      <c r="D25" s="280"/>
      <c r="E25" s="261"/>
      <c r="F25" s="554">
        <f t="shared" si="7"/>
        <v>0</v>
      </c>
      <c r="G25" s="277"/>
      <c r="H25" s="226">
        <f t="shared" si="9"/>
        <v>0</v>
      </c>
      <c r="I25" s="227"/>
      <c r="J25" s="438">
        <f t="shared" si="8"/>
        <v>0</v>
      </c>
      <c r="K25" s="277">
        <v>0</v>
      </c>
      <c r="L25" s="228"/>
      <c r="M25" s="277"/>
      <c r="N25" s="570">
        <f>+IFERROR(VLOOKUP(B8,Sheet1!B:D,2,FALSE),0)</f>
        <v>0</v>
      </c>
      <c r="O25" s="573">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5">
        <f t="shared" si="6"/>
        <v>0</v>
      </c>
    </row>
    <row r="26" spans="1:51" s="4" customFormat="1" ht="15" customHeight="1" x14ac:dyDescent="0.2">
      <c r="A26" s="196" t="s">
        <v>240</v>
      </c>
      <c r="B26" s="460" t="str">
        <f>+LEFT($E$5,5)&amp;"."&amp;A26&amp;"."&amp;$E$3</f>
        <v>ZK114.K130.number</v>
      </c>
      <c r="C26" s="344" t="s">
        <v>241</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4">
        <f t="shared" ref="F27:F64" si="30">-E27+G27</f>
        <v>0</v>
      </c>
      <c r="G27" s="249">
        <v>0</v>
      </c>
      <c r="H27" s="220">
        <f>SUM(N27:AV27)</f>
        <v>0</v>
      </c>
      <c r="I27" s="231"/>
      <c r="J27" s="437">
        <f t="shared" si="8"/>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5">
        <f t="shared" si="6"/>
        <v>0</v>
      </c>
    </row>
    <row r="28" spans="1:51" s="4" customFormat="1" ht="15" customHeight="1" x14ac:dyDescent="0.2">
      <c r="A28" s="339"/>
      <c r="B28" s="470"/>
      <c r="C28" s="340"/>
      <c r="D28" s="347"/>
      <c r="E28" s="343"/>
      <c r="F28" s="554">
        <f t="shared" si="30"/>
        <v>0</v>
      </c>
      <c r="G28" s="249">
        <v>0</v>
      </c>
      <c r="H28" s="220">
        <f>SUM(N28:AV28)</f>
        <v>0</v>
      </c>
      <c r="I28" s="231"/>
      <c r="J28" s="437">
        <f t="shared" si="8"/>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5">
        <f t="shared" si="6"/>
        <v>0</v>
      </c>
    </row>
    <row r="29" spans="1:51" s="4" customFormat="1" ht="15" customHeight="1" x14ac:dyDescent="0.2">
      <c r="A29" s="339"/>
      <c r="B29" s="470"/>
      <c r="C29" s="340"/>
      <c r="D29" s="347"/>
      <c r="E29" s="343"/>
      <c r="F29" s="554">
        <f t="shared" si="30"/>
        <v>0</v>
      </c>
      <c r="G29" s="249">
        <v>0</v>
      </c>
      <c r="H29" s="220">
        <f>SUM(N29:AV29)</f>
        <v>0</v>
      </c>
      <c r="I29" s="231"/>
      <c r="J29" s="437">
        <f t="shared" si="8"/>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5">
        <f t="shared" si="6"/>
        <v>0</v>
      </c>
    </row>
    <row r="30" spans="1:51" s="4" customFormat="1" ht="15" customHeight="1" x14ac:dyDescent="0.2">
      <c r="A30" s="339"/>
      <c r="B30" s="470"/>
      <c r="C30" s="340"/>
      <c r="D30" s="347"/>
      <c r="E30" s="343"/>
      <c r="F30" s="554">
        <f t="shared" si="30"/>
        <v>0</v>
      </c>
      <c r="G30" s="249">
        <v>0</v>
      </c>
      <c r="H30" s="220">
        <f>SUM(N30:AV30)</f>
        <v>0</v>
      </c>
      <c r="I30" s="231"/>
      <c r="J30" s="437">
        <f t="shared" si="8"/>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5">
        <f t="shared" si="6"/>
        <v>0</v>
      </c>
    </row>
    <row r="31" spans="1:51" s="4" customFormat="1" ht="15" customHeight="1" thickBot="1" x14ac:dyDescent="0.25">
      <c r="A31" s="170"/>
      <c r="B31" s="462"/>
      <c r="C31" s="274" t="s">
        <v>390</v>
      </c>
      <c r="D31" s="274"/>
      <c r="E31" s="205"/>
      <c r="F31" s="562">
        <f t="shared" si="30"/>
        <v>0</v>
      </c>
      <c r="G31" s="277">
        <v>0</v>
      </c>
      <c r="H31" s="226">
        <f>SUM(N31:AV31)</f>
        <v>0</v>
      </c>
      <c r="I31" s="227"/>
      <c r="J31" s="438">
        <f t="shared" si="8"/>
        <v>0</v>
      </c>
      <c r="K31" s="277">
        <v>0</v>
      </c>
      <c r="L31" s="228"/>
      <c r="M31" s="277"/>
      <c r="N31" s="581">
        <f>+IFERROR(VLOOKUP(B26,Sheet1!B:D,2,FALSE),0)</f>
        <v>0</v>
      </c>
      <c r="O31" s="581">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5">
        <f t="shared" si="6"/>
        <v>0</v>
      </c>
    </row>
    <row r="32" spans="1:51" s="4" customFormat="1" ht="15" hidden="1" customHeight="1" x14ac:dyDescent="0.2">
      <c r="A32" s="559"/>
      <c r="B32" s="578"/>
      <c r="C32" s="575"/>
      <c r="D32" s="575"/>
      <c r="E32" s="551">
        <f t="shared" ref="E32:L32" si="31">SUM(E33:E34)</f>
        <v>0</v>
      </c>
      <c r="F32" s="576">
        <f t="shared" si="31"/>
        <v>0</v>
      </c>
      <c r="G32" s="433">
        <f t="shared" si="31"/>
        <v>0</v>
      </c>
      <c r="H32" s="433">
        <f t="shared" si="31"/>
        <v>0</v>
      </c>
      <c r="I32" s="552">
        <f t="shared" si="31"/>
        <v>0</v>
      </c>
      <c r="J32" s="551">
        <f t="shared" si="31"/>
        <v>0</v>
      </c>
      <c r="K32" s="552">
        <f t="shared" si="31"/>
        <v>0</v>
      </c>
      <c r="L32" s="553">
        <f t="shared" si="31"/>
        <v>0</v>
      </c>
      <c r="M32" s="553"/>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5">
        <f t="shared" si="6"/>
        <v>0</v>
      </c>
    </row>
    <row r="33" spans="1:51" s="4" customFormat="1" ht="15" hidden="1" customHeight="1" x14ac:dyDescent="0.2">
      <c r="A33" s="150"/>
      <c r="B33" s="461"/>
      <c r="C33" s="273"/>
      <c r="D33" s="273"/>
      <c r="E33" s="207"/>
      <c r="F33" s="554">
        <f t="shared" si="30"/>
        <v>0</v>
      </c>
      <c r="G33" s="249">
        <v>0</v>
      </c>
      <c r="H33" s="220">
        <f>SUM(N33:AV33)</f>
        <v>0</v>
      </c>
      <c r="I33" s="231"/>
      <c r="J33" s="437">
        <f t="shared" si="8"/>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5">
        <f t="shared" si="6"/>
        <v>0</v>
      </c>
    </row>
    <row r="34" spans="1:51" s="4" customFormat="1" ht="15" hidden="1" customHeight="1" thickBot="1" x14ac:dyDescent="0.25">
      <c r="A34" s="170"/>
      <c r="B34" s="462"/>
      <c r="C34" s="274"/>
      <c r="D34" s="274"/>
      <c r="E34" s="205"/>
      <c r="F34" s="554">
        <f t="shared" si="30"/>
        <v>0</v>
      </c>
      <c r="G34" s="277">
        <v>0</v>
      </c>
      <c r="H34" s="226">
        <f>SUM(N34:AV34)</f>
        <v>0</v>
      </c>
      <c r="I34" s="227"/>
      <c r="J34" s="438">
        <f t="shared" si="8"/>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5">
        <f t="shared" si="6"/>
        <v>0</v>
      </c>
    </row>
    <row r="35" spans="1:51" s="4" customFormat="1" ht="15" hidden="1" customHeight="1" x14ac:dyDescent="0.2">
      <c r="A35" s="556"/>
      <c r="B35" s="550"/>
      <c r="C35" s="452"/>
      <c r="D35" s="452"/>
      <c r="E35" s="551">
        <f t="shared" ref="E35:L35" si="34">SUM(E36:E37)</f>
        <v>0</v>
      </c>
      <c r="F35" s="576">
        <f>SUM(F36:F37)</f>
        <v>0</v>
      </c>
      <c r="G35" s="433">
        <f>SUM(G36:G37)</f>
        <v>0</v>
      </c>
      <c r="H35" s="433">
        <f t="shared" si="34"/>
        <v>0</v>
      </c>
      <c r="I35" s="552">
        <f t="shared" si="34"/>
        <v>0</v>
      </c>
      <c r="J35" s="551">
        <f t="shared" si="34"/>
        <v>0</v>
      </c>
      <c r="K35" s="552">
        <f t="shared" si="34"/>
        <v>0</v>
      </c>
      <c r="L35" s="553">
        <f t="shared" si="34"/>
        <v>0</v>
      </c>
      <c r="M35" s="553"/>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5">
        <f t="shared" si="6"/>
        <v>0</v>
      </c>
    </row>
    <row r="36" spans="1:51" s="4" customFormat="1" ht="15" hidden="1" customHeight="1" x14ac:dyDescent="0.2">
      <c r="A36" s="150"/>
      <c r="B36" s="461"/>
      <c r="C36" s="273"/>
      <c r="D36" s="273"/>
      <c r="E36" s="207"/>
      <c r="F36" s="554">
        <f t="shared" si="30"/>
        <v>0</v>
      </c>
      <c r="G36" s="249">
        <v>0</v>
      </c>
      <c r="H36" s="220">
        <f>SUM(N36:AV36)</f>
        <v>0</v>
      </c>
      <c r="I36" s="231"/>
      <c r="J36" s="437">
        <f t="shared" si="8"/>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5">
        <f t="shared" si="6"/>
        <v>0</v>
      </c>
    </row>
    <row r="37" spans="1:51" s="4" customFormat="1" ht="15" hidden="1" customHeight="1" thickBot="1" x14ac:dyDescent="0.25">
      <c r="A37" s="169"/>
      <c r="B37" s="463"/>
      <c r="C37" s="274"/>
      <c r="D37" s="274"/>
      <c r="E37" s="205"/>
      <c r="F37" s="554">
        <f t="shared" si="30"/>
        <v>0</v>
      </c>
      <c r="G37" s="277">
        <v>0</v>
      </c>
      <c r="H37" s="226">
        <f>SUM(N37:AV37)</f>
        <v>0</v>
      </c>
      <c r="I37" s="227"/>
      <c r="J37" s="438">
        <f t="shared" si="8"/>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5">
        <f t="shared" si="6"/>
        <v>0</v>
      </c>
    </row>
    <row r="38" spans="1:51" s="4" customFormat="1" ht="15" hidden="1" customHeight="1" x14ac:dyDescent="0.2">
      <c r="A38" s="556"/>
      <c r="B38" s="550" t="s">
        <v>386</v>
      </c>
      <c r="C38" s="452"/>
      <c r="D38" s="452"/>
      <c r="E38" s="551">
        <f t="shared" ref="E38:L38" si="37">SUM(E39:E40)</f>
        <v>0</v>
      </c>
      <c r="F38" s="576">
        <f>SUM(F39:F40)</f>
        <v>0</v>
      </c>
      <c r="G38" s="433">
        <f>SUM(G39:G40)</f>
        <v>0</v>
      </c>
      <c r="H38" s="433">
        <f t="shared" si="37"/>
        <v>0</v>
      </c>
      <c r="I38" s="552">
        <f t="shared" si="37"/>
        <v>0</v>
      </c>
      <c r="J38" s="551">
        <f t="shared" si="37"/>
        <v>0</v>
      </c>
      <c r="K38" s="552">
        <f t="shared" si="37"/>
        <v>0</v>
      </c>
      <c r="L38" s="553">
        <f t="shared" si="37"/>
        <v>0</v>
      </c>
      <c r="M38" s="553"/>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5">
        <f t="shared" si="6"/>
        <v>0</v>
      </c>
    </row>
    <row r="39" spans="1:51" s="4" customFormat="1" ht="15" hidden="1" customHeight="1" x14ac:dyDescent="0.2">
      <c r="A39" s="150"/>
      <c r="B39" s="461"/>
      <c r="C39" s="273" t="s">
        <v>390</v>
      </c>
      <c r="D39" s="273"/>
      <c r="E39" s="207"/>
      <c r="F39" s="554">
        <f t="shared" si="30"/>
        <v>0</v>
      </c>
      <c r="G39" s="249">
        <v>0</v>
      </c>
      <c r="H39" s="220">
        <f>SUM(N39:AV39)</f>
        <v>0</v>
      </c>
      <c r="I39" s="231"/>
      <c r="J39" s="437">
        <f t="shared" si="8"/>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5">
        <f t="shared" si="6"/>
        <v>0</v>
      </c>
    </row>
    <row r="40" spans="1:51" s="4" customFormat="1" ht="15" hidden="1" customHeight="1" thickBot="1" x14ac:dyDescent="0.25">
      <c r="A40" s="169"/>
      <c r="B40" s="463"/>
      <c r="C40" s="274"/>
      <c r="D40" s="274"/>
      <c r="E40" s="205"/>
      <c r="F40" s="554">
        <f t="shared" si="30"/>
        <v>0</v>
      </c>
      <c r="G40" s="277">
        <v>0</v>
      </c>
      <c r="H40" s="226">
        <f>SUM(N40:AV40)</f>
        <v>0</v>
      </c>
      <c r="I40" s="227"/>
      <c r="J40" s="438">
        <f t="shared" si="8"/>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5">
        <f t="shared" ref="AY40:AY66" si="42">+G40-AX40</f>
        <v>0</v>
      </c>
    </row>
    <row r="41" spans="1:51" s="4" customFormat="1" ht="15" hidden="1" customHeight="1" x14ac:dyDescent="0.2">
      <c r="A41" s="559"/>
      <c r="B41" s="578"/>
      <c r="C41" s="452"/>
      <c r="D41" s="452"/>
      <c r="E41" s="551">
        <f t="shared" ref="E41:L41" si="43">SUM(E42:E43)</f>
        <v>0</v>
      </c>
      <c r="F41" s="576">
        <f>SUM(F42:F43)</f>
        <v>0</v>
      </c>
      <c r="G41" s="433">
        <f>SUM(G42:G43)</f>
        <v>0</v>
      </c>
      <c r="H41" s="433">
        <f t="shared" si="43"/>
        <v>0</v>
      </c>
      <c r="I41" s="552">
        <f t="shared" si="43"/>
        <v>0</v>
      </c>
      <c r="J41" s="551">
        <f t="shared" si="43"/>
        <v>0</v>
      </c>
      <c r="K41" s="552">
        <f t="shared" si="43"/>
        <v>0</v>
      </c>
      <c r="L41" s="553">
        <f t="shared" si="43"/>
        <v>0</v>
      </c>
      <c r="M41" s="553"/>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5">
        <f t="shared" si="42"/>
        <v>0</v>
      </c>
    </row>
    <row r="42" spans="1:51" s="4" customFormat="1" ht="15" hidden="1" customHeight="1" x14ac:dyDescent="0.2">
      <c r="A42" s="151"/>
      <c r="B42" s="465"/>
      <c r="C42" s="273"/>
      <c r="D42" s="273"/>
      <c r="E42" s="207"/>
      <c r="F42" s="554">
        <f t="shared" si="30"/>
        <v>0</v>
      </c>
      <c r="G42" s="249">
        <v>0</v>
      </c>
      <c r="H42" s="220">
        <f>SUM(N42:AV42)</f>
        <v>0</v>
      </c>
      <c r="I42" s="231"/>
      <c r="J42" s="437">
        <f t="shared" si="8"/>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5">
        <f t="shared" si="42"/>
        <v>0</v>
      </c>
    </row>
    <row r="43" spans="1:51" s="4" customFormat="1" ht="15" hidden="1" customHeight="1" thickBot="1" x14ac:dyDescent="0.25">
      <c r="A43" s="169"/>
      <c r="B43" s="463"/>
      <c r="C43" s="274"/>
      <c r="D43" s="274"/>
      <c r="E43" s="205"/>
      <c r="F43" s="554">
        <f t="shared" si="30"/>
        <v>0</v>
      </c>
      <c r="G43" s="277">
        <v>0</v>
      </c>
      <c r="H43" s="226">
        <f>SUM(N43:AV43)</f>
        <v>0</v>
      </c>
      <c r="I43" s="227"/>
      <c r="J43" s="438">
        <f t="shared" si="8"/>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5">
        <f t="shared" si="42"/>
        <v>0</v>
      </c>
    </row>
    <row r="44" spans="1:51" s="4" customFormat="1" ht="15" hidden="1" customHeight="1" thickBot="1" x14ac:dyDescent="0.25">
      <c r="A44" s="559"/>
      <c r="B44" s="465"/>
      <c r="C44" s="452"/>
      <c r="D44" s="452"/>
      <c r="E44" s="551">
        <f t="shared" ref="E44:L44" si="46">SUM(E45:E46)</f>
        <v>0</v>
      </c>
      <c r="F44" s="576">
        <f t="shared" si="46"/>
        <v>0</v>
      </c>
      <c r="G44" s="433">
        <f t="shared" si="46"/>
        <v>0</v>
      </c>
      <c r="H44" s="433">
        <f t="shared" si="46"/>
        <v>0</v>
      </c>
      <c r="I44" s="552">
        <f t="shared" si="46"/>
        <v>0</v>
      </c>
      <c r="J44" s="551">
        <f t="shared" si="46"/>
        <v>0</v>
      </c>
      <c r="K44" s="552">
        <f t="shared" si="46"/>
        <v>0</v>
      </c>
      <c r="L44" s="553">
        <f t="shared" si="46"/>
        <v>0</v>
      </c>
      <c r="M44" s="553"/>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5">
        <f t="shared" si="42"/>
        <v>0</v>
      </c>
    </row>
    <row r="45" spans="1:51" s="4" customFormat="1" ht="15" hidden="1" customHeight="1" x14ac:dyDescent="0.2">
      <c r="A45" s="151"/>
      <c r="B45" s="465"/>
      <c r="C45" s="273" t="s">
        <v>390</v>
      </c>
      <c r="D45" s="273"/>
      <c r="E45" s="207"/>
      <c r="F45" s="554">
        <f t="shared" si="30"/>
        <v>0</v>
      </c>
      <c r="G45" s="249">
        <v>0</v>
      </c>
      <c r="H45" s="220">
        <f>SUM(N45:AV45)</f>
        <v>0</v>
      </c>
      <c r="I45" s="231"/>
      <c r="J45" s="437">
        <f t="shared" si="8"/>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5">
        <f t="shared" si="42"/>
        <v>0</v>
      </c>
    </row>
    <row r="46" spans="1:51" s="4" customFormat="1" ht="15" hidden="1" customHeight="1" thickBot="1" x14ac:dyDescent="0.25">
      <c r="A46" s="169"/>
      <c r="B46" s="463"/>
      <c r="C46" s="274"/>
      <c r="D46" s="274"/>
      <c r="E46" s="205"/>
      <c r="F46" s="554">
        <f t="shared" si="30"/>
        <v>0</v>
      </c>
      <c r="G46" s="277">
        <v>0</v>
      </c>
      <c r="H46" s="226">
        <f>SUM(N46:AV46)</f>
        <v>0</v>
      </c>
      <c r="I46" s="227"/>
      <c r="J46" s="438">
        <f t="shared" si="8"/>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5">
        <f t="shared" si="42"/>
        <v>0</v>
      </c>
    </row>
    <row r="47" spans="1:51" s="4" customFormat="1" ht="15" hidden="1" customHeight="1" x14ac:dyDescent="0.2">
      <c r="A47" s="559"/>
      <c r="B47" s="578"/>
      <c r="C47" s="452"/>
      <c r="D47" s="452"/>
      <c r="E47" s="551">
        <f t="shared" ref="E47:L47" si="49">SUM(E48:E49)</f>
        <v>0</v>
      </c>
      <c r="F47" s="576">
        <f t="shared" si="49"/>
        <v>0</v>
      </c>
      <c r="G47" s="433">
        <f t="shared" si="49"/>
        <v>0</v>
      </c>
      <c r="H47" s="433">
        <f t="shared" si="49"/>
        <v>0</v>
      </c>
      <c r="I47" s="552">
        <f t="shared" si="49"/>
        <v>0</v>
      </c>
      <c r="J47" s="551">
        <f t="shared" si="49"/>
        <v>0</v>
      </c>
      <c r="K47" s="552">
        <f t="shared" si="49"/>
        <v>0</v>
      </c>
      <c r="L47" s="553">
        <f t="shared" si="49"/>
        <v>0</v>
      </c>
      <c r="M47" s="553"/>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5">
        <f t="shared" si="42"/>
        <v>0</v>
      </c>
    </row>
    <row r="48" spans="1:51" s="4" customFormat="1" ht="15" hidden="1" customHeight="1" x14ac:dyDescent="0.2">
      <c r="A48" s="151"/>
      <c r="B48" s="465"/>
      <c r="C48" s="273"/>
      <c r="D48" s="273"/>
      <c r="E48" s="207"/>
      <c r="F48" s="554">
        <f t="shared" si="30"/>
        <v>0</v>
      </c>
      <c r="G48" s="249">
        <v>0</v>
      </c>
      <c r="H48" s="220">
        <f>SUM(N48:AV48)</f>
        <v>0</v>
      </c>
      <c r="I48" s="231"/>
      <c r="J48" s="437">
        <f t="shared" si="8"/>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5">
        <f t="shared" si="42"/>
        <v>0</v>
      </c>
    </row>
    <row r="49" spans="1:51" s="4" customFormat="1" ht="15" hidden="1" customHeight="1" thickBot="1" x14ac:dyDescent="0.25">
      <c r="A49" s="169"/>
      <c r="B49" s="463"/>
      <c r="C49" s="274"/>
      <c r="D49" s="274"/>
      <c r="E49" s="205"/>
      <c r="F49" s="554">
        <f t="shared" si="30"/>
        <v>0</v>
      </c>
      <c r="G49" s="277">
        <v>0</v>
      </c>
      <c r="H49" s="226">
        <f>SUM(N49:AV49)</f>
        <v>0</v>
      </c>
      <c r="I49" s="227"/>
      <c r="J49" s="438">
        <f t="shared" si="8"/>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5">
        <f t="shared" si="42"/>
        <v>0</v>
      </c>
    </row>
    <row r="50" spans="1:51" s="4" customFormat="1" ht="15" hidden="1" customHeight="1" x14ac:dyDescent="0.2">
      <c r="A50" s="559"/>
      <c r="B50" s="578"/>
      <c r="C50" s="452"/>
      <c r="D50" s="452"/>
      <c r="E50" s="551">
        <f t="shared" ref="E50:L50" si="52">SUM(E51:E52)</f>
        <v>0</v>
      </c>
      <c r="F50" s="576">
        <f t="shared" si="52"/>
        <v>0</v>
      </c>
      <c r="G50" s="433">
        <f t="shared" si="52"/>
        <v>0</v>
      </c>
      <c r="H50" s="433">
        <f t="shared" si="52"/>
        <v>0</v>
      </c>
      <c r="I50" s="552">
        <f t="shared" si="52"/>
        <v>0</v>
      </c>
      <c r="J50" s="551">
        <f t="shared" si="52"/>
        <v>0</v>
      </c>
      <c r="K50" s="552">
        <f t="shared" si="52"/>
        <v>0</v>
      </c>
      <c r="L50" s="553">
        <f t="shared" si="52"/>
        <v>0</v>
      </c>
      <c r="M50" s="553"/>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5">
        <f t="shared" si="42"/>
        <v>0</v>
      </c>
    </row>
    <row r="51" spans="1:51" s="4" customFormat="1" ht="15" hidden="1" customHeight="1" thickBot="1" x14ac:dyDescent="0.25">
      <c r="A51" s="151"/>
      <c r="B51" s="465"/>
      <c r="C51" s="273"/>
      <c r="D51" s="273"/>
      <c r="E51" s="207"/>
      <c r="F51" s="554">
        <f t="shared" si="30"/>
        <v>0</v>
      </c>
      <c r="G51" s="249">
        <v>0</v>
      </c>
      <c r="H51" s="220">
        <f>SUM(N51:AV51)</f>
        <v>0</v>
      </c>
      <c r="I51" s="231"/>
      <c r="J51" s="437">
        <f t="shared" si="8"/>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5">
        <f t="shared" si="42"/>
        <v>0</v>
      </c>
    </row>
    <row r="52" spans="1:51" s="4" customFormat="1" ht="15" hidden="1" customHeight="1" thickBot="1" x14ac:dyDescent="0.25">
      <c r="A52" s="169"/>
      <c r="B52" s="463"/>
      <c r="C52" s="274" t="s">
        <v>390</v>
      </c>
      <c r="D52" s="274"/>
      <c r="E52" s="205"/>
      <c r="F52" s="554">
        <f t="shared" si="30"/>
        <v>0</v>
      </c>
      <c r="G52" s="277">
        <v>0</v>
      </c>
      <c r="H52" s="226">
        <f>SUM(N52:AV52)</f>
        <v>0</v>
      </c>
      <c r="I52" s="227"/>
      <c r="J52" s="438">
        <f t="shared" si="8"/>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5">
        <f t="shared" si="42"/>
        <v>0</v>
      </c>
    </row>
    <row r="53" spans="1:51" s="4" customFormat="1" ht="15" hidden="1" customHeight="1" x14ac:dyDescent="0.2">
      <c r="A53" s="559"/>
      <c r="B53" s="578"/>
      <c r="C53" s="452"/>
      <c r="D53" s="452"/>
      <c r="E53" s="551">
        <f t="shared" ref="E53:L53" si="55">SUM(E54:E55)</f>
        <v>0</v>
      </c>
      <c r="F53" s="576">
        <f t="shared" si="55"/>
        <v>0</v>
      </c>
      <c r="G53" s="433">
        <f t="shared" si="55"/>
        <v>0</v>
      </c>
      <c r="H53" s="433">
        <f t="shared" si="55"/>
        <v>0</v>
      </c>
      <c r="I53" s="552">
        <f t="shared" si="55"/>
        <v>0</v>
      </c>
      <c r="J53" s="551">
        <f t="shared" si="55"/>
        <v>0</v>
      </c>
      <c r="K53" s="552">
        <f t="shared" si="55"/>
        <v>0</v>
      </c>
      <c r="L53" s="553">
        <f t="shared" si="55"/>
        <v>0</v>
      </c>
      <c r="M53" s="553"/>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7">
        <f t="shared" si="56"/>
        <v>0</v>
      </c>
      <c r="AF53" s="577">
        <f t="shared" si="56"/>
        <v>0</v>
      </c>
      <c r="AG53" s="577">
        <f t="shared" si="56"/>
        <v>0</v>
      </c>
      <c r="AH53" s="577">
        <f t="shared" si="56"/>
        <v>0</v>
      </c>
      <c r="AI53" s="577">
        <f t="shared" si="56"/>
        <v>0</v>
      </c>
      <c r="AJ53" s="484">
        <f t="shared" si="56"/>
        <v>0</v>
      </c>
      <c r="AK53" s="484">
        <f t="shared" si="56"/>
        <v>0</v>
      </c>
      <c r="AL53" s="484">
        <f t="shared" si="56"/>
        <v>0</v>
      </c>
      <c r="AM53" s="484">
        <f t="shared" si="56"/>
        <v>0</v>
      </c>
      <c r="AN53" s="484">
        <f t="shared" si="56"/>
        <v>0</v>
      </c>
      <c r="AO53" s="484">
        <f t="shared" si="56"/>
        <v>0</v>
      </c>
      <c r="AP53" s="485">
        <f t="shared" si="56"/>
        <v>0</v>
      </c>
      <c r="AQ53" s="577">
        <f t="shared" si="56"/>
        <v>0</v>
      </c>
      <c r="AR53" s="577">
        <f t="shared" si="56"/>
        <v>0</v>
      </c>
      <c r="AS53" s="577">
        <f t="shared" si="56"/>
        <v>0</v>
      </c>
      <c r="AT53" s="577">
        <f t="shared" si="56"/>
        <v>0</v>
      </c>
      <c r="AU53" s="577">
        <f t="shared" si="56"/>
        <v>0</v>
      </c>
      <c r="AV53" s="484">
        <f t="shared" si="56"/>
        <v>0</v>
      </c>
      <c r="AW53" s="248">
        <f t="shared" si="40"/>
        <v>0</v>
      </c>
      <c r="AX53" s="244">
        <f t="shared" si="41"/>
        <v>0</v>
      </c>
      <c r="AY53" s="555">
        <f t="shared" si="42"/>
        <v>0</v>
      </c>
    </row>
    <row r="54" spans="1:51" s="4" customFormat="1" ht="15" hidden="1" customHeight="1" x14ac:dyDescent="0.2">
      <c r="A54" s="150"/>
      <c r="B54" s="461"/>
      <c r="C54" s="273"/>
      <c r="D54" s="273"/>
      <c r="E54" s="207"/>
      <c r="F54" s="554">
        <f t="shared" si="30"/>
        <v>0</v>
      </c>
      <c r="G54" s="249">
        <v>0</v>
      </c>
      <c r="H54" s="220">
        <f>SUM(N54:AV54)</f>
        <v>0</v>
      </c>
      <c r="I54" s="231"/>
      <c r="J54" s="437">
        <f t="shared" si="8"/>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5">
        <f t="shared" si="42"/>
        <v>0</v>
      </c>
    </row>
    <row r="55" spans="1:51" s="4" customFormat="1" ht="15" hidden="1" customHeight="1" thickBot="1" x14ac:dyDescent="0.25">
      <c r="A55" s="169"/>
      <c r="B55" s="463"/>
      <c r="C55" s="274"/>
      <c r="D55" s="274"/>
      <c r="E55" s="205"/>
      <c r="F55" s="554">
        <f t="shared" si="30"/>
        <v>0</v>
      </c>
      <c r="G55" s="277">
        <v>0</v>
      </c>
      <c r="H55" s="226">
        <f>SUM(N55:AV55)</f>
        <v>0</v>
      </c>
      <c r="I55" s="227"/>
      <c r="J55" s="438">
        <f t="shared" si="8"/>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5">
        <f t="shared" si="42"/>
        <v>0</v>
      </c>
    </row>
    <row r="56" spans="1:51" s="4" customFormat="1" ht="15" hidden="1" customHeight="1" x14ac:dyDescent="0.2">
      <c r="A56" s="559"/>
      <c r="B56" s="578"/>
      <c r="C56" s="452"/>
      <c r="D56" s="452"/>
      <c r="E56" s="551">
        <f t="shared" ref="E56:L56" si="57">SUM(E57:E58)</f>
        <v>0</v>
      </c>
      <c r="F56" s="576">
        <f t="shared" si="57"/>
        <v>0</v>
      </c>
      <c r="G56" s="433">
        <f t="shared" si="57"/>
        <v>0</v>
      </c>
      <c r="H56" s="433">
        <f t="shared" si="57"/>
        <v>0</v>
      </c>
      <c r="I56" s="552">
        <f t="shared" si="57"/>
        <v>0</v>
      </c>
      <c r="J56" s="551">
        <f t="shared" si="57"/>
        <v>0</v>
      </c>
      <c r="K56" s="552">
        <f t="shared" si="57"/>
        <v>0</v>
      </c>
      <c r="L56" s="553">
        <f t="shared" si="57"/>
        <v>0</v>
      </c>
      <c r="M56" s="553"/>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7">
        <f t="shared" si="58"/>
        <v>0</v>
      </c>
      <c r="AF56" s="577">
        <f t="shared" si="58"/>
        <v>0</v>
      </c>
      <c r="AG56" s="577">
        <f t="shared" si="58"/>
        <v>0</v>
      </c>
      <c r="AH56" s="577">
        <f t="shared" si="58"/>
        <v>0</v>
      </c>
      <c r="AI56" s="577">
        <f t="shared" si="58"/>
        <v>0</v>
      </c>
      <c r="AJ56" s="484">
        <f t="shared" si="58"/>
        <v>0</v>
      </c>
      <c r="AK56" s="484">
        <f t="shared" si="58"/>
        <v>0</v>
      </c>
      <c r="AL56" s="484">
        <f t="shared" si="58"/>
        <v>0</v>
      </c>
      <c r="AM56" s="484">
        <f t="shared" si="58"/>
        <v>0</v>
      </c>
      <c r="AN56" s="484">
        <f t="shared" si="58"/>
        <v>0</v>
      </c>
      <c r="AO56" s="484">
        <f t="shared" si="58"/>
        <v>0</v>
      </c>
      <c r="AP56" s="485">
        <f t="shared" si="58"/>
        <v>0</v>
      </c>
      <c r="AQ56" s="577">
        <f t="shared" si="58"/>
        <v>0</v>
      </c>
      <c r="AR56" s="577">
        <f t="shared" si="58"/>
        <v>0</v>
      </c>
      <c r="AS56" s="577">
        <f t="shared" si="58"/>
        <v>0</v>
      </c>
      <c r="AT56" s="577">
        <f t="shared" si="58"/>
        <v>0</v>
      </c>
      <c r="AU56" s="577">
        <f t="shared" si="58"/>
        <v>0</v>
      </c>
      <c r="AV56" s="484">
        <f t="shared" si="58"/>
        <v>0</v>
      </c>
      <c r="AW56" s="248">
        <f t="shared" si="40"/>
        <v>0</v>
      </c>
      <c r="AX56" s="244">
        <f t="shared" si="41"/>
        <v>0</v>
      </c>
      <c r="AY56" s="555">
        <f t="shared" si="42"/>
        <v>0</v>
      </c>
    </row>
    <row r="57" spans="1:51" s="4" customFormat="1" ht="15" hidden="1" customHeight="1" x14ac:dyDescent="0.2">
      <c r="A57" s="150"/>
      <c r="B57" s="461"/>
      <c r="C57" s="273"/>
      <c r="D57" s="273"/>
      <c r="E57" s="207"/>
      <c r="F57" s="554">
        <f t="shared" si="30"/>
        <v>0</v>
      </c>
      <c r="G57" s="249">
        <v>0</v>
      </c>
      <c r="H57" s="220">
        <f>SUM(N57:AV57)</f>
        <v>0</v>
      </c>
      <c r="I57" s="231"/>
      <c r="J57" s="437">
        <f t="shared" si="8"/>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5">
        <f t="shared" si="42"/>
        <v>0</v>
      </c>
    </row>
    <row r="58" spans="1:51" s="4" customFormat="1" ht="15" hidden="1" customHeight="1" thickBot="1" x14ac:dyDescent="0.25">
      <c r="A58" s="169"/>
      <c r="B58" s="463"/>
      <c r="C58" s="274"/>
      <c r="D58" s="274"/>
      <c r="E58" s="205"/>
      <c r="F58" s="554">
        <f t="shared" si="30"/>
        <v>0</v>
      </c>
      <c r="G58" s="277">
        <v>0</v>
      </c>
      <c r="H58" s="226">
        <f>SUM(N58:AV58)</f>
        <v>0</v>
      </c>
      <c r="I58" s="227"/>
      <c r="J58" s="438">
        <f t="shared" si="8"/>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5">
        <f t="shared" si="42"/>
        <v>0</v>
      </c>
    </row>
    <row r="59" spans="1:51" s="4" customFormat="1" ht="15" hidden="1" customHeight="1" x14ac:dyDescent="0.2">
      <c r="A59" s="559"/>
      <c r="B59" s="578"/>
      <c r="C59" s="452"/>
      <c r="D59" s="452"/>
      <c r="E59" s="551">
        <f t="shared" ref="E59:L59" si="59">SUM(E60:E61)</f>
        <v>0</v>
      </c>
      <c r="F59" s="576">
        <f t="shared" si="59"/>
        <v>0</v>
      </c>
      <c r="G59" s="433">
        <f t="shared" si="59"/>
        <v>0</v>
      </c>
      <c r="H59" s="433">
        <f t="shared" si="59"/>
        <v>0</v>
      </c>
      <c r="I59" s="552">
        <f t="shared" si="59"/>
        <v>0</v>
      </c>
      <c r="J59" s="551">
        <f t="shared" si="59"/>
        <v>0</v>
      </c>
      <c r="K59" s="552">
        <f t="shared" si="59"/>
        <v>0</v>
      </c>
      <c r="L59" s="553">
        <f t="shared" si="59"/>
        <v>0</v>
      </c>
      <c r="M59" s="553"/>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7">
        <f t="shared" si="60"/>
        <v>0</v>
      </c>
      <c r="AF59" s="577">
        <f t="shared" si="60"/>
        <v>0</v>
      </c>
      <c r="AG59" s="577">
        <f t="shared" si="60"/>
        <v>0</v>
      </c>
      <c r="AH59" s="577">
        <f t="shared" si="60"/>
        <v>0</v>
      </c>
      <c r="AI59" s="577">
        <f t="shared" si="60"/>
        <v>0</v>
      </c>
      <c r="AJ59" s="484">
        <f t="shared" si="60"/>
        <v>0</v>
      </c>
      <c r="AK59" s="484">
        <f t="shared" si="60"/>
        <v>0</v>
      </c>
      <c r="AL59" s="484">
        <f t="shared" si="60"/>
        <v>0</v>
      </c>
      <c r="AM59" s="484">
        <f t="shared" si="60"/>
        <v>0</v>
      </c>
      <c r="AN59" s="484">
        <f t="shared" si="60"/>
        <v>0</v>
      </c>
      <c r="AO59" s="484">
        <f t="shared" si="60"/>
        <v>0</v>
      </c>
      <c r="AP59" s="485">
        <f t="shared" si="60"/>
        <v>0</v>
      </c>
      <c r="AQ59" s="577">
        <f t="shared" si="60"/>
        <v>0</v>
      </c>
      <c r="AR59" s="577">
        <f t="shared" si="60"/>
        <v>0</v>
      </c>
      <c r="AS59" s="577">
        <f t="shared" si="60"/>
        <v>0</v>
      </c>
      <c r="AT59" s="577">
        <f t="shared" si="60"/>
        <v>0</v>
      </c>
      <c r="AU59" s="577">
        <f t="shared" si="60"/>
        <v>0</v>
      </c>
      <c r="AV59" s="484">
        <f t="shared" si="60"/>
        <v>0</v>
      </c>
      <c r="AW59" s="248">
        <f t="shared" si="40"/>
        <v>0</v>
      </c>
      <c r="AX59" s="244">
        <f t="shared" si="41"/>
        <v>0</v>
      </c>
      <c r="AY59" s="555">
        <f t="shared" si="42"/>
        <v>0</v>
      </c>
    </row>
    <row r="60" spans="1:51" s="4" customFormat="1" ht="15" hidden="1" customHeight="1" x14ac:dyDescent="0.2">
      <c r="A60" s="150"/>
      <c r="B60" s="461"/>
      <c r="C60" s="273"/>
      <c r="D60" s="273"/>
      <c r="E60" s="207"/>
      <c r="F60" s="554">
        <f t="shared" si="30"/>
        <v>0</v>
      </c>
      <c r="G60" s="249">
        <v>0</v>
      </c>
      <c r="H60" s="220">
        <f>SUM(N60:AV60)</f>
        <v>0</v>
      </c>
      <c r="I60" s="231"/>
      <c r="J60" s="437">
        <f t="shared" si="8"/>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5">
        <f t="shared" si="42"/>
        <v>0</v>
      </c>
    </row>
    <row r="61" spans="1:51" s="4" customFormat="1" ht="15" hidden="1" customHeight="1" thickBot="1" x14ac:dyDescent="0.25">
      <c r="A61" s="170"/>
      <c r="B61" s="462"/>
      <c r="C61" s="274"/>
      <c r="D61" s="274"/>
      <c r="E61" s="205"/>
      <c r="F61" s="554">
        <f t="shared" si="30"/>
        <v>0</v>
      </c>
      <c r="G61" s="277">
        <v>0</v>
      </c>
      <c r="H61" s="226">
        <f>SUM(N61:AV61)</f>
        <v>0</v>
      </c>
      <c r="I61" s="227"/>
      <c r="J61" s="438">
        <f t="shared" si="8"/>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5">
        <f t="shared" si="42"/>
        <v>0</v>
      </c>
    </row>
    <row r="62" spans="1:51" s="4" customFormat="1" ht="15" hidden="1" customHeight="1" x14ac:dyDescent="0.2">
      <c r="A62" s="560"/>
      <c r="B62" s="579"/>
      <c r="C62" s="580"/>
      <c r="D62" s="455"/>
      <c r="E62" s="551">
        <f t="shared" ref="E62:L62" si="61">SUM(E63:E64)</f>
        <v>0</v>
      </c>
      <c r="F62" s="576">
        <f t="shared" si="61"/>
        <v>0</v>
      </c>
      <c r="G62" s="433">
        <f t="shared" si="61"/>
        <v>0</v>
      </c>
      <c r="H62" s="433">
        <f t="shared" si="61"/>
        <v>0</v>
      </c>
      <c r="I62" s="552">
        <f t="shared" si="61"/>
        <v>0</v>
      </c>
      <c r="J62" s="551">
        <f t="shared" si="61"/>
        <v>0</v>
      </c>
      <c r="K62" s="552">
        <f t="shared" si="61"/>
        <v>0</v>
      </c>
      <c r="L62" s="553">
        <f t="shared" si="61"/>
        <v>0</v>
      </c>
      <c r="M62" s="553"/>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7">
        <f t="shared" si="62"/>
        <v>0</v>
      </c>
      <c r="AF62" s="577">
        <f t="shared" si="62"/>
        <v>0</v>
      </c>
      <c r="AG62" s="577">
        <f t="shared" si="62"/>
        <v>0</v>
      </c>
      <c r="AH62" s="577">
        <f t="shared" si="62"/>
        <v>0</v>
      </c>
      <c r="AI62" s="577">
        <f t="shared" si="62"/>
        <v>0</v>
      </c>
      <c r="AJ62" s="484">
        <f t="shared" si="62"/>
        <v>0</v>
      </c>
      <c r="AK62" s="484">
        <f t="shared" si="62"/>
        <v>0</v>
      </c>
      <c r="AL62" s="484">
        <f t="shared" si="62"/>
        <v>0</v>
      </c>
      <c r="AM62" s="484">
        <f t="shared" si="62"/>
        <v>0</v>
      </c>
      <c r="AN62" s="484">
        <f t="shared" si="62"/>
        <v>0</v>
      </c>
      <c r="AO62" s="484">
        <f t="shared" si="62"/>
        <v>0</v>
      </c>
      <c r="AP62" s="485">
        <f t="shared" si="62"/>
        <v>0</v>
      </c>
      <c r="AQ62" s="577">
        <f t="shared" si="62"/>
        <v>0</v>
      </c>
      <c r="AR62" s="577">
        <f t="shared" si="62"/>
        <v>0</v>
      </c>
      <c r="AS62" s="577">
        <f t="shared" si="62"/>
        <v>0</v>
      </c>
      <c r="AT62" s="577">
        <f t="shared" si="62"/>
        <v>0</v>
      </c>
      <c r="AU62" s="577">
        <f t="shared" si="62"/>
        <v>0</v>
      </c>
      <c r="AV62" s="484">
        <f t="shared" si="62"/>
        <v>0</v>
      </c>
      <c r="AW62" s="248">
        <f t="shared" si="40"/>
        <v>0</v>
      </c>
      <c r="AX62" s="244">
        <f t="shared" si="41"/>
        <v>0</v>
      </c>
      <c r="AY62" s="555">
        <f t="shared" si="42"/>
        <v>0</v>
      </c>
    </row>
    <row r="63" spans="1:51" s="4" customFormat="1" ht="15" hidden="1" customHeight="1" x14ac:dyDescent="0.2">
      <c r="A63" s="174"/>
      <c r="B63" s="467"/>
      <c r="C63" s="275"/>
      <c r="D63" s="275"/>
      <c r="E63" s="207"/>
      <c r="F63" s="554">
        <f t="shared" si="30"/>
        <v>0</v>
      </c>
      <c r="G63" s="249">
        <v>0</v>
      </c>
      <c r="H63" s="220">
        <f>SUM(N63:AV63)</f>
        <v>0</v>
      </c>
      <c r="I63" s="233"/>
      <c r="J63" s="437">
        <f t="shared" si="8"/>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5">
        <f t="shared" si="42"/>
        <v>0</v>
      </c>
    </row>
    <row r="64" spans="1:51" s="4" customFormat="1" ht="15" hidden="1" customHeight="1" thickBot="1" x14ac:dyDescent="0.25">
      <c r="A64" s="179"/>
      <c r="B64" s="462"/>
      <c r="C64" s="276"/>
      <c r="D64" s="276"/>
      <c r="E64" s="205"/>
      <c r="F64" s="562">
        <f t="shared" si="30"/>
        <v>0</v>
      </c>
      <c r="G64" s="277">
        <v>0</v>
      </c>
      <c r="H64" s="226">
        <f>SUM(N64:AV64)</f>
        <v>0</v>
      </c>
      <c r="I64" s="227"/>
      <c r="J64" s="438">
        <f t="shared" si="8"/>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5">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5">
        <f t="shared" si="42"/>
        <v>0</v>
      </c>
    </row>
    <row r="66" spans="1:51" s="567" customFormat="1" ht="22.5" customHeight="1" thickBot="1" x14ac:dyDescent="0.3">
      <c r="A66" s="563"/>
      <c r="B66" s="563"/>
      <c r="C66" s="456"/>
      <c r="D66" s="457"/>
      <c r="E66" s="487">
        <f t="shared" ref="E66:L66" si="63">SUM(E8,E26,E32,E35,E38,E41,E44,E47,E50,E53,E56,E59,E62)</f>
        <v>0</v>
      </c>
      <c r="F66" s="564">
        <f t="shared" si="63"/>
        <v>0</v>
      </c>
      <c r="G66" s="487">
        <f t="shared" si="63"/>
        <v>0</v>
      </c>
      <c r="H66" s="487">
        <f t="shared" si="63"/>
        <v>0</v>
      </c>
      <c r="I66" s="565">
        <f t="shared" si="63"/>
        <v>0</v>
      </c>
      <c r="J66" s="564">
        <f t="shared" si="63"/>
        <v>0</v>
      </c>
      <c r="K66" s="565">
        <f t="shared" si="63"/>
        <v>0</v>
      </c>
      <c r="L66" s="565">
        <f t="shared" si="63"/>
        <v>0</v>
      </c>
      <c r="M66" s="565"/>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0</v>
      </c>
      <c r="W66" s="487">
        <f t="shared" si="64"/>
        <v>0</v>
      </c>
      <c r="X66" s="487">
        <f t="shared" si="64"/>
        <v>0</v>
      </c>
      <c r="Y66" s="487">
        <f t="shared" si="64"/>
        <v>0</v>
      </c>
      <c r="Z66" s="487">
        <f t="shared" si="64"/>
        <v>0</v>
      </c>
      <c r="AA66" s="487">
        <f t="shared" si="64"/>
        <v>0</v>
      </c>
      <c r="AB66" s="487">
        <f t="shared" si="64"/>
        <v>0</v>
      </c>
      <c r="AC66" s="487">
        <f t="shared" si="64"/>
        <v>0</v>
      </c>
      <c r="AD66" s="488">
        <f t="shared" si="64"/>
        <v>0</v>
      </c>
      <c r="AE66" s="487">
        <f t="shared" si="64"/>
        <v>0</v>
      </c>
      <c r="AF66" s="487">
        <f t="shared" si="64"/>
        <v>0</v>
      </c>
      <c r="AG66" s="487">
        <f t="shared" si="64"/>
        <v>0</v>
      </c>
      <c r="AH66" s="487">
        <f t="shared" si="64"/>
        <v>0</v>
      </c>
      <c r="AI66" s="487">
        <f t="shared" si="64"/>
        <v>0</v>
      </c>
      <c r="AJ66" s="487">
        <f t="shared" si="64"/>
        <v>0</v>
      </c>
      <c r="AK66" s="487">
        <f t="shared" si="64"/>
        <v>0</v>
      </c>
      <c r="AL66" s="487">
        <f t="shared" si="64"/>
        <v>0</v>
      </c>
      <c r="AM66" s="487">
        <f t="shared" si="64"/>
        <v>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0</v>
      </c>
      <c r="AX66" s="487">
        <f t="shared" si="41"/>
        <v>0</v>
      </c>
      <c r="AY66" s="566">
        <f t="shared" si="42"/>
        <v>0</v>
      </c>
    </row>
    <row r="67" spans="1:51" hidden="1" x14ac:dyDescent="0.25">
      <c r="A67" s="449"/>
      <c r="B67" s="449"/>
      <c r="C67" s="449"/>
      <c r="D67" s="449"/>
      <c r="E67" s="662"/>
      <c r="F67" s="662"/>
      <c r="G67" s="662"/>
      <c r="H67" s="662"/>
      <c r="I67" s="663"/>
      <c r="J67" s="664"/>
      <c r="K67" s="664"/>
      <c r="L67" s="664"/>
      <c r="M67" s="665"/>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390</v>
      </c>
      <c r="N69" s="235">
        <f>+IFERROR(VLOOKUP(B68,Sheet1!B:D,2,FALSE),0)</f>
        <v>0</v>
      </c>
      <c r="O69" s="220">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0</v>
      </c>
      <c r="W70" s="492">
        <f t="shared" si="66"/>
        <v>0</v>
      </c>
      <c r="X70" s="492">
        <f t="shared" ref="X70:AV70" si="68">+X66*0.2</f>
        <v>0</v>
      </c>
      <c r="Y70" s="492">
        <f t="shared" si="68"/>
        <v>0</v>
      </c>
      <c r="Z70" s="492">
        <f t="shared" si="68"/>
        <v>0</v>
      </c>
      <c r="AA70" s="492">
        <f t="shared" si="68"/>
        <v>0</v>
      </c>
      <c r="AB70" s="492">
        <f t="shared" si="68"/>
        <v>0</v>
      </c>
      <c r="AC70" s="492">
        <f t="shared" si="68"/>
        <v>0</v>
      </c>
      <c r="AD70" s="492">
        <f t="shared" si="68"/>
        <v>0</v>
      </c>
      <c r="AE70" s="492">
        <f t="shared" si="68"/>
        <v>0</v>
      </c>
      <c r="AF70" s="492">
        <f t="shared" si="68"/>
        <v>0</v>
      </c>
      <c r="AG70" s="492">
        <f t="shared" si="68"/>
        <v>0</v>
      </c>
      <c r="AH70" s="492">
        <f t="shared" si="68"/>
        <v>0</v>
      </c>
      <c r="AI70" s="492">
        <f t="shared" si="68"/>
        <v>0</v>
      </c>
      <c r="AJ70" s="492">
        <f t="shared" si="68"/>
        <v>0</v>
      </c>
      <c r="AK70" s="492">
        <f t="shared" si="68"/>
        <v>0</v>
      </c>
      <c r="AL70" s="492">
        <f t="shared" si="68"/>
        <v>0</v>
      </c>
      <c r="AM70" s="492">
        <f t="shared" si="68"/>
        <v>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220"/>
      <c r="P71" s="492">
        <f t="shared" ref="P71:W71" si="69">SUM(P66:P70)</f>
        <v>0</v>
      </c>
      <c r="Q71" s="492">
        <f t="shared" si="69"/>
        <v>0</v>
      </c>
      <c r="R71" s="492">
        <f t="shared" si="69"/>
        <v>0</v>
      </c>
      <c r="S71" s="492">
        <f t="shared" si="69"/>
        <v>0</v>
      </c>
      <c r="T71" s="492">
        <f t="shared" si="69"/>
        <v>0</v>
      </c>
      <c r="U71" s="492">
        <f t="shared" si="69"/>
        <v>0</v>
      </c>
      <c r="V71" s="492">
        <f t="shared" si="69"/>
        <v>0</v>
      </c>
      <c r="W71" s="492">
        <f t="shared" si="69"/>
        <v>0</v>
      </c>
      <c r="X71" s="492">
        <f t="shared" ref="X71:AV71" si="70">SUM(X66:X70)</f>
        <v>0</v>
      </c>
      <c r="Y71" s="492">
        <f t="shared" si="70"/>
        <v>0</v>
      </c>
      <c r="Z71" s="492">
        <f t="shared" si="70"/>
        <v>0</v>
      </c>
      <c r="AA71" s="492">
        <f t="shared" si="70"/>
        <v>0</v>
      </c>
      <c r="AB71" s="492">
        <f t="shared" si="70"/>
        <v>0</v>
      </c>
      <c r="AC71" s="492">
        <f t="shared" si="70"/>
        <v>0</v>
      </c>
      <c r="AD71" s="492">
        <f t="shared" si="70"/>
        <v>0</v>
      </c>
      <c r="AE71" s="492">
        <f t="shared" si="70"/>
        <v>0</v>
      </c>
      <c r="AF71" s="492">
        <f t="shared" si="70"/>
        <v>0</v>
      </c>
      <c r="AG71" s="492">
        <f t="shared" si="70"/>
        <v>0</v>
      </c>
      <c r="AH71" s="492">
        <f t="shared" si="70"/>
        <v>0</v>
      </c>
      <c r="AI71" s="492">
        <f t="shared" si="70"/>
        <v>0</v>
      </c>
      <c r="AJ71" s="492">
        <f t="shared" si="70"/>
        <v>0</v>
      </c>
      <c r="AK71" s="492">
        <f t="shared" si="70"/>
        <v>0</v>
      </c>
      <c r="AL71" s="492">
        <f t="shared" si="70"/>
        <v>0</v>
      </c>
      <c r="AM71" s="492">
        <f t="shared" si="70"/>
        <v>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390</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Hull Dance</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number</v>
      </c>
      <c r="E3" s="212"/>
      <c r="F3" s="212"/>
      <c r="G3" s="684" t="str">
        <f>IF(F79&gt;D79,"Budget Revisions add cost.",":)")</f>
        <v>:)</v>
      </c>
      <c r="H3" s="684"/>
      <c r="I3" s="684"/>
      <c r="J3" s="684"/>
      <c r="K3" s="684"/>
      <c r="L3" s="685"/>
      <c r="M3" s="223"/>
      <c r="N3" s="692"/>
      <c r="O3" s="693"/>
      <c r="P3" s="693"/>
      <c r="Q3" s="693"/>
      <c r="R3" s="693"/>
      <c r="S3" s="693"/>
      <c r="T3" s="693"/>
      <c r="U3" s="693"/>
      <c r="V3" s="693"/>
      <c r="W3" s="693"/>
      <c r="X3" s="693"/>
      <c r="Y3" s="693"/>
      <c r="Z3" s="693"/>
      <c r="AA3" s="693"/>
      <c r="AB3" s="693"/>
    </row>
    <row r="4" spans="1:32" x14ac:dyDescent="0.25">
      <c r="A4" s="8"/>
      <c r="B4" s="9"/>
      <c r="C4" s="9"/>
      <c r="D4" s="147"/>
      <c r="E4" s="212"/>
      <c r="F4" s="212"/>
      <c r="G4" s="684" t="str">
        <f>IF(AE79&lt;0,"Actual plus expected cost is more than forecast",":)")</f>
        <v>:)</v>
      </c>
      <c r="H4" s="684"/>
      <c r="I4" s="684"/>
      <c r="J4" s="684"/>
      <c r="K4" s="684"/>
      <c r="L4" s="685"/>
      <c r="M4" s="223"/>
      <c r="N4" s="326"/>
      <c r="O4" s="327"/>
      <c r="P4" s="327"/>
      <c r="Q4" s="327"/>
      <c r="R4" s="327"/>
      <c r="S4" s="327"/>
      <c r="T4" s="327"/>
      <c r="U4" s="327"/>
      <c r="V4" s="327"/>
      <c r="W4" s="327"/>
      <c r="X4" s="327"/>
      <c r="Y4" s="327"/>
      <c r="Z4" s="327"/>
      <c r="AA4" s="327"/>
      <c r="AB4" s="327"/>
    </row>
    <row r="5" spans="1:32" x14ac:dyDescent="0.25">
      <c r="A5" s="8"/>
      <c r="B5" s="9" t="s">
        <v>68</v>
      </c>
      <c r="C5" s="9"/>
      <c r="D5" s="330"/>
      <c r="E5" s="335"/>
      <c r="F5" s="329"/>
      <c r="G5" s="213"/>
      <c r="H5" s="214"/>
      <c r="I5" s="201"/>
      <c r="J5" s="201"/>
      <c r="K5" s="201"/>
      <c r="L5" s="201"/>
      <c r="M5" s="223"/>
      <c r="N5" s="694" t="s">
        <v>9</v>
      </c>
      <c r="O5" s="695"/>
      <c r="P5" s="695"/>
      <c r="Q5" s="695"/>
      <c r="R5" s="695"/>
      <c r="S5" s="695"/>
      <c r="T5" s="695"/>
      <c r="U5" s="695"/>
      <c r="V5" s="695"/>
      <c r="W5" s="695"/>
      <c r="X5" s="695"/>
      <c r="Y5" s="695"/>
      <c r="Z5" s="695"/>
      <c r="AA5" s="695"/>
      <c r="AB5" s="695"/>
    </row>
    <row r="6" spans="1:32" x14ac:dyDescent="0.25">
      <c r="A6" s="8"/>
      <c r="B6" s="8"/>
      <c r="C6" s="8"/>
      <c r="D6" s="686" t="s">
        <v>21</v>
      </c>
      <c r="E6" s="687"/>
      <c r="F6" s="687"/>
      <c r="G6" s="688"/>
      <c r="H6" s="689" t="s">
        <v>22</v>
      </c>
      <c r="I6" s="690"/>
      <c r="J6" s="690"/>
      <c r="K6" s="690"/>
      <c r="L6" s="691"/>
      <c r="M6" s="223"/>
      <c r="N6" s="696" t="s">
        <v>56</v>
      </c>
      <c r="O6" s="697"/>
      <c r="P6" s="697"/>
      <c r="Q6" s="697"/>
      <c r="R6" s="697"/>
      <c r="S6" s="697"/>
      <c r="T6" s="697"/>
      <c r="U6" s="697"/>
      <c r="V6" s="697"/>
      <c r="W6" s="696" t="s">
        <v>57</v>
      </c>
      <c r="X6" s="697"/>
      <c r="Y6" s="697"/>
      <c r="Z6" s="697"/>
      <c r="AA6" s="696">
        <v>2018</v>
      </c>
      <c r="AB6" s="697"/>
      <c r="AC6" s="246"/>
    </row>
    <row r="7" spans="1:32" ht="42" customHeight="1" thickBot="1" x14ac:dyDescent="0.3">
      <c r="A7" s="144" t="s">
        <v>36</v>
      </c>
      <c r="B7" s="143" t="s">
        <v>8</v>
      </c>
      <c r="C7" s="143" t="s">
        <v>35</v>
      </c>
      <c r="D7" s="202" t="s">
        <v>7</v>
      </c>
      <c r="E7" s="320" t="s">
        <v>64</v>
      </c>
      <c r="F7" s="215" t="s">
        <v>6</v>
      </c>
      <c r="G7" s="260" t="s">
        <v>62</v>
      </c>
      <c r="H7" s="216" t="s">
        <v>7</v>
      </c>
      <c r="I7" s="322" t="s">
        <v>64</v>
      </c>
      <c r="J7" s="217" t="s">
        <v>6</v>
      </c>
      <c r="K7" s="218" t="s">
        <v>5</v>
      </c>
      <c r="L7" s="218" t="s">
        <v>44</v>
      </c>
      <c r="M7" s="260" t="s">
        <v>63</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680"/>
      <c r="E80" s="680"/>
      <c r="F80" s="680"/>
      <c r="G80" s="680"/>
      <c r="H80" s="681"/>
      <c r="I80" s="682"/>
      <c r="J80" s="682"/>
      <c r="K80" s="682"/>
      <c r="L80" s="683"/>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699" t="str">
        <f>'Cover Sheet'!C3</f>
        <v>Hull Dance</v>
      </c>
      <c r="E1" s="700"/>
      <c r="F1" s="88"/>
      <c r="G1" s="52"/>
      <c r="H1" s="39"/>
    </row>
    <row r="2" spans="1:28" x14ac:dyDescent="0.25">
      <c r="A2" s="47"/>
      <c r="B2" s="47"/>
      <c r="C2" s="47"/>
      <c r="D2" s="47"/>
      <c r="E2" s="47"/>
      <c r="F2" s="89"/>
      <c r="G2" s="52"/>
      <c r="H2" s="39"/>
    </row>
    <row r="3" spans="1:28" x14ac:dyDescent="0.25">
      <c r="A3" s="47"/>
      <c r="B3" s="47"/>
      <c r="C3" s="48" t="s">
        <v>10</v>
      </c>
      <c r="D3" s="701" t="str">
        <f>'Cover Sheet'!C5</f>
        <v>number</v>
      </c>
      <c r="E3" s="702"/>
      <c r="F3" s="88"/>
      <c r="G3" s="708"/>
      <c r="H3" s="708"/>
      <c r="I3" s="703"/>
      <c r="J3" s="703"/>
      <c r="K3" s="703"/>
      <c r="L3" s="703"/>
      <c r="M3" s="703"/>
      <c r="N3" s="703"/>
    </row>
    <row r="4" spans="1:28" x14ac:dyDescent="0.25">
      <c r="A4" s="47"/>
      <c r="B4" s="47"/>
      <c r="C4" s="48"/>
      <c r="D4" s="51"/>
      <c r="E4" s="51"/>
      <c r="F4" s="88"/>
      <c r="G4" s="52"/>
      <c r="H4" s="49"/>
      <c r="I4" s="53"/>
      <c r="J4" s="94"/>
      <c r="K4" s="43"/>
      <c r="L4" s="41"/>
      <c r="M4" s="53"/>
      <c r="N4" s="98"/>
    </row>
    <row r="5" spans="1:28" x14ac:dyDescent="0.25">
      <c r="A5" s="47"/>
      <c r="B5" s="47"/>
      <c r="C5" s="48"/>
      <c r="D5" s="704" t="str">
        <f>SUMMARY!O11</f>
        <v>Merchandise</v>
      </c>
      <c r="E5" s="705"/>
      <c r="F5" s="709" t="s">
        <v>27</v>
      </c>
      <c r="G5" s="710"/>
      <c r="H5" s="710"/>
      <c r="I5" s="710"/>
      <c r="J5" s="710"/>
      <c r="K5" s="710"/>
      <c r="L5" s="711"/>
      <c r="M5" s="42"/>
      <c r="N5" s="712" t="s">
        <v>28</v>
      </c>
      <c r="O5" s="713"/>
      <c r="P5" s="713"/>
      <c r="Q5" s="713"/>
      <c r="R5" s="713"/>
      <c r="S5" s="713"/>
      <c r="T5" s="714"/>
      <c r="U5" s="79"/>
      <c r="V5" s="722" t="s">
        <v>29</v>
      </c>
      <c r="W5" s="723"/>
      <c r="X5" s="723"/>
      <c r="Y5" s="723"/>
      <c r="Z5" s="723"/>
      <c r="AA5" s="723"/>
      <c r="AB5" s="724"/>
    </row>
    <row r="6" spans="1:28" x14ac:dyDescent="0.25">
      <c r="A6" s="47"/>
      <c r="B6" s="47"/>
      <c r="C6" s="47"/>
      <c r="D6" s="47"/>
      <c r="E6" s="47"/>
      <c r="F6" s="716" t="s">
        <v>17</v>
      </c>
      <c r="G6" s="717"/>
      <c r="H6" s="717"/>
      <c r="I6" s="54"/>
      <c r="J6" s="718" t="s">
        <v>18</v>
      </c>
      <c r="K6" s="718"/>
      <c r="L6" s="719"/>
      <c r="M6" s="55"/>
      <c r="N6" s="716" t="s">
        <v>17</v>
      </c>
      <c r="O6" s="717"/>
      <c r="P6" s="717"/>
      <c r="R6" s="718" t="s">
        <v>18</v>
      </c>
      <c r="S6" s="718"/>
      <c r="T6" s="719"/>
      <c r="U6" s="79"/>
      <c r="V6" s="716" t="s">
        <v>17</v>
      </c>
      <c r="W6" s="717"/>
      <c r="X6" s="717"/>
      <c r="Y6" s="79"/>
      <c r="Z6" s="718" t="s">
        <v>18</v>
      </c>
      <c r="AA6" s="718"/>
      <c r="AB6" s="719"/>
    </row>
    <row r="7" spans="1:28" ht="32.25" customHeight="1" thickBot="1" x14ac:dyDescent="0.3">
      <c r="A7" s="56" t="s">
        <v>0</v>
      </c>
      <c r="B7" s="57"/>
      <c r="C7" s="706" t="s">
        <v>8</v>
      </c>
      <c r="D7" s="706"/>
      <c r="E7" s="706"/>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707"/>
      <c r="D8" s="707"/>
      <c r="E8" s="707"/>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698"/>
      <c r="D9" s="698"/>
      <c r="E9" s="698"/>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698"/>
      <c r="D10" s="698"/>
      <c r="E10" s="698"/>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698"/>
      <c r="D11" s="698"/>
      <c r="E11" s="698"/>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698"/>
      <c r="D12" s="698"/>
      <c r="E12" s="698"/>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698"/>
      <c r="D13" s="698"/>
      <c r="E13" s="698"/>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698"/>
      <c r="D14" s="698"/>
      <c r="E14" s="698"/>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698"/>
      <c r="D15" s="698"/>
      <c r="E15" s="698"/>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698"/>
      <c r="D16" s="698"/>
      <c r="E16" s="698"/>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698"/>
      <c r="D17" s="698"/>
      <c r="E17" s="698"/>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698"/>
      <c r="D18" s="698"/>
      <c r="E18" s="698"/>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698"/>
      <c r="D19" s="698"/>
      <c r="E19" s="698"/>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698"/>
      <c r="D20" s="698"/>
      <c r="E20" s="698"/>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698"/>
      <c r="D21" s="698"/>
      <c r="E21" s="698"/>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698"/>
      <c r="D22" s="698"/>
      <c r="E22" s="698"/>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698"/>
      <c r="D23" s="698"/>
      <c r="E23" s="698"/>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698"/>
      <c r="D24" s="698"/>
      <c r="E24" s="698"/>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698"/>
      <c r="D25" s="698"/>
      <c r="E25" s="698"/>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698"/>
      <c r="D26" s="698"/>
      <c r="E26" s="698"/>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698"/>
      <c r="D27" s="698"/>
      <c r="E27" s="698"/>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698"/>
      <c r="D28" s="698"/>
      <c r="E28" s="698"/>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698"/>
      <c r="D29" s="698"/>
      <c r="E29" s="698"/>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698"/>
      <c r="D30" s="698"/>
      <c r="E30" s="698"/>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698"/>
      <c r="D31" s="698"/>
      <c r="E31" s="698"/>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698"/>
      <c r="D32" s="698"/>
      <c r="E32" s="698"/>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715"/>
      <c r="D33" s="715"/>
      <c r="E33" s="715"/>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720" t="s">
        <v>26</v>
      </c>
      <c r="G34" s="721"/>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725" t="s">
        <v>32</v>
      </c>
      <c r="I38" s="725"/>
      <c r="J38" s="725"/>
      <c r="K38" s="726"/>
      <c r="L38" s="728">
        <f>SUM(L34-H34)</f>
        <v>0</v>
      </c>
      <c r="M38" s="729"/>
      <c r="P38" s="725" t="s">
        <v>33</v>
      </c>
      <c r="Q38" s="725"/>
      <c r="R38" s="725"/>
      <c r="S38" s="726"/>
      <c r="T38" s="730">
        <f>T34-P34</f>
        <v>0</v>
      </c>
      <c r="U38" s="731"/>
      <c r="X38" s="725" t="s">
        <v>34</v>
      </c>
      <c r="Y38" s="725"/>
      <c r="Z38" s="725"/>
      <c r="AA38" s="727"/>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699" t="str">
        <f>'Cover Sheet'!C3</f>
        <v>Hull Dance</v>
      </c>
      <c r="E1" s="700"/>
      <c r="F1" s="88"/>
      <c r="G1" s="52"/>
      <c r="H1" s="39"/>
    </row>
    <row r="2" spans="1:28" x14ac:dyDescent="0.25">
      <c r="A2" s="47"/>
      <c r="B2" s="47"/>
      <c r="C2" s="47"/>
      <c r="D2" s="47"/>
      <c r="E2" s="47"/>
      <c r="F2" s="89"/>
      <c r="G2" s="52"/>
      <c r="H2" s="39"/>
    </row>
    <row r="3" spans="1:28" x14ac:dyDescent="0.25">
      <c r="A3" s="47"/>
      <c r="B3" s="47"/>
      <c r="C3" s="48" t="s">
        <v>10</v>
      </c>
      <c r="D3" s="701" t="str">
        <f>'Cover Sheet'!C5</f>
        <v>number</v>
      </c>
      <c r="E3" s="702"/>
      <c r="F3" s="88"/>
      <c r="G3" s="708"/>
      <c r="H3" s="708"/>
      <c r="I3" s="703"/>
      <c r="J3" s="703"/>
      <c r="K3" s="703"/>
      <c r="L3" s="703"/>
      <c r="M3" s="703"/>
      <c r="N3" s="703"/>
    </row>
    <row r="4" spans="1:28" x14ac:dyDescent="0.25">
      <c r="A4" s="47"/>
      <c r="B4" s="47"/>
      <c r="C4" s="48"/>
      <c r="D4" s="51"/>
      <c r="E4" s="51"/>
      <c r="F4" s="88"/>
      <c r="G4" s="52"/>
      <c r="H4" s="49"/>
      <c r="I4" s="53"/>
      <c r="J4" s="94"/>
      <c r="K4" s="43"/>
      <c r="L4" s="41"/>
      <c r="M4" s="53"/>
      <c r="N4" s="98"/>
    </row>
    <row r="5" spans="1:28" x14ac:dyDescent="0.25">
      <c r="A5" s="47"/>
      <c r="B5" s="47"/>
      <c r="C5" s="48"/>
      <c r="D5" s="704" t="str">
        <f>SUMMARY!O12</f>
        <v>Miscellaneous</v>
      </c>
      <c r="E5" s="705"/>
      <c r="F5" s="709" t="s">
        <v>27</v>
      </c>
      <c r="G5" s="710"/>
      <c r="H5" s="710"/>
      <c r="I5" s="710"/>
      <c r="J5" s="710"/>
      <c r="K5" s="710"/>
      <c r="L5" s="711"/>
      <c r="M5" s="42"/>
      <c r="N5" s="712" t="s">
        <v>28</v>
      </c>
      <c r="O5" s="713"/>
      <c r="P5" s="713"/>
      <c r="Q5" s="713"/>
      <c r="R5" s="713"/>
      <c r="S5" s="713"/>
      <c r="T5" s="714"/>
      <c r="U5" s="79"/>
      <c r="V5" s="722" t="s">
        <v>29</v>
      </c>
      <c r="W5" s="723"/>
      <c r="X5" s="723"/>
      <c r="Y5" s="723"/>
      <c r="Z5" s="723"/>
      <c r="AA5" s="723"/>
      <c r="AB5" s="724"/>
    </row>
    <row r="6" spans="1:28" x14ac:dyDescent="0.25">
      <c r="A6" s="47"/>
      <c r="B6" s="47"/>
      <c r="C6" s="47"/>
      <c r="D6" s="47"/>
      <c r="E6" s="47"/>
      <c r="F6" s="716" t="s">
        <v>17</v>
      </c>
      <c r="G6" s="717"/>
      <c r="H6" s="717"/>
      <c r="I6" s="54"/>
      <c r="J6" s="718" t="s">
        <v>18</v>
      </c>
      <c r="K6" s="718"/>
      <c r="L6" s="719"/>
      <c r="M6" s="55"/>
      <c r="N6" s="716" t="s">
        <v>17</v>
      </c>
      <c r="O6" s="717"/>
      <c r="P6" s="717"/>
      <c r="R6" s="718" t="s">
        <v>18</v>
      </c>
      <c r="S6" s="718"/>
      <c r="T6" s="719"/>
      <c r="U6" s="79"/>
      <c r="V6" s="716" t="s">
        <v>17</v>
      </c>
      <c r="W6" s="717"/>
      <c r="X6" s="717"/>
      <c r="Y6" s="79"/>
      <c r="Z6" s="718" t="s">
        <v>18</v>
      </c>
      <c r="AA6" s="718"/>
      <c r="AB6" s="719"/>
    </row>
    <row r="7" spans="1:28" ht="32.25" customHeight="1" thickBot="1" x14ac:dyDescent="0.3">
      <c r="A7" s="56" t="s">
        <v>0</v>
      </c>
      <c r="B7" s="57"/>
      <c r="C7" s="706" t="s">
        <v>8</v>
      </c>
      <c r="D7" s="706"/>
      <c r="E7" s="706"/>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707"/>
      <c r="D8" s="707"/>
      <c r="E8" s="707"/>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698"/>
      <c r="D9" s="698"/>
      <c r="E9" s="698"/>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698"/>
      <c r="D10" s="698"/>
      <c r="E10" s="698"/>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698"/>
      <c r="D11" s="698"/>
      <c r="E11" s="698"/>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698"/>
      <c r="D12" s="698"/>
      <c r="E12" s="698"/>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698"/>
      <c r="D13" s="698"/>
      <c r="E13" s="698"/>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698"/>
      <c r="D14" s="698"/>
      <c r="E14" s="698"/>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698"/>
      <c r="D15" s="698"/>
      <c r="E15" s="698"/>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698"/>
      <c r="D16" s="698"/>
      <c r="E16" s="698"/>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698"/>
      <c r="D17" s="698"/>
      <c r="E17" s="698"/>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698"/>
      <c r="D18" s="698"/>
      <c r="E18" s="698"/>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698"/>
      <c r="D19" s="698"/>
      <c r="E19" s="698"/>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698"/>
      <c r="D20" s="698"/>
      <c r="E20" s="698"/>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698"/>
      <c r="D21" s="698"/>
      <c r="E21" s="698"/>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698"/>
      <c r="D22" s="698"/>
      <c r="E22" s="698"/>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698"/>
      <c r="D23" s="698"/>
      <c r="E23" s="698"/>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698"/>
      <c r="D24" s="698"/>
      <c r="E24" s="698"/>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698"/>
      <c r="D25" s="698"/>
      <c r="E25" s="698"/>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698"/>
      <c r="D26" s="698"/>
      <c r="E26" s="698"/>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698"/>
      <c r="D27" s="698"/>
      <c r="E27" s="698"/>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698"/>
      <c r="D28" s="698"/>
      <c r="E28" s="698"/>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698"/>
      <c r="D29" s="698"/>
      <c r="E29" s="698"/>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698"/>
      <c r="D30" s="698"/>
      <c r="E30" s="698"/>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698"/>
      <c r="D31" s="698"/>
      <c r="E31" s="698"/>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698"/>
      <c r="D32" s="698"/>
      <c r="E32" s="698"/>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715"/>
      <c r="D33" s="715"/>
      <c r="E33" s="715"/>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720" t="s">
        <v>26</v>
      </c>
      <c r="G34" s="721"/>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725" t="s">
        <v>32</v>
      </c>
      <c r="I38" s="725"/>
      <c r="J38" s="725"/>
      <c r="K38" s="726"/>
      <c r="L38" s="728">
        <f>SUM(L34-H34)</f>
        <v>0</v>
      </c>
      <c r="M38" s="729"/>
      <c r="P38" s="725" t="s">
        <v>33</v>
      </c>
      <c r="Q38" s="725"/>
      <c r="R38" s="725"/>
      <c r="S38" s="726"/>
      <c r="T38" s="730">
        <f>T34-P34</f>
        <v>0</v>
      </c>
      <c r="U38" s="731"/>
      <c r="X38" s="725" t="s">
        <v>34</v>
      </c>
      <c r="Y38" s="725"/>
      <c r="Z38" s="725"/>
      <c r="AA38" s="727"/>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E97"/>
  <sheetViews>
    <sheetView workbookViewId="0">
      <selection activeCell="C7" sqref="C7"/>
    </sheetView>
  </sheetViews>
  <sheetFormatPr defaultRowHeight="15" x14ac:dyDescent="0.25"/>
  <cols>
    <col min="1" max="1" width="15.7109375" bestFit="1" customWidth="1"/>
    <col min="2" max="2" width="15.7109375" customWidth="1"/>
  </cols>
  <sheetData>
    <row r="1" spans="1:5" x14ac:dyDescent="0.25">
      <c r="A1" t="str">
        <f>+'Cover Sheet'!C5</f>
        <v>number</v>
      </c>
      <c r="C1" t="s">
        <v>387</v>
      </c>
      <c r="D1" t="s">
        <v>388</v>
      </c>
      <c r="E1" t="s">
        <v>389</v>
      </c>
    </row>
    <row r="2" spans="1:5" x14ac:dyDescent="0.25">
      <c r="A2" t="s">
        <v>302</v>
      </c>
      <c r="B2" t="str">
        <f>+LEFT(A2,11)&amp;$A$1</f>
        <v>ZK101.K200.number</v>
      </c>
      <c r="C2">
        <f>+IFERROR(VLOOKUP(B2,'[1]TB calc'!$AA:$AB,2,FALSE),0)</f>
        <v>0</v>
      </c>
      <c r="D2">
        <f>+IFERROR(VLOOKUP(B2,'[1]TB calc'!$AH:$AI,2,FALSE),0)</f>
        <v>0</v>
      </c>
      <c r="E2">
        <f>+IFERROR(VLOOKUP(B2,'[1]Paste encumbrances into this sh'!$AF:$AG,2,FALSE),0)</f>
        <v>0</v>
      </c>
    </row>
    <row r="3" spans="1:5" x14ac:dyDescent="0.25">
      <c r="A3" t="s">
        <v>289</v>
      </c>
      <c r="B3" t="str">
        <f t="shared" ref="B3:B66" si="0">+LEFT(A3,11)&amp;$A$1</f>
        <v>ZK101.K207.number</v>
      </c>
      <c r="C3">
        <f>+IFERROR(VLOOKUP(B3,'[1]TB calc'!$AA:$AB,2,FALSE),0)</f>
        <v>0</v>
      </c>
      <c r="D3">
        <f>+IFERROR(VLOOKUP(B3,'[1]TB calc'!$AH:$AI,2,FALSE),0)</f>
        <v>0</v>
      </c>
      <c r="E3">
        <f>+IFERROR(VLOOKUP(B3,'[1]Paste encumbrances into this sh'!$AF:$AG,2,FALSE),0)</f>
        <v>0</v>
      </c>
    </row>
    <row r="4" spans="1:5" x14ac:dyDescent="0.25">
      <c r="A4" t="s">
        <v>290</v>
      </c>
      <c r="B4" t="str">
        <f t="shared" si="0"/>
        <v>ZK101.K208.number</v>
      </c>
      <c r="C4">
        <f>+IFERROR(VLOOKUP(B4,'[1]TB calc'!$AA:$AB,2,FALSE),0)</f>
        <v>0</v>
      </c>
      <c r="D4">
        <f>+IFERROR(VLOOKUP(B4,'[1]TB calc'!$AH:$AI,2,FALSE),0)</f>
        <v>0</v>
      </c>
      <c r="E4">
        <f>+IFERROR(VLOOKUP(B4,'[1]Paste encumbrances into this sh'!$AF:$AG,2,FALSE),0)</f>
        <v>0</v>
      </c>
    </row>
    <row r="5" spans="1:5" x14ac:dyDescent="0.25">
      <c r="A5" t="s">
        <v>291</v>
      </c>
      <c r="B5" t="str">
        <f t="shared" si="0"/>
        <v>ZK101.K209.number</v>
      </c>
      <c r="C5">
        <f>+IFERROR(VLOOKUP(B5,'[1]TB calc'!$AA:$AB,2,FALSE),0)</f>
        <v>0</v>
      </c>
      <c r="D5">
        <f>+IFERROR(VLOOKUP(B5,'[1]TB calc'!$AH:$AI,2,FALSE),0)</f>
        <v>0</v>
      </c>
      <c r="E5">
        <f>+IFERROR(VLOOKUP(B5,'[1]Paste encumbrances into this sh'!$AF:$AG,2,FALSE),0)</f>
        <v>0</v>
      </c>
    </row>
    <row r="6" spans="1:5" x14ac:dyDescent="0.25">
      <c r="A6" t="s">
        <v>292</v>
      </c>
      <c r="B6" t="str">
        <f t="shared" si="0"/>
        <v>ZK101.K210.number</v>
      </c>
      <c r="C6">
        <f>+IFERROR(VLOOKUP(B6,'[1]TB calc'!$AA:$AB,2,FALSE),0)</f>
        <v>0</v>
      </c>
      <c r="D6">
        <f>+IFERROR(VLOOKUP(B6,'[1]TB calc'!$AH:$AI,2,FALSE),0)</f>
        <v>0</v>
      </c>
      <c r="E6">
        <f>+IFERROR(VLOOKUP(B6,'[1]Paste encumbrances into this sh'!$AF:$AG,2,FALSE),0)</f>
        <v>0</v>
      </c>
    </row>
    <row r="7" spans="1:5" x14ac:dyDescent="0.25">
      <c r="A7" t="s">
        <v>293</v>
      </c>
      <c r="B7" t="str">
        <f t="shared" si="0"/>
        <v>ZK101.K211.number</v>
      </c>
      <c r="C7">
        <f>+IFERROR(VLOOKUP(B7,'[1]TB calc'!$AA:$AB,2,FALSE),0)</f>
        <v>0</v>
      </c>
      <c r="D7">
        <f>+IFERROR(VLOOKUP(B7,'[1]TB calc'!$AH:$AI,2,FALSE),0)</f>
        <v>0</v>
      </c>
      <c r="E7">
        <f>+IFERROR(VLOOKUP(B7,'[1]Paste encumbrances into this sh'!$AF:$AG,2,FALSE),0)</f>
        <v>0</v>
      </c>
    </row>
    <row r="8" spans="1:5" x14ac:dyDescent="0.25">
      <c r="A8" t="s">
        <v>294</v>
      </c>
      <c r="B8" t="str">
        <f t="shared" si="0"/>
        <v>ZK101.K212.number</v>
      </c>
      <c r="C8">
        <f>+IFERROR(VLOOKUP(B8,'[1]TB calc'!$AA:$AB,2,FALSE),0)</f>
        <v>0</v>
      </c>
      <c r="D8">
        <f>+IFERROR(VLOOKUP(B8,'[1]TB calc'!$AH:$AI,2,FALSE),0)</f>
        <v>0</v>
      </c>
      <c r="E8">
        <f>+IFERROR(VLOOKUP(B8,'[1]Paste encumbrances into this sh'!$AF:$AG,2,FALSE),0)</f>
        <v>0</v>
      </c>
    </row>
    <row r="9" spans="1:5" x14ac:dyDescent="0.25">
      <c r="A9" t="s">
        <v>295</v>
      </c>
      <c r="B9" t="str">
        <f t="shared" si="0"/>
        <v>ZK101.K213.number</v>
      </c>
      <c r="C9">
        <f>+IFERROR(VLOOKUP(B9,'[1]TB calc'!$AA:$AB,2,FALSE),0)</f>
        <v>0</v>
      </c>
      <c r="D9">
        <f>+IFERROR(VLOOKUP(B9,'[1]TB calc'!$AH:$AI,2,FALSE),0)</f>
        <v>0</v>
      </c>
      <c r="E9">
        <f>+IFERROR(VLOOKUP(B9,'[1]Paste encumbrances into this sh'!$AF:$AG,2,FALSE),0)</f>
        <v>0</v>
      </c>
    </row>
    <row r="10" spans="1:5" x14ac:dyDescent="0.25">
      <c r="A10" t="s">
        <v>296</v>
      </c>
      <c r="B10" t="str">
        <f t="shared" si="0"/>
        <v>ZK101.K214.number</v>
      </c>
      <c r="C10">
        <f>+IFERROR(VLOOKUP(B10,'[1]TB calc'!$AA:$AB,2,FALSE),0)</f>
        <v>0</v>
      </c>
      <c r="D10">
        <f>+IFERROR(VLOOKUP(B10,'[1]TB calc'!$AH:$AI,2,FALSE),0)</f>
        <v>0</v>
      </c>
      <c r="E10">
        <f>+IFERROR(VLOOKUP(B10,'[1]Paste encumbrances into this sh'!$AF:$AG,2,FALSE),0)</f>
        <v>0</v>
      </c>
    </row>
    <row r="11" spans="1:5" x14ac:dyDescent="0.25">
      <c r="A11" t="s">
        <v>297</v>
      </c>
      <c r="B11" t="str">
        <f t="shared" si="0"/>
        <v>ZK101.K215.number</v>
      </c>
      <c r="C11">
        <f>+IFERROR(VLOOKUP(B11,'[1]TB calc'!$AA:$AB,2,FALSE),0)</f>
        <v>0</v>
      </c>
      <c r="D11">
        <f>+IFERROR(VLOOKUP(B11,'[1]TB calc'!$AH:$AI,2,FALSE),0)</f>
        <v>0</v>
      </c>
      <c r="E11">
        <f>+IFERROR(VLOOKUP(B11,'[1]Paste encumbrances into this sh'!$AF:$AG,2,FALSE),0)</f>
        <v>0</v>
      </c>
    </row>
    <row r="12" spans="1:5" x14ac:dyDescent="0.25">
      <c r="A12" t="s">
        <v>298</v>
      </c>
      <c r="B12" t="str">
        <f t="shared" si="0"/>
        <v>ZK101.K216.number</v>
      </c>
      <c r="C12">
        <f>+IFERROR(VLOOKUP(B12,'[1]TB calc'!$AA:$AB,2,FALSE),0)</f>
        <v>0</v>
      </c>
      <c r="D12">
        <f>+IFERROR(VLOOKUP(B12,'[1]TB calc'!$AH:$AI,2,FALSE),0)</f>
        <v>0</v>
      </c>
      <c r="E12">
        <f>+IFERROR(VLOOKUP(B12,'[1]Paste encumbrances into this sh'!$AF:$AG,2,FALSE),0)</f>
        <v>0</v>
      </c>
    </row>
    <row r="13" spans="1:5" x14ac:dyDescent="0.25">
      <c r="A13" t="s">
        <v>299</v>
      </c>
      <c r="B13" t="str">
        <f t="shared" si="0"/>
        <v>ZK101.K217.number</v>
      </c>
      <c r="C13">
        <f>+IFERROR(VLOOKUP(B13,'[1]TB calc'!$AA:$AB,2,FALSE),0)</f>
        <v>0</v>
      </c>
      <c r="D13">
        <f>+IFERROR(VLOOKUP(B13,'[1]TB calc'!$AH:$AI,2,FALSE),0)</f>
        <v>0</v>
      </c>
      <c r="E13">
        <f>+IFERROR(VLOOKUP(B13,'[1]Paste encumbrances into this sh'!$AF:$AG,2,FALSE),0)</f>
        <v>0</v>
      </c>
    </row>
    <row r="14" spans="1:5" x14ac:dyDescent="0.25">
      <c r="A14" t="s">
        <v>300</v>
      </c>
      <c r="B14" t="str">
        <f t="shared" si="0"/>
        <v>ZK101.K218.number</v>
      </c>
      <c r="C14">
        <f>+IFERROR(VLOOKUP(B14,'[1]TB calc'!$AA:$AB,2,FALSE),0)</f>
        <v>0</v>
      </c>
      <c r="D14">
        <f>+IFERROR(VLOOKUP(B14,'[1]TB calc'!$AH:$AI,2,FALSE),0)</f>
        <v>0</v>
      </c>
      <c r="E14">
        <f>+IFERROR(VLOOKUP(B14,'[1]Paste encumbrances into this sh'!$AF:$AG,2,FALSE),0)</f>
        <v>0</v>
      </c>
    </row>
    <row r="15" spans="1:5" x14ac:dyDescent="0.25">
      <c r="A15" t="s">
        <v>301</v>
      </c>
      <c r="B15" t="str">
        <f t="shared" si="0"/>
        <v>ZK101.K219.number</v>
      </c>
      <c r="C15">
        <f>+IFERROR(VLOOKUP(B15,'[1]TB calc'!$AA:$AB,2,FALSE),0)</f>
        <v>0</v>
      </c>
      <c r="D15">
        <f>+IFERROR(VLOOKUP(B15,'[1]TB calc'!$AH:$AI,2,FALSE),0)</f>
        <v>0</v>
      </c>
      <c r="E15">
        <f>+IFERROR(VLOOKUP(B15,'[1]Paste encumbrances into this sh'!$AF:$AG,2,FALSE),0)</f>
        <v>0</v>
      </c>
    </row>
    <row r="16" spans="1:5" x14ac:dyDescent="0.25">
      <c r="A16" t="s">
        <v>306</v>
      </c>
      <c r="B16" t="str">
        <f t="shared" si="0"/>
        <v>ZK102.K115.number</v>
      </c>
      <c r="C16">
        <f>+IFERROR(VLOOKUP(B16,'[1]TB calc'!$AA:$AB,2,FALSE),0)</f>
        <v>0</v>
      </c>
      <c r="D16">
        <f>+IFERROR(VLOOKUP(B16,'[1]TB calc'!$AH:$AI,2,FALSE),0)</f>
        <v>0</v>
      </c>
      <c r="E16">
        <f>+IFERROR(VLOOKUP(B16,'[1]Paste encumbrances into this sh'!$AF:$AG,2,FALSE),0)</f>
        <v>0</v>
      </c>
    </row>
    <row r="17" spans="1:5" x14ac:dyDescent="0.25">
      <c r="A17" t="s">
        <v>307</v>
      </c>
      <c r="B17" t="str">
        <f t="shared" si="0"/>
        <v>ZK102.K116.number</v>
      </c>
      <c r="C17">
        <f>+IFERROR(VLOOKUP(B17,'[1]TB calc'!$AA:$AB,2,FALSE),0)</f>
        <v>0</v>
      </c>
      <c r="D17">
        <f>+IFERROR(VLOOKUP(B17,'[1]TB calc'!$AH:$AI,2,FALSE),0)</f>
        <v>0</v>
      </c>
      <c r="E17">
        <f>+IFERROR(VLOOKUP(B17,'[1]Paste encumbrances into this sh'!$AF:$AG,2,FALSE),0)</f>
        <v>0</v>
      </c>
    </row>
    <row r="18" spans="1:5" x14ac:dyDescent="0.25">
      <c r="A18" t="s">
        <v>305</v>
      </c>
      <c r="B18" t="str">
        <f t="shared" si="0"/>
        <v>ZK102.K201.number</v>
      </c>
      <c r="C18">
        <f>+IFERROR(VLOOKUP(B18,'[1]TB calc'!$AA:$AB,2,FALSE),0)</f>
        <v>0</v>
      </c>
      <c r="D18">
        <f>+IFERROR(VLOOKUP(B18,'[1]TB calc'!$AH:$AI,2,FALSE),0)</f>
        <v>0</v>
      </c>
      <c r="E18">
        <f>+IFERROR(VLOOKUP(B18,'[1]Paste encumbrances into this sh'!$AF:$AG,2,FALSE),0)</f>
        <v>0</v>
      </c>
    </row>
    <row r="19" spans="1:5" x14ac:dyDescent="0.25">
      <c r="A19" t="s">
        <v>308</v>
      </c>
      <c r="B19" t="str">
        <f t="shared" si="0"/>
        <v>ZK102.K202.number</v>
      </c>
      <c r="C19">
        <f>+IFERROR(VLOOKUP(B19,'[1]TB calc'!$AA:$AB,2,FALSE),0)</f>
        <v>0</v>
      </c>
      <c r="D19">
        <f>+IFERROR(VLOOKUP(B19,'[1]TB calc'!$AH:$AI,2,FALSE),0)</f>
        <v>0</v>
      </c>
      <c r="E19">
        <f>+IFERROR(VLOOKUP(B19,'[1]Paste encumbrances into this sh'!$AF:$AG,2,FALSE),0)</f>
        <v>0</v>
      </c>
    </row>
    <row r="20" spans="1:5" x14ac:dyDescent="0.25">
      <c r="A20" t="s">
        <v>309</v>
      </c>
      <c r="B20" t="str">
        <f t="shared" si="0"/>
        <v>ZK102.K203.number</v>
      </c>
      <c r="C20">
        <f>+IFERROR(VLOOKUP(B20,'[1]TB calc'!$AA:$AB,2,FALSE),0)</f>
        <v>0</v>
      </c>
      <c r="D20">
        <f>+IFERROR(VLOOKUP(B20,'[1]TB calc'!$AH:$AI,2,FALSE),0)</f>
        <v>0</v>
      </c>
      <c r="E20">
        <f>+IFERROR(VLOOKUP(B20,'[1]Paste encumbrances into this sh'!$AF:$AG,2,FALSE),0)</f>
        <v>0</v>
      </c>
    </row>
    <row r="21" spans="1:5" x14ac:dyDescent="0.25">
      <c r="A21" t="s">
        <v>310</v>
      </c>
      <c r="B21" t="str">
        <f t="shared" si="0"/>
        <v>ZK103.K161.number</v>
      </c>
      <c r="C21">
        <f>+IFERROR(VLOOKUP(B21,'[1]TB calc'!$AA:$AB,2,FALSE),0)</f>
        <v>0</v>
      </c>
      <c r="D21">
        <f>+IFERROR(VLOOKUP(B21,'[1]TB calc'!$AH:$AI,2,FALSE),0)</f>
        <v>0</v>
      </c>
      <c r="E21">
        <f>+IFERROR(VLOOKUP(B21,'[1]Paste encumbrances into this sh'!$AF:$AG,2,FALSE),0)</f>
        <v>0</v>
      </c>
    </row>
    <row r="22" spans="1:5" x14ac:dyDescent="0.25">
      <c r="A22" t="s">
        <v>311</v>
      </c>
      <c r="B22" t="str">
        <f t="shared" si="0"/>
        <v>ZK103.K223.number</v>
      </c>
      <c r="C22">
        <f>+IFERROR(VLOOKUP(B22,'[1]TB calc'!$AA:$AB,2,FALSE),0)</f>
        <v>0</v>
      </c>
      <c r="D22">
        <f>+IFERROR(VLOOKUP(B22,'[1]TB calc'!$AH:$AI,2,FALSE),0)</f>
        <v>0</v>
      </c>
      <c r="E22">
        <f>+IFERROR(VLOOKUP(B22,'[1]Paste encumbrances into this sh'!$AF:$AG,2,FALSE),0)</f>
        <v>0</v>
      </c>
    </row>
    <row r="23" spans="1:5" x14ac:dyDescent="0.25">
      <c r="A23" t="s">
        <v>312</v>
      </c>
      <c r="B23" t="str">
        <f t="shared" si="0"/>
        <v>ZK103.K224.number</v>
      </c>
      <c r="C23">
        <f>+IFERROR(VLOOKUP(B23,'[1]TB calc'!$AA:$AB,2,FALSE),0)</f>
        <v>0</v>
      </c>
      <c r="D23">
        <f>+IFERROR(VLOOKUP(B23,'[1]TB calc'!$AH:$AI,2,FALSE),0)</f>
        <v>0</v>
      </c>
      <c r="E23">
        <f>+IFERROR(VLOOKUP(B23,'[1]Paste encumbrances into this sh'!$AF:$AG,2,FALSE),0)</f>
        <v>0</v>
      </c>
    </row>
    <row r="24" spans="1:5" x14ac:dyDescent="0.25">
      <c r="A24" t="s">
        <v>313</v>
      </c>
      <c r="B24" t="str">
        <f t="shared" si="0"/>
        <v>ZK103.K225.number</v>
      </c>
      <c r="C24">
        <f>+IFERROR(VLOOKUP(B24,'[1]TB calc'!$AA:$AB,2,FALSE),0)</f>
        <v>0</v>
      </c>
      <c r="D24">
        <f>+IFERROR(VLOOKUP(B24,'[1]TB calc'!$AH:$AI,2,FALSE),0)</f>
        <v>0</v>
      </c>
      <c r="E24">
        <f>+IFERROR(VLOOKUP(B24,'[1]Paste encumbrances into this sh'!$AF:$AG,2,FALSE),0)</f>
        <v>0</v>
      </c>
    </row>
    <row r="25" spans="1:5" x14ac:dyDescent="0.25">
      <c r="A25" t="s">
        <v>314</v>
      </c>
      <c r="B25" t="str">
        <f t="shared" si="0"/>
        <v>ZK103.K226.number</v>
      </c>
      <c r="C25">
        <f>+IFERROR(VLOOKUP(B25,'[1]TB calc'!$AA:$AB,2,FALSE),0)</f>
        <v>0</v>
      </c>
      <c r="D25">
        <f>+IFERROR(VLOOKUP(B25,'[1]TB calc'!$AH:$AI,2,FALSE),0)</f>
        <v>0</v>
      </c>
      <c r="E25">
        <f>+IFERROR(VLOOKUP(B25,'[1]Paste encumbrances into this sh'!$AF:$AG,2,FALSE),0)</f>
        <v>0</v>
      </c>
    </row>
    <row r="26" spans="1:5" x14ac:dyDescent="0.25">
      <c r="A26" t="s">
        <v>315</v>
      </c>
      <c r="B26" t="str">
        <f t="shared" si="0"/>
        <v>ZK103.K227.number</v>
      </c>
      <c r="C26">
        <f>+IFERROR(VLOOKUP(B26,'[1]TB calc'!$AA:$AB,2,FALSE),0)</f>
        <v>0</v>
      </c>
      <c r="D26">
        <f>+IFERROR(VLOOKUP(B26,'[1]TB calc'!$AH:$AI,2,FALSE),0)</f>
        <v>0</v>
      </c>
      <c r="E26">
        <f>+IFERROR(VLOOKUP(B26,'[1]Paste encumbrances into this sh'!$AF:$AG,2,FALSE),0)</f>
        <v>0</v>
      </c>
    </row>
    <row r="27" spans="1:5" x14ac:dyDescent="0.25">
      <c r="A27" t="s">
        <v>316</v>
      </c>
      <c r="B27" t="str">
        <f t="shared" si="0"/>
        <v>ZK104.K231.number</v>
      </c>
      <c r="C27">
        <f>+IFERROR(VLOOKUP(B27,'[1]TB calc'!$AA:$AB,2,FALSE),0)</f>
        <v>0</v>
      </c>
      <c r="D27">
        <f>+IFERROR(VLOOKUP(B27,'[1]TB calc'!$AH:$AI,2,FALSE),0)</f>
        <v>0</v>
      </c>
      <c r="E27">
        <f>+IFERROR(VLOOKUP(B27,'[1]Paste encumbrances into this sh'!$AF:$AG,2,FALSE),0)</f>
        <v>0</v>
      </c>
    </row>
    <row r="28" spans="1:5" x14ac:dyDescent="0.25">
      <c r="A28" t="s">
        <v>317</v>
      </c>
      <c r="B28" t="str">
        <f t="shared" si="0"/>
        <v>ZK104.K232.number</v>
      </c>
      <c r="C28">
        <f>+IFERROR(VLOOKUP(B28,'[1]TB calc'!$AA:$AB,2,FALSE),0)</f>
        <v>0</v>
      </c>
      <c r="D28">
        <f>+IFERROR(VLOOKUP(B28,'[1]TB calc'!$AH:$AI,2,FALSE),0)</f>
        <v>0</v>
      </c>
      <c r="E28">
        <f>+IFERROR(VLOOKUP(B28,'[1]Paste encumbrances into this sh'!$AF:$AG,2,FALSE),0)</f>
        <v>0</v>
      </c>
    </row>
    <row r="29" spans="1:5" x14ac:dyDescent="0.25">
      <c r="A29" t="s">
        <v>318</v>
      </c>
      <c r="B29" t="str">
        <f t="shared" si="0"/>
        <v>ZK104.K233.number</v>
      </c>
      <c r="C29">
        <f>+IFERROR(VLOOKUP(B29,'[1]TB calc'!$AA:$AB,2,FALSE),0)</f>
        <v>0</v>
      </c>
      <c r="D29">
        <f>+IFERROR(VLOOKUP(B29,'[1]TB calc'!$AH:$AI,2,FALSE),0)</f>
        <v>0</v>
      </c>
      <c r="E29">
        <f>+IFERROR(VLOOKUP(B29,'[1]Paste encumbrances into this sh'!$AF:$AG,2,FALSE),0)</f>
        <v>0</v>
      </c>
    </row>
    <row r="30" spans="1:5" x14ac:dyDescent="0.25">
      <c r="A30" t="s">
        <v>288</v>
      </c>
      <c r="B30" t="str">
        <f t="shared" si="0"/>
        <v>ZK100.K200.number</v>
      </c>
      <c r="C30">
        <f>+IFERROR(VLOOKUP(B30,'[1]TB calc'!$AA:$AB,2,FALSE),0)</f>
        <v>0</v>
      </c>
      <c r="D30">
        <f>+IFERROR(VLOOKUP(B30,'[1]TB calc'!$AH:$AI,2,FALSE),0)</f>
        <v>0</v>
      </c>
      <c r="E30">
        <f>+IFERROR(VLOOKUP(B30,'[1]Paste encumbrances into this sh'!$AF:$AG,2,FALSE),0)</f>
        <v>0</v>
      </c>
    </row>
    <row r="31" spans="1:5" x14ac:dyDescent="0.25">
      <c r="A31" t="s">
        <v>320</v>
      </c>
      <c r="B31" t="str">
        <f t="shared" si="0"/>
        <v>ZK100.K207.number</v>
      </c>
      <c r="C31">
        <f>+IFERROR(VLOOKUP(B31,'[1]TB calc'!$AA:$AB,2,FALSE),0)</f>
        <v>0</v>
      </c>
      <c r="D31">
        <f>+IFERROR(VLOOKUP(B31,'[1]TB calc'!$AH:$AI,2,FALSE),0)</f>
        <v>0</v>
      </c>
      <c r="E31">
        <f>+IFERROR(VLOOKUP(B31,'[1]Paste encumbrances into this sh'!$AF:$AG,2,FALSE),0)</f>
        <v>0</v>
      </c>
    </row>
    <row r="32" spans="1:5" x14ac:dyDescent="0.25">
      <c r="A32" t="s">
        <v>321</v>
      </c>
      <c r="B32" t="str">
        <f t="shared" si="0"/>
        <v>ZK100.K208.number</v>
      </c>
      <c r="C32">
        <f>+IFERROR(VLOOKUP(B32,'[1]TB calc'!$AA:$AB,2,FALSE),0)</f>
        <v>0</v>
      </c>
      <c r="D32">
        <f>+IFERROR(VLOOKUP(B32,'[1]TB calc'!$AH:$AI,2,FALSE),0)</f>
        <v>0</v>
      </c>
      <c r="E32">
        <f>+IFERROR(VLOOKUP(B32,'[1]Paste encumbrances into this sh'!$AF:$AG,2,FALSE),0)</f>
        <v>0</v>
      </c>
    </row>
    <row r="33" spans="1:5" x14ac:dyDescent="0.25">
      <c r="A33" t="s">
        <v>322</v>
      </c>
      <c r="B33" t="str">
        <f t="shared" si="0"/>
        <v>ZK100.K209.number</v>
      </c>
      <c r="C33">
        <f>+IFERROR(VLOOKUP(B33,'[1]TB calc'!$AA:$AB,2,FALSE),0)</f>
        <v>0</v>
      </c>
      <c r="D33">
        <f>+IFERROR(VLOOKUP(B33,'[1]TB calc'!$AH:$AI,2,FALSE),0)</f>
        <v>0</v>
      </c>
      <c r="E33">
        <f>+IFERROR(VLOOKUP(B33,'[1]Paste encumbrances into this sh'!$AF:$AG,2,FALSE),0)</f>
        <v>0</v>
      </c>
    </row>
    <row r="34" spans="1:5" x14ac:dyDescent="0.25">
      <c r="A34" t="s">
        <v>323</v>
      </c>
      <c r="B34" t="str">
        <f t="shared" si="0"/>
        <v>ZK100.K210.number</v>
      </c>
      <c r="C34">
        <f>+IFERROR(VLOOKUP(B34,'[1]TB calc'!$AA:$AB,2,FALSE),0)</f>
        <v>0</v>
      </c>
      <c r="D34">
        <f>+IFERROR(VLOOKUP(B34,'[1]TB calc'!$AH:$AI,2,FALSE),0)</f>
        <v>0</v>
      </c>
      <c r="E34">
        <f>+IFERROR(VLOOKUP(B34,'[1]Paste encumbrances into this sh'!$AF:$AG,2,FALSE),0)</f>
        <v>0</v>
      </c>
    </row>
    <row r="35" spans="1:5" x14ac:dyDescent="0.25">
      <c r="A35" t="s">
        <v>324</v>
      </c>
      <c r="B35" t="str">
        <f t="shared" si="0"/>
        <v>ZK100.K211.number</v>
      </c>
      <c r="C35">
        <f>+IFERROR(VLOOKUP(B35,'[1]TB calc'!$AA:$AB,2,FALSE),0)</f>
        <v>0</v>
      </c>
      <c r="D35">
        <f>+IFERROR(VLOOKUP(B35,'[1]TB calc'!$AH:$AI,2,FALSE),0)</f>
        <v>0</v>
      </c>
      <c r="E35">
        <f>+IFERROR(VLOOKUP(B35,'[1]Paste encumbrances into this sh'!$AF:$AG,2,FALSE),0)</f>
        <v>0</v>
      </c>
    </row>
    <row r="36" spans="1:5" x14ac:dyDescent="0.25">
      <c r="A36" t="s">
        <v>325</v>
      </c>
      <c r="B36" t="str">
        <f t="shared" si="0"/>
        <v>ZK100.K212.number</v>
      </c>
      <c r="C36">
        <f>+IFERROR(VLOOKUP(B36,'[1]TB calc'!$AA:$AB,2,FALSE),0)</f>
        <v>0</v>
      </c>
      <c r="D36">
        <f>+IFERROR(VLOOKUP(B36,'[1]TB calc'!$AH:$AI,2,FALSE),0)</f>
        <v>0</v>
      </c>
      <c r="E36">
        <f>+IFERROR(VLOOKUP(B36,'[1]Paste encumbrances into this sh'!$AF:$AG,2,FALSE),0)</f>
        <v>0</v>
      </c>
    </row>
    <row r="37" spans="1:5" x14ac:dyDescent="0.25">
      <c r="A37" t="s">
        <v>326</v>
      </c>
      <c r="B37" t="str">
        <f t="shared" si="0"/>
        <v>ZK100.K213.number</v>
      </c>
      <c r="C37">
        <f>+IFERROR(VLOOKUP(B37,'[1]TB calc'!$AA:$AB,2,FALSE),0)</f>
        <v>0</v>
      </c>
      <c r="D37">
        <f>+IFERROR(VLOOKUP(B37,'[1]TB calc'!$AH:$AI,2,FALSE),0)</f>
        <v>0</v>
      </c>
      <c r="E37">
        <f>+IFERROR(VLOOKUP(B37,'[1]Paste encumbrances into this sh'!$AF:$AG,2,FALSE),0)</f>
        <v>0</v>
      </c>
    </row>
    <row r="38" spans="1:5" x14ac:dyDescent="0.25">
      <c r="A38" t="s">
        <v>327</v>
      </c>
      <c r="B38" t="str">
        <f t="shared" si="0"/>
        <v>ZK100.K214.number</v>
      </c>
      <c r="C38">
        <f>+IFERROR(VLOOKUP(B38,'[1]TB calc'!$AA:$AB,2,FALSE),0)</f>
        <v>0</v>
      </c>
      <c r="D38">
        <f>+IFERROR(VLOOKUP(B38,'[1]TB calc'!$AH:$AI,2,FALSE),0)</f>
        <v>0</v>
      </c>
      <c r="E38">
        <f>+IFERROR(VLOOKUP(B38,'[1]Paste encumbrances into this sh'!$AF:$AG,2,FALSE),0)</f>
        <v>0</v>
      </c>
    </row>
    <row r="39" spans="1:5" x14ac:dyDescent="0.25">
      <c r="A39" t="s">
        <v>328</v>
      </c>
      <c r="B39" t="str">
        <f t="shared" si="0"/>
        <v>ZK100.K215.number</v>
      </c>
      <c r="C39">
        <f>+IFERROR(VLOOKUP(B39,'[1]TB calc'!$AA:$AB,2,FALSE),0)</f>
        <v>0</v>
      </c>
      <c r="D39">
        <f>+IFERROR(VLOOKUP(B39,'[1]TB calc'!$AH:$AI,2,FALSE),0)</f>
        <v>0</v>
      </c>
      <c r="E39">
        <f>+IFERROR(VLOOKUP(B39,'[1]Paste encumbrances into this sh'!$AF:$AG,2,FALSE),0)</f>
        <v>0</v>
      </c>
    </row>
    <row r="40" spans="1:5" x14ac:dyDescent="0.25">
      <c r="A40" t="s">
        <v>329</v>
      </c>
      <c r="B40" t="str">
        <f t="shared" si="0"/>
        <v>ZK100.K216.number</v>
      </c>
      <c r="C40">
        <f>+IFERROR(VLOOKUP(B40,'[1]TB calc'!$AA:$AB,2,FALSE),0)</f>
        <v>0</v>
      </c>
      <c r="D40">
        <f>+IFERROR(VLOOKUP(B40,'[1]TB calc'!$AH:$AI,2,FALSE),0)</f>
        <v>0</v>
      </c>
      <c r="E40">
        <f>+IFERROR(VLOOKUP(B40,'[1]Paste encumbrances into this sh'!$AF:$AG,2,FALSE),0)</f>
        <v>0</v>
      </c>
    </row>
    <row r="41" spans="1:5" x14ac:dyDescent="0.25">
      <c r="A41" t="s">
        <v>330</v>
      </c>
      <c r="B41" t="str">
        <f t="shared" si="0"/>
        <v>ZK100.K217.number</v>
      </c>
      <c r="C41">
        <f>+IFERROR(VLOOKUP(B41,'[1]TB calc'!$AA:$AB,2,FALSE),0)</f>
        <v>0</v>
      </c>
      <c r="D41">
        <f>+IFERROR(VLOOKUP(B41,'[1]TB calc'!$AH:$AI,2,FALSE),0)</f>
        <v>0</v>
      </c>
      <c r="E41">
        <f>+IFERROR(VLOOKUP(B41,'[1]Paste encumbrances into this sh'!$AF:$AG,2,FALSE),0)</f>
        <v>0</v>
      </c>
    </row>
    <row r="42" spans="1:5" x14ac:dyDescent="0.25">
      <c r="A42" t="s">
        <v>331</v>
      </c>
      <c r="B42" t="str">
        <f t="shared" si="0"/>
        <v>ZK100.K218.number</v>
      </c>
      <c r="C42">
        <f>+IFERROR(VLOOKUP(B42,'[1]TB calc'!$AA:$AB,2,FALSE),0)</f>
        <v>0</v>
      </c>
      <c r="D42">
        <f>+IFERROR(VLOOKUP(B42,'[1]TB calc'!$AH:$AI,2,FALSE),0)</f>
        <v>0</v>
      </c>
      <c r="E42">
        <f>+IFERROR(VLOOKUP(B42,'[1]Paste encumbrances into this sh'!$AF:$AG,2,FALSE),0)</f>
        <v>0</v>
      </c>
    </row>
    <row r="43" spans="1:5" x14ac:dyDescent="0.25">
      <c r="A43" t="s">
        <v>332</v>
      </c>
      <c r="B43" t="str">
        <f t="shared" si="0"/>
        <v>ZK100.K219.number</v>
      </c>
      <c r="C43">
        <f>+IFERROR(VLOOKUP(B43,'[1]TB calc'!$AA:$AB,2,FALSE),0)</f>
        <v>0</v>
      </c>
      <c r="D43">
        <f>+IFERROR(VLOOKUP(B43,'[1]TB calc'!$AH:$AI,2,FALSE),0)</f>
        <v>0</v>
      </c>
      <c r="E43">
        <f>+IFERROR(VLOOKUP(B43,'[1]Paste encumbrances into this sh'!$AF:$AG,2,FALSE),0)</f>
        <v>0</v>
      </c>
    </row>
    <row r="44" spans="1:5" x14ac:dyDescent="0.25">
      <c r="A44" t="s">
        <v>333</v>
      </c>
      <c r="B44" t="str">
        <f t="shared" si="0"/>
        <v>ZK105.K237.number</v>
      </c>
      <c r="C44">
        <f>+IFERROR(VLOOKUP(B44,'[1]TB calc'!$AA:$AB,2,FALSE),0)</f>
        <v>0</v>
      </c>
      <c r="D44">
        <f>+IFERROR(VLOOKUP(B44,'[1]TB calc'!$AH:$AI,2,FALSE),0)</f>
        <v>0</v>
      </c>
      <c r="E44">
        <f>+IFERROR(VLOOKUP(B44,'[1]Paste encumbrances into this sh'!$AF:$AG,2,FALSE),0)</f>
        <v>0</v>
      </c>
    </row>
    <row r="45" spans="1:5" x14ac:dyDescent="0.25">
      <c r="A45" t="s">
        <v>334</v>
      </c>
      <c r="B45" t="str">
        <f t="shared" si="0"/>
        <v>ZK105.K238.number</v>
      </c>
      <c r="C45">
        <f>+IFERROR(VLOOKUP(B45,'[1]TB calc'!$AA:$AB,2,FALSE),0)</f>
        <v>0</v>
      </c>
      <c r="D45">
        <f>+IFERROR(VLOOKUP(B45,'[1]TB calc'!$AH:$AI,2,FALSE),0)</f>
        <v>0</v>
      </c>
      <c r="E45">
        <f>+IFERROR(VLOOKUP(B45,'[1]Paste encumbrances into this sh'!$AF:$AG,2,FALSE),0)</f>
        <v>0</v>
      </c>
    </row>
    <row r="46" spans="1:5" x14ac:dyDescent="0.25">
      <c r="A46" t="s">
        <v>335</v>
      </c>
      <c r="B46" t="str">
        <f t="shared" si="0"/>
        <v>ZK105.K239.number</v>
      </c>
      <c r="C46">
        <f>+IFERROR(VLOOKUP(B46,'[1]TB calc'!$AA:$AB,2,FALSE),0)</f>
        <v>0</v>
      </c>
      <c r="D46">
        <f>+IFERROR(VLOOKUP(B46,'[1]TB calc'!$AH:$AI,2,FALSE),0)</f>
        <v>0</v>
      </c>
      <c r="E46">
        <f>+IFERROR(VLOOKUP(B46,'[1]Paste encumbrances into this sh'!$AF:$AG,2,FALSE),0)</f>
        <v>0</v>
      </c>
    </row>
    <row r="47" spans="1:5" x14ac:dyDescent="0.25">
      <c r="A47" t="s">
        <v>336</v>
      </c>
      <c r="B47" t="str">
        <f t="shared" si="0"/>
        <v>ZK105.K240.number</v>
      </c>
      <c r="C47">
        <f>+IFERROR(VLOOKUP(B47,'[1]TB calc'!$AA:$AB,2,FALSE),0)</f>
        <v>0</v>
      </c>
      <c r="D47">
        <f>+IFERROR(VLOOKUP(B47,'[1]TB calc'!$AH:$AI,2,FALSE),0)</f>
        <v>0</v>
      </c>
      <c r="E47">
        <f>+IFERROR(VLOOKUP(B47,'[1]Paste encumbrances into this sh'!$AF:$AG,2,FALSE),0)</f>
        <v>0</v>
      </c>
    </row>
    <row r="48" spans="1:5" x14ac:dyDescent="0.25">
      <c r="A48" t="s">
        <v>341</v>
      </c>
      <c r="B48" t="str">
        <f t="shared" si="0"/>
        <v>ZK106.K128.number</v>
      </c>
      <c r="C48">
        <f>+IFERROR(VLOOKUP(B48,'[1]TB calc'!$AA:$AB,2,FALSE),0)</f>
        <v>0</v>
      </c>
      <c r="D48">
        <f>+IFERROR(VLOOKUP(B48,'[1]TB calc'!$AH:$AI,2,FALSE),0)</f>
        <v>0</v>
      </c>
      <c r="E48">
        <f>+IFERROR(VLOOKUP(B48,'[1]Paste encumbrances into this sh'!$AF:$AG,2,FALSE),0)</f>
        <v>0</v>
      </c>
    </row>
    <row r="49" spans="1:5" x14ac:dyDescent="0.25">
      <c r="A49" t="s">
        <v>337</v>
      </c>
      <c r="B49" t="str">
        <f t="shared" si="0"/>
        <v>ZK106.K244.number</v>
      </c>
      <c r="C49">
        <f>+IFERROR(VLOOKUP(B49,'[1]TB calc'!$AA:$AB,2,FALSE),0)</f>
        <v>0</v>
      </c>
      <c r="D49">
        <f>+IFERROR(VLOOKUP(B49,'[1]TB calc'!$AH:$AI,2,FALSE),0)</f>
        <v>0</v>
      </c>
      <c r="E49">
        <f>+IFERROR(VLOOKUP(B49,'[1]Paste encumbrances into this sh'!$AF:$AG,2,FALSE),0)</f>
        <v>0</v>
      </c>
    </row>
    <row r="50" spans="1:5" x14ac:dyDescent="0.25">
      <c r="A50" t="s">
        <v>338</v>
      </c>
      <c r="B50" t="str">
        <f t="shared" si="0"/>
        <v>ZK106.K245.number</v>
      </c>
      <c r="C50">
        <f>+IFERROR(VLOOKUP(B50,'[1]TB calc'!$AA:$AB,2,FALSE),0)</f>
        <v>0</v>
      </c>
      <c r="D50">
        <f>+IFERROR(VLOOKUP(B50,'[1]TB calc'!$AH:$AI,2,FALSE),0)</f>
        <v>0</v>
      </c>
      <c r="E50">
        <f>+IFERROR(VLOOKUP(B50,'[1]Paste encumbrances into this sh'!$AF:$AG,2,FALSE),0)</f>
        <v>0</v>
      </c>
    </row>
    <row r="51" spans="1:5" x14ac:dyDescent="0.25">
      <c r="A51" t="s">
        <v>339</v>
      </c>
      <c r="B51" t="str">
        <f t="shared" si="0"/>
        <v>ZK106.K246.number</v>
      </c>
      <c r="C51">
        <f>+IFERROR(VLOOKUP(B51,'[1]TB calc'!$AA:$AB,2,FALSE),0)</f>
        <v>0</v>
      </c>
      <c r="D51">
        <f>+IFERROR(VLOOKUP(B51,'[1]TB calc'!$AH:$AI,2,FALSE),0)</f>
        <v>0</v>
      </c>
      <c r="E51">
        <f>+IFERROR(VLOOKUP(B51,'[1]Paste encumbrances into this sh'!$AF:$AG,2,FALSE),0)</f>
        <v>0</v>
      </c>
    </row>
    <row r="52" spans="1:5" x14ac:dyDescent="0.25">
      <c r="A52" t="s">
        <v>340</v>
      </c>
      <c r="B52" t="str">
        <f t="shared" si="0"/>
        <v>ZK106.K247.number</v>
      </c>
      <c r="C52">
        <f>+IFERROR(VLOOKUP(B52,'[1]TB calc'!$AA:$AB,2,FALSE),0)</f>
        <v>0</v>
      </c>
      <c r="D52">
        <f>+IFERROR(VLOOKUP(B52,'[1]TB calc'!$AH:$AI,2,FALSE),0)</f>
        <v>0</v>
      </c>
      <c r="E52">
        <f>+IFERROR(VLOOKUP(B52,'[1]Paste encumbrances into this sh'!$AF:$AG,2,FALSE),0)</f>
        <v>0</v>
      </c>
    </row>
    <row r="53" spans="1:5" x14ac:dyDescent="0.25">
      <c r="A53" t="s">
        <v>342</v>
      </c>
      <c r="B53" t="str">
        <f t="shared" si="0"/>
        <v>ZK106.K248.number</v>
      </c>
      <c r="C53">
        <f>+IFERROR(VLOOKUP(B53,'[1]TB calc'!$AA:$AB,2,FALSE),0)</f>
        <v>0</v>
      </c>
      <c r="D53">
        <f>+IFERROR(VLOOKUP(B53,'[1]TB calc'!$AH:$AI,2,FALSE),0)</f>
        <v>0</v>
      </c>
      <c r="E53">
        <f>+IFERROR(VLOOKUP(B53,'[1]Paste encumbrances into this sh'!$AF:$AG,2,FALSE),0)</f>
        <v>0</v>
      </c>
    </row>
    <row r="54" spans="1:5" x14ac:dyDescent="0.25">
      <c r="A54" t="s">
        <v>343</v>
      </c>
      <c r="B54" t="str">
        <f t="shared" si="0"/>
        <v>ZK106.K249.number</v>
      </c>
      <c r="C54">
        <f>+IFERROR(VLOOKUP(B54,'[1]TB calc'!$AA:$AB,2,FALSE),0)</f>
        <v>0</v>
      </c>
      <c r="D54">
        <f>+IFERROR(VLOOKUP(B54,'[1]TB calc'!$AH:$AI,2,FALSE),0)</f>
        <v>0</v>
      </c>
      <c r="E54">
        <f>+IFERROR(VLOOKUP(B54,'[1]Paste encumbrances into this sh'!$AF:$AG,2,FALSE),0)</f>
        <v>0</v>
      </c>
    </row>
    <row r="55" spans="1:5" x14ac:dyDescent="0.25">
      <c r="A55" t="s">
        <v>344</v>
      </c>
      <c r="B55" t="str">
        <f t="shared" si="0"/>
        <v>ZK106.K250.number</v>
      </c>
      <c r="C55">
        <f>+IFERROR(VLOOKUP(B55,'[1]TB calc'!$AA:$AB,2,FALSE),0)</f>
        <v>0</v>
      </c>
      <c r="D55">
        <f>+IFERROR(VLOOKUP(B55,'[1]TB calc'!$AH:$AI,2,FALSE),0)</f>
        <v>0</v>
      </c>
      <c r="E55">
        <f>+IFERROR(VLOOKUP(B55,'[1]Paste encumbrances into this sh'!$AF:$AG,2,FALSE),0)</f>
        <v>0</v>
      </c>
    </row>
    <row r="56" spans="1:5" x14ac:dyDescent="0.25">
      <c r="A56" t="s">
        <v>345</v>
      </c>
      <c r="B56" t="str">
        <f t="shared" si="0"/>
        <v>ZK106.K251.number</v>
      </c>
      <c r="C56">
        <f>+IFERROR(VLOOKUP(B56,'[1]TB calc'!$AA:$AB,2,FALSE),0)</f>
        <v>0</v>
      </c>
      <c r="D56">
        <f>+IFERROR(VLOOKUP(B56,'[1]TB calc'!$AH:$AI,2,FALSE),0)</f>
        <v>0</v>
      </c>
      <c r="E56">
        <f>+IFERROR(VLOOKUP(B56,'[1]Paste encumbrances into this sh'!$AF:$AG,2,FALSE),0)</f>
        <v>0</v>
      </c>
    </row>
    <row r="57" spans="1:5" x14ac:dyDescent="0.25">
      <c r="A57" t="s">
        <v>346</v>
      </c>
      <c r="B57" t="str">
        <f t="shared" si="0"/>
        <v>ZK106.K252.number</v>
      </c>
      <c r="C57">
        <f>+IFERROR(VLOOKUP(B57,'[1]TB calc'!$AA:$AB,2,FALSE),0)</f>
        <v>0</v>
      </c>
      <c r="D57">
        <f>+IFERROR(VLOOKUP(B57,'[1]TB calc'!$AH:$AI,2,FALSE),0)</f>
        <v>0</v>
      </c>
      <c r="E57">
        <f>+IFERROR(VLOOKUP(B57,'[1]Paste encumbrances into this sh'!$AF:$AG,2,FALSE),0)</f>
        <v>0</v>
      </c>
    </row>
    <row r="58" spans="1:5" x14ac:dyDescent="0.25">
      <c r="A58" t="s">
        <v>347</v>
      </c>
      <c r="B58" t="str">
        <f t="shared" si="0"/>
        <v>ZK106.K253.number</v>
      </c>
      <c r="C58">
        <f>+IFERROR(VLOOKUP(B58,'[1]TB calc'!$AA:$AB,2,FALSE),0)</f>
        <v>0</v>
      </c>
      <c r="D58">
        <f>+IFERROR(VLOOKUP(B58,'[1]TB calc'!$AH:$AI,2,FALSE),0)</f>
        <v>0</v>
      </c>
      <c r="E58">
        <f>+IFERROR(VLOOKUP(B58,'[1]Paste encumbrances into this sh'!$AF:$AG,2,FALSE),0)</f>
        <v>0</v>
      </c>
    </row>
    <row r="59" spans="1:5" x14ac:dyDescent="0.25">
      <c r="A59" t="s">
        <v>348</v>
      </c>
      <c r="B59" t="str">
        <f t="shared" si="0"/>
        <v>ZK107.K136.number</v>
      </c>
      <c r="C59">
        <f>+IFERROR(VLOOKUP(B59,'[1]TB calc'!$AA:$AB,2,FALSE),0)</f>
        <v>0</v>
      </c>
      <c r="D59">
        <f>+IFERROR(VLOOKUP(B59,'[1]TB calc'!$AH:$AI,2,FALSE),0)</f>
        <v>0</v>
      </c>
      <c r="E59">
        <f>+IFERROR(VLOOKUP(B59,'[1]Paste encumbrances into this sh'!$AF:$AG,2,FALSE),0)</f>
        <v>0</v>
      </c>
    </row>
    <row r="60" spans="1:5" x14ac:dyDescent="0.25">
      <c r="A60" t="s">
        <v>355</v>
      </c>
      <c r="B60" t="str">
        <f t="shared" si="0"/>
        <v>ZK107.K137.number</v>
      </c>
      <c r="C60">
        <f>+IFERROR(VLOOKUP(B60,'[1]TB calc'!$AA:$AB,2,FALSE),0)</f>
        <v>0</v>
      </c>
      <c r="D60">
        <f>+IFERROR(VLOOKUP(B60,'[1]TB calc'!$AH:$AI,2,FALSE),0)</f>
        <v>0</v>
      </c>
      <c r="E60">
        <f>+IFERROR(VLOOKUP(B60,'[1]Paste encumbrances into this sh'!$AF:$AG,2,FALSE),0)</f>
        <v>0</v>
      </c>
    </row>
    <row r="61" spans="1:5" x14ac:dyDescent="0.25">
      <c r="A61" t="s">
        <v>354</v>
      </c>
      <c r="B61" t="str">
        <f t="shared" si="0"/>
        <v>ZK107.K145.number</v>
      </c>
      <c r="C61">
        <f>+IFERROR(VLOOKUP(B61,'[1]TB calc'!$AA:$AB,2,FALSE),0)</f>
        <v>0</v>
      </c>
      <c r="D61">
        <f>+IFERROR(VLOOKUP(B61,'[1]TB calc'!$AH:$AI,2,FALSE),0)</f>
        <v>0</v>
      </c>
      <c r="E61">
        <f>+IFERROR(VLOOKUP(B61,'[1]Paste encumbrances into this sh'!$AF:$AG,2,FALSE),0)</f>
        <v>0</v>
      </c>
    </row>
    <row r="62" spans="1:5" x14ac:dyDescent="0.25">
      <c r="A62" t="s">
        <v>349</v>
      </c>
      <c r="B62" t="str">
        <f t="shared" si="0"/>
        <v>ZK107.K257.number</v>
      </c>
      <c r="C62">
        <f>+IFERROR(VLOOKUP(B62,'[1]TB calc'!$AA:$AB,2,FALSE),0)</f>
        <v>0</v>
      </c>
      <c r="D62">
        <f>+IFERROR(VLOOKUP(B62,'[1]TB calc'!$AH:$AI,2,FALSE),0)</f>
        <v>0</v>
      </c>
      <c r="E62">
        <f>+IFERROR(VLOOKUP(B62,'[1]Paste encumbrances into this sh'!$AF:$AG,2,FALSE),0)</f>
        <v>0</v>
      </c>
    </row>
    <row r="63" spans="1:5" x14ac:dyDescent="0.25">
      <c r="A63" t="s">
        <v>350</v>
      </c>
      <c r="B63" t="str">
        <f t="shared" si="0"/>
        <v>ZK107.K258.number</v>
      </c>
      <c r="C63">
        <f>+IFERROR(VLOOKUP(B63,'[1]TB calc'!$AA:$AB,2,FALSE),0)</f>
        <v>0</v>
      </c>
      <c r="D63">
        <f>+IFERROR(VLOOKUP(B63,'[1]TB calc'!$AH:$AI,2,FALSE),0)</f>
        <v>0</v>
      </c>
      <c r="E63">
        <f>+IFERROR(VLOOKUP(B63,'[1]Paste encumbrances into this sh'!$AF:$AG,2,FALSE),0)</f>
        <v>0</v>
      </c>
    </row>
    <row r="64" spans="1:5" x14ac:dyDescent="0.25">
      <c r="A64" t="s">
        <v>351</v>
      </c>
      <c r="B64" t="str">
        <f t="shared" si="0"/>
        <v>ZK107.K259.number</v>
      </c>
      <c r="C64">
        <f>+IFERROR(VLOOKUP(B64,'[1]TB calc'!$AA:$AB,2,FALSE),0)</f>
        <v>0</v>
      </c>
      <c r="D64">
        <f>+IFERROR(VLOOKUP(B64,'[1]TB calc'!$AH:$AI,2,FALSE),0)</f>
        <v>0</v>
      </c>
      <c r="E64">
        <f>+IFERROR(VLOOKUP(B64,'[1]Paste encumbrances into this sh'!$AF:$AG,2,FALSE),0)</f>
        <v>0</v>
      </c>
    </row>
    <row r="65" spans="1:5" x14ac:dyDescent="0.25">
      <c r="A65" t="s">
        <v>352</v>
      </c>
      <c r="B65" t="str">
        <f t="shared" si="0"/>
        <v>ZK107.K260.number</v>
      </c>
      <c r="C65">
        <f>+IFERROR(VLOOKUP(B65,'[1]TB calc'!$AA:$AB,2,FALSE),0)</f>
        <v>0</v>
      </c>
      <c r="D65">
        <f>+IFERROR(VLOOKUP(B65,'[1]TB calc'!$AH:$AI,2,FALSE),0)</f>
        <v>0</v>
      </c>
      <c r="E65">
        <f>+IFERROR(VLOOKUP(B65,'[1]Paste encumbrances into this sh'!$AF:$AG,2,FALSE),0)</f>
        <v>0</v>
      </c>
    </row>
    <row r="66" spans="1:5" x14ac:dyDescent="0.25">
      <c r="A66" t="s">
        <v>353</v>
      </c>
      <c r="B66" t="str">
        <f t="shared" si="0"/>
        <v>ZK107.K261.number</v>
      </c>
      <c r="C66">
        <f>+IFERROR(VLOOKUP(B66,'[1]TB calc'!$AA:$AB,2,FALSE),0)</f>
        <v>0</v>
      </c>
      <c r="D66">
        <f>+IFERROR(VLOOKUP(B66,'[1]TB calc'!$AH:$AI,2,FALSE),0)</f>
        <v>0</v>
      </c>
      <c r="E66">
        <f>+IFERROR(VLOOKUP(B66,'[1]Paste encumbrances into this sh'!$AF:$AG,2,FALSE),0)</f>
        <v>0</v>
      </c>
    </row>
    <row r="67" spans="1:5" x14ac:dyDescent="0.25">
      <c r="A67" t="s">
        <v>356</v>
      </c>
      <c r="B67" t="str">
        <f t="shared" ref="B67:B97" si="1">+LEFT(A67,11)&amp;$A$1</f>
        <v>ZK107.K265.number</v>
      </c>
      <c r="C67">
        <f>+IFERROR(VLOOKUP(B67,'[1]TB calc'!$AA:$AB,2,FALSE),0)</f>
        <v>0</v>
      </c>
      <c r="D67">
        <f>+IFERROR(VLOOKUP(B67,'[1]TB calc'!$AH:$AI,2,FALSE),0)</f>
        <v>0</v>
      </c>
      <c r="E67">
        <f>+IFERROR(VLOOKUP(B67,'[1]Paste encumbrances into this sh'!$AF:$AG,2,FALSE),0)</f>
        <v>0</v>
      </c>
    </row>
    <row r="68" spans="1:5" x14ac:dyDescent="0.25">
      <c r="A68" t="s">
        <v>357</v>
      </c>
      <c r="B68" t="str">
        <f t="shared" si="1"/>
        <v>ZK108.K162.number</v>
      </c>
      <c r="C68">
        <f>+IFERROR(VLOOKUP(B68,'[1]TB calc'!$AA:$AB,2,FALSE),0)</f>
        <v>0</v>
      </c>
      <c r="D68">
        <f>+IFERROR(VLOOKUP(B68,'[1]TB calc'!$AH:$AI,2,FALSE),0)</f>
        <v>0</v>
      </c>
      <c r="E68">
        <f>+IFERROR(VLOOKUP(B68,'[1]Paste encumbrances into this sh'!$AF:$AG,2,FALSE),0)</f>
        <v>0</v>
      </c>
    </row>
    <row r="69" spans="1:5" x14ac:dyDescent="0.25">
      <c r="A69" t="s">
        <v>358</v>
      </c>
      <c r="B69" t="str">
        <f t="shared" si="1"/>
        <v>ZK108.K266.number</v>
      </c>
      <c r="C69">
        <f>+IFERROR(VLOOKUP(B69,'[1]TB calc'!$AA:$AB,2,FALSE),0)</f>
        <v>0</v>
      </c>
      <c r="D69">
        <f>+IFERROR(VLOOKUP(B69,'[1]TB calc'!$AH:$AI,2,FALSE),0)</f>
        <v>0</v>
      </c>
      <c r="E69">
        <f>+IFERROR(VLOOKUP(B69,'[1]Paste encumbrances into this sh'!$AF:$AG,2,FALSE),0)</f>
        <v>0</v>
      </c>
    </row>
    <row r="70" spans="1:5" x14ac:dyDescent="0.25">
      <c r="A70" t="s">
        <v>361</v>
      </c>
      <c r="B70" t="str">
        <f t="shared" si="1"/>
        <v>ZK109.K138.number</v>
      </c>
      <c r="C70">
        <f>+IFERROR(VLOOKUP(B70,'[1]TB calc'!$AA:$AB,2,FALSE),0)</f>
        <v>0</v>
      </c>
      <c r="D70">
        <f>+IFERROR(VLOOKUP(B70,'[1]TB calc'!$AH:$AI,2,FALSE),0)</f>
        <v>0</v>
      </c>
      <c r="E70">
        <f>+IFERROR(VLOOKUP(B70,'[1]Paste encumbrances into this sh'!$AF:$AG,2,FALSE),0)</f>
        <v>0</v>
      </c>
    </row>
    <row r="71" spans="1:5" x14ac:dyDescent="0.25">
      <c r="A71" t="s">
        <v>362</v>
      </c>
      <c r="B71" t="str">
        <f t="shared" si="1"/>
        <v>ZK109.K158.number</v>
      </c>
      <c r="C71">
        <f>+IFERROR(VLOOKUP(B71,'[1]TB calc'!$AA:$AB,2,FALSE),0)</f>
        <v>0</v>
      </c>
      <c r="D71">
        <f>+IFERROR(VLOOKUP(B71,'[1]TB calc'!$AH:$AI,2,FALSE),0)</f>
        <v>0</v>
      </c>
      <c r="E71">
        <f>+IFERROR(VLOOKUP(B71,'[1]Paste encumbrances into this sh'!$AF:$AG,2,FALSE),0)</f>
        <v>0</v>
      </c>
    </row>
    <row r="72" spans="1:5" x14ac:dyDescent="0.25">
      <c r="A72" t="s">
        <v>363</v>
      </c>
      <c r="B72" t="str">
        <f t="shared" si="1"/>
        <v>ZK109.K159.number</v>
      </c>
      <c r="C72">
        <f>+IFERROR(VLOOKUP(B72,'[1]TB calc'!$AA:$AB,2,FALSE),0)</f>
        <v>0</v>
      </c>
      <c r="D72">
        <f>+IFERROR(VLOOKUP(B72,'[1]TB calc'!$AH:$AI,2,FALSE),0)</f>
        <v>0</v>
      </c>
      <c r="E72">
        <f>+IFERROR(VLOOKUP(B72,'[1]Paste encumbrances into this sh'!$AF:$AG,2,FALSE),0)</f>
        <v>0</v>
      </c>
    </row>
    <row r="73" spans="1:5" x14ac:dyDescent="0.25">
      <c r="A73" t="s">
        <v>359</v>
      </c>
      <c r="B73" t="str">
        <f t="shared" si="1"/>
        <v>ZK109.K270.number</v>
      </c>
      <c r="C73">
        <f>+IFERROR(VLOOKUP(B73,'[1]TB calc'!$AA:$AB,2,FALSE),0)</f>
        <v>0</v>
      </c>
      <c r="D73">
        <f>+IFERROR(VLOOKUP(B73,'[1]TB calc'!$AH:$AI,2,FALSE),0)</f>
        <v>0</v>
      </c>
      <c r="E73">
        <f>+IFERROR(VLOOKUP(B73,'[1]Paste encumbrances into this sh'!$AF:$AG,2,FALSE),0)</f>
        <v>0</v>
      </c>
    </row>
    <row r="74" spans="1:5" x14ac:dyDescent="0.25">
      <c r="A74" t="s">
        <v>360</v>
      </c>
      <c r="B74" t="str">
        <f t="shared" si="1"/>
        <v>ZK109.K271.number</v>
      </c>
      <c r="C74">
        <f>+IFERROR(VLOOKUP(B74,'[1]TB calc'!$AA:$AB,2,FALSE),0)</f>
        <v>0</v>
      </c>
      <c r="D74">
        <f>+IFERROR(VLOOKUP(B74,'[1]TB calc'!$AH:$AI,2,FALSE),0)</f>
        <v>0</v>
      </c>
      <c r="E74">
        <f>+IFERROR(VLOOKUP(B74,'[1]Paste encumbrances into this sh'!$AF:$AG,2,FALSE),0)</f>
        <v>0</v>
      </c>
    </row>
    <row r="75" spans="1:5" x14ac:dyDescent="0.25">
      <c r="A75" t="s">
        <v>364</v>
      </c>
      <c r="B75" t="str">
        <f t="shared" si="1"/>
        <v>ZK109.K272.number</v>
      </c>
      <c r="C75">
        <f>+IFERROR(VLOOKUP(B75,'[1]TB calc'!$AA:$AB,2,FALSE),0)</f>
        <v>0</v>
      </c>
      <c r="D75">
        <f>+IFERROR(VLOOKUP(B75,'[1]TB calc'!$AH:$AI,2,FALSE),0)</f>
        <v>0</v>
      </c>
      <c r="E75">
        <f>+IFERROR(VLOOKUP(B75,'[1]Paste encumbrances into this sh'!$AF:$AG,2,FALSE),0)</f>
        <v>0</v>
      </c>
    </row>
    <row r="76" spans="1:5" x14ac:dyDescent="0.25">
      <c r="A76" t="s">
        <v>365</v>
      </c>
      <c r="B76" t="str">
        <f t="shared" si="1"/>
        <v>ZK109.K273.number</v>
      </c>
      <c r="C76">
        <f>+IFERROR(VLOOKUP(B76,'[1]TB calc'!$AA:$AB,2,FALSE),0)</f>
        <v>0</v>
      </c>
      <c r="D76">
        <f>+IFERROR(VLOOKUP(B76,'[1]TB calc'!$AH:$AI,2,FALSE),0)</f>
        <v>0</v>
      </c>
      <c r="E76">
        <f>+IFERROR(VLOOKUP(B76,'[1]Paste encumbrances into this sh'!$AF:$AG,2,FALSE),0)</f>
        <v>0</v>
      </c>
    </row>
    <row r="77" spans="1:5" x14ac:dyDescent="0.25">
      <c r="A77" t="s">
        <v>366</v>
      </c>
      <c r="B77" t="str">
        <f t="shared" si="1"/>
        <v>ZK109.K274.number</v>
      </c>
      <c r="C77">
        <f>+IFERROR(VLOOKUP(B77,'[1]TB calc'!$AA:$AB,2,FALSE),0)</f>
        <v>0</v>
      </c>
      <c r="D77">
        <f>+IFERROR(VLOOKUP(B77,'[1]TB calc'!$AH:$AI,2,FALSE),0)</f>
        <v>0</v>
      </c>
      <c r="E77">
        <f>+IFERROR(VLOOKUP(B77,'[1]Paste encumbrances into this sh'!$AF:$AG,2,FALSE),0)</f>
        <v>0</v>
      </c>
    </row>
    <row r="78" spans="1:5" x14ac:dyDescent="0.25">
      <c r="A78" t="s">
        <v>367</v>
      </c>
      <c r="B78" t="str">
        <f t="shared" si="1"/>
        <v>ZK110.K278.number</v>
      </c>
      <c r="C78">
        <f>+IFERROR(VLOOKUP(B78,'[1]TB calc'!$AA:$AB,2,FALSE),0)</f>
        <v>0</v>
      </c>
      <c r="D78">
        <f>+IFERROR(VLOOKUP(B78,'[1]TB calc'!$AH:$AI,2,FALSE),0)</f>
        <v>0</v>
      </c>
      <c r="E78">
        <f>+IFERROR(VLOOKUP(B78,'[1]Paste encumbrances into this sh'!$AF:$AG,2,FALSE),0)</f>
        <v>0</v>
      </c>
    </row>
    <row r="79" spans="1:5" x14ac:dyDescent="0.25">
      <c r="A79" t="s">
        <v>368</v>
      </c>
      <c r="B79" t="str">
        <f t="shared" si="1"/>
        <v>ZK110.K279.number</v>
      </c>
      <c r="C79">
        <f>+IFERROR(VLOOKUP(B79,'[1]TB calc'!$AA:$AB,2,FALSE),0)</f>
        <v>0</v>
      </c>
      <c r="D79">
        <f>+IFERROR(VLOOKUP(B79,'[1]TB calc'!$AH:$AI,2,FALSE),0)</f>
        <v>0</v>
      </c>
      <c r="E79">
        <f>+IFERROR(VLOOKUP(B79,'[1]Paste encumbrances into this sh'!$AF:$AG,2,FALSE),0)</f>
        <v>0</v>
      </c>
    </row>
    <row r="80" spans="1:5" x14ac:dyDescent="0.25">
      <c r="A80" t="s">
        <v>369</v>
      </c>
      <c r="B80" t="str">
        <f t="shared" si="1"/>
        <v>ZK110.K280.number</v>
      </c>
      <c r="C80">
        <f>+IFERROR(VLOOKUP(B80,'[1]TB calc'!$AA:$AB,2,FALSE),0)</f>
        <v>0</v>
      </c>
      <c r="D80">
        <f>+IFERROR(VLOOKUP(B80,'[1]TB calc'!$AH:$AI,2,FALSE),0)</f>
        <v>0</v>
      </c>
      <c r="E80">
        <f>+IFERROR(VLOOKUP(B80,'[1]Paste encumbrances into this sh'!$AF:$AG,2,FALSE),0)</f>
        <v>0</v>
      </c>
    </row>
    <row r="81" spans="1:5" x14ac:dyDescent="0.25">
      <c r="A81" t="s">
        <v>370</v>
      </c>
      <c r="B81" t="str">
        <f t="shared" si="1"/>
        <v>ZK110.K281.number</v>
      </c>
      <c r="C81">
        <f>+IFERROR(VLOOKUP(B81,'[1]TB calc'!$AA:$AB,2,FALSE),0)</f>
        <v>0</v>
      </c>
      <c r="D81">
        <f>+IFERROR(VLOOKUP(B81,'[1]TB calc'!$AH:$AI,2,FALSE),0)</f>
        <v>0</v>
      </c>
      <c r="E81">
        <f>+IFERROR(VLOOKUP(B81,'[1]Paste encumbrances into this sh'!$AF:$AG,2,FALSE),0)</f>
        <v>0</v>
      </c>
    </row>
    <row r="82" spans="1:5" x14ac:dyDescent="0.25">
      <c r="A82" t="s">
        <v>371</v>
      </c>
      <c r="B82" t="str">
        <f t="shared" si="1"/>
        <v>ZK110.K282.number</v>
      </c>
      <c r="C82">
        <f>+IFERROR(VLOOKUP(B82,'[1]TB calc'!$AA:$AB,2,FALSE),0)</f>
        <v>0</v>
      </c>
      <c r="D82">
        <f>+IFERROR(VLOOKUP(B82,'[1]TB calc'!$AH:$AI,2,FALSE),0)</f>
        <v>0</v>
      </c>
      <c r="E82">
        <f>+IFERROR(VLOOKUP(B82,'[1]Paste encumbrances into this sh'!$AF:$AG,2,FALSE),0)</f>
        <v>0</v>
      </c>
    </row>
    <row r="83" spans="1:5" x14ac:dyDescent="0.25">
      <c r="A83" t="s">
        <v>376</v>
      </c>
      <c r="B83" t="str">
        <f t="shared" si="1"/>
        <v>ZK111.K105.number</v>
      </c>
      <c r="C83">
        <f>+IFERROR(VLOOKUP(B83,'[1]TB calc'!$AA:$AB,2,FALSE),0)</f>
        <v>0</v>
      </c>
      <c r="D83">
        <f>+IFERROR(VLOOKUP(B83,'[1]TB calc'!$AH:$AI,2,FALSE),0)</f>
        <v>0</v>
      </c>
      <c r="E83">
        <f>+IFERROR(VLOOKUP(B83,'[1]Paste encumbrances into this sh'!$AF:$AG,2,FALSE),0)</f>
        <v>0</v>
      </c>
    </row>
    <row r="84" spans="1:5" x14ac:dyDescent="0.25">
      <c r="A84" t="s">
        <v>374</v>
      </c>
      <c r="B84" t="str">
        <f t="shared" si="1"/>
        <v>ZK111.K106.number</v>
      </c>
      <c r="C84">
        <f>+IFERROR(VLOOKUP(B84,'[1]TB calc'!$AA:$AB,2,FALSE),0)</f>
        <v>0</v>
      </c>
      <c r="D84">
        <f>+IFERROR(VLOOKUP(B84,'[1]TB calc'!$AH:$AI,2,FALSE),0)</f>
        <v>0</v>
      </c>
      <c r="E84">
        <f>+IFERROR(VLOOKUP(B84,'[1]Paste encumbrances into this sh'!$AF:$AG,2,FALSE),0)</f>
        <v>0</v>
      </c>
    </row>
    <row r="85" spans="1:5" x14ac:dyDescent="0.25">
      <c r="A85" t="s">
        <v>372</v>
      </c>
      <c r="B85" t="str">
        <f t="shared" si="1"/>
        <v>ZK111.K129.number</v>
      </c>
      <c r="C85">
        <f>+IFERROR(VLOOKUP(B85,'[1]TB calc'!$AA:$AB,2,FALSE),0)</f>
        <v>0</v>
      </c>
      <c r="D85">
        <f>+IFERROR(VLOOKUP(B85,'[1]TB calc'!$AH:$AI,2,FALSE),0)</f>
        <v>0</v>
      </c>
      <c r="E85">
        <f>+IFERROR(VLOOKUP(B85,'[1]Paste encumbrances into this sh'!$AF:$AG,2,FALSE),0)</f>
        <v>0</v>
      </c>
    </row>
    <row r="86" spans="1:5" x14ac:dyDescent="0.25">
      <c r="A86" t="s">
        <v>373</v>
      </c>
      <c r="B86" t="str">
        <f t="shared" si="1"/>
        <v>ZK111.K246.number</v>
      </c>
      <c r="C86">
        <f>+IFERROR(VLOOKUP(B86,'[1]TB calc'!$AA:$AB,2,FALSE),0)</f>
        <v>0</v>
      </c>
      <c r="D86">
        <f>+IFERROR(VLOOKUP(B86,'[1]TB calc'!$AH:$AI,2,FALSE),0)</f>
        <v>0</v>
      </c>
      <c r="E86">
        <f>+IFERROR(VLOOKUP(B86,'[1]Paste encumbrances into this sh'!$AF:$AG,2,FALSE),0)</f>
        <v>0</v>
      </c>
    </row>
    <row r="87" spans="1:5" x14ac:dyDescent="0.25">
      <c r="A87" t="s">
        <v>375</v>
      </c>
      <c r="B87" t="str">
        <f t="shared" si="1"/>
        <v>ZK111.K283.number</v>
      </c>
      <c r="C87">
        <f>+IFERROR(VLOOKUP(B87,'[1]TB calc'!$AA:$AB,2,FALSE),0)</f>
        <v>0</v>
      </c>
      <c r="D87">
        <f>+IFERROR(VLOOKUP(B87,'[1]TB calc'!$AH:$AI,2,FALSE),0)</f>
        <v>0</v>
      </c>
      <c r="E87">
        <f>+IFERROR(VLOOKUP(B87,'[1]Paste encumbrances into this sh'!$AF:$AG,2,FALSE),0)</f>
        <v>0</v>
      </c>
    </row>
    <row r="88" spans="1:5" x14ac:dyDescent="0.25">
      <c r="A88" t="s">
        <v>380</v>
      </c>
      <c r="B88" t="str">
        <f t="shared" si="1"/>
        <v>ZK112.K120.number</v>
      </c>
      <c r="C88">
        <f>+IFERROR(VLOOKUP(B88,'[1]TB calc'!$AA:$AB,2,FALSE),0)</f>
        <v>0</v>
      </c>
      <c r="D88">
        <f>+IFERROR(VLOOKUP(B88,'[1]TB calc'!$AH:$AI,2,FALSE),0)</f>
        <v>0</v>
      </c>
      <c r="E88">
        <f>+IFERROR(VLOOKUP(B88,'[1]Paste encumbrances into this sh'!$AF:$AG,2,FALSE),0)</f>
        <v>0</v>
      </c>
    </row>
    <row r="89" spans="1:5" x14ac:dyDescent="0.25">
      <c r="A89" t="s">
        <v>377</v>
      </c>
      <c r="B89" t="str">
        <f t="shared" si="1"/>
        <v>ZK112.K170.number</v>
      </c>
      <c r="C89">
        <f>+IFERROR(VLOOKUP(B89,'[1]TB calc'!$AA:$AB,2,FALSE),0)</f>
        <v>0</v>
      </c>
      <c r="D89">
        <f>+IFERROR(VLOOKUP(B89,'[1]TB calc'!$AH:$AI,2,FALSE),0)</f>
        <v>0</v>
      </c>
      <c r="E89">
        <f>+IFERROR(VLOOKUP(B89,'[1]Paste encumbrances into this sh'!$AF:$AG,2,FALSE),0)</f>
        <v>0</v>
      </c>
    </row>
    <row r="90" spans="1:5" x14ac:dyDescent="0.25">
      <c r="A90" t="s">
        <v>378</v>
      </c>
      <c r="B90" t="str">
        <f t="shared" si="1"/>
        <v>ZK112.K287.number</v>
      </c>
      <c r="C90">
        <f>+IFERROR(VLOOKUP(B90,'[1]TB calc'!$AA:$AB,2,FALSE),0)</f>
        <v>0</v>
      </c>
      <c r="D90">
        <f>+IFERROR(VLOOKUP(B90,'[1]TB calc'!$AH:$AI,2,FALSE),0)</f>
        <v>0</v>
      </c>
      <c r="E90">
        <f>+IFERROR(VLOOKUP(B90,'[1]Paste encumbrances into this sh'!$AF:$AG,2,FALSE),0)</f>
        <v>0</v>
      </c>
    </row>
    <row r="91" spans="1:5" x14ac:dyDescent="0.25">
      <c r="A91" t="s">
        <v>379</v>
      </c>
      <c r="B91" t="str">
        <f t="shared" si="1"/>
        <v>ZK112.K288.number</v>
      </c>
      <c r="C91">
        <f>+IFERROR(VLOOKUP(B91,'[1]TB calc'!$AA:$AB,2,FALSE),0)</f>
        <v>0</v>
      </c>
      <c r="D91">
        <f>+IFERROR(VLOOKUP(B91,'[1]TB calc'!$AH:$AI,2,FALSE),0)</f>
        <v>0</v>
      </c>
      <c r="E91">
        <f>+IFERROR(VLOOKUP(B91,'[1]Paste encumbrances into this sh'!$AF:$AG,2,FALSE),0)</f>
        <v>0</v>
      </c>
    </row>
    <row r="92" spans="1:5" x14ac:dyDescent="0.25">
      <c r="A92" t="s">
        <v>381</v>
      </c>
      <c r="B92" t="str">
        <f t="shared" si="1"/>
        <v>ZK112.K289.number</v>
      </c>
      <c r="C92">
        <f>+IFERROR(VLOOKUP(B92,'[1]TB calc'!$AA:$AB,2,FALSE),0)</f>
        <v>0</v>
      </c>
      <c r="D92">
        <f>+IFERROR(VLOOKUP(B92,'[1]TB calc'!$AH:$AI,2,FALSE),0)</f>
        <v>0</v>
      </c>
      <c r="E92">
        <f>+IFERROR(VLOOKUP(B92,'[1]Paste encumbrances into this sh'!$AF:$AG,2,FALSE),0)</f>
        <v>0</v>
      </c>
    </row>
    <row r="93" spans="1:5" x14ac:dyDescent="0.25">
      <c r="A93" t="s">
        <v>382</v>
      </c>
      <c r="B93" t="str">
        <f t="shared" si="1"/>
        <v>ZK113.K293.number</v>
      </c>
      <c r="C93">
        <f>+IFERROR(VLOOKUP(B93,'[1]TB calc'!$AA:$AB,2,FALSE),0)</f>
        <v>0</v>
      </c>
      <c r="D93">
        <f>+IFERROR(VLOOKUP(B93,'[1]TB calc'!$AH:$AI,2,FALSE),0)</f>
        <v>0</v>
      </c>
      <c r="E93">
        <f>+IFERROR(VLOOKUP(B93,'[1]Paste encumbrances into this sh'!$AF:$AG,2,FALSE),0)</f>
        <v>0</v>
      </c>
    </row>
    <row r="94" spans="1:5" x14ac:dyDescent="0.25">
      <c r="A94" t="s">
        <v>383</v>
      </c>
      <c r="B94" t="str">
        <f t="shared" si="1"/>
        <v>ZK113.K294.number</v>
      </c>
      <c r="C94">
        <f>+IFERROR(VLOOKUP(B94,'[1]TB calc'!$AA:$AB,2,FALSE),0)</f>
        <v>0</v>
      </c>
      <c r="D94">
        <f>+IFERROR(VLOOKUP(B94,'[1]TB calc'!$AH:$AI,2,FALSE),0)</f>
        <v>0</v>
      </c>
      <c r="E94">
        <f>+IFERROR(VLOOKUP(B94,'[1]Paste encumbrances into this sh'!$AF:$AG,2,FALSE),0)</f>
        <v>0</v>
      </c>
    </row>
    <row r="95" spans="1:5" x14ac:dyDescent="0.25">
      <c r="A95" t="s">
        <v>384</v>
      </c>
      <c r="B95" t="str">
        <f t="shared" si="1"/>
        <v>ZK113.K295.number</v>
      </c>
      <c r="C95">
        <f>+IFERROR(VLOOKUP(B95,'[1]TB calc'!$AA:$AB,2,FALSE),0)</f>
        <v>0</v>
      </c>
      <c r="D95">
        <f>+IFERROR(VLOOKUP(B95,'[1]TB calc'!$AH:$AI,2,FALSE),0)</f>
        <v>0</v>
      </c>
      <c r="E95">
        <f>+IFERROR(VLOOKUP(B95,'[1]Paste encumbrances into this sh'!$AF:$AG,2,FALSE),0)</f>
        <v>0</v>
      </c>
    </row>
    <row r="96" spans="1:5" x14ac:dyDescent="0.25">
      <c r="A96" t="s">
        <v>386</v>
      </c>
      <c r="B96" t="str">
        <f t="shared" si="1"/>
        <v>ZK114.K130.number</v>
      </c>
      <c r="C96">
        <f>+IFERROR(VLOOKUP(B96,'[1]TB calc'!$AA:$AB,2,FALSE),0)</f>
        <v>0</v>
      </c>
      <c r="D96">
        <f>+IFERROR(VLOOKUP(B96,'[1]TB calc'!$AH:$AI,2,FALSE),0)</f>
        <v>0</v>
      </c>
      <c r="E96">
        <f>+IFERROR(VLOOKUP(B96,'[1]Paste encumbrances into this sh'!$AF:$AG,2,FALSE),0)</f>
        <v>0</v>
      </c>
    </row>
    <row r="97" spans="1:5" x14ac:dyDescent="0.25">
      <c r="A97" t="s">
        <v>385</v>
      </c>
      <c r="B97" t="str">
        <f t="shared" si="1"/>
        <v>ZK114.K299.number</v>
      </c>
      <c r="C97">
        <f>+IFERROR(VLOOKUP(B97,'[1]TB calc'!$AA:$AB,2,FALSE),0)</f>
        <v>0</v>
      </c>
      <c r="D97">
        <f>+IFERROR(VLOOKUP(B97,'[1]TB calc'!$AH:$AI,2,FALSE),0)</f>
        <v>0</v>
      </c>
      <c r="E97">
        <f>+IFERROR(VLOOKUP(B97,'[1]Paste encumbrances into this sh'!$AF:$AG,2,FALSE),0)</f>
        <v>0</v>
      </c>
    </row>
  </sheetData>
  <sortState ref="A95:A113">
    <sortCondition ref="A95:A113"/>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1"/>
  <sheetViews>
    <sheetView zoomScaleNormal="100" workbookViewId="0">
      <pane xSplit="3" ySplit="8" topLeftCell="D21" activePane="bottomRight" state="frozen"/>
      <selection activeCell="K9" sqref="K9"/>
      <selection pane="topRight" activeCell="K9" sqref="K9"/>
      <selection pane="bottomLeft" activeCell="K9" sqref="K9"/>
      <selection pane="bottomRight" activeCell="A10" sqref="A10:XFD10"/>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629" t="str">
        <f>'Cover Sheet'!C3</f>
        <v>Hull Dance</v>
      </c>
      <c r="C1" s="630"/>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631" t="str">
        <f>'Cover Sheet'!C5</f>
        <v>number</v>
      </c>
      <c r="C3" s="632"/>
      <c r="I3" s="11"/>
      <c r="J3" s="11"/>
      <c r="K3" s="11"/>
      <c r="L3" s="11"/>
      <c r="M3" s="11"/>
    </row>
    <row r="4" spans="1:25" x14ac:dyDescent="0.25">
      <c r="A4" s="9"/>
      <c r="B4" s="6"/>
      <c r="C4" s="6"/>
      <c r="I4" s="11"/>
      <c r="J4" s="11"/>
      <c r="K4" s="11"/>
      <c r="L4" s="11"/>
      <c r="M4" s="11"/>
    </row>
    <row r="5" spans="1:25" x14ac:dyDescent="0.25">
      <c r="A5" s="9"/>
      <c r="B5" s="633" t="s">
        <v>16</v>
      </c>
      <c r="C5" s="634"/>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635" t="s">
        <v>21</v>
      </c>
      <c r="E7" s="636"/>
      <c r="F7" s="636"/>
      <c r="G7" s="636"/>
      <c r="H7" s="637"/>
      <c r="I7" s="635" t="s">
        <v>22</v>
      </c>
      <c r="J7" s="636"/>
      <c r="K7" s="636"/>
      <c r="L7" s="636"/>
      <c r="M7" s="637"/>
      <c r="O7" s="25"/>
      <c r="R7" s="14"/>
      <c r="T7" s="14"/>
      <c r="V7" s="14"/>
    </row>
    <row r="8" spans="1:25" ht="15.75" thickBot="1" x14ac:dyDescent="0.3">
      <c r="A8" s="639" t="s">
        <v>17</v>
      </c>
      <c r="B8" s="639"/>
      <c r="C8" s="639"/>
      <c r="D8" s="26" t="s">
        <v>7</v>
      </c>
      <c r="E8" s="27"/>
      <c r="F8" s="27" t="s">
        <v>6</v>
      </c>
      <c r="G8" s="27"/>
      <c r="H8" s="28" t="s">
        <v>5</v>
      </c>
      <c r="I8" s="26" t="s">
        <v>7</v>
      </c>
      <c r="J8" s="27"/>
      <c r="K8" s="27" t="s">
        <v>6</v>
      </c>
      <c r="L8" s="27"/>
      <c r="M8" s="28" t="s">
        <v>5</v>
      </c>
      <c r="N8" s="284"/>
      <c r="O8" s="638" t="s">
        <v>18</v>
      </c>
      <c r="P8" s="639"/>
      <c r="Q8" s="639"/>
      <c r="R8" s="26" t="s">
        <v>7</v>
      </c>
      <c r="S8" s="27"/>
      <c r="T8" s="26" t="s">
        <v>6</v>
      </c>
      <c r="U8" s="27"/>
      <c r="V8" s="26" t="s">
        <v>5</v>
      </c>
    </row>
    <row r="9" spans="1:25" s="5" customFormat="1" ht="22.5" customHeight="1" x14ac:dyDescent="0.25">
      <c r="A9" s="640"/>
      <c r="B9" s="640"/>
      <c r="C9" s="640"/>
      <c r="N9" s="29"/>
      <c r="O9" s="627"/>
      <c r="P9" s="628"/>
      <c r="Q9" s="628"/>
      <c r="R9" s="30"/>
      <c r="S9" s="31"/>
      <c r="T9" s="30"/>
      <c r="U9" s="31"/>
      <c r="V9" s="30"/>
      <c r="W9" s="3"/>
      <c r="X9" s="3"/>
      <c r="Y9" s="3"/>
    </row>
    <row r="10" spans="1:25" s="5" customFormat="1" ht="22.5" hidden="1" customHeight="1" x14ac:dyDescent="0.25">
      <c r="A10" s="641" t="s">
        <v>391</v>
      </c>
      <c r="B10" s="642"/>
      <c r="C10" s="643"/>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644" t="s">
        <v>20</v>
      </c>
      <c r="P10" s="645"/>
      <c r="Q10" s="645"/>
      <c r="R10" s="285">
        <f>Merchandise!L37</f>
        <v>0</v>
      </c>
      <c r="S10" s="286"/>
      <c r="T10" s="285">
        <f>Merchandise!T37</f>
        <v>0</v>
      </c>
      <c r="U10" s="286"/>
      <c r="V10" s="285">
        <f>Merchandise!AB37</f>
        <v>0</v>
      </c>
      <c r="W10" s="3"/>
      <c r="X10" s="3"/>
      <c r="Y10" s="3"/>
    </row>
    <row r="11" spans="1:25" s="5" customFormat="1" ht="22.5" customHeight="1" x14ac:dyDescent="0.25">
      <c r="A11" s="617" t="s">
        <v>69</v>
      </c>
      <c r="B11" s="617"/>
      <c r="C11" s="617"/>
      <c r="D11" s="285">
        <f>'Commissioning &amp; Fees'!E65</f>
        <v>45000</v>
      </c>
      <c r="E11" s="289"/>
      <c r="F11" s="288">
        <f>'Commissioning &amp; Fees'!G65</f>
        <v>45000</v>
      </c>
      <c r="G11" s="289"/>
      <c r="H11" s="290">
        <f>'Commissioning &amp; Fees'!H65</f>
        <v>45000</v>
      </c>
      <c r="I11" s="288">
        <f>'Commissioning &amp; Fees'!I65</f>
        <v>0</v>
      </c>
      <c r="J11" s="289"/>
      <c r="K11" s="288">
        <f>'Commissioning &amp; Fees'!K65</f>
        <v>0</v>
      </c>
      <c r="L11" s="289"/>
      <c r="M11" s="291">
        <f>'Commissioning &amp; Fees'!L65</f>
        <v>0</v>
      </c>
      <c r="N11" s="284"/>
      <c r="O11" s="644" t="s">
        <v>20</v>
      </c>
      <c r="P11" s="645"/>
      <c r="Q11" s="645"/>
      <c r="R11" s="285">
        <f>Merchandise!L38</f>
        <v>0</v>
      </c>
      <c r="S11" s="286"/>
      <c r="T11" s="285">
        <f>Merchandise!T38</f>
        <v>0</v>
      </c>
      <c r="U11" s="286"/>
      <c r="V11" s="285">
        <f>Merchandise!AB38</f>
        <v>0</v>
      </c>
      <c r="W11" s="3"/>
      <c r="X11" s="3"/>
      <c r="Y11" s="3"/>
    </row>
    <row r="12" spans="1:25" s="5" customFormat="1" ht="22.5" customHeight="1" x14ac:dyDescent="0.25">
      <c r="A12" s="617" t="s">
        <v>70</v>
      </c>
      <c r="B12" s="617"/>
      <c r="C12" s="617"/>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644" t="s">
        <v>19</v>
      </c>
      <c r="P12" s="645"/>
      <c r="Q12" s="645"/>
      <c r="R12" s="285">
        <f>' Income Miscellaneous'!L38</f>
        <v>0</v>
      </c>
      <c r="S12" s="286"/>
      <c r="T12" s="285">
        <f>' Income Miscellaneous'!T38</f>
        <v>0</v>
      </c>
      <c r="U12" s="286"/>
      <c r="V12" s="285">
        <f>' Income Miscellaneous'!AB38</f>
        <v>0</v>
      </c>
      <c r="W12" s="3"/>
      <c r="X12" s="3"/>
      <c r="Y12" s="3"/>
    </row>
    <row r="13" spans="1:25" s="5" customFormat="1" ht="22.5" customHeight="1" x14ac:dyDescent="0.25">
      <c r="A13" s="617" t="s">
        <v>71</v>
      </c>
      <c r="B13" s="617"/>
      <c r="C13" s="617"/>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648"/>
      <c r="P13" s="649"/>
      <c r="Q13" s="649"/>
      <c r="R13" s="285"/>
      <c r="S13" s="286"/>
      <c r="T13" s="285"/>
      <c r="U13" s="286"/>
      <c r="V13" s="285"/>
      <c r="W13" s="3"/>
      <c r="X13" s="3"/>
      <c r="Y13" s="3"/>
    </row>
    <row r="14" spans="1:25" s="5" customFormat="1" ht="22.5" customHeight="1" x14ac:dyDescent="0.25">
      <c r="A14" s="618" t="s">
        <v>72</v>
      </c>
      <c r="B14" s="619"/>
      <c r="C14" s="620"/>
      <c r="D14" s="285">
        <f>Performers!E63</f>
        <v>0</v>
      </c>
      <c r="E14" s="286"/>
      <c r="F14" s="288">
        <f>Performers!G63</f>
        <v>0</v>
      </c>
      <c r="G14" s="286"/>
      <c r="H14" s="290">
        <f>Performers!H63</f>
        <v>0</v>
      </c>
      <c r="I14" s="285">
        <f>Performers!I63</f>
        <v>0</v>
      </c>
      <c r="J14" s="286"/>
      <c r="K14" s="288">
        <f>Performers!K63</f>
        <v>0</v>
      </c>
      <c r="L14" s="286"/>
      <c r="M14" s="291">
        <f>Performers!L63</f>
        <v>0</v>
      </c>
      <c r="N14" s="284"/>
      <c r="O14" s="648"/>
      <c r="P14" s="649"/>
      <c r="Q14" s="649"/>
      <c r="R14" s="285"/>
      <c r="S14" s="286"/>
      <c r="T14" s="285"/>
      <c r="U14" s="286"/>
      <c r="V14" s="285"/>
      <c r="W14" s="3"/>
      <c r="X14" s="3"/>
      <c r="Y14" s="3"/>
    </row>
    <row r="15" spans="1:25" s="5" customFormat="1" ht="22.5" customHeight="1" x14ac:dyDescent="0.25">
      <c r="A15" s="617" t="s">
        <v>73</v>
      </c>
      <c r="B15" s="617"/>
      <c r="C15" s="617"/>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648"/>
      <c r="P15" s="649"/>
      <c r="Q15" s="649"/>
      <c r="R15" s="285"/>
      <c r="S15" s="286"/>
      <c r="T15" s="285"/>
      <c r="U15" s="286"/>
      <c r="V15" s="285"/>
      <c r="W15" s="3"/>
      <c r="X15" s="3"/>
      <c r="Y15" s="3"/>
    </row>
    <row r="16" spans="1:25" s="5" customFormat="1" ht="22.5" customHeight="1" x14ac:dyDescent="0.25">
      <c r="A16" s="617" t="s">
        <v>74</v>
      </c>
      <c r="B16" s="617"/>
      <c r="C16" s="617"/>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648"/>
      <c r="P16" s="649"/>
      <c r="Q16" s="649"/>
      <c r="R16" s="285"/>
      <c r="S16" s="286"/>
      <c r="T16" s="285"/>
      <c r="U16" s="286"/>
      <c r="V16" s="285"/>
      <c r="W16" s="3"/>
      <c r="X16" s="3"/>
      <c r="Y16" s="3"/>
    </row>
    <row r="17" spans="1:25" s="5" customFormat="1" ht="22.5" customHeight="1" x14ac:dyDescent="0.25">
      <c r="A17" s="617" t="s">
        <v>75</v>
      </c>
      <c r="B17" s="617"/>
      <c r="C17" s="617"/>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617" t="s">
        <v>76</v>
      </c>
      <c r="B18" s="617"/>
      <c r="C18" s="617"/>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618" t="s">
        <v>77</v>
      </c>
      <c r="B19" s="619"/>
      <c r="C19" s="620"/>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618" t="s">
        <v>78</v>
      </c>
      <c r="B20" s="619"/>
      <c r="C20" s="620"/>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618" t="s">
        <v>79</v>
      </c>
      <c r="B21" s="619"/>
      <c r="C21" s="620"/>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617" t="s">
        <v>80</v>
      </c>
      <c r="B22" s="617"/>
      <c r="C22" s="617"/>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617" t="s">
        <v>81</v>
      </c>
      <c r="B23" s="617"/>
      <c r="C23" s="617"/>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617" t="s">
        <v>82</v>
      </c>
      <c r="B24" s="617"/>
      <c r="C24" s="617"/>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621"/>
      <c r="B25" s="622"/>
      <c r="C25" s="623"/>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621"/>
      <c r="B26" s="622"/>
      <c r="C26" s="623"/>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621"/>
      <c r="B27" s="622"/>
      <c r="C27" s="623"/>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626"/>
      <c r="B28" s="626"/>
      <c r="C28" s="626"/>
      <c r="D28" s="294"/>
      <c r="E28" s="295"/>
      <c r="F28" s="294"/>
      <c r="G28" s="295"/>
      <c r="H28" s="296"/>
      <c r="I28" s="297"/>
      <c r="J28" s="295"/>
      <c r="K28" s="294"/>
      <c r="L28" s="295"/>
      <c r="M28" s="298"/>
      <c r="N28" s="299"/>
      <c r="O28" s="646"/>
      <c r="P28" s="647"/>
      <c r="Q28" s="647"/>
      <c r="R28" s="294"/>
      <c r="S28" s="295"/>
      <c r="T28" s="294"/>
      <c r="U28" s="295"/>
      <c r="V28" s="294"/>
    </row>
    <row r="29" spans="1:25" s="3" customFormat="1" ht="22.35" customHeight="1" thickBot="1" x14ac:dyDescent="0.3">
      <c r="A29" s="624" t="s">
        <v>23</v>
      </c>
      <c r="B29" s="624"/>
      <c r="C29" s="625"/>
      <c r="D29" s="300">
        <f>SUM(D10:D28)</f>
        <v>45000</v>
      </c>
      <c r="E29" s="301"/>
      <c r="F29" s="300">
        <f>SUM(F10:F28)</f>
        <v>45000</v>
      </c>
      <c r="G29" s="301"/>
      <c r="H29" s="302">
        <f>SUM(H10:H28)</f>
        <v>45000</v>
      </c>
      <c r="I29" s="300">
        <f>SUM(I10:I28)</f>
        <v>0</v>
      </c>
      <c r="J29" s="303"/>
      <c r="K29" s="300">
        <f>SUM(K10:K28)</f>
        <v>0</v>
      </c>
      <c r="L29" s="303"/>
      <c r="M29" s="300">
        <f>SUM(M10:M28)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615" t="s">
        <v>51</v>
      </c>
      <c r="B31" s="615"/>
      <c r="C31" s="615"/>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customHeight="1" thickBot="1" x14ac:dyDescent="0.3">
      <c r="A33" s="615" t="s">
        <v>66</v>
      </c>
      <c r="B33" s="615"/>
      <c r="C33" s="615"/>
      <c r="D33" s="300">
        <f>D29+D31</f>
        <v>45000</v>
      </c>
      <c r="E33" s="301"/>
      <c r="F33" s="300">
        <f>F29+F31</f>
        <v>45000</v>
      </c>
      <c r="G33" s="301"/>
      <c r="H33" s="308">
        <f>H29+H31</f>
        <v>45000</v>
      </c>
      <c r="I33" s="307"/>
      <c r="J33" s="303"/>
      <c r="K33" s="303"/>
      <c r="L33" s="303"/>
      <c r="M33" s="303"/>
      <c r="N33" s="309"/>
      <c r="O33" s="304"/>
      <c r="P33" s="301"/>
      <c r="Q33" s="301"/>
      <c r="R33" s="303"/>
      <c r="S33" s="301"/>
      <c r="T33" s="303"/>
      <c r="U33" s="301"/>
      <c r="V33" s="303"/>
    </row>
    <row r="34" spans="1:22" s="3" customFormat="1" ht="22.35"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customHeight="1" thickBot="1" x14ac:dyDescent="0.3">
      <c r="A35" s="615" t="s">
        <v>65</v>
      </c>
      <c r="B35" s="615"/>
      <c r="C35" s="616"/>
      <c r="D35" s="300"/>
      <c r="E35" s="301"/>
      <c r="F35" s="300"/>
      <c r="G35" s="301"/>
      <c r="H35" s="308"/>
      <c r="I35" s="307"/>
      <c r="J35" s="303"/>
      <c r="K35" s="303"/>
      <c r="L35" s="303"/>
      <c r="M35" s="303"/>
      <c r="N35" s="309"/>
      <c r="O35" s="304"/>
      <c r="P35" s="301"/>
      <c r="Q35" s="301"/>
      <c r="R35" s="303"/>
      <c r="S35" s="301"/>
      <c r="T35" s="303"/>
      <c r="U35" s="301"/>
      <c r="V35" s="303"/>
    </row>
    <row r="36" spans="1:22" s="3" customFormat="1" ht="22.35"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615" t="s">
        <v>67</v>
      </c>
      <c r="B37" s="615"/>
      <c r="C37" s="616"/>
      <c r="D37" s="300">
        <f>+D35+D33</f>
        <v>45000</v>
      </c>
      <c r="E37" s="301"/>
      <c r="F37" s="300">
        <f>+F35+F33</f>
        <v>45000</v>
      </c>
      <c r="G37" s="301"/>
      <c r="H37" s="300">
        <f>+H35+H33</f>
        <v>45000</v>
      </c>
      <c r="I37" s="307"/>
      <c r="J37" s="303"/>
      <c r="K37" s="303"/>
      <c r="L37" s="303"/>
      <c r="M37" s="303"/>
      <c r="N37" s="309"/>
      <c r="O37" s="304"/>
      <c r="P37" s="301"/>
      <c r="Q37" s="301"/>
      <c r="R37" s="303"/>
      <c r="S37" s="301"/>
      <c r="T37" s="303"/>
      <c r="U37" s="301"/>
      <c r="V37" s="303"/>
    </row>
    <row r="38" spans="1:22" ht="15.75" thickBot="1" x14ac:dyDescent="0.3">
      <c r="A38" s="32"/>
      <c r="B38" s="32"/>
      <c r="C38" s="32"/>
      <c r="D38" s="310"/>
      <c r="E38" s="310"/>
      <c r="F38" s="310"/>
      <c r="G38" s="310"/>
      <c r="H38" s="310"/>
      <c r="I38" s="311"/>
      <c r="J38" s="310"/>
      <c r="K38" s="310"/>
      <c r="L38" s="310"/>
      <c r="M38" s="310"/>
      <c r="N38" s="312"/>
      <c r="O38" s="313"/>
      <c r="P38" s="314"/>
      <c r="Q38" s="314"/>
      <c r="R38" s="314"/>
      <c r="S38" s="314"/>
      <c r="T38" s="314"/>
      <c r="U38" s="314"/>
      <c r="V38" s="314"/>
    </row>
    <row r="39" spans="1:22" x14ac:dyDescent="0.25">
      <c r="D39" s="315"/>
      <c r="E39" s="315"/>
      <c r="F39" s="315"/>
      <c r="G39" s="315"/>
      <c r="H39" s="315"/>
      <c r="I39" s="315"/>
      <c r="J39" s="315"/>
      <c r="K39" s="315"/>
      <c r="L39" s="315"/>
      <c r="M39" s="315"/>
      <c r="N39" s="299"/>
      <c r="O39" s="315"/>
      <c r="P39" s="315"/>
      <c r="Q39" s="315"/>
      <c r="R39" s="315"/>
      <c r="S39" s="315"/>
      <c r="T39" s="315"/>
      <c r="U39" s="315"/>
      <c r="V39" s="315"/>
    </row>
    <row r="40" spans="1:22" x14ac:dyDescent="0.25">
      <c r="D40" s="315"/>
      <c r="E40" s="315"/>
      <c r="F40" s="315"/>
      <c r="G40" s="315"/>
      <c r="H40" s="315"/>
      <c r="I40" s="315"/>
      <c r="J40" s="315"/>
      <c r="K40" s="315"/>
      <c r="L40" s="315"/>
      <c r="M40" s="315"/>
      <c r="N40" s="299"/>
      <c r="O40" s="315"/>
      <c r="P40" s="315"/>
      <c r="Q40" s="315"/>
      <c r="R40" s="315"/>
      <c r="S40" s="315"/>
      <c r="T40" s="315"/>
      <c r="U40" s="315"/>
      <c r="V40" s="315"/>
    </row>
    <row r="41" spans="1:22" x14ac:dyDescent="0.25">
      <c r="D41" s="315"/>
      <c r="E41" s="315"/>
      <c r="F41" s="315"/>
      <c r="G41" s="315"/>
      <c r="H41" s="315"/>
      <c r="I41" s="315"/>
      <c r="J41" s="315"/>
      <c r="K41" s="315"/>
      <c r="L41" s="315"/>
      <c r="M41" s="315"/>
      <c r="N41" s="299"/>
      <c r="O41" s="315"/>
      <c r="P41" s="315"/>
      <c r="Q41" s="315"/>
      <c r="R41" s="315"/>
      <c r="S41" s="315"/>
      <c r="T41" s="315"/>
      <c r="U41" s="315"/>
      <c r="V41" s="315"/>
    </row>
  </sheetData>
  <sheetProtection password="C7A4" sheet="1" objects="1" scenarios="1" selectLockedCells="1"/>
  <mergeCells count="41">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7:C37"/>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27" width="12.5703125" style="22" customWidth="1"/>
    <col min="28" max="30" width="12.5703125" style="24" customWidth="1"/>
    <col min="31" max="37" width="12.5703125" style="21" customWidth="1"/>
  </cols>
  <sheetData>
    <row r="1" spans="1:39" x14ac:dyDescent="0.25">
      <c r="A1" s="9" t="s">
        <v>15</v>
      </c>
      <c r="B1" s="629" t="str">
        <f>'Cover Sheet'!C3</f>
        <v>Hull Dance</v>
      </c>
      <c r="C1" s="630"/>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631" t="str">
        <f>'Cover Sheet'!C5</f>
        <v>number</v>
      </c>
      <c r="C3" s="632"/>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633" t="s">
        <v>41</v>
      </c>
      <c r="C5" s="659"/>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656">
        <v>2016</v>
      </c>
      <c r="F6" s="653"/>
      <c r="G6" s="653"/>
      <c r="H6" s="653"/>
      <c r="I6" s="653"/>
      <c r="J6" s="653"/>
      <c r="K6" s="653"/>
      <c r="L6" s="653"/>
      <c r="M6" s="653"/>
      <c r="N6" s="653"/>
      <c r="O6" s="653"/>
      <c r="P6" s="653"/>
      <c r="Q6" s="653"/>
      <c r="R6" s="653"/>
      <c r="S6" s="654"/>
      <c r="T6" s="653"/>
      <c r="U6" s="653"/>
      <c r="V6" s="653"/>
      <c r="W6" s="653"/>
      <c r="X6" s="653"/>
      <c r="Y6" s="653"/>
      <c r="Z6" s="653"/>
      <c r="AA6" s="653"/>
      <c r="AB6" s="653"/>
      <c r="AC6" s="653"/>
      <c r="AD6" s="653"/>
      <c r="AE6" s="654"/>
      <c r="AF6" s="651"/>
      <c r="AG6" s="651"/>
      <c r="AH6" s="651"/>
      <c r="AI6" s="651"/>
      <c r="AJ6" s="651"/>
      <c r="AK6" s="652"/>
      <c r="AL6" s="190"/>
    </row>
    <row r="7" spans="1:39" x14ac:dyDescent="0.25">
      <c r="A7" s="660" t="s">
        <v>60</v>
      </c>
      <c r="B7" s="660"/>
      <c r="C7" s="661"/>
      <c r="D7" s="271" t="s">
        <v>61</v>
      </c>
      <c r="E7" s="388" t="s">
        <v>45</v>
      </c>
      <c r="F7" s="189" t="s">
        <v>46</v>
      </c>
      <c r="G7" s="189" t="s">
        <v>47</v>
      </c>
      <c r="H7" s="189" t="s">
        <v>48</v>
      </c>
      <c r="I7" s="189" t="s">
        <v>49</v>
      </c>
      <c r="J7" s="189" t="s">
        <v>50</v>
      </c>
      <c r="K7" s="410" t="s">
        <v>244</v>
      </c>
      <c r="L7" s="410" t="s">
        <v>245</v>
      </c>
      <c r="M7" s="409" t="s">
        <v>246</v>
      </c>
      <c r="N7" s="408" t="s">
        <v>262</v>
      </c>
      <c r="O7" s="408" t="s">
        <v>247</v>
      </c>
      <c r="P7" s="409" t="s">
        <v>263</v>
      </c>
      <c r="Q7" s="409" t="s">
        <v>248</v>
      </c>
      <c r="R7" s="409" t="s">
        <v>249</v>
      </c>
      <c r="S7" s="192" t="s">
        <v>264</v>
      </c>
      <c r="T7" s="409" t="s">
        <v>250</v>
      </c>
      <c r="U7" s="409" t="s">
        <v>251</v>
      </c>
      <c r="V7" s="189" t="s">
        <v>265</v>
      </c>
      <c r="W7" s="409" t="s">
        <v>252</v>
      </c>
      <c r="X7" s="409" t="s">
        <v>253</v>
      </c>
      <c r="Y7" s="189" t="s">
        <v>266</v>
      </c>
      <c r="Z7" s="409" t="s">
        <v>254</v>
      </c>
      <c r="AA7" s="409" t="s">
        <v>255</v>
      </c>
      <c r="AB7" s="189" t="s">
        <v>263</v>
      </c>
      <c r="AC7" s="409" t="s">
        <v>256</v>
      </c>
      <c r="AD7" s="409" t="s">
        <v>257</v>
      </c>
      <c r="AE7" s="192" t="s">
        <v>264</v>
      </c>
      <c r="AF7" s="409" t="s">
        <v>258</v>
      </c>
      <c r="AG7" s="409" t="s">
        <v>259</v>
      </c>
      <c r="AH7" s="189" t="s">
        <v>265</v>
      </c>
      <c r="AI7" s="409" t="s">
        <v>260</v>
      </c>
      <c r="AJ7" s="409" t="s">
        <v>261</v>
      </c>
      <c r="AK7" s="192" t="s">
        <v>266</v>
      </c>
      <c r="AL7" s="187"/>
    </row>
    <row r="8" spans="1:39" s="5" customFormat="1" ht="22.5" customHeight="1" x14ac:dyDescent="0.25">
      <c r="A8" s="657"/>
      <c r="B8" s="650"/>
      <c r="C8" s="658"/>
      <c r="D8" s="182"/>
      <c r="AL8" s="188"/>
      <c r="AM8" s="3"/>
    </row>
    <row r="9" spans="1:39" s="5" customFormat="1" ht="22.5" hidden="1" customHeight="1" x14ac:dyDescent="0.25">
      <c r="A9" s="650" t="str">
        <f>+SUMMARY!A10</f>
        <v>ZK100 - Programme &amp; Delivery</v>
      </c>
      <c r="B9" s="650"/>
      <c r="C9" s="650"/>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650" t="str">
        <f>SUMMARY!A11</f>
        <v>ZK101 - Commissioning &amp; Fees</v>
      </c>
      <c r="B10" s="650"/>
      <c r="C10" s="650"/>
      <c r="D10" s="316">
        <f>+'Commissioning &amp; Fees'!N65+'Commissioning &amp; Fees'!O65</f>
        <v>0</v>
      </c>
      <c r="E10" s="316">
        <f>'Commissioning &amp; Fees'!P65</f>
        <v>0</v>
      </c>
      <c r="F10" s="316">
        <f>'Commissioning &amp; Fees'!Q65</f>
        <v>0</v>
      </c>
      <c r="G10" s="316">
        <f>'Commissioning &amp; Fees'!R65</f>
        <v>0</v>
      </c>
      <c r="H10" s="316">
        <f>'Commissioning &amp; Fees'!S65</f>
        <v>0</v>
      </c>
      <c r="I10" s="316">
        <f>'Commissioning &amp; Fees'!T65</f>
        <v>0</v>
      </c>
      <c r="J10" s="316">
        <f>'Commissioning &amp; Fees'!U65</f>
        <v>0</v>
      </c>
      <c r="K10" s="316">
        <f>'Commissioning &amp; Fees'!V65</f>
        <v>0</v>
      </c>
      <c r="L10" s="316">
        <f>'Commissioning &amp; Fees'!W65</f>
        <v>0</v>
      </c>
      <c r="M10" s="316">
        <f>'Commissioning &amp; Fees'!X65</f>
        <v>0</v>
      </c>
      <c r="N10" s="316">
        <f>'Commissioning &amp; Fees'!Y65</f>
        <v>0</v>
      </c>
      <c r="O10" s="316">
        <f>'Commissioning &amp; Fees'!Z65</f>
        <v>0</v>
      </c>
      <c r="P10" s="316">
        <f>'Commissioning &amp; Fees'!AA65</f>
        <v>27000</v>
      </c>
      <c r="Q10" s="316">
        <f>'Commissioning &amp; Fees'!AB65</f>
        <v>0</v>
      </c>
      <c r="R10" s="316">
        <f>'Commissioning &amp; Fees'!AC65</f>
        <v>0</v>
      </c>
      <c r="S10" s="316">
        <f>'Commissioning &amp; Fees'!AD65</f>
        <v>0</v>
      </c>
      <c r="T10" s="316">
        <f>'Commissioning &amp; Fees'!AE65</f>
        <v>0</v>
      </c>
      <c r="U10" s="316">
        <f>'Commissioning &amp; Fees'!AF65</f>
        <v>0</v>
      </c>
      <c r="V10" s="316">
        <f>'Commissioning &amp; Fees'!AG65</f>
        <v>0</v>
      </c>
      <c r="W10" s="316">
        <f>'Commissioning &amp; Fees'!AH65</f>
        <v>0</v>
      </c>
      <c r="X10" s="316">
        <f>'Commissioning &amp; Fees'!AI65</f>
        <v>0</v>
      </c>
      <c r="Y10" s="316">
        <f>'Commissioning &amp; Fees'!AJ65</f>
        <v>13500</v>
      </c>
      <c r="Z10" s="316">
        <f>'Commissioning &amp; Fees'!AK65</f>
        <v>0</v>
      </c>
      <c r="AA10" s="316">
        <f>'Commissioning &amp; Fees'!AL65</f>
        <v>0</v>
      </c>
      <c r="AB10" s="316">
        <f>'Commissioning &amp; Fees'!AM65</f>
        <v>0</v>
      </c>
      <c r="AC10" s="316">
        <f>'Commissioning &amp; Fees'!AN65</f>
        <v>0</v>
      </c>
      <c r="AD10" s="316">
        <f>'Commissioning &amp; Fees'!AO65</f>
        <v>0</v>
      </c>
      <c r="AE10" s="316">
        <f>'Commissioning &amp; Fees'!AP65</f>
        <v>4500</v>
      </c>
      <c r="AF10" s="316">
        <f>'Commissioning &amp; Fees'!AQ65</f>
        <v>0</v>
      </c>
      <c r="AG10" s="316">
        <f>'Commissioning &amp; Fees'!AR65</f>
        <v>0</v>
      </c>
      <c r="AH10" s="316">
        <f>'Commissioning &amp; Fees'!AS65</f>
        <v>0</v>
      </c>
      <c r="AI10" s="316">
        <f>'Commissioning &amp; Fees'!AT65</f>
        <v>0</v>
      </c>
      <c r="AJ10" s="316">
        <f>'Commissioning &amp; Fees'!AU65</f>
        <v>0</v>
      </c>
      <c r="AK10" s="316">
        <f>'Commissioning &amp; Fees'!AV65</f>
        <v>0</v>
      </c>
      <c r="AL10" s="317"/>
      <c r="AM10" s="3"/>
    </row>
    <row r="11" spans="1:39" s="5" customFormat="1" ht="22.5" customHeight="1" x14ac:dyDescent="0.25">
      <c r="A11" s="650" t="str">
        <f>SUMMARY!A12</f>
        <v>ZK102 - Development and R&amp;D</v>
      </c>
      <c r="B11" s="650"/>
      <c r="C11" s="650"/>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650" t="str">
        <f>SUMMARY!A13</f>
        <v>ZK103 - Creative &amp; Production teams and Consultants</v>
      </c>
      <c r="B12" s="650"/>
      <c r="C12" s="650"/>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650" t="str">
        <f>SUMMARY!A14</f>
        <v>ZK104 - Performers</v>
      </c>
      <c r="B13" s="650"/>
      <c r="C13" s="650"/>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650" t="str">
        <f>SUMMARY!A15</f>
        <v>ZK105 - Rehearsal Costs</v>
      </c>
      <c r="B14" s="650"/>
      <c r="C14" s="650"/>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650" t="str">
        <f>SUMMARY!A16</f>
        <v>ZK106 - Technical and Production</v>
      </c>
      <c r="B15" s="650"/>
      <c r="C15" s="650"/>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650" t="str">
        <f>SUMMARY!A17</f>
        <v>ZK107 - Venue &amp; Logistics</v>
      </c>
      <c r="B16" s="650"/>
      <c r="C16" s="650"/>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650" t="str">
        <f>SUMMARY!A18</f>
        <v xml:space="preserve">ZK108 - Programme Legal &amp; Documentation </v>
      </c>
      <c r="B17" s="650"/>
      <c r="C17" s="650"/>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650" t="str">
        <f>SUMMARY!A19</f>
        <v>ZK109 - Programme Marketing, Digital &amp; Comms</v>
      </c>
      <c r="B18" s="650"/>
      <c r="C18" s="650"/>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650" t="str">
        <f>SUMMARY!A20</f>
        <v>ZK110 - Programme Education &amp; Community Engagement</v>
      </c>
      <c r="B19" s="650"/>
      <c r="C19" s="650"/>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650" t="str">
        <f>SUMMARY!A21</f>
        <v>ZK111 - Programme Volunteering</v>
      </c>
      <c r="B20" s="650"/>
      <c r="C20" s="650"/>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650" t="str">
        <f>SUMMARY!A22</f>
        <v>ZK112 - Artist &amp; Guest Liaison</v>
      </c>
      <c r="B21" s="650"/>
      <c r="C21" s="650"/>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650" t="str">
        <f>SUMMARY!A23</f>
        <v>ZK113 - Running Costs</v>
      </c>
      <c r="B22" s="650"/>
      <c r="C22" s="650"/>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650" t="str">
        <f>SUMMARY!A24</f>
        <v>ZK114 - Admin &amp; Miscellaneous</v>
      </c>
      <c r="B23" s="650"/>
      <c r="C23" s="650"/>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650">
        <f>SUMMARY!A25</f>
        <v>0</v>
      </c>
      <c r="B24" s="650"/>
      <c r="C24" s="650"/>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650">
        <f>SUMMARY!A26</f>
        <v>0</v>
      </c>
      <c r="B25" s="650"/>
      <c r="C25" s="650"/>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650"/>
      <c r="B26" s="650"/>
      <c r="C26" s="650"/>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SUM(E9:E26)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27000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13500</v>
      </c>
      <c r="Z27" s="318">
        <f t="shared" si="0"/>
        <v>0</v>
      </c>
      <c r="AA27" s="318">
        <f t="shared" si="0"/>
        <v>0</v>
      </c>
      <c r="AB27" s="318">
        <f t="shared" si="0"/>
        <v>0</v>
      </c>
      <c r="AC27" s="318">
        <f t="shared" si="0"/>
        <v>0</v>
      </c>
      <c r="AD27" s="318">
        <f t="shared" si="0"/>
        <v>0</v>
      </c>
      <c r="AE27" s="318">
        <f t="shared" si="0"/>
        <v>4500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655"/>
      <c r="B36" s="655"/>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655"/>
      <c r="B38" s="655"/>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655"/>
      <c r="B40" s="655"/>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topLeftCell="A43" zoomScaleNormal="100" workbookViewId="0">
      <selection activeCell="G63" sqref="G63"/>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IF(G65&gt;E65,"Budget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IF(AY65&lt;0,"Actual plus expected cost is more than forecast",":)")</f>
        <v>:)</v>
      </c>
      <c r="I4" s="666"/>
      <c r="J4" s="666"/>
      <c r="K4" s="666"/>
      <c r="L4" s="666"/>
      <c r="M4" s="667"/>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
        <v>319</v>
      </c>
      <c r="F5" s="528"/>
      <c r="G5" s="529"/>
      <c r="H5" s="530"/>
      <c r="I5" s="531"/>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83</v>
      </c>
      <c r="B8" s="550" t="str">
        <f>+LEFT($E$5,5)&amp;"."&amp;A8&amp;"."&amp;$E$3</f>
        <v>ZK100.K207.number</v>
      </c>
      <c r="C8" s="451" t="s">
        <v>84</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4">
        <f t="shared" ref="H9:H24" si="6">SUM(N9:AV9)</f>
        <v>0</v>
      </c>
      <c r="I9" s="221"/>
      <c r="J9" s="371">
        <f t="shared" ref="J9:J60" si="7">-I9+K9</f>
        <v>0</v>
      </c>
      <c r="K9" s="249">
        <v>0</v>
      </c>
      <c r="L9" s="222"/>
      <c r="M9" s="249"/>
      <c r="N9" s="570">
        <f>+IFERROR(VLOOKUP(B8,Sheet1!B:D,2,FALSE),0)</f>
        <v>0</v>
      </c>
      <c r="O9" s="574">
        <f>+IFERROR(VLOOKUP(B8,Sheet1!B:D,3,FALSE)+VLOOKUP(B8,Sheet1!B:E,4,FALSE),0)</f>
        <v>0</v>
      </c>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5">
        <f t="shared" si="4"/>
        <v>0</v>
      </c>
    </row>
    <row r="10" spans="1:52" s="4" customFormat="1" ht="15" customHeight="1" x14ac:dyDescent="0.2">
      <c r="A10" s="150"/>
      <c r="B10" s="461"/>
      <c r="C10" s="502"/>
      <c r="D10" s="500"/>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5">
        <f t="shared" si="4"/>
        <v>0</v>
      </c>
    </row>
    <row r="11" spans="1:52" s="4" customFormat="1" ht="15" customHeight="1" x14ac:dyDescent="0.2">
      <c r="A11" s="150"/>
      <c r="B11" s="461"/>
      <c r="C11" s="502"/>
      <c r="D11" s="50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5">
        <f t="shared" si="4"/>
        <v>0</v>
      </c>
    </row>
    <row r="12" spans="1:52" s="4" customFormat="1" ht="15" customHeight="1" x14ac:dyDescent="0.2">
      <c r="A12" s="150"/>
      <c r="B12" s="461"/>
      <c r="C12" s="502"/>
      <c r="D12" s="50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5">
        <f t="shared" si="4"/>
        <v>0</v>
      </c>
    </row>
    <row r="13" spans="1:52" s="4" customFormat="1" ht="15" customHeight="1" x14ac:dyDescent="0.2">
      <c r="A13" s="150"/>
      <c r="B13" s="461"/>
      <c r="C13" s="502"/>
      <c r="D13" s="500"/>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5">
        <f t="shared" si="4"/>
        <v>0</v>
      </c>
    </row>
    <row r="14" spans="1:52" s="4" customFormat="1" ht="15" customHeight="1" x14ac:dyDescent="0.2">
      <c r="A14" s="150"/>
      <c r="B14" s="461"/>
      <c r="C14" s="502"/>
      <c r="D14" s="500"/>
      <c r="E14" s="204"/>
      <c r="F14" s="371">
        <f t="shared" si="5"/>
        <v>0</v>
      </c>
      <c r="G14" s="256"/>
      <c r="H14" s="574">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5">
        <f t="shared" si="4"/>
        <v>0</v>
      </c>
    </row>
    <row r="15" spans="1:52" s="4" customFormat="1" ht="15" hidden="1" customHeight="1" x14ac:dyDescent="0.2">
      <c r="A15" s="150"/>
      <c r="B15" s="461"/>
      <c r="C15" s="453"/>
      <c r="D15" s="453"/>
      <c r="E15" s="204"/>
      <c r="F15" s="371">
        <f t="shared" si="5"/>
        <v>0</v>
      </c>
      <c r="G15" s="256"/>
      <c r="H15" s="574">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5">
        <f t="shared" si="4"/>
        <v>0</v>
      </c>
    </row>
    <row r="16" spans="1:52" s="4" customFormat="1" ht="15" hidden="1" customHeight="1" x14ac:dyDescent="0.2">
      <c r="A16" s="150"/>
      <c r="B16" s="461"/>
      <c r="C16" s="502"/>
      <c r="D16" s="500"/>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5">
        <f t="shared" si="4"/>
        <v>0</v>
      </c>
    </row>
    <row r="17" spans="1:51" s="4" customFormat="1" ht="15" hidden="1" customHeight="1" x14ac:dyDescent="0.2">
      <c r="A17" s="150"/>
      <c r="B17" s="461"/>
      <c r="C17" s="502"/>
      <c r="D17" s="500"/>
      <c r="E17" s="204"/>
      <c r="F17" s="371">
        <f t="shared" si="5"/>
        <v>0</v>
      </c>
      <c r="G17" s="256"/>
      <c r="H17" s="574">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5">
        <f t="shared" si="4"/>
        <v>0</v>
      </c>
    </row>
    <row r="18" spans="1:51" s="4" customFormat="1" ht="15" hidden="1" customHeight="1" x14ac:dyDescent="0.2">
      <c r="A18" s="150"/>
      <c r="B18" s="461"/>
      <c r="C18" s="502"/>
      <c r="D18" s="500"/>
      <c r="E18" s="204"/>
      <c r="F18" s="371">
        <f t="shared" si="5"/>
        <v>0</v>
      </c>
      <c r="G18" s="256"/>
      <c r="H18" s="574">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5">
        <f t="shared" si="4"/>
        <v>0</v>
      </c>
    </row>
    <row r="19" spans="1:51" s="4" customFormat="1" ht="15" hidden="1" customHeight="1" x14ac:dyDescent="0.2">
      <c r="A19" s="150"/>
      <c r="B19" s="461"/>
      <c r="C19" s="502"/>
      <c r="D19" s="500"/>
      <c r="E19" s="204"/>
      <c r="F19" s="371">
        <f t="shared" si="5"/>
        <v>0</v>
      </c>
      <c r="G19" s="256"/>
      <c r="H19" s="574">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5">
        <f t="shared" si="4"/>
        <v>0</v>
      </c>
    </row>
    <row r="20" spans="1:51" s="4" customFormat="1" ht="15" hidden="1" customHeight="1" x14ac:dyDescent="0.2">
      <c r="A20" s="150"/>
      <c r="B20" s="461"/>
      <c r="C20" s="502"/>
      <c r="D20" s="500"/>
      <c r="E20" s="204"/>
      <c r="F20" s="371">
        <f t="shared" si="5"/>
        <v>0</v>
      </c>
      <c r="G20" s="256"/>
      <c r="H20" s="574">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5">
        <f t="shared" si="4"/>
        <v>0</v>
      </c>
    </row>
    <row r="21" spans="1:51" s="4" customFormat="1" ht="15" hidden="1" customHeight="1" x14ac:dyDescent="0.2">
      <c r="A21" s="150"/>
      <c r="B21" s="461"/>
      <c r="C21" s="502"/>
      <c r="D21" s="500"/>
      <c r="E21" s="204"/>
      <c r="F21" s="371">
        <f t="shared" si="5"/>
        <v>0</v>
      </c>
      <c r="G21" s="256"/>
      <c r="H21" s="574">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5">
        <f t="shared" si="4"/>
        <v>0</v>
      </c>
    </row>
    <row r="22" spans="1:51" s="4" customFormat="1" ht="15" customHeight="1" x14ac:dyDescent="0.2">
      <c r="A22" s="150"/>
      <c r="B22" s="461"/>
      <c r="C22" s="502"/>
      <c r="D22" s="501"/>
      <c r="E22" s="204"/>
      <c r="F22" s="371">
        <f t="shared" si="5"/>
        <v>0</v>
      </c>
      <c r="G22" s="256"/>
      <c r="H22" s="574">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5">
        <f t="shared" si="4"/>
        <v>0</v>
      </c>
    </row>
    <row r="23" spans="1:51" s="4" customFormat="1" ht="15" customHeight="1" x14ac:dyDescent="0.2">
      <c r="A23" s="150"/>
      <c r="B23" s="461" t="str">
        <f>+B8</f>
        <v>ZK100.K207.number</v>
      </c>
      <c r="C23" s="502"/>
      <c r="D23" s="501"/>
      <c r="E23" s="204"/>
      <c r="F23" s="371">
        <f t="shared" si="5"/>
        <v>0</v>
      </c>
      <c r="G23" s="256"/>
      <c r="H23" s="574">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5">
        <f t="shared" si="4"/>
        <v>0</v>
      </c>
    </row>
    <row r="24" spans="1:51" s="4" customFormat="1" ht="15" customHeight="1" thickBot="1" x14ac:dyDescent="0.3">
      <c r="A24" s="170"/>
      <c r="B24" s="462" t="str">
        <f>+B8</f>
        <v>ZK100.K207.number</v>
      </c>
      <c r="C24" s="276" t="s">
        <v>390</v>
      </c>
      <c r="D24" s="280"/>
      <c r="E24" s="261"/>
      <c r="F24" s="371">
        <f t="shared" si="5"/>
        <v>0</v>
      </c>
      <c r="G24" s="277"/>
      <c r="H24" s="581">
        <f t="shared" si="6"/>
        <v>0</v>
      </c>
      <c r="I24" s="227"/>
      <c r="J24" s="371">
        <f t="shared" si="7"/>
        <v>0</v>
      </c>
      <c r="K24" s="277">
        <v>0</v>
      </c>
      <c r="L24" s="228"/>
      <c r="M24" s="277"/>
      <c r="N24" s="572">
        <f>+IFERROR(VLOOKUP(B23,Sheet1!B:D,2,FALSE),0)</f>
        <v>0</v>
      </c>
      <c r="O24" s="573">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5">
        <f t="shared" si="4"/>
        <v>0</v>
      </c>
    </row>
    <row r="25" spans="1:51" s="4" customFormat="1" ht="15" customHeight="1" x14ac:dyDescent="0.2">
      <c r="A25" s="195" t="s">
        <v>85</v>
      </c>
      <c r="B25" s="550" t="str">
        <f>+LEFT($E$5,5)&amp;"."&amp;A25&amp;"."&amp;$E$3</f>
        <v>ZK100.K208.number</v>
      </c>
      <c r="C25" s="168" t="s">
        <v>86</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ZK100.K208.number</v>
      </c>
      <c r="C26" s="275" t="s">
        <v>390</v>
      </c>
      <c r="D26" s="273"/>
      <c r="E26" s="207"/>
      <c r="F26" s="371">
        <f t="shared" si="5"/>
        <v>0</v>
      </c>
      <c r="G26" s="249">
        <v>0</v>
      </c>
      <c r="H26" s="371">
        <f>SUM(N26:AV26)</f>
        <v>0</v>
      </c>
      <c r="I26" s="231"/>
      <c r="J26" s="371">
        <f t="shared" si="7"/>
        <v>0</v>
      </c>
      <c r="K26" s="249">
        <v>0</v>
      </c>
      <c r="L26" s="232"/>
      <c r="M26" s="249"/>
      <c r="N26" s="570">
        <f>+IFERROR(VLOOKUP(B25,Sheet1!B:D,2,FALSE),0)</f>
        <v>0</v>
      </c>
      <c r="O26" s="571">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5">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5">
        <f t="shared" si="4"/>
        <v>0</v>
      </c>
    </row>
    <row r="28" spans="1:51" s="4" customFormat="1" ht="15" customHeight="1" x14ac:dyDescent="0.2">
      <c r="A28" s="195" t="s">
        <v>87</v>
      </c>
      <c r="B28" s="550" t="str">
        <f>+LEFT($E$5,5)&amp;"."&amp;A28&amp;"."&amp;$E$3</f>
        <v>ZK100.K209.number</v>
      </c>
      <c r="C28" s="168" t="s">
        <v>88</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ZK100.K209.number</v>
      </c>
      <c r="C29" s="275" t="s">
        <v>390</v>
      </c>
      <c r="D29" s="273"/>
      <c r="E29" s="207"/>
      <c r="F29" s="371">
        <f t="shared" si="5"/>
        <v>0</v>
      </c>
      <c r="G29" s="249">
        <v>0</v>
      </c>
      <c r="H29" s="371">
        <f>SUM(N29:AV29)</f>
        <v>0</v>
      </c>
      <c r="I29" s="231"/>
      <c r="J29" s="371">
        <f t="shared" si="7"/>
        <v>0</v>
      </c>
      <c r="K29" s="249">
        <v>0</v>
      </c>
      <c r="L29" s="232"/>
      <c r="M29" s="249"/>
      <c r="N29" s="570">
        <f>+IFERROR(VLOOKUP(B28,Sheet1!B:D,2,FALSE),0)</f>
        <v>0</v>
      </c>
      <c r="O29" s="571">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5">
        <f t="shared" si="4"/>
        <v>0</v>
      </c>
    </row>
    <row r="30" spans="1:51" s="4" customFormat="1" ht="15" customHeight="1" thickBot="1" x14ac:dyDescent="0.25">
      <c r="A30" s="170"/>
      <c r="B30" s="462"/>
      <c r="C30" s="274"/>
      <c r="D30" s="274"/>
      <c r="E30" s="205"/>
      <c r="F30" s="371">
        <f t="shared" si="5"/>
        <v>0</v>
      </c>
      <c r="G30" s="277">
        <v>0</v>
      </c>
      <c r="H30" s="581">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5">
        <f t="shared" si="4"/>
        <v>0</v>
      </c>
    </row>
    <row r="31" spans="1:51" s="4" customFormat="1" ht="15" customHeight="1" x14ac:dyDescent="0.2">
      <c r="A31" s="195" t="s">
        <v>89</v>
      </c>
      <c r="B31" s="550" t="str">
        <f>+LEFT($E$5,5)&amp;"."&amp;A31&amp;"."&amp;$E$3</f>
        <v>ZK100.K210.number</v>
      </c>
      <c r="C31" s="168" t="s">
        <v>90</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ZK100.K210.number</v>
      </c>
      <c r="C32" s="275" t="s">
        <v>390</v>
      </c>
      <c r="D32" s="273"/>
      <c r="E32" s="207"/>
      <c r="F32" s="371">
        <f t="shared" si="5"/>
        <v>0</v>
      </c>
      <c r="G32" s="249">
        <v>0</v>
      </c>
      <c r="H32" s="574">
        <f>SUM(N32:AV32)</f>
        <v>0</v>
      </c>
      <c r="I32" s="231"/>
      <c r="J32" s="371">
        <f t="shared" si="7"/>
        <v>0</v>
      </c>
      <c r="K32" s="249">
        <v>0</v>
      </c>
      <c r="L32" s="232"/>
      <c r="M32" s="249"/>
      <c r="N32" s="570">
        <f>+IFERROR(VLOOKUP(B31,Sheet1!B:D,2,FALSE),0)</f>
        <v>0</v>
      </c>
      <c r="O32" s="571">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5">
        <f t="shared" si="4"/>
        <v>0</v>
      </c>
    </row>
    <row r="33" spans="1:51" s="4" customFormat="1" ht="15" customHeight="1" thickBot="1" x14ac:dyDescent="0.25">
      <c r="A33" s="169"/>
      <c r="B33" s="463"/>
      <c r="C33" s="274"/>
      <c r="D33" s="274"/>
      <c r="E33" s="205"/>
      <c r="F33" s="371">
        <f t="shared" si="5"/>
        <v>0</v>
      </c>
      <c r="G33" s="277">
        <v>0</v>
      </c>
      <c r="H33" s="581">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5">
        <f t="shared" si="4"/>
        <v>0</v>
      </c>
    </row>
    <row r="34" spans="1:51" s="4" customFormat="1" ht="15" customHeight="1" x14ac:dyDescent="0.2">
      <c r="A34" s="195" t="s">
        <v>91</v>
      </c>
      <c r="B34" s="550" t="str">
        <f>+LEFT($E$5,5)&amp;"."&amp;A34&amp;"."&amp;$E$3</f>
        <v>ZK100.K211.number</v>
      </c>
      <c r="C34" s="168" t="s">
        <v>92</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ZK100.K211.number</v>
      </c>
      <c r="C35" s="275" t="s">
        <v>390</v>
      </c>
      <c r="D35" s="273"/>
      <c r="E35" s="207"/>
      <c r="F35" s="371">
        <f t="shared" si="5"/>
        <v>0</v>
      </c>
      <c r="G35" s="249">
        <v>0</v>
      </c>
      <c r="H35" s="574">
        <f>SUM(N35:AV35)</f>
        <v>0</v>
      </c>
      <c r="I35" s="231"/>
      <c r="J35" s="371">
        <f t="shared" si="7"/>
        <v>0</v>
      </c>
      <c r="K35" s="249">
        <v>0</v>
      </c>
      <c r="L35" s="232"/>
      <c r="M35" s="249"/>
      <c r="N35" s="570">
        <f>+IFERROR(VLOOKUP(B34,Sheet1!B:D,2,FALSE),0)</f>
        <v>0</v>
      </c>
      <c r="O35" s="571">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5">
        <f t="shared" si="4"/>
        <v>0</v>
      </c>
    </row>
    <row r="36" spans="1:51" s="4" customFormat="1" ht="15" customHeight="1" thickBot="1" x14ac:dyDescent="0.25">
      <c r="A36" s="169"/>
      <c r="B36" s="463"/>
      <c r="C36" s="274"/>
      <c r="D36" s="274"/>
      <c r="E36" s="205"/>
      <c r="F36" s="371">
        <f t="shared" si="5"/>
        <v>0</v>
      </c>
      <c r="G36" s="277">
        <v>0</v>
      </c>
      <c r="H36" s="581">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5">
        <f t="shared" si="4"/>
        <v>0</v>
      </c>
    </row>
    <row r="37" spans="1:51" s="4" customFormat="1" ht="15" customHeight="1" x14ac:dyDescent="0.2">
      <c r="A37" s="196" t="s">
        <v>93</v>
      </c>
      <c r="B37" s="550" t="str">
        <f>+LEFT($E$5,5)&amp;"."&amp;A37&amp;"."&amp;$E$3</f>
        <v>ZK100.K212.number</v>
      </c>
      <c r="C37" s="168" t="s">
        <v>94</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ZK100.K212.number</v>
      </c>
      <c r="C38" s="275" t="s">
        <v>390</v>
      </c>
      <c r="D38" s="273"/>
      <c r="E38" s="207"/>
      <c r="F38" s="371">
        <f t="shared" si="5"/>
        <v>0</v>
      </c>
      <c r="G38" s="249">
        <v>0</v>
      </c>
      <c r="H38" s="574">
        <f>SUM(N38:AV38)</f>
        <v>0</v>
      </c>
      <c r="I38" s="231"/>
      <c r="J38" s="371">
        <f t="shared" si="7"/>
        <v>0</v>
      </c>
      <c r="K38" s="249">
        <v>0</v>
      </c>
      <c r="L38" s="232"/>
      <c r="M38" s="249"/>
      <c r="N38" s="570">
        <f>+IFERROR(VLOOKUP(B37,Sheet1!B:D,2,FALSE),0)</f>
        <v>0</v>
      </c>
      <c r="O38" s="571">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5">
        <f t="shared" si="4"/>
        <v>0</v>
      </c>
    </row>
    <row r="39" spans="1:51" s="4" customFormat="1" ht="15" customHeight="1" thickBot="1" x14ac:dyDescent="0.25">
      <c r="A39" s="169"/>
      <c r="B39" s="463"/>
      <c r="C39" s="274"/>
      <c r="D39" s="274"/>
      <c r="E39" s="205"/>
      <c r="F39" s="371">
        <f t="shared" si="5"/>
        <v>0</v>
      </c>
      <c r="G39" s="277">
        <v>0</v>
      </c>
      <c r="H39" s="581">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5">
        <f t="shared" si="4"/>
        <v>0</v>
      </c>
    </row>
    <row r="40" spans="1:51" s="4" customFormat="1" ht="15" customHeight="1" x14ac:dyDescent="0.2">
      <c r="A40" s="196" t="s">
        <v>95</v>
      </c>
      <c r="B40" s="550" t="str">
        <f>+LEFT($E$5,5)&amp;"."&amp;A40&amp;"."&amp;$E$3</f>
        <v>ZK100.K213.number</v>
      </c>
      <c r="C40" s="168" t="s">
        <v>96</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ZK100.K213.number</v>
      </c>
      <c r="C41" s="275" t="s">
        <v>390</v>
      </c>
      <c r="D41" s="273"/>
      <c r="E41" s="207"/>
      <c r="F41" s="371">
        <f t="shared" si="5"/>
        <v>0</v>
      </c>
      <c r="G41" s="249"/>
      <c r="H41" s="574">
        <f>SUM(N41:AV41)</f>
        <v>0</v>
      </c>
      <c r="I41" s="231"/>
      <c r="J41" s="371">
        <f t="shared" si="7"/>
        <v>0</v>
      </c>
      <c r="K41" s="249">
        <v>0</v>
      </c>
      <c r="L41" s="232"/>
      <c r="M41" s="249"/>
      <c r="N41" s="570">
        <f>+IFERROR(VLOOKUP(B40,Sheet1!B:D,2,FALSE),0)</f>
        <v>0</v>
      </c>
      <c r="O41" s="571">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5">
        <f t="shared" si="22"/>
        <v>0</v>
      </c>
    </row>
    <row r="42" spans="1:51" s="4" customFormat="1" ht="15" customHeight="1" thickBot="1" x14ac:dyDescent="0.25">
      <c r="A42" s="169"/>
      <c r="B42" s="463"/>
      <c r="C42" s="274"/>
      <c r="D42" s="274"/>
      <c r="E42" s="205"/>
      <c r="F42" s="371">
        <f t="shared" si="5"/>
        <v>0</v>
      </c>
      <c r="G42" s="277">
        <v>0</v>
      </c>
      <c r="H42" s="581">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5">
        <f t="shared" si="22"/>
        <v>0</v>
      </c>
    </row>
    <row r="43" spans="1:51" s="4" customFormat="1" ht="15" customHeight="1" x14ac:dyDescent="0.2">
      <c r="A43" s="196" t="s">
        <v>97</v>
      </c>
      <c r="B43" s="550" t="str">
        <f>+LEFT($E$5,5)&amp;"."&amp;A43&amp;"."&amp;$E$3</f>
        <v>ZK100.K214.number</v>
      </c>
      <c r="C43" s="168" t="s">
        <v>98</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ZK100.K214.number</v>
      </c>
      <c r="C44" s="275" t="s">
        <v>390</v>
      </c>
      <c r="D44" s="273"/>
      <c r="E44" s="207"/>
      <c r="F44" s="371">
        <f t="shared" si="5"/>
        <v>0</v>
      </c>
      <c r="G44" s="249">
        <v>0</v>
      </c>
      <c r="H44" s="574">
        <f>SUM(N44:AV44)</f>
        <v>0</v>
      </c>
      <c r="I44" s="231"/>
      <c r="J44" s="371">
        <f t="shared" si="7"/>
        <v>0</v>
      </c>
      <c r="K44" s="249">
        <v>0</v>
      </c>
      <c r="L44" s="232"/>
      <c r="M44" s="249"/>
      <c r="N44" s="570">
        <f>+IFERROR(VLOOKUP(B43,Sheet1!B:D,2,FALSE),0)</f>
        <v>0</v>
      </c>
      <c r="O44" s="571">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5">
        <f t="shared" si="22"/>
        <v>0</v>
      </c>
    </row>
    <row r="45" spans="1:51" s="4" customFormat="1" ht="15" customHeight="1" thickBot="1" x14ac:dyDescent="0.25">
      <c r="A45" s="169"/>
      <c r="B45" s="463"/>
      <c r="C45" s="274"/>
      <c r="D45" s="274"/>
      <c r="E45" s="205"/>
      <c r="F45" s="371">
        <f t="shared" si="5"/>
        <v>0</v>
      </c>
      <c r="G45" s="277">
        <v>0</v>
      </c>
      <c r="H45" s="581">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5">
        <f t="shared" si="22"/>
        <v>0</v>
      </c>
    </row>
    <row r="46" spans="1:51" s="4" customFormat="1" ht="15" customHeight="1" x14ac:dyDescent="0.2">
      <c r="A46" s="196" t="s">
        <v>99</v>
      </c>
      <c r="B46" s="460" t="str">
        <f>+LEFT($E$5,5)&amp;"."&amp;A46&amp;"."&amp;$E$3</f>
        <v>ZK100.K215.number</v>
      </c>
      <c r="C46" s="168" t="s">
        <v>100</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ZK100.K215.number</v>
      </c>
      <c r="C47" s="275" t="s">
        <v>390</v>
      </c>
      <c r="D47" s="273"/>
      <c r="E47" s="207"/>
      <c r="F47" s="371">
        <f t="shared" si="5"/>
        <v>0</v>
      </c>
      <c r="G47" s="249">
        <v>0</v>
      </c>
      <c r="H47" s="574">
        <f>SUM(N47:AV47)</f>
        <v>0</v>
      </c>
      <c r="I47" s="231"/>
      <c r="J47" s="371">
        <f t="shared" si="7"/>
        <v>0</v>
      </c>
      <c r="K47" s="249">
        <v>0</v>
      </c>
      <c r="L47" s="232"/>
      <c r="M47" s="249"/>
      <c r="N47" s="570">
        <f>+IFERROR(VLOOKUP(B46,Sheet1!B:D,2,FALSE),0)</f>
        <v>0</v>
      </c>
      <c r="O47" s="571">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5">
        <f t="shared" si="22"/>
        <v>0</v>
      </c>
    </row>
    <row r="48" spans="1:51" s="4" customFormat="1" ht="15" customHeight="1" thickBot="1" x14ac:dyDescent="0.25">
      <c r="A48" s="169"/>
      <c r="B48" s="463"/>
      <c r="C48" s="274"/>
      <c r="D48" s="274"/>
      <c r="E48" s="205"/>
      <c r="F48" s="371">
        <f t="shared" si="5"/>
        <v>0</v>
      </c>
      <c r="G48" s="277">
        <v>0</v>
      </c>
      <c r="H48" s="581">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5">
        <f t="shared" si="22"/>
        <v>0</v>
      </c>
    </row>
    <row r="49" spans="1:51" s="4" customFormat="1" ht="15" customHeight="1" x14ac:dyDescent="0.2">
      <c r="A49" s="195" t="s">
        <v>101</v>
      </c>
      <c r="B49" s="460" t="str">
        <f>+LEFT($E$5,5)&amp;"."&amp;A49&amp;"."&amp;$E$3</f>
        <v>ZK100.K216.number</v>
      </c>
      <c r="C49" s="168" t="s">
        <v>102</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ZK100.K216.number</v>
      </c>
      <c r="C50" s="275" t="s">
        <v>390</v>
      </c>
      <c r="D50" s="273"/>
      <c r="E50" s="207"/>
      <c r="F50" s="371">
        <f t="shared" si="5"/>
        <v>0</v>
      </c>
      <c r="G50" s="249"/>
      <c r="H50" s="574">
        <f>SUM(N50:AV50)</f>
        <v>0</v>
      </c>
      <c r="I50" s="231"/>
      <c r="J50" s="371">
        <f t="shared" si="7"/>
        <v>0</v>
      </c>
      <c r="K50" s="249">
        <v>0</v>
      </c>
      <c r="L50" s="232"/>
      <c r="M50" s="249"/>
      <c r="N50" s="570">
        <f>+IFERROR(VLOOKUP(B49,Sheet1!B:D,2,FALSE),0)</f>
        <v>0</v>
      </c>
      <c r="O50" s="571">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5">
        <f t="shared" si="22"/>
        <v>0</v>
      </c>
    </row>
    <row r="51" spans="1:51" s="4" customFormat="1" ht="15" customHeight="1" thickBot="1" x14ac:dyDescent="0.25">
      <c r="A51" s="169"/>
      <c r="B51" s="463"/>
      <c r="C51" s="274"/>
      <c r="D51" s="274"/>
      <c r="E51" s="205"/>
      <c r="F51" s="371">
        <f t="shared" si="5"/>
        <v>0</v>
      </c>
      <c r="G51" s="277">
        <v>0</v>
      </c>
      <c r="H51" s="581">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5">
        <f t="shared" si="22"/>
        <v>0</v>
      </c>
    </row>
    <row r="52" spans="1:51" s="4" customFormat="1" ht="15" customHeight="1" x14ac:dyDescent="0.2">
      <c r="A52" s="195" t="s">
        <v>103</v>
      </c>
      <c r="B52" s="460" t="str">
        <f>+LEFT($E$5,5)&amp;"."&amp;A52&amp;"."&amp;$E$3</f>
        <v>ZK100.K217.number</v>
      </c>
      <c r="C52" s="168" t="s">
        <v>104</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ZK100.K217.number</v>
      </c>
      <c r="C53" s="275" t="s">
        <v>390</v>
      </c>
      <c r="D53" s="273"/>
      <c r="E53" s="207"/>
      <c r="F53" s="371">
        <f t="shared" si="5"/>
        <v>0</v>
      </c>
      <c r="G53" s="249">
        <v>0</v>
      </c>
      <c r="H53" s="574">
        <f>SUM(N53:AV53)</f>
        <v>0</v>
      </c>
      <c r="I53" s="231"/>
      <c r="J53" s="371">
        <f t="shared" si="7"/>
        <v>0</v>
      </c>
      <c r="K53" s="249">
        <v>0</v>
      </c>
      <c r="L53" s="232"/>
      <c r="M53" s="249"/>
      <c r="N53" s="570">
        <f>+IFERROR(VLOOKUP(B52,Sheet1!B:D,2,FALSE),0)</f>
        <v>0</v>
      </c>
      <c r="O53" s="571">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5">
        <f t="shared" si="22"/>
        <v>0</v>
      </c>
    </row>
    <row r="54" spans="1:51" s="4" customFormat="1" ht="15" customHeight="1" thickBot="1" x14ac:dyDescent="0.25">
      <c r="A54" s="169"/>
      <c r="B54" s="463"/>
      <c r="C54" s="274"/>
      <c r="D54" s="274"/>
      <c r="E54" s="205"/>
      <c r="F54" s="371">
        <f t="shared" si="5"/>
        <v>0</v>
      </c>
      <c r="G54" s="277">
        <v>0</v>
      </c>
      <c r="H54" s="581">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5">
        <f t="shared" si="22"/>
        <v>0</v>
      </c>
    </row>
    <row r="55" spans="1:51" s="4" customFormat="1" ht="15" customHeight="1" x14ac:dyDescent="0.2">
      <c r="A55" s="195" t="s">
        <v>105</v>
      </c>
      <c r="B55" s="460" t="str">
        <f>+LEFT($E$5,5)&amp;"."&amp;A55&amp;"."&amp;$E$3</f>
        <v>ZK100.K218.number</v>
      </c>
      <c r="C55" s="168" t="s">
        <v>106</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ZK100.K218.number</v>
      </c>
      <c r="C56" s="275" t="s">
        <v>390</v>
      </c>
      <c r="D56" s="273"/>
      <c r="E56" s="207"/>
      <c r="F56" s="371">
        <f t="shared" si="5"/>
        <v>0</v>
      </c>
      <c r="G56" s="249">
        <v>0</v>
      </c>
      <c r="H56" s="574">
        <f>SUM(N56:AV56)</f>
        <v>0</v>
      </c>
      <c r="I56" s="231"/>
      <c r="J56" s="371">
        <f t="shared" si="7"/>
        <v>0</v>
      </c>
      <c r="K56" s="249">
        <v>0</v>
      </c>
      <c r="L56" s="232"/>
      <c r="M56" s="249"/>
      <c r="N56" s="570">
        <f>+IFERROR(VLOOKUP(B55,Sheet1!B:D,2,FALSE),0)</f>
        <v>0</v>
      </c>
      <c r="O56" s="571">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5">
        <f t="shared" si="22"/>
        <v>0</v>
      </c>
    </row>
    <row r="57" spans="1:51" s="4" customFormat="1" ht="15" customHeight="1" thickBot="1" x14ac:dyDescent="0.25">
      <c r="A57" s="170"/>
      <c r="B57" s="462"/>
      <c r="C57" s="274"/>
      <c r="D57" s="274"/>
      <c r="E57" s="205"/>
      <c r="F57" s="371">
        <f t="shared" si="5"/>
        <v>0</v>
      </c>
      <c r="G57" s="277">
        <v>0</v>
      </c>
      <c r="H57" s="581">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5">
        <f t="shared" si="22"/>
        <v>0</v>
      </c>
    </row>
    <row r="58" spans="1:51" s="4" customFormat="1" ht="15" customHeight="1" x14ac:dyDescent="0.2">
      <c r="A58" s="197" t="s">
        <v>107</v>
      </c>
      <c r="B58" s="460" t="str">
        <f>+LEFT($E$5,5)&amp;"."&amp;A58&amp;"."&amp;$E$3</f>
        <v>ZK100.K219.number</v>
      </c>
      <c r="C58" s="569" t="s">
        <v>108</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ZK100.K219.number</v>
      </c>
      <c r="C59" s="503" t="s">
        <v>390</v>
      </c>
      <c r="D59" s="342"/>
      <c r="E59" s="207"/>
      <c r="F59" s="371">
        <f t="shared" si="5"/>
        <v>0</v>
      </c>
      <c r="G59" s="249">
        <v>0</v>
      </c>
      <c r="H59" s="574">
        <f>SUM(N59:AV59)</f>
        <v>0</v>
      </c>
      <c r="I59" s="233"/>
      <c r="J59" s="371"/>
      <c r="K59" s="249">
        <v>0</v>
      </c>
      <c r="L59" s="234"/>
      <c r="M59" s="249"/>
      <c r="N59" s="570">
        <f>+IFERROR(VLOOKUP(B58,Sheet1!B:D,2,FALSE),0)</f>
        <v>0</v>
      </c>
      <c r="O59" s="570">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5">
        <f t="shared" si="22"/>
        <v>0</v>
      </c>
    </row>
    <row r="60" spans="1:51" s="4" customFormat="1" ht="15" customHeight="1" thickBot="1" x14ac:dyDescent="0.25">
      <c r="A60" s="179"/>
      <c r="B60" s="462"/>
      <c r="C60" s="276"/>
      <c r="D60" s="274"/>
      <c r="E60" s="205"/>
      <c r="F60" s="372">
        <f t="shared" si="5"/>
        <v>0</v>
      </c>
      <c r="G60" s="277">
        <v>0</v>
      </c>
      <c r="H60" s="581">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5">
        <f t="shared" si="22"/>
        <v>0</v>
      </c>
    </row>
    <row r="61" spans="1:51" s="4" customFormat="1" ht="15" customHeight="1" x14ac:dyDescent="0.2">
      <c r="A61" s="197" t="s">
        <v>268</v>
      </c>
      <c r="B61" s="460" t="str">
        <f>+LEFT($E$5,5)&amp;"."&amp;A61&amp;"."&amp;$E$3</f>
        <v>ZK100.K200.number</v>
      </c>
      <c r="C61" s="569" t="s">
        <v>269</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ZK100.K200.number</v>
      </c>
      <c r="C62" s="503" t="s">
        <v>390</v>
      </c>
      <c r="D62" s="342"/>
      <c r="E62" s="207"/>
      <c r="F62" s="371">
        <f t="shared" ref="F62:F63" si="37">-E62+G62</f>
        <v>0</v>
      </c>
      <c r="G62" s="249">
        <v>0</v>
      </c>
      <c r="H62" s="574">
        <f>SUM(N62:AV62)</f>
        <v>0</v>
      </c>
      <c r="I62" s="233"/>
      <c r="J62" s="371"/>
      <c r="K62" s="249">
        <v>0</v>
      </c>
      <c r="L62" s="234"/>
      <c r="M62" s="249"/>
      <c r="N62" s="570">
        <f>+IFERROR(VLOOKUP(B61,Sheet1!B:D,2,FALSE),0)</f>
        <v>0</v>
      </c>
      <c r="O62" s="570">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5">
        <f t="shared" si="22"/>
        <v>0</v>
      </c>
    </row>
    <row r="63" spans="1:51" s="4" customFormat="1" ht="15" customHeight="1" thickBot="1" x14ac:dyDescent="0.25">
      <c r="A63" s="179"/>
      <c r="B63" s="462"/>
      <c r="C63" s="276"/>
      <c r="D63" s="274"/>
      <c r="E63" s="205"/>
      <c r="F63" s="372">
        <f t="shared" si="37"/>
        <v>0</v>
      </c>
      <c r="G63" s="277"/>
      <c r="H63" s="581">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5">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5">
        <f t="shared" si="22"/>
        <v>0</v>
      </c>
    </row>
    <row r="65" spans="1:51" s="567"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662"/>
      <c r="F66" s="662"/>
      <c r="G66" s="662"/>
      <c r="H66" s="662"/>
      <c r="I66" s="663"/>
      <c r="J66" s="664"/>
      <c r="K66" s="664"/>
      <c r="L66" s="664"/>
      <c r="M66" s="665"/>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8"/>
      <c r="F69" s="568"/>
      <c r="G69" s="568"/>
      <c r="H69" s="492">
        <f>+SUM(H58,H55,H52,H49,H46,H43,H40,H37,H31,H28,H25,H8)*0.2</f>
        <v>0</v>
      </c>
      <c r="I69" s="568"/>
      <c r="J69" s="568"/>
      <c r="K69" s="568"/>
      <c r="L69" s="568"/>
      <c r="M69" s="568"/>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59</v>
      </c>
      <c r="E70" s="568"/>
      <c r="F70" s="568"/>
      <c r="G70" s="568"/>
      <c r="H70" s="492">
        <f>SUM(H65:H69)</f>
        <v>0</v>
      </c>
      <c r="I70" s="568"/>
      <c r="J70" s="568"/>
      <c r="K70" s="568"/>
      <c r="L70" s="568"/>
      <c r="M70" s="568"/>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password="C7A4" sheet="1" objects="1" scenarios="1"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0"/>
  <sheetViews>
    <sheetView zoomScaleNormal="100" workbookViewId="0">
      <pane xSplit="3" ySplit="7" topLeftCell="D46" activePane="bottomRight" state="frozen"/>
      <selection activeCell="P3" sqref="P3:AV3"/>
      <selection pane="topRight" activeCell="P3" sqref="P3:AV3"/>
      <selection pane="bottomLeft" activeCell="P3" sqref="P3:AV3"/>
      <selection pane="bottomRight" activeCell="E75" sqref="E75"/>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IF(G65&gt;E65,"Budget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IF(AY65&lt;0,"Actual plus expected cost is more than forecast",":)")</f>
        <v>:)</v>
      </c>
      <c r="I4" s="666"/>
      <c r="J4" s="666"/>
      <c r="K4" s="666"/>
      <c r="L4" s="666"/>
      <c r="M4" s="667"/>
      <c r="N4" s="223"/>
      <c r="O4" s="223"/>
      <c r="P4" s="515"/>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row>
    <row r="5" spans="1:52" x14ac:dyDescent="0.25">
      <c r="A5" s="449"/>
      <c r="B5" s="449"/>
      <c r="C5" s="448" t="s">
        <v>68</v>
      </c>
      <c r="D5" s="448"/>
      <c r="E5" s="527" t="str">
        <f>+SUMMARY!A11</f>
        <v>ZK101 - Commissioning &amp; Fees</v>
      </c>
      <c r="F5" s="528"/>
      <c r="G5" s="529"/>
      <c r="H5" s="530"/>
      <c r="I5" s="531"/>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83</v>
      </c>
      <c r="B8" s="460" t="str">
        <f>+LEFT($E$5,5)&amp;"."&amp;A8&amp;"."&amp;$E$3</f>
        <v>ZK101.K207.number</v>
      </c>
      <c r="C8" s="167" t="s">
        <v>84</v>
      </c>
      <c r="D8" s="168"/>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3">SUM(P8:AV8)</f>
        <v>0</v>
      </c>
      <c r="AX8" s="200">
        <f t="shared" ref="AX8:AX39" si="4">+AW8+N8</f>
        <v>0</v>
      </c>
      <c r="AY8" s="442">
        <f t="shared" ref="AY8:AY39" si="5">+G8-AX8</f>
        <v>0</v>
      </c>
    </row>
    <row r="9" spans="1:52" s="4" customFormat="1" ht="15" customHeight="1" x14ac:dyDescent="0.2">
      <c r="A9" s="150"/>
      <c r="B9" s="461"/>
      <c r="C9" s="453"/>
      <c r="D9" s="453"/>
      <c r="E9" s="204"/>
      <c r="F9" s="371">
        <f t="shared" ref="F9:F60" si="6">-E9+G9</f>
        <v>0</v>
      </c>
      <c r="G9" s="249"/>
      <c r="H9" s="574">
        <f t="shared" ref="H9:H24" si="7">SUM(N9:AV9)</f>
        <v>0</v>
      </c>
      <c r="I9" s="221"/>
      <c r="J9" s="371">
        <f t="shared" ref="J9:J60" si="8">-I9+K9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3"/>
        <v>0</v>
      </c>
      <c r="AX9" s="244">
        <f t="shared" si="4"/>
        <v>0</v>
      </c>
      <c r="AY9" s="555">
        <f t="shared" si="5"/>
        <v>0</v>
      </c>
    </row>
    <row r="10" spans="1:52" s="4" customFormat="1" ht="15" customHeight="1" x14ac:dyDescent="0.2">
      <c r="A10" s="150"/>
      <c r="B10" s="461"/>
      <c r="C10" s="262"/>
      <c r="D10" s="374"/>
      <c r="E10" s="204"/>
      <c r="F10" s="371">
        <f t="shared" si="6"/>
        <v>0</v>
      </c>
      <c r="G10" s="256"/>
      <c r="H10" s="574">
        <f t="shared" si="7"/>
        <v>0</v>
      </c>
      <c r="I10" s="224"/>
      <c r="J10" s="371">
        <f t="shared" si="8"/>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3"/>
        <v>0</v>
      </c>
      <c r="AX10" s="244">
        <f t="shared" si="4"/>
        <v>0</v>
      </c>
      <c r="AY10" s="555">
        <f t="shared" si="5"/>
        <v>0</v>
      </c>
    </row>
    <row r="11" spans="1:52" s="4" customFormat="1" ht="15" customHeight="1" x14ac:dyDescent="0.2">
      <c r="A11" s="150"/>
      <c r="B11" s="461"/>
      <c r="C11" s="262"/>
      <c r="D11" s="374"/>
      <c r="E11" s="204"/>
      <c r="F11" s="371">
        <f t="shared" si="6"/>
        <v>0</v>
      </c>
      <c r="G11" s="256"/>
      <c r="H11" s="574">
        <f t="shared" si="7"/>
        <v>0</v>
      </c>
      <c r="I11" s="224"/>
      <c r="J11" s="371">
        <f t="shared" si="8"/>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3"/>
        <v>0</v>
      </c>
      <c r="AX11" s="244">
        <f t="shared" si="4"/>
        <v>0</v>
      </c>
      <c r="AY11" s="555">
        <f t="shared" si="5"/>
        <v>0</v>
      </c>
    </row>
    <row r="12" spans="1:52" s="4" customFormat="1" ht="15" customHeight="1" x14ac:dyDescent="0.2">
      <c r="A12" s="150"/>
      <c r="B12" s="461"/>
      <c r="C12" s="262"/>
      <c r="D12" s="374"/>
      <c r="E12" s="204"/>
      <c r="F12" s="371">
        <f t="shared" si="6"/>
        <v>0</v>
      </c>
      <c r="G12" s="256"/>
      <c r="H12" s="574">
        <f t="shared" si="7"/>
        <v>0</v>
      </c>
      <c r="I12" s="224"/>
      <c r="J12" s="371">
        <f t="shared" si="8"/>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3"/>
        <v>0</v>
      </c>
      <c r="AX12" s="244">
        <f t="shared" si="4"/>
        <v>0</v>
      </c>
      <c r="AY12" s="555">
        <f t="shared" si="5"/>
        <v>0</v>
      </c>
    </row>
    <row r="13" spans="1:52" s="4" customFormat="1" ht="15" customHeight="1" x14ac:dyDescent="0.2">
      <c r="A13" s="150"/>
      <c r="B13" s="461"/>
      <c r="C13" s="262"/>
      <c r="D13" s="374"/>
      <c r="E13" s="204"/>
      <c r="F13" s="371">
        <f t="shared" si="6"/>
        <v>0</v>
      </c>
      <c r="G13" s="256"/>
      <c r="H13" s="574">
        <f t="shared" si="7"/>
        <v>0</v>
      </c>
      <c r="I13" s="224"/>
      <c r="J13" s="371">
        <f t="shared" si="8"/>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3"/>
        <v>0</v>
      </c>
      <c r="AX13" s="244">
        <f t="shared" si="4"/>
        <v>0</v>
      </c>
      <c r="AY13" s="555">
        <f t="shared" si="5"/>
        <v>0</v>
      </c>
    </row>
    <row r="14" spans="1:52" s="4" customFormat="1" ht="15" customHeight="1" x14ac:dyDescent="0.2">
      <c r="A14" s="150"/>
      <c r="B14" s="461"/>
      <c r="C14" s="262"/>
      <c r="D14" s="374"/>
      <c r="E14" s="204"/>
      <c r="F14" s="371">
        <f t="shared" si="6"/>
        <v>0</v>
      </c>
      <c r="G14" s="256"/>
      <c r="H14" s="574">
        <f t="shared" si="7"/>
        <v>0</v>
      </c>
      <c r="I14" s="224"/>
      <c r="J14" s="371">
        <f t="shared" si="8"/>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3"/>
        <v>0</v>
      </c>
      <c r="AX14" s="244">
        <f t="shared" si="4"/>
        <v>0</v>
      </c>
      <c r="AY14" s="555">
        <f t="shared" si="5"/>
        <v>0</v>
      </c>
    </row>
    <row r="15" spans="1:52" s="4" customFormat="1" ht="15" hidden="1" customHeight="1" x14ac:dyDescent="0.2">
      <c r="A15" s="150"/>
      <c r="B15" s="461"/>
      <c r="C15" s="453"/>
      <c r="D15" s="453"/>
      <c r="E15" s="204"/>
      <c r="F15" s="371">
        <f t="shared" si="6"/>
        <v>0</v>
      </c>
      <c r="G15" s="256"/>
      <c r="H15" s="574">
        <f t="shared" si="7"/>
        <v>0</v>
      </c>
      <c r="I15" s="224"/>
      <c r="J15" s="371">
        <f t="shared" si="8"/>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3"/>
        <v>0</v>
      </c>
      <c r="AX15" s="244">
        <f t="shared" si="4"/>
        <v>0</v>
      </c>
      <c r="AY15" s="555">
        <f t="shared" si="5"/>
        <v>0</v>
      </c>
    </row>
    <row r="16" spans="1:52" s="4" customFormat="1" ht="15" hidden="1" customHeight="1" x14ac:dyDescent="0.2">
      <c r="A16" s="150"/>
      <c r="B16" s="461"/>
      <c r="C16" s="262"/>
      <c r="D16" s="374"/>
      <c r="E16" s="204"/>
      <c r="F16" s="371">
        <f t="shared" si="6"/>
        <v>0</v>
      </c>
      <c r="G16" s="256"/>
      <c r="H16" s="574">
        <f t="shared" si="7"/>
        <v>0</v>
      </c>
      <c r="I16" s="224"/>
      <c r="J16" s="371">
        <f t="shared" si="8"/>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3"/>
        <v>0</v>
      </c>
      <c r="AX16" s="244">
        <f t="shared" si="4"/>
        <v>0</v>
      </c>
      <c r="AY16" s="555">
        <f t="shared" si="5"/>
        <v>0</v>
      </c>
    </row>
    <row r="17" spans="1:51" s="4" customFormat="1" ht="15" hidden="1" customHeight="1" x14ac:dyDescent="0.2">
      <c r="A17" s="150"/>
      <c r="B17" s="461"/>
      <c r="C17" s="262"/>
      <c r="D17" s="374"/>
      <c r="E17" s="204"/>
      <c r="F17" s="371">
        <f t="shared" si="6"/>
        <v>0</v>
      </c>
      <c r="G17" s="256"/>
      <c r="H17" s="574">
        <f t="shared" si="7"/>
        <v>0</v>
      </c>
      <c r="I17" s="224"/>
      <c r="J17" s="371">
        <f t="shared" si="8"/>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3"/>
        <v>0</v>
      </c>
      <c r="AX17" s="244">
        <f t="shared" si="4"/>
        <v>0</v>
      </c>
      <c r="AY17" s="555">
        <f t="shared" si="5"/>
        <v>0</v>
      </c>
    </row>
    <row r="18" spans="1:51" s="4" customFormat="1" ht="15" hidden="1" customHeight="1" x14ac:dyDescent="0.2">
      <c r="A18" s="150"/>
      <c r="B18" s="461"/>
      <c r="C18" s="262"/>
      <c r="D18" s="374"/>
      <c r="E18" s="204"/>
      <c r="F18" s="371">
        <f t="shared" si="6"/>
        <v>0</v>
      </c>
      <c r="G18" s="256"/>
      <c r="H18" s="574">
        <f t="shared" si="7"/>
        <v>0</v>
      </c>
      <c r="I18" s="224"/>
      <c r="J18" s="371">
        <f t="shared" si="8"/>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3"/>
        <v>0</v>
      </c>
      <c r="AX18" s="244">
        <f t="shared" si="4"/>
        <v>0</v>
      </c>
      <c r="AY18" s="555">
        <f t="shared" si="5"/>
        <v>0</v>
      </c>
    </row>
    <row r="19" spans="1:51" s="4" customFormat="1" ht="15" hidden="1" customHeight="1" x14ac:dyDescent="0.2">
      <c r="A19" s="150"/>
      <c r="B19" s="461"/>
      <c r="C19" s="262"/>
      <c r="D19" s="374"/>
      <c r="E19" s="204"/>
      <c r="F19" s="371">
        <f t="shared" si="6"/>
        <v>0</v>
      </c>
      <c r="G19" s="256"/>
      <c r="H19" s="574">
        <f t="shared" si="7"/>
        <v>0</v>
      </c>
      <c r="I19" s="224"/>
      <c r="J19" s="371">
        <f t="shared" si="8"/>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3"/>
        <v>0</v>
      </c>
      <c r="AX19" s="244">
        <f t="shared" si="4"/>
        <v>0</v>
      </c>
      <c r="AY19" s="555">
        <f t="shared" si="5"/>
        <v>0</v>
      </c>
    </row>
    <row r="20" spans="1:51" s="4" customFormat="1" ht="15" hidden="1" customHeight="1" x14ac:dyDescent="0.2">
      <c r="A20" s="150"/>
      <c r="B20" s="461"/>
      <c r="C20" s="262"/>
      <c r="D20" s="374"/>
      <c r="E20" s="204"/>
      <c r="F20" s="371">
        <f t="shared" si="6"/>
        <v>0</v>
      </c>
      <c r="G20" s="256"/>
      <c r="H20" s="574">
        <f t="shared" si="7"/>
        <v>0</v>
      </c>
      <c r="I20" s="224"/>
      <c r="J20" s="371">
        <f t="shared" si="8"/>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3"/>
        <v>0</v>
      </c>
      <c r="AX20" s="244">
        <f t="shared" si="4"/>
        <v>0</v>
      </c>
      <c r="AY20" s="555">
        <f t="shared" si="5"/>
        <v>0</v>
      </c>
    </row>
    <row r="21" spans="1:51" s="4" customFormat="1" ht="15" hidden="1" customHeight="1" x14ac:dyDescent="0.2">
      <c r="A21" s="150"/>
      <c r="B21" s="461"/>
      <c r="C21" s="262"/>
      <c r="D21" s="374"/>
      <c r="E21" s="204"/>
      <c r="F21" s="371">
        <f t="shared" si="6"/>
        <v>0</v>
      </c>
      <c r="G21" s="256"/>
      <c r="H21" s="574">
        <f t="shared" si="7"/>
        <v>0</v>
      </c>
      <c r="I21" s="224"/>
      <c r="J21" s="371">
        <f t="shared" si="8"/>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3"/>
        <v>0</v>
      </c>
      <c r="AX21" s="244">
        <f t="shared" si="4"/>
        <v>0</v>
      </c>
      <c r="AY21" s="555">
        <f t="shared" si="5"/>
        <v>0</v>
      </c>
    </row>
    <row r="22" spans="1:51" s="4" customFormat="1" ht="15" customHeight="1" x14ac:dyDescent="0.2">
      <c r="A22" s="150"/>
      <c r="B22" s="461"/>
      <c r="C22" s="262"/>
      <c r="D22" s="262"/>
      <c r="E22" s="204"/>
      <c r="F22" s="371">
        <f t="shared" si="6"/>
        <v>0</v>
      </c>
      <c r="G22" s="256"/>
      <c r="H22" s="574">
        <f t="shared" si="7"/>
        <v>0</v>
      </c>
      <c r="I22" s="224"/>
      <c r="J22" s="371">
        <f t="shared" si="8"/>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3"/>
        <v>0</v>
      </c>
      <c r="AX22" s="244">
        <f t="shared" si="4"/>
        <v>0</v>
      </c>
      <c r="AY22" s="555">
        <f t="shared" si="5"/>
        <v>0</v>
      </c>
    </row>
    <row r="23" spans="1:51" s="4" customFormat="1" ht="15" customHeight="1" x14ac:dyDescent="0.2">
      <c r="A23" s="150"/>
      <c r="B23" s="461" t="str">
        <f>+B8</f>
        <v>ZK101.K207.number</v>
      </c>
      <c r="C23" s="262"/>
      <c r="D23" s="262"/>
      <c r="E23" s="204"/>
      <c r="F23" s="371">
        <f t="shared" si="6"/>
        <v>0</v>
      </c>
      <c r="G23" s="256"/>
      <c r="H23" s="574">
        <f t="shared" si="7"/>
        <v>0</v>
      </c>
      <c r="I23" s="224"/>
      <c r="J23" s="371">
        <f t="shared" si="8"/>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3"/>
        <v>0</v>
      </c>
      <c r="AX23" s="244">
        <f t="shared" si="4"/>
        <v>0</v>
      </c>
      <c r="AY23" s="555">
        <f t="shared" si="5"/>
        <v>0</v>
      </c>
    </row>
    <row r="24" spans="1:51" s="4" customFormat="1" ht="15" customHeight="1" thickBot="1" x14ac:dyDescent="0.3">
      <c r="A24" s="170"/>
      <c r="B24" s="462"/>
      <c r="C24" s="280" t="s">
        <v>390</v>
      </c>
      <c r="D24" s="280"/>
      <c r="E24" s="261"/>
      <c r="F24" s="371">
        <f t="shared" si="6"/>
        <v>0</v>
      </c>
      <c r="G24" s="277"/>
      <c r="H24" s="581">
        <f t="shared" si="7"/>
        <v>0</v>
      </c>
      <c r="I24" s="227"/>
      <c r="J24" s="371">
        <f t="shared" si="8"/>
        <v>0</v>
      </c>
      <c r="K24" s="277">
        <v>0</v>
      </c>
      <c r="L24" s="228"/>
      <c r="M24" s="277"/>
      <c r="N24" s="570">
        <f>+IFERROR(VLOOKUP(B23,Sheet1!B:D,2,FALSE),0)</f>
        <v>0</v>
      </c>
      <c r="O24" s="614">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3"/>
        <v>0</v>
      </c>
      <c r="AX24" s="244">
        <f t="shared" si="4"/>
        <v>0</v>
      </c>
      <c r="AY24" s="555">
        <f t="shared" si="5"/>
        <v>0</v>
      </c>
    </row>
    <row r="25" spans="1:51" s="4" customFormat="1" ht="15" customHeight="1" x14ac:dyDescent="0.2">
      <c r="A25" s="195" t="s">
        <v>85</v>
      </c>
      <c r="B25" s="460" t="str">
        <f>+LEFT($E$5,5)&amp;"."&amp;A25&amp;"."&amp;$E$3</f>
        <v>ZK101.K208.number</v>
      </c>
      <c r="C25" s="168" t="s">
        <v>86</v>
      </c>
      <c r="D25" s="168"/>
      <c r="E25" s="206">
        <f t="shared" ref="E25:L25" si="9">SUM(E26:E27)</f>
        <v>0</v>
      </c>
      <c r="F25" s="321">
        <f t="shared" si="9"/>
        <v>0</v>
      </c>
      <c r="G25" s="206">
        <f t="shared" si="9"/>
        <v>0</v>
      </c>
      <c r="H25" s="321">
        <f t="shared" si="9"/>
        <v>0</v>
      </c>
      <c r="I25" s="229">
        <f t="shared" si="9"/>
        <v>0</v>
      </c>
      <c r="J25" s="321">
        <f t="shared" si="9"/>
        <v>0</v>
      </c>
      <c r="K25" s="206">
        <f t="shared" si="9"/>
        <v>0</v>
      </c>
      <c r="L25" s="229">
        <f t="shared" si="9"/>
        <v>0</v>
      </c>
      <c r="M25" s="229"/>
      <c r="N25" s="265">
        <f>SUM(N26:N27)</f>
        <v>0</v>
      </c>
      <c r="O25" s="265"/>
      <c r="P25" s="265">
        <f>SUM(P26:P27)</f>
        <v>0</v>
      </c>
      <c r="Q25" s="269">
        <f>SUM(Q26:Q27)</f>
        <v>0</v>
      </c>
      <c r="R25" s="403">
        <f t="shared" ref="R25:X25" si="10">SUM(R26:R27)</f>
        <v>0</v>
      </c>
      <c r="S25" s="413">
        <f t="shared" si="10"/>
        <v>0</v>
      </c>
      <c r="T25" s="269">
        <f t="shared" si="10"/>
        <v>0</v>
      </c>
      <c r="U25" s="269">
        <f t="shared" si="10"/>
        <v>0</v>
      </c>
      <c r="V25" s="269">
        <f t="shared" si="10"/>
        <v>0</v>
      </c>
      <c r="W25" s="269">
        <f t="shared" si="10"/>
        <v>0</v>
      </c>
      <c r="X25" s="269">
        <f t="shared" si="10"/>
        <v>0</v>
      </c>
      <c r="Y25" s="269">
        <f t="shared" ref="Y25:AC25" si="11">SUM(Y26:Y27)</f>
        <v>0</v>
      </c>
      <c r="Z25" s="269">
        <f t="shared" si="11"/>
        <v>0</v>
      </c>
      <c r="AA25" s="269">
        <f t="shared" si="11"/>
        <v>0</v>
      </c>
      <c r="AB25" s="269">
        <f t="shared" si="11"/>
        <v>0</v>
      </c>
      <c r="AC25" s="269">
        <f t="shared" si="11"/>
        <v>0</v>
      </c>
      <c r="AD25" s="403">
        <f t="shared" ref="AD25" si="12">SUM(AD26:AD27)</f>
        <v>0</v>
      </c>
      <c r="AE25" s="413">
        <f t="shared" ref="AE25" si="13">SUM(AE26:AE27)</f>
        <v>0</v>
      </c>
      <c r="AF25" s="269">
        <f t="shared" ref="AF25" si="14">SUM(AF26:AF27)</f>
        <v>0</v>
      </c>
      <c r="AG25" s="269">
        <f t="shared" ref="AG25" si="15">SUM(AG26:AG27)</f>
        <v>0</v>
      </c>
      <c r="AH25" s="269">
        <f t="shared" ref="AH25" si="16">SUM(AH26:AH27)</f>
        <v>0</v>
      </c>
      <c r="AI25" s="269">
        <f t="shared" ref="AI25" si="17">SUM(AI26:AI27)</f>
        <v>0</v>
      </c>
      <c r="AJ25" s="269">
        <f t="shared" ref="AJ25" si="18">SUM(AJ26:AJ27)</f>
        <v>0</v>
      </c>
      <c r="AK25" s="269">
        <f t="shared" ref="AK25" si="19">SUM(AK26:AK27)</f>
        <v>0</v>
      </c>
      <c r="AL25" s="269">
        <f t="shared" ref="AL25" si="20">SUM(AL26:AL27)</f>
        <v>0</v>
      </c>
      <c r="AM25" s="269">
        <f t="shared" ref="AM25" si="21">SUM(AM26:AM27)</f>
        <v>0</v>
      </c>
      <c r="AN25" s="269">
        <f t="shared" ref="AN25" si="22">SUM(AN26:AN27)</f>
        <v>0</v>
      </c>
      <c r="AO25" s="269">
        <f t="shared" ref="AO25" si="23">SUM(AO26:AO27)</f>
        <v>0</v>
      </c>
      <c r="AP25" s="403">
        <f t="shared" ref="AP25" si="24">SUM(AP26:AP27)</f>
        <v>0</v>
      </c>
      <c r="AQ25" s="413">
        <f t="shared" ref="AQ25" si="25">SUM(AQ26:AQ27)</f>
        <v>0</v>
      </c>
      <c r="AR25" s="269">
        <f t="shared" ref="AR25" si="26">SUM(AR26:AR27)</f>
        <v>0</v>
      </c>
      <c r="AS25" s="269">
        <f t="shared" ref="AS25" si="27">SUM(AS26:AS27)</f>
        <v>0</v>
      </c>
      <c r="AT25" s="269">
        <f t="shared" ref="AT25" si="28">SUM(AT26:AT27)</f>
        <v>0</v>
      </c>
      <c r="AU25" s="269">
        <f t="shared" ref="AU25" si="29">SUM(AU26:AU27)</f>
        <v>0</v>
      </c>
      <c r="AV25" s="269">
        <f t="shared" ref="AV25" si="30">SUM(AV26:AV27)</f>
        <v>0</v>
      </c>
      <c r="AW25" s="443">
        <f t="shared" si="3"/>
        <v>0</v>
      </c>
      <c r="AX25" s="444">
        <f t="shared" si="4"/>
        <v>0</v>
      </c>
      <c r="AY25" s="445">
        <f t="shared" si="5"/>
        <v>0</v>
      </c>
    </row>
    <row r="26" spans="1:51" s="4" customFormat="1" ht="15" customHeight="1" x14ac:dyDescent="0.2">
      <c r="A26" s="150"/>
      <c r="B26" s="461" t="str">
        <f>+B25</f>
        <v>ZK101.K208.number</v>
      </c>
      <c r="C26" s="273"/>
      <c r="D26" s="273"/>
      <c r="E26" s="207"/>
      <c r="F26" s="371">
        <f t="shared" si="6"/>
        <v>0</v>
      </c>
      <c r="G26" s="249"/>
      <c r="H26" s="371">
        <f>SUM(N26:AV26)</f>
        <v>0</v>
      </c>
      <c r="I26" s="231"/>
      <c r="J26" s="371">
        <f t="shared" si="8"/>
        <v>0</v>
      </c>
      <c r="K26" s="249">
        <v>0</v>
      </c>
      <c r="L26" s="232"/>
      <c r="M26" s="249"/>
      <c r="N26" s="235"/>
      <c r="O26" s="230"/>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3"/>
        <v>0</v>
      </c>
      <c r="AX26" s="244">
        <f t="shared" si="4"/>
        <v>0</v>
      </c>
      <c r="AY26" s="555">
        <f t="shared" si="5"/>
        <v>0</v>
      </c>
    </row>
    <row r="27" spans="1:51" s="4" customFormat="1" ht="15" customHeight="1" thickBot="1" x14ac:dyDescent="0.25">
      <c r="A27" s="170"/>
      <c r="B27" s="462"/>
      <c r="C27" s="276" t="s">
        <v>390</v>
      </c>
      <c r="D27" s="274"/>
      <c r="E27" s="205"/>
      <c r="F27" s="371">
        <f t="shared" si="6"/>
        <v>0</v>
      </c>
      <c r="G27" s="277">
        <v>0</v>
      </c>
      <c r="H27" s="371">
        <f>SUM(N27:AV27)</f>
        <v>0</v>
      </c>
      <c r="I27" s="227"/>
      <c r="J27" s="371">
        <f t="shared" si="8"/>
        <v>0</v>
      </c>
      <c r="K27" s="277">
        <v>0</v>
      </c>
      <c r="L27" s="228"/>
      <c r="M27" s="277"/>
      <c r="N27" s="570">
        <f>+IFERROR(VLOOKUP(B26,Sheet1!B:D,2,FALSE),0)</f>
        <v>0</v>
      </c>
      <c r="O27" s="574">
        <f>+IFERROR(VLOOKUP(B26,Sheet1!B:D,3,FALSE)+VLOOKUP(B26,Sheet1!B:E,4,FALSE),0)</f>
        <v>0</v>
      </c>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3"/>
        <v>0</v>
      </c>
      <c r="AX27" s="244">
        <f t="shared" si="4"/>
        <v>0</v>
      </c>
      <c r="AY27" s="555">
        <f t="shared" si="5"/>
        <v>0</v>
      </c>
    </row>
    <row r="28" spans="1:51" s="4" customFormat="1" ht="15" customHeight="1" x14ac:dyDescent="0.2">
      <c r="A28" s="195" t="s">
        <v>87</v>
      </c>
      <c r="B28" s="460" t="str">
        <f>+LEFT($E$5,5)&amp;"."&amp;A28&amp;"."&amp;$E$3</f>
        <v>ZK101.K209.number</v>
      </c>
      <c r="C28" s="168" t="s">
        <v>88</v>
      </c>
      <c r="D28" s="168"/>
      <c r="E28" s="206">
        <f t="shared" ref="E28:L28" si="31">SUM(E29:E30)</f>
        <v>0</v>
      </c>
      <c r="F28" s="321">
        <f t="shared" si="31"/>
        <v>0</v>
      </c>
      <c r="G28" s="206">
        <f t="shared" si="31"/>
        <v>0</v>
      </c>
      <c r="H28" s="321">
        <f t="shared" si="31"/>
        <v>0</v>
      </c>
      <c r="I28" s="206">
        <f t="shared" si="31"/>
        <v>0</v>
      </c>
      <c r="J28" s="321">
        <f t="shared" si="31"/>
        <v>0</v>
      </c>
      <c r="K28" s="206">
        <f t="shared" si="31"/>
        <v>0</v>
      </c>
      <c r="L28" s="206">
        <f t="shared" si="31"/>
        <v>0</v>
      </c>
      <c r="M28" s="206"/>
      <c r="N28" s="265">
        <f>SUM(N29:N30)</f>
        <v>0</v>
      </c>
      <c r="O28" s="265"/>
      <c r="P28" s="265">
        <f>SUM(P29:P30)</f>
        <v>0</v>
      </c>
      <c r="Q28" s="269">
        <f>SUM(Q29:Q30)</f>
        <v>0</v>
      </c>
      <c r="R28" s="403">
        <f t="shared" ref="R28:X28" si="32">SUM(R29:R30)</f>
        <v>0</v>
      </c>
      <c r="S28" s="413">
        <f t="shared" si="32"/>
        <v>0</v>
      </c>
      <c r="T28" s="269">
        <f t="shared" si="32"/>
        <v>0</v>
      </c>
      <c r="U28" s="269">
        <f t="shared" si="32"/>
        <v>0</v>
      </c>
      <c r="V28" s="269">
        <f t="shared" si="32"/>
        <v>0</v>
      </c>
      <c r="W28" s="269">
        <f t="shared" si="32"/>
        <v>0</v>
      </c>
      <c r="X28" s="269">
        <f t="shared" si="32"/>
        <v>0</v>
      </c>
      <c r="Y28" s="269">
        <f t="shared" ref="Y28:AC28" si="33">SUM(Y29:Y30)</f>
        <v>0</v>
      </c>
      <c r="Z28" s="269">
        <f t="shared" si="33"/>
        <v>0</v>
      </c>
      <c r="AA28" s="269">
        <f t="shared" si="33"/>
        <v>0</v>
      </c>
      <c r="AB28" s="269">
        <f t="shared" si="33"/>
        <v>0</v>
      </c>
      <c r="AC28" s="269">
        <f t="shared" si="33"/>
        <v>0</v>
      </c>
      <c r="AD28" s="403">
        <f t="shared" ref="AD28" si="34">SUM(AD29:AD30)</f>
        <v>0</v>
      </c>
      <c r="AE28" s="413">
        <f t="shared" ref="AE28" si="35">SUM(AE29:AE30)</f>
        <v>0</v>
      </c>
      <c r="AF28" s="269">
        <f t="shared" ref="AF28" si="36">SUM(AF29:AF30)</f>
        <v>0</v>
      </c>
      <c r="AG28" s="269">
        <f t="shared" ref="AG28" si="37">SUM(AG29:AG30)</f>
        <v>0</v>
      </c>
      <c r="AH28" s="269">
        <f t="shared" ref="AH28" si="38">SUM(AH29:AH30)</f>
        <v>0</v>
      </c>
      <c r="AI28" s="269">
        <f t="shared" ref="AI28" si="39">SUM(AI29:AI30)</f>
        <v>0</v>
      </c>
      <c r="AJ28" s="269">
        <f t="shared" ref="AJ28" si="40">SUM(AJ29:AJ30)</f>
        <v>0</v>
      </c>
      <c r="AK28" s="269">
        <f t="shared" ref="AK28" si="41">SUM(AK29:AK30)</f>
        <v>0</v>
      </c>
      <c r="AL28" s="269">
        <f t="shared" ref="AL28" si="42">SUM(AL29:AL30)</f>
        <v>0</v>
      </c>
      <c r="AM28" s="269">
        <f t="shared" ref="AM28" si="43">SUM(AM29:AM30)</f>
        <v>0</v>
      </c>
      <c r="AN28" s="269">
        <f t="shared" ref="AN28" si="44">SUM(AN29:AN30)</f>
        <v>0</v>
      </c>
      <c r="AO28" s="269">
        <f t="shared" ref="AO28" si="45">SUM(AO29:AO30)</f>
        <v>0</v>
      </c>
      <c r="AP28" s="403">
        <f t="shared" ref="AP28" si="46">SUM(AP29:AP30)</f>
        <v>0</v>
      </c>
      <c r="AQ28" s="413">
        <f t="shared" ref="AQ28" si="47">SUM(AQ29:AQ30)</f>
        <v>0</v>
      </c>
      <c r="AR28" s="269">
        <f t="shared" ref="AR28" si="48">SUM(AR29:AR30)</f>
        <v>0</v>
      </c>
      <c r="AS28" s="269">
        <f t="shared" ref="AS28" si="49">SUM(AS29:AS30)</f>
        <v>0</v>
      </c>
      <c r="AT28" s="269">
        <f t="shared" ref="AT28" si="50">SUM(AT29:AT30)</f>
        <v>0</v>
      </c>
      <c r="AU28" s="269">
        <f t="shared" ref="AU28" si="51">SUM(AU29:AU30)</f>
        <v>0</v>
      </c>
      <c r="AV28" s="269">
        <f t="shared" ref="AV28" si="52">SUM(AV29:AV30)</f>
        <v>0</v>
      </c>
      <c r="AW28" s="443">
        <f t="shared" si="3"/>
        <v>0</v>
      </c>
      <c r="AX28" s="444">
        <f t="shared" si="4"/>
        <v>0</v>
      </c>
      <c r="AY28" s="445">
        <f t="shared" si="5"/>
        <v>0</v>
      </c>
    </row>
    <row r="29" spans="1:51" s="4" customFormat="1" ht="15" customHeight="1" x14ac:dyDescent="0.2">
      <c r="A29" s="150"/>
      <c r="B29" s="461" t="str">
        <f>+B28</f>
        <v>ZK101.K209.number</v>
      </c>
      <c r="C29" s="273"/>
      <c r="D29" s="273"/>
      <c r="E29" s="207"/>
      <c r="F29" s="371">
        <f t="shared" si="6"/>
        <v>0</v>
      </c>
      <c r="G29" s="249">
        <v>0</v>
      </c>
      <c r="H29" s="371">
        <f>SUM(N29:AV29)</f>
        <v>0</v>
      </c>
      <c r="I29" s="231"/>
      <c r="J29" s="371">
        <f t="shared" si="8"/>
        <v>0</v>
      </c>
      <c r="K29" s="249">
        <v>0</v>
      </c>
      <c r="L29" s="232"/>
      <c r="M29" s="249"/>
      <c r="N29" s="235"/>
      <c r="O29" s="230"/>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3"/>
        <v>0</v>
      </c>
      <c r="AX29" s="244">
        <f t="shared" si="4"/>
        <v>0</v>
      </c>
      <c r="AY29" s="555">
        <f t="shared" si="5"/>
        <v>0</v>
      </c>
    </row>
    <row r="30" spans="1:51" s="4" customFormat="1" ht="15" customHeight="1" thickBot="1" x14ac:dyDescent="0.25">
      <c r="A30" s="170"/>
      <c r="B30" s="462"/>
      <c r="C30" s="276" t="s">
        <v>390</v>
      </c>
      <c r="D30" s="274"/>
      <c r="E30" s="205"/>
      <c r="F30" s="371">
        <f t="shared" si="6"/>
        <v>0</v>
      </c>
      <c r="G30" s="277">
        <v>0</v>
      </c>
      <c r="H30" s="581">
        <f>SUM(N30:AV30)</f>
        <v>0</v>
      </c>
      <c r="I30" s="227"/>
      <c r="J30" s="371">
        <f t="shared" si="8"/>
        <v>0</v>
      </c>
      <c r="K30" s="277">
        <v>0</v>
      </c>
      <c r="L30" s="228"/>
      <c r="M30" s="277"/>
      <c r="N30" s="570">
        <f>+IFERROR(VLOOKUP(B29,Sheet1!B:D,2,FALSE),0)</f>
        <v>0</v>
      </c>
      <c r="O30" s="574">
        <f>+IFERROR(VLOOKUP(B29,Sheet1!B:D,3,FALSE)+VLOOKUP(B29,Sheet1!B:E,4,FALSE),0)</f>
        <v>0</v>
      </c>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3"/>
        <v>0</v>
      </c>
      <c r="AX30" s="244">
        <f t="shared" si="4"/>
        <v>0</v>
      </c>
      <c r="AY30" s="555">
        <f t="shared" si="5"/>
        <v>0</v>
      </c>
    </row>
    <row r="31" spans="1:51" s="4" customFormat="1" ht="15" customHeight="1" x14ac:dyDescent="0.2">
      <c r="A31" s="195" t="s">
        <v>89</v>
      </c>
      <c r="B31" s="460" t="str">
        <f>+LEFT($E$5,5)&amp;"."&amp;A31&amp;"."&amp;$E$3</f>
        <v>ZK101.K210.number</v>
      </c>
      <c r="C31" s="168" t="s">
        <v>90</v>
      </c>
      <c r="D31" s="168"/>
      <c r="E31" s="206">
        <f t="shared" ref="E31:L31" si="53">SUM(E32:E33)</f>
        <v>0</v>
      </c>
      <c r="F31" s="321">
        <f>SUM(F32:F33)</f>
        <v>0</v>
      </c>
      <c r="G31" s="206">
        <f>SUM(G32:G33)</f>
        <v>0</v>
      </c>
      <c r="H31" s="446">
        <f t="shared" si="53"/>
        <v>0</v>
      </c>
      <c r="I31" s="206">
        <f t="shared" si="53"/>
        <v>0</v>
      </c>
      <c r="J31" s="321">
        <f>SUM(J32:J33)</f>
        <v>0</v>
      </c>
      <c r="K31" s="206">
        <f t="shared" si="53"/>
        <v>0</v>
      </c>
      <c r="L31" s="206">
        <f t="shared" si="53"/>
        <v>0</v>
      </c>
      <c r="M31" s="206"/>
      <c r="N31" s="265">
        <f>SUM(N32:N33)</f>
        <v>0</v>
      </c>
      <c r="O31" s="265"/>
      <c r="P31" s="370">
        <f>SUM(P32:P33)</f>
        <v>0</v>
      </c>
      <c r="Q31" s="269">
        <f>SUM(Q32:Q33)</f>
        <v>0</v>
      </c>
      <c r="R31" s="403">
        <f t="shared" ref="R31:X31" si="54">SUM(R32:R33)</f>
        <v>0</v>
      </c>
      <c r="S31" s="413">
        <f t="shared" si="54"/>
        <v>0</v>
      </c>
      <c r="T31" s="269">
        <f t="shared" si="54"/>
        <v>0</v>
      </c>
      <c r="U31" s="269">
        <f t="shared" si="54"/>
        <v>0</v>
      </c>
      <c r="V31" s="269">
        <f t="shared" si="54"/>
        <v>0</v>
      </c>
      <c r="W31" s="269">
        <f t="shared" si="54"/>
        <v>0</v>
      </c>
      <c r="X31" s="269">
        <f t="shared" si="54"/>
        <v>0</v>
      </c>
      <c r="Y31" s="269">
        <f t="shared" ref="Y31:AC31" si="55">SUM(Y32:Y33)</f>
        <v>0</v>
      </c>
      <c r="Z31" s="269">
        <f t="shared" si="55"/>
        <v>0</v>
      </c>
      <c r="AA31" s="269">
        <f t="shared" si="55"/>
        <v>0</v>
      </c>
      <c r="AB31" s="269">
        <f t="shared" si="55"/>
        <v>0</v>
      </c>
      <c r="AC31" s="269">
        <f t="shared" si="55"/>
        <v>0</v>
      </c>
      <c r="AD31" s="403">
        <f t="shared" ref="AD31" si="56">SUM(AD32:AD33)</f>
        <v>0</v>
      </c>
      <c r="AE31" s="413">
        <f t="shared" ref="AE31" si="57">SUM(AE32:AE33)</f>
        <v>0</v>
      </c>
      <c r="AF31" s="269">
        <f t="shared" ref="AF31" si="58">SUM(AF32:AF33)</f>
        <v>0</v>
      </c>
      <c r="AG31" s="269">
        <f t="shared" ref="AG31" si="59">SUM(AG32:AG33)</f>
        <v>0</v>
      </c>
      <c r="AH31" s="269">
        <f t="shared" ref="AH31" si="60">SUM(AH32:AH33)</f>
        <v>0</v>
      </c>
      <c r="AI31" s="269">
        <f t="shared" ref="AI31" si="61">SUM(AI32:AI33)</f>
        <v>0</v>
      </c>
      <c r="AJ31" s="269">
        <f t="shared" ref="AJ31" si="62">SUM(AJ32:AJ33)</f>
        <v>0</v>
      </c>
      <c r="AK31" s="269">
        <f t="shared" ref="AK31" si="63">SUM(AK32:AK33)</f>
        <v>0</v>
      </c>
      <c r="AL31" s="269">
        <f t="shared" ref="AL31" si="64">SUM(AL32:AL33)</f>
        <v>0</v>
      </c>
      <c r="AM31" s="269">
        <f t="shared" ref="AM31" si="65">SUM(AM32:AM33)</f>
        <v>0</v>
      </c>
      <c r="AN31" s="269">
        <f t="shared" ref="AN31" si="66">SUM(AN32:AN33)</f>
        <v>0</v>
      </c>
      <c r="AO31" s="269">
        <f t="shared" ref="AO31" si="67">SUM(AO32:AO33)</f>
        <v>0</v>
      </c>
      <c r="AP31" s="403">
        <f t="shared" ref="AP31" si="68">SUM(AP32:AP33)</f>
        <v>0</v>
      </c>
      <c r="AQ31" s="413">
        <f t="shared" ref="AQ31" si="69">SUM(AQ32:AQ33)</f>
        <v>0</v>
      </c>
      <c r="AR31" s="269">
        <f t="shared" ref="AR31" si="70">SUM(AR32:AR33)</f>
        <v>0</v>
      </c>
      <c r="AS31" s="269">
        <f t="shared" ref="AS31" si="71">SUM(AS32:AS33)</f>
        <v>0</v>
      </c>
      <c r="AT31" s="269">
        <f t="shared" ref="AT31" si="72">SUM(AT32:AT33)</f>
        <v>0</v>
      </c>
      <c r="AU31" s="269">
        <f t="shared" ref="AU31" si="73">SUM(AU32:AU33)</f>
        <v>0</v>
      </c>
      <c r="AV31" s="269">
        <f t="shared" ref="AV31" si="74">SUM(AV32:AV33)</f>
        <v>0</v>
      </c>
      <c r="AW31" s="443">
        <f t="shared" si="3"/>
        <v>0</v>
      </c>
      <c r="AX31" s="444">
        <f t="shared" si="4"/>
        <v>0</v>
      </c>
      <c r="AY31" s="445">
        <f t="shared" si="5"/>
        <v>0</v>
      </c>
    </row>
    <row r="32" spans="1:51" s="4" customFormat="1" ht="15" customHeight="1" x14ac:dyDescent="0.2">
      <c r="A32" s="150"/>
      <c r="B32" s="461" t="str">
        <f>+B31</f>
        <v>ZK101.K210.number</v>
      </c>
      <c r="C32" s="273"/>
      <c r="D32" s="273"/>
      <c r="E32" s="207"/>
      <c r="F32" s="371">
        <f t="shared" si="6"/>
        <v>0</v>
      </c>
      <c r="G32" s="249">
        <v>0</v>
      </c>
      <c r="H32" s="574">
        <f>SUM(N32:AV32)</f>
        <v>0</v>
      </c>
      <c r="I32" s="231"/>
      <c r="J32" s="371">
        <f t="shared" si="8"/>
        <v>0</v>
      </c>
      <c r="K32" s="249">
        <v>0</v>
      </c>
      <c r="L32" s="232"/>
      <c r="M32" s="249"/>
      <c r="N32" s="235"/>
      <c r="O32" s="230"/>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3"/>
        <v>0</v>
      </c>
      <c r="AX32" s="244">
        <f t="shared" si="4"/>
        <v>0</v>
      </c>
      <c r="AY32" s="555">
        <f t="shared" si="5"/>
        <v>0</v>
      </c>
    </row>
    <row r="33" spans="1:51" s="4" customFormat="1" ht="15" customHeight="1" thickBot="1" x14ac:dyDescent="0.25">
      <c r="A33" s="169"/>
      <c r="B33" s="463"/>
      <c r="C33" s="276" t="s">
        <v>390</v>
      </c>
      <c r="D33" s="274"/>
      <c r="E33" s="205"/>
      <c r="F33" s="371">
        <f t="shared" si="6"/>
        <v>0</v>
      </c>
      <c r="G33" s="277">
        <v>0</v>
      </c>
      <c r="H33" s="581">
        <f>SUM(N33:AV33)</f>
        <v>0</v>
      </c>
      <c r="I33" s="227"/>
      <c r="J33" s="371">
        <f t="shared" si="8"/>
        <v>0</v>
      </c>
      <c r="K33" s="277">
        <v>0</v>
      </c>
      <c r="L33" s="228"/>
      <c r="M33" s="277"/>
      <c r="N33" s="570">
        <f>+IFERROR(VLOOKUP(B32,Sheet1!B:D,2,FALSE),0)</f>
        <v>0</v>
      </c>
      <c r="O33" s="574">
        <f>+IFERROR(VLOOKUP(B32,Sheet1!B:D,3,FALSE)+VLOOKUP(B32,Sheet1!B:E,4,FALSE),0)</f>
        <v>0</v>
      </c>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3"/>
        <v>0</v>
      </c>
      <c r="AX33" s="244">
        <f t="shared" si="4"/>
        <v>0</v>
      </c>
      <c r="AY33" s="555">
        <f t="shared" si="5"/>
        <v>0</v>
      </c>
    </row>
    <row r="34" spans="1:51" s="4" customFormat="1" ht="15" customHeight="1" x14ac:dyDescent="0.2">
      <c r="A34" s="195" t="s">
        <v>91</v>
      </c>
      <c r="B34" s="460" t="str">
        <f>+LEFT($E$5,5)&amp;"."&amp;A34&amp;"."&amp;$E$3</f>
        <v>ZK101.K211.number</v>
      </c>
      <c r="C34" s="168" t="s">
        <v>92</v>
      </c>
      <c r="D34" s="168"/>
      <c r="E34" s="206">
        <f t="shared" ref="E34:L34" si="75">SUM(E35:E36)</f>
        <v>0</v>
      </c>
      <c r="F34" s="321">
        <f>SUM(F35:F36)</f>
        <v>0</v>
      </c>
      <c r="G34" s="206">
        <f>SUM(G35:G36)</f>
        <v>0</v>
      </c>
      <c r="H34" s="446">
        <f t="shared" si="75"/>
        <v>0</v>
      </c>
      <c r="I34" s="206">
        <f t="shared" si="75"/>
        <v>0</v>
      </c>
      <c r="J34" s="321">
        <f>SUM(J35:J36)</f>
        <v>0</v>
      </c>
      <c r="K34" s="206">
        <f t="shared" si="75"/>
        <v>0</v>
      </c>
      <c r="L34" s="206">
        <f t="shared" si="75"/>
        <v>0</v>
      </c>
      <c r="M34" s="206"/>
      <c r="N34" s="265">
        <f>SUM(N35:N36)</f>
        <v>0</v>
      </c>
      <c r="O34" s="265"/>
      <c r="P34" s="370">
        <f>SUM(P35:P36)</f>
        <v>0</v>
      </c>
      <c r="Q34" s="269">
        <f>SUM(Q35:Q36)</f>
        <v>0</v>
      </c>
      <c r="R34" s="403">
        <f t="shared" ref="R34:X34" si="76">SUM(R35:R36)</f>
        <v>0</v>
      </c>
      <c r="S34" s="413">
        <f t="shared" si="76"/>
        <v>0</v>
      </c>
      <c r="T34" s="269">
        <f t="shared" si="76"/>
        <v>0</v>
      </c>
      <c r="U34" s="269">
        <f t="shared" si="76"/>
        <v>0</v>
      </c>
      <c r="V34" s="269">
        <f t="shared" si="76"/>
        <v>0</v>
      </c>
      <c r="W34" s="269">
        <f t="shared" si="76"/>
        <v>0</v>
      </c>
      <c r="X34" s="269">
        <f t="shared" si="76"/>
        <v>0</v>
      </c>
      <c r="Y34" s="269">
        <f t="shared" ref="Y34:AC34" si="77">SUM(Y35:Y36)</f>
        <v>0</v>
      </c>
      <c r="Z34" s="269">
        <f t="shared" si="77"/>
        <v>0</v>
      </c>
      <c r="AA34" s="269">
        <f t="shared" si="77"/>
        <v>0</v>
      </c>
      <c r="AB34" s="269">
        <f t="shared" si="77"/>
        <v>0</v>
      </c>
      <c r="AC34" s="269">
        <f t="shared" si="77"/>
        <v>0</v>
      </c>
      <c r="AD34" s="403">
        <f t="shared" ref="AD34" si="78">SUM(AD35:AD36)</f>
        <v>0</v>
      </c>
      <c r="AE34" s="413">
        <f t="shared" ref="AE34" si="79">SUM(AE35:AE36)</f>
        <v>0</v>
      </c>
      <c r="AF34" s="269">
        <f t="shared" ref="AF34" si="80">SUM(AF35:AF36)</f>
        <v>0</v>
      </c>
      <c r="AG34" s="269">
        <f t="shared" ref="AG34" si="81">SUM(AG35:AG36)</f>
        <v>0</v>
      </c>
      <c r="AH34" s="269">
        <f t="shared" ref="AH34" si="82">SUM(AH35:AH36)</f>
        <v>0</v>
      </c>
      <c r="AI34" s="269">
        <f t="shared" ref="AI34" si="83">SUM(AI35:AI36)</f>
        <v>0</v>
      </c>
      <c r="AJ34" s="269">
        <f t="shared" ref="AJ34" si="84">SUM(AJ35:AJ36)</f>
        <v>0</v>
      </c>
      <c r="AK34" s="269">
        <f t="shared" ref="AK34" si="85">SUM(AK35:AK36)</f>
        <v>0</v>
      </c>
      <c r="AL34" s="269">
        <f t="shared" ref="AL34" si="86">SUM(AL35:AL36)</f>
        <v>0</v>
      </c>
      <c r="AM34" s="269">
        <f t="shared" ref="AM34" si="87">SUM(AM35:AM36)</f>
        <v>0</v>
      </c>
      <c r="AN34" s="269">
        <f t="shared" ref="AN34" si="88">SUM(AN35:AN36)</f>
        <v>0</v>
      </c>
      <c r="AO34" s="269">
        <f t="shared" ref="AO34" si="89">SUM(AO35:AO36)</f>
        <v>0</v>
      </c>
      <c r="AP34" s="403">
        <f t="shared" ref="AP34" si="90">SUM(AP35:AP36)</f>
        <v>0</v>
      </c>
      <c r="AQ34" s="413">
        <f t="shared" ref="AQ34" si="91">SUM(AQ35:AQ36)</f>
        <v>0</v>
      </c>
      <c r="AR34" s="269">
        <f t="shared" ref="AR34" si="92">SUM(AR35:AR36)</f>
        <v>0</v>
      </c>
      <c r="AS34" s="269">
        <f t="shared" ref="AS34" si="93">SUM(AS35:AS36)</f>
        <v>0</v>
      </c>
      <c r="AT34" s="269">
        <f t="shared" ref="AT34" si="94">SUM(AT35:AT36)</f>
        <v>0</v>
      </c>
      <c r="AU34" s="269">
        <f t="shared" ref="AU34" si="95">SUM(AU35:AU36)</f>
        <v>0</v>
      </c>
      <c r="AV34" s="269">
        <f t="shared" ref="AV34" si="96">SUM(AV35:AV36)</f>
        <v>0</v>
      </c>
      <c r="AW34" s="443">
        <f t="shared" si="3"/>
        <v>0</v>
      </c>
      <c r="AX34" s="444">
        <f t="shared" si="4"/>
        <v>0</v>
      </c>
      <c r="AY34" s="445">
        <f t="shared" si="5"/>
        <v>0</v>
      </c>
    </row>
    <row r="35" spans="1:51" s="4" customFormat="1" ht="15" customHeight="1" x14ac:dyDescent="0.2">
      <c r="A35" s="150"/>
      <c r="B35" s="461" t="str">
        <f>+B34</f>
        <v>ZK101.K211.number</v>
      </c>
      <c r="C35" s="273"/>
      <c r="D35" s="273"/>
      <c r="E35" s="207"/>
      <c r="F35" s="371">
        <f t="shared" si="6"/>
        <v>0</v>
      </c>
      <c r="G35" s="249">
        <v>0</v>
      </c>
      <c r="H35" s="574">
        <f>SUM(N35:AV35)</f>
        <v>0</v>
      </c>
      <c r="I35" s="231"/>
      <c r="J35" s="371">
        <f t="shared" si="8"/>
        <v>0</v>
      </c>
      <c r="K35" s="249">
        <v>0</v>
      </c>
      <c r="L35" s="232"/>
      <c r="M35" s="249"/>
      <c r="N35" s="235"/>
      <c r="O35" s="230"/>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3"/>
        <v>0</v>
      </c>
      <c r="AX35" s="244">
        <f t="shared" si="4"/>
        <v>0</v>
      </c>
      <c r="AY35" s="555">
        <f t="shared" si="5"/>
        <v>0</v>
      </c>
    </row>
    <row r="36" spans="1:51" s="4" customFormat="1" ht="15" customHeight="1" thickBot="1" x14ac:dyDescent="0.25">
      <c r="A36" s="169"/>
      <c r="B36" s="463"/>
      <c r="C36" s="276" t="s">
        <v>390</v>
      </c>
      <c r="D36" s="274"/>
      <c r="E36" s="205"/>
      <c r="F36" s="371">
        <f t="shared" si="6"/>
        <v>0</v>
      </c>
      <c r="G36" s="277">
        <v>0</v>
      </c>
      <c r="H36" s="581">
        <f>SUM(N36:AV36)</f>
        <v>0</v>
      </c>
      <c r="I36" s="227"/>
      <c r="J36" s="371">
        <f t="shared" si="8"/>
        <v>0</v>
      </c>
      <c r="K36" s="277">
        <v>0</v>
      </c>
      <c r="L36" s="228"/>
      <c r="M36" s="277"/>
      <c r="N36" s="570">
        <f>+IFERROR(VLOOKUP(B35,Sheet1!B:D,2,FALSE),0)</f>
        <v>0</v>
      </c>
      <c r="O36" s="574">
        <f>+IFERROR(VLOOKUP(B35,Sheet1!B:D,3,FALSE)+VLOOKUP(B35,Sheet1!B:E,4,FALSE),0)</f>
        <v>0</v>
      </c>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3"/>
        <v>0</v>
      </c>
      <c r="AX36" s="244">
        <f t="shared" si="4"/>
        <v>0</v>
      </c>
      <c r="AY36" s="555">
        <f t="shared" si="5"/>
        <v>0</v>
      </c>
    </row>
    <row r="37" spans="1:51" s="4" customFormat="1" ht="15" customHeight="1" x14ac:dyDescent="0.2">
      <c r="A37" s="196" t="s">
        <v>93</v>
      </c>
      <c r="B37" s="460" t="str">
        <f>+LEFT($E$5,5)&amp;"."&amp;A37&amp;"."&amp;$E$3</f>
        <v>ZK101.K212.number</v>
      </c>
      <c r="C37" s="168" t="s">
        <v>94</v>
      </c>
      <c r="D37" s="168"/>
      <c r="E37" s="206">
        <f t="shared" ref="E37:L37" si="97">SUM(E38:E39)</f>
        <v>0</v>
      </c>
      <c r="F37" s="321">
        <f>SUM(F38:F39)</f>
        <v>0</v>
      </c>
      <c r="G37" s="206">
        <f>SUM(G38:G39)</f>
        <v>0</v>
      </c>
      <c r="H37" s="446">
        <f t="shared" si="97"/>
        <v>0</v>
      </c>
      <c r="I37" s="206">
        <f t="shared" si="97"/>
        <v>0</v>
      </c>
      <c r="J37" s="321">
        <f>SUM(J38:J39)</f>
        <v>0</v>
      </c>
      <c r="K37" s="206">
        <f t="shared" si="97"/>
        <v>0</v>
      </c>
      <c r="L37" s="206">
        <f t="shared" si="97"/>
        <v>0</v>
      </c>
      <c r="M37" s="206"/>
      <c r="N37" s="265">
        <f>SUM(N38:N39)</f>
        <v>0</v>
      </c>
      <c r="O37" s="265"/>
      <c r="P37" s="370">
        <f>SUM(P38:P39)</f>
        <v>0</v>
      </c>
      <c r="Q37" s="269">
        <f>SUM(Q38:Q39)</f>
        <v>0</v>
      </c>
      <c r="R37" s="403">
        <f t="shared" ref="R37:X37" si="98">SUM(R38:R39)</f>
        <v>0</v>
      </c>
      <c r="S37" s="413">
        <f t="shared" si="98"/>
        <v>0</v>
      </c>
      <c r="T37" s="269">
        <f t="shared" si="98"/>
        <v>0</v>
      </c>
      <c r="U37" s="269">
        <f t="shared" si="98"/>
        <v>0</v>
      </c>
      <c r="V37" s="269">
        <f t="shared" si="98"/>
        <v>0</v>
      </c>
      <c r="W37" s="269">
        <f t="shared" si="98"/>
        <v>0</v>
      </c>
      <c r="X37" s="269">
        <f t="shared" si="98"/>
        <v>0</v>
      </c>
      <c r="Y37" s="269">
        <f t="shared" ref="Y37:AC37" si="99">SUM(Y38:Y39)</f>
        <v>0</v>
      </c>
      <c r="Z37" s="269">
        <f t="shared" si="99"/>
        <v>0</v>
      </c>
      <c r="AA37" s="269">
        <f t="shared" si="99"/>
        <v>0</v>
      </c>
      <c r="AB37" s="269">
        <f t="shared" si="99"/>
        <v>0</v>
      </c>
      <c r="AC37" s="269">
        <f t="shared" si="99"/>
        <v>0</v>
      </c>
      <c r="AD37" s="403">
        <f t="shared" ref="AD37" si="100">SUM(AD38:AD39)</f>
        <v>0</v>
      </c>
      <c r="AE37" s="413">
        <f t="shared" ref="AE37" si="101">SUM(AE38:AE39)</f>
        <v>0</v>
      </c>
      <c r="AF37" s="269">
        <f t="shared" ref="AF37" si="102">SUM(AF38:AF39)</f>
        <v>0</v>
      </c>
      <c r="AG37" s="269">
        <f t="shared" ref="AG37" si="103">SUM(AG38:AG39)</f>
        <v>0</v>
      </c>
      <c r="AH37" s="269">
        <f t="shared" ref="AH37" si="104">SUM(AH38:AH39)</f>
        <v>0</v>
      </c>
      <c r="AI37" s="269">
        <f t="shared" ref="AI37" si="105">SUM(AI38:AI39)</f>
        <v>0</v>
      </c>
      <c r="AJ37" s="269">
        <f t="shared" ref="AJ37" si="106">SUM(AJ38:AJ39)</f>
        <v>0</v>
      </c>
      <c r="AK37" s="269">
        <f t="shared" ref="AK37" si="107">SUM(AK38:AK39)</f>
        <v>0</v>
      </c>
      <c r="AL37" s="269">
        <f t="shared" ref="AL37" si="108">SUM(AL38:AL39)</f>
        <v>0</v>
      </c>
      <c r="AM37" s="269">
        <f t="shared" ref="AM37" si="109">SUM(AM38:AM39)</f>
        <v>0</v>
      </c>
      <c r="AN37" s="269">
        <f t="shared" ref="AN37" si="110">SUM(AN38:AN39)</f>
        <v>0</v>
      </c>
      <c r="AO37" s="269">
        <f t="shared" ref="AO37" si="111">SUM(AO38:AO39)</f>
        <v>0</v>
      </c>
      <c r="AP37" s="403">
        <f t="shared" ref="AP37" si="112">SUM(AP38:AP39)</f>
        <v>0</v>
      </c>
      <c r="AQ37" s="413">
        <f t="shared" ref="AQ37" si="113">SUM(AQ38:AQ39)</f>
        <v>0</v>
      </c>
      <c r="AR37" s="269">
        <f t="shared" ref="AR37" si="114">SUM(AR38:AR39)</f>
        <v>0</v>
      </c>
      <c r="AS37" s="269">
        <f t="shared" ref="AS37" si="115">SUM(AS38:AS39)</f>
        <v>0</v>
      </c>
      <c r="AT37" s="269">
        <f t="shared" ref="AT37" si="116">SUM(AT38:AT39)</f>
        <v>0</v>
      </c>
      <c r="AU37" s="269">
        <f t="shared" ref="AU37" si="117">SUM(AU38:AU39)</f>
        <v>0</v>
      </c>
      <c r="AV37" s="269">
        <f t="shared" ref="AV37" si="118">SUM(AV38:AV39)</f>
        <v>0</v>
      </c>
      <c r="AW37" s="443">
        <f t="shared" si="3"/>
        <v>0</v>
      </c>
      <c r="AX37" s="444">
        <f t="shared" si="4"/>
        <v>0</v>
      </c>
      <c r="AY37" s="445">
        <f t="shared" si="5"/>
        <v>0</v>
      </c>
    </row>
    <row r="38" spans="1:51" s="4" customFormat="1" ht="15" customHeight="1" x14ac:dyDescent="0.2">
      <c r="A38" s="151"/>
      <c r="B38" s="465" t="str">
        <f>+B37</f>
        <v>ZK101.K212.number</v>
      </c>
      <c r="C38" s="273"/>
      <c r="D38" s="273"/>
      <c r="E38" s="207"/>
      <c r="F38" s="371">
        <f t="shared" si="6"/>
        <v>0</v>
      </c>
      <c r="G38" s="249">
        <v>0</v>
      </c>
      <c r="H38" s="574">
        <f>SUM(N38:AV38)</f>
        <v>0</v>
      </c>
      <c r="I38" s="231"/>
      <c r="J38" s="371">
        <f t="shared" si="8"/>
        <v>0</v>
      </c>
      <c r="K38" s="249">
        <v>0</v>
      </c>
      <c r="L38" s="232"/>
      <c r="M38" s="249"/>
      <c r="N38" s="235"/>
      <c r="O38" s="230"/>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3"/>
        <v>0</v>
      </c>
      <c r="AX38" s="244">
        <f t="shared" si="4"/>
        <v>0</v>
      </c>
      <c r="AY38" s="555">
        <f t="shared" si="5"/>
        <v>0</v>
      </c>
    </row>
    <row r="39" spans="1:51" s="4" customFormat="1" ht="15" customHeight="1" thickBot="1" x14ac:dyDescent="0.25">
      <c r="A39" s="169"/>
      <c r="B39" s="463"/>
      <c r="C39" s="276" t="s">
        <v>390</v>
      </c>
      <c r="D39" s="274"/>
      <c r="E39" s="205"/>
      <c r="F39" s="371">
        <f t="shared" si="6"/>
        <v>0</v>
      </c>
      <c r="G39" s="277">
        <v>0</v>
      </c>
      <c r="H39" s="581">
        <f>SUM(N39:AV39)</f>
        <v>0</v>
      </c>
      <c r="I39" s="227"/>
      <c r="J39" s="371">
        <f t="shared" si="8"/>
        <v>0</v>
      </c>
      <c r="K39" s="277">
        <v>0</v>
      </c>
      <c r="L39" s="228"/>
      <c r="M39" s="277"/>
      <c r="N39" s="570">
        <f>+IFERROR(VLOOKUP(B38,Sheet1!B:D,2,FALSE),0)</f>
        <v>0</v>
      </c>
      <c r="O39" s="574">
        <f>+IFERROR(VLOOKUP(B38,Sheet1!B:D,3,FALSE)+VLOOKUP(B38,Sheet1!B:E,4,FALSE),0)</f>
        <v>0</v>
      </c>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3"/>
        <v>0</v>
      </c>
      <c r="AX39" s="244">
        <f t="shared" si="4"/>
        <v>0</v>
      </c>
      <c r="AY39" s="555">
        <f t="shared" si="5"/>
        <v>0</v>
      </c>
    </row>
    <row r="40" spans="1:51" s="4" customFormat="1" ht="15" customHeight="1" x14ac:dyDescent="0.2">
      <c r="A40" s="196" t="s">
        <v>95</v>
      </c>
      <c r="B40" s="460" t="str">
        <f>+LEFT($E$5,5)&amp;"."&amp;A40&amp;"."&amp;$E$3</f>
        <v>ZK101.K213.number</v>
      </c>
      <c r="C40" s="168" t="s">
        <v>96</v>
      </c>
      <c r="D40" s="168"/>
      <c r="E40" s="206">
        <f t="shared" ref="E40:L40" si="119">SUM(E41:E42)</f>
        <v>0</v>
      </c>
      <c r="F40" s="321">
        <f t="shared" si="119"/>
        <v>0</v>
      </c>
      <c r="G40" s="206">
        <f t="shared" si="119"/>
        <v>0</v>
      </c>
      <c r="H40" s="446">
        <f t="shared" si="119"/>
        <v>0</v>
      </c>
      <c r="I40" s="206">
        <f t="shared" si="119"/>
        <v>0</v>
      </c>
      <c r="J40" s="321">
        <f t="shared" si="119"/>
        <v>0</v>
      </c>
      <c r="K40" s="206">
        <f t="shared" si="119"/>
        <v>0</v>
      </c>
      <c r="L40" s="206">
        <f t="shared" si="119"/>
        <v>0</v>
      </c>
      <c r="M40" s="206"/>
      <c r="N40" s="265">
        <f>SUM(N41:N42)</f>
        <v>0</v>
      </c>
      <c r="O40" s="265"/>
      <c r="P40" s="370">
        <f>SUM(P41:P42)</f>
        <v>0</v>
      </c>
      <c r="Q40" s="269">
        <f>SUM(Q41:Q42)</f>
        <v>0</v>
      </c>
      <c r="R40" s="403">
        <f t="shared" ref="R40:X40" si="120">SUM(R41:R42)</f>
        <v>0</v>
      </c>
      <c r="S40" s="413">
        <f t="shared" si="120"/>
        <v>0</v>
      </c>
      <c r="T40" s="269">
        <f t="shared" si="120"/>
        <v>0</v>
      </c>
      <c r="U40" s="269">
        <f t="shared" si="120"/>
        <v>0</v>
      </c>
      <c r="V40" s="269">
        <f t="shared" si="120"/>
        <v>0</v>
      </c>
      <c r="W40" s="269">
        <f t="shared" si="120"/>
        <v>0</v>
      </c>
      <c r="X40" s="269">
        <f t="shared" si="120"/>
        <v>0</v>
      </c>
      <c r="Y40" s="269">
        <f t="shared" ref="Y40:AC40" si="121">SUM(Y41:Y42)</f>
        <v>0</v>
      </c>
      <c r="Z40" s="269">
        <f t="shared" si="121"/>
        <v>0</v>
      </c>
      <c r="AA40" s="269">
        <f t="shared" si="121"/>
        <v>0</v>
      </c>
      <c r="AB40" s="269">
        <f t="shared" si="121"/>
        <v>0</v>
      </c>
      <c r="AC40" s="269">
        <f t="shared" si="121"/>
        <v>0</v>
      </c>
      <c r="AD40" s="403">
        <f t="shared" ref="AD40" si="122">SUM(AD41:AD42)</f>
        <v>0</v>
      </c>
      <c r="AE40" s="413">
        <f t="shared" ref="AE40" si="123">SUM(AE41:AE42)</f>
        <v>0</v>
      </c>
      <c r="AF40" s="269">
        <f t="shared" ref="AF40" si="124">SUM(AF41:AF42)</f>
        <v>0</v>
      </c>
      <c r="AG40" s="269">
        <f t="shared" ref="AG40" si="125">SUM(AG41:AG42)</f>
        <v>0</v>
      </c>
      <c r="AH40" s="269">
        <f t="shared" ref="AH40" si="126">SUM(AH41:AH42)</f>
        <v>0</v>
      </c>
      <c r="AI40" s="269">
        <f t="shared" ref="AI40" si="127">SUM(AI41:AI42)</f>
        <v>0</v>
      </c>
      <c r="AJ40" s="269">
        <f t="shared" ref="AJ40" si="128">SUM(AJ41:AJ42)</f>
        <v>0</v>
      </c>
      <c r="AK40" s="269">
        <f t="shared" ref="AK40" si="129">SUM(AK41:AK42)</f>
        <v>0</v>
      </c>
      <c r="AL40" s="269">
        <f t="shared" ref="AL40" si="130">SUM(AL41:AL42)</f>
        <v>0</v>
      </c>
      <c r="AM40" s="269">
        <f t="shared" ref="AM40" si="131">SUM(AM41:AM42)</f>
        <v>0</v>
      </c>
      <c r="AN40" s="269">
        <f t="shared" ref="AN40" si="132">SUM(AN41:AN42)</f>
        <v>0</v>
      </c>
      <c r="AO40" s="269">
        <f t="shared" ref="AO40" si="133">SUM(AO41:AO42)</f>
        <v>0</v>
      </c>
      <c r="AP40" s="403">
        <f t="shared" ref="AP40" si="134">SUM(AP41:AP42)</f>
        <v>0</v>
      </c>
      <c r="AQ40" s="413">
        <f t="shared" ref="AQ40" si="135">SUM(AQ41:AQ42)</f>
        <v>0</v>
      </c>
      <c r="AR40" s="269">
        <f t="shared" ref="AR40" si="136">SUM(AR41:AR42)</f>
        <v>0</v>
      </c>
      <c r="AS40" s="269">
        <f t="shared" ref="AS40" si="137">SUM(AS41:AS42)</f>
        <v>0</v>
      </c>
      <c r="AT40" s="269">
        <f t="shared" ref="AT40" si="138">SUM(AT41:AT42)</f>
        <v>0</v>
      </c>
      <c r="AU40" s="269">
        <f t="shared" ref="AU40" si="139">SUM(AU41:AU42)</f>
        <v>0</v>
      </c>
      <c r="AV40" s="269">
        <f t="shared" ref="AV40" si="140">SUM(AV41:AV42)</f>
        <v>0</v>
      </c>
      <c r="AW40" s="443">
        <f t="shared" ref="AW40:AW65" si="141">SUM(P40:AV40)</f>
        <v>0</v>
      </c>
      <c r="AX40" s="444">
        <f t="shared" ref="AX40:AX65" si="142">+AW40+N40</f>
        <v>0</v>
      </c>
      <c r="AY40" s="445">
        <f t="shared" ref="AY40:AY65" si="143">+G40-AX40</f>
        <v>0</v>
      </c>
    </row>
    <row r="41" spans="1:51" s="4" customFormat="1" ht="15" customHeight="1" x14ac:dyDescent="0.2">
      <c r="A41" s="151"/>
      <c r="B41" s="465" t="str">
        <f>+B40</f>
        <v>ZK101.K213.number</v>
      </c>
      <c r="C41" s="273"/>
      <c r="D41" s="273"/>
      <c r="E41" s="207"/>
      <c r="F41" s="371">
        <f t="shared" si="6"/>
        <v>0</v>
      </c>
      <c r="G41" s="249"/>
      <c r="H41" s="574">
        <f>SUM(N41:AV41)</f>
        <v>0</v>
      </c>
      <c r="I41" s="231"/>
      <c r="J41" s="371">
        <f t="shared" si="8"/>
        <v>0</v>
      </c>
      <c r="K41" s="249">
        <v>0</v>
      </c>
      <c r="L41" s="232"/>
      <c r="M41" s="249"/>
      <c r="N41" s="235"/>
      <c r="O41" s="230"/>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141"/>
        <v>0</v>
      </c>
      <c r="AX41" s="244">
        <f t="shared" si="142"/>
        <v>0</v>
      </c>
      <c r="AY41" s="555">
        <f t="shared" si="143"/>
        <v>0</v>
      </c>
    </row>
    <row r="42" spans="1:51" s="4" customFormat="1" ht="15" customHeight="1" thickBot="1" x14ac:dyDescent="0.25">
      <c r="A42" s="169"/>
      <c r="B42" s="463"/>
      <c r="C42" s="276" t="s">
        <v>390</v>
      </c>
      <c r="D42" s="274"/>
      <c r="E42" s="205"/>
      <c r="F42" s="371">
        <f t="shared" si="6"/>
        <v>0</v>
      </c>
      <c r="G42" s="277">
        <v>0</v>
      </c>
      <c r="H42" s="581">
        <f>SUM(N42:AV42)</f>
        <v>0</v>
      </c>
      <c r="I42" s="227"/>
      <c r="J42" s="371">
        <f t="shared" si="8"/>
        <v>0</v>
      </c>
      <c r="K42" s="277">
        <v>0</v>
      </c>
      <c r="L42" s="228"/>
      <c r="M42" s="277"/>
      <c r="N42" s="570">
        <f>+IFERROR(VLOOKUP(B41,Sheet1!B:D,2,FALSE),0)</f>
        <v>0</v>
      </c>
      <c r="O42" s="574">
        <f>+IFERROR(VLOOKUP(B41,Sheet1!B:D,3,FALSE)+VLOOKUP(B41,Sheet1!B:E,4,FALSE),0)</f>
        <v>0</v>
      </c>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141"/>
        <v>0</v>
      </c>
      <c r="AX42" s="244">
        <f t="shared" si="142"/>
        <v>0</v>
      </c>
      <c r="AY42" s="555">
        <f t="shared" si="143"/>
        <v>0</v>
      </c>
    </row>
    <row r="43" spans="1:51" s="4" customFormat="1" ht="15" customHeight="1" x14ac:dyDescent="0.2">
      <c r="A43" s="196" t="s">
        <v>97</v>
      </c>
      <c r="B43" s="460" t="str">
        <f>+LEFT($E$5,5)&amp;"."&amp;A43&amp;"."&amp;$E$3</f>
        <v>ZK101.K214.number</v>
      </c>
      <c r="C43" s="168" t="s">
        <v>98</v>
      </c>
      <c r="D43" s="168"/>
      <c r="E43" s="206">
        <f t="shared" ref="E43:L43" si="144">SUM(E44:E45)</f>
        <v>0</v>
      </c>
      <c r="F43" s="321">
        <f t="shared" si="144"/>
        <v>0</v>
      </c>
      <c r="G43" s="206">
        <f t="shared" si="144"/>
        <v>0</v>
      </c>
      <c r="H43" s="446">
        <f t="shared" si="144"/>
        <v>0</v>
      </c>
      <c r="I43" s="206">
        <f t="shared" si="144"/>
        <v>0</v>
      </c>
      <c r="J43" s="321">
        <f t="shared" si="144"/>
        <v>0</v>
      </c>
      <c r="K43" s="206">
        <f t="shared" si="144"/>
        <v>0</v>
      </c>
      <c r="L43" s="206">
        <f t="shared" si="144"/>
        <v>0</v>
      </c>
      <c r="M43" s="206"/>
      <c r="N43" s="265">
        <f>SUM(N44:N45)</f>
        <v>0</v>
      </c>
      <c r="O43" s="265"/>
      <c r="P43" s="370">
        <f>SUM(P44:P45)</f>
        <v>0</v>
      </c>
      <c r="Q43" s="269">
        <f>SUM(Q44:Q45)</f>
        <v>0</v>
      </c>
      <c r="R43" s="403">
        <f t="shared" ref="R43:X43" si="145">SUM(R44:R45)</f>
        <v>0</v>
      </c>
      <c r="S43" s="413">
        <f t="shared" si="145"/>
        <v>0</v>
      </c>
      <c r="T43" s="269">
        <f t="shared" si="145"/>
        <v>0</v>
      </c>
      <c r="U43" s="269">
        <f t="shared" si="145"/>
        <v>0</v>
      </c>
      <c r="V43" s="269">
        <f t="shared" si="145"/>
        <v>0</v>
      </c>
      <c r="W43" s="269">
        <f t="shared" si="145"/>
        <v>0</v>
      </c>
      <c r="X43" s="269">
        <f t="shared" si="145"/>
        <v>0</v>
      </c>
      <c r="Y43" s="269">
        <f t="shared" ref="Y43:AC43" si="146">SUM(Y44:Y45)</f>
        <v>0</v>
      </c>
      <c r="Z43" s="269">
        <f t="shared" si="146"/>
        <v>0</v>
      </c>
      <c r="AA43" s="269">
        <f t="shared" si="146"/>
        <v>0</v>
      </c>
      <c r="AB43" s="269">
        <f t="shared" si="146"/>
        <v>0</v>
      </c>
      <c r="AC43" s="269">
        <f t="shared" si="146"/>
        <v>0</v>
      </c>
      <c r="AD43" s="403">
        <f t="shared" ref="AD43" si="147">SUM(AD44:AD45)</f>
        <v>0</v>
      </c>
      <c r="AE43" s="413">
        <f t="shared" ref="AE43" si="148">SUM(AE44:AE45)</f>
        <v>0</v>
      </c>
      <c r="AF43" s="269">
        <f t="shared" ref="AF43" si="149">SUM(AF44:AF45)</f>
        <v>0</v>
      </c>
      <c r="AG43" s="269">
        <f t="shared" ref="AG43" si="150">SUM(AG44:AG45)</f>
        <v>0</v>
      </c>
      <c r="AH43" s="269">
        <f t="shared" ref="AH43" si="151">SUM(AH44:AH45)</f>
        <v>0</v>
      </c>
      <c r="AI43" s="269">
        <f t="shared" ref="AI43" si="152">SUM(AI44:AI45)</f>
        <v>0</v>
      </c>
      <c r="AJ43" s="269">
        <f t="shared" ref="AJ43" si="153">SUM(AJ44:AJ45)</f>
        <v>0</v>
      </c>
      <c r="AK43" s="269">
        <f t="shared" ref="AK43" si="154">SUM(AK44:AK45)</f>
        <v>0</v>
      </c>
      <c r="AL43" s="269">
        <f t="shared" ref="AL43" si="155">SUM(AL44:AL45)</f>
        <v>0</v>
      </c>
      <c r="AM43" s="269">
        <f t="shared" ref="AM43" si="156">SUM(AM44:AM45)</f>
        <v>0</v>
      </c>
      <c r="AN43" s="269">
        <f t="shared" ref="AN43" si="157">SUM(AN44:AN45)</f>
        <v>0</v>
      </c>
      <c r="AO43" s="269">
        <f t="shared" ref="AO43" si="158">SUM(AO44:AO45)</f>
        <v>0</v>
      </c>
      <c r="AP43" s="403">
        <f t="shared" ref="AP43" si="159">SUM(AP44:AP45)</f>
        <v>0</v>
      </c>
      <c r="AQ43" s="413">
        <f t="shared" ref="AQ43" si="160">SUM(AQ44:AQ45)</f>
        <v>0</v>
      </c>
      <c r="AR43" s="269">
        <f t="shared" ref="AR43" si="161">SUM(AR44:AR45)</f>
        <v>0</v>
      </c>
      <c r="AS43" s="269">
        <f t="shared" ref="AS43" si="162">SUM(AS44:AS45)</f>
        <v>0</v>
      </c>
      <c r="AT43" s="269">
        <f t="shared" ref="AT43" si="163">SUM(AT44:AT45)</f>
        <v>0</v>
      </c>
      <c r="AU43" s="269">
        <f t="shared" ref="AU43" si="164">SUM(AU44:AU45)</f>
        <v>0</v>
      </c>
      <c r="AV43" s="269">
        <f t="shared" ref="AV43" si="165">SUM(AV44:AV45)</f>
        <v>0</v>
      </c>
      <c r="AW43" s="443">
        <f t="shared" si="141"/>
        <v>0</v>
      </c>
      <c r="AX43" s="444">
        <f t="shared" si="142"/>
        <v>0</v>
      </c>
      <c r="AY43" s="445">
        <f t="shared" si="143"/>
        <v>0</v>
      </c>
    </row>
    <row r="44" spans="1:51" s="4" customFormat="1" ht="15" customHeight="1" x14ac:dyDescent="0.2">
      <c r="A44" s="151"/>
      <c r="B44" s="465" t="str">
        <f>+B43</f>
        <v>ZK101.K214.number</v>
      </c>
      <c r="C44" s="273"/>
      <c r="D44" s="273"/>
      <c r="E44" s="207"/>
      <c r="F44" s="371">
        <f t="shared" si="6"/>
        <v>0</v>
      </c>
      <c r="G44" s="249">
        <v>0</v>
      </c>
      <c r="H44" s="574">
        <f>SUM(N44:AV44)</f>
        <v>0</v>
      </c>
      <c r="I44" s="231"/>
      <c r="J44" s="371">
        <f t="shared" si="8"/>
        <v>0</v>
      </c>
      <c r="K44" s="249">
        <v>0</v>
      </c>
      <c r="L44" s="232"/>
      <c r="M44" s="249"/>
      <c r="N44" s="235"/>
      <c r="O44" s="230"/>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141"/>
        <v>0</v>
      </c>
      <c r="AX44" s="244">
        <f t="shared" si="142"/>
        <v>0</v>
      </c>
      <c r="AY44" s="555">
        <f t="shared" si="143"/>
        <v>0</v>
      </c>
    </row>
    <row r="45" spans="1:51" s="4" customFormat="1" ht="15" customHeight="1" thickBot="1" x14ac:dyDescent="0.25">
      <c r="A45" s="169"/>
      <c r="B45" s="463"/>
      <c r="C45" s="276" t="s">
        <v>390</v>
      </c>
      <c r="D45" s="274"/>
      <c r="E45" s="205"/>
      <c r="F45" s="371">
        <f t="shared" si="6"/>
        <v>0</v>
      </c>
      <c r="G45" s="277">
        <v>0</v>
      </c>
      <c r="H45" s="581">
        <f>SUM(N45:AV45)</f>
        <v>0</v>
      </c>
      <c r="I45" s="227"/>
      <c r="J45" s="371">
        <f t="shared" si="8"/>
        <v>0</v>
      </c>
      <c r="K45" s="277">
        <v>0</v>
      </c>
      <c r="L45" s="228"/>
      <c r="M45" s="277"/>
      <c r="N45" s="570">
        <f>+IFERROR(VLOOKUP(B44,Sheet1!B:D,2,FALSE),0)</f>
        <v>0</v>
      </c>
      <c r="O45" s="574">
        <f>+IFERROR(VLOOKUP(B44,Sheet1!B:D,3,FALSE)+VLOOKUP(B44,Sheet1!B:E,4,FALSE),0)</f>
        <v>0</v>
      </c>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141"/>
        <v>0</v>
      </c>
      <c r="AX45" s="244">
        <f t="shared" si="142"/>
        <v>0</v>
      </c>
      <c r="AY45" s="555">
        <f t="shared" si="143"/>
        <v>0</v>
      </c>
    </row>
    <row r="46" spans="1:51" s="4" customFormat="1" ht="15" customHeight="1" x14ac:dyDescent="0.2">
      <c r="A46" s="196" t="s">
        <v>99</v>
      </c>
      <c r="B46" s="460" t="str">
        <f>+LEFT($E$5,5)&amp;"."&amp;A46&amp;"."&amp;$E$3</f>
        <v>ZK101.K215.number</v>
      </c>
      <c r="C46" s="168" t="s">
        <v>100</v>
      </c>
      <c r="D46" s="168"/>
      <c r="E46" s="206">
        <f t="shared" ref="E46:L46" si="166">SUM(E47:E48)</f>
        <v>0</v>
      </c>
      <c r="F46" s="321">
        <f t="shared" si="166"/>
        <v>0</v>
      </c>
      <c r="G46" s="206">
        <f t="shared" si="166"/>
        <v>0</v>
      </c>
      <c r="H46" s="446">
        <f t="shared" si="166"/>
        <v>0</v>
      </c>
      <c r="I46" s="206">
        <f t="shared" si="166"/>
        <v>0</v>
      </c>
      <c r="J46" s="321">
        <f t="shared" si="166"/>
        <v>0</v>
      </c>
      <c r="K46" s="206">
        <f t="shared" si="166"/>
        <v>0</v>
      </c>
      <c r="L46" s="206">
        <f t="shared" si="166"/>
        <v>0</v>
      </c>
      <c r="M46" s="206"/>
      <c r="N46" s="265">
        <f>SUM(N47:N48)</f>
        <v>0</v>
      </c>
      <c r="O46" s="265"/>
      <c r="P46" s="370">
        <f>SUM(P47:P48)</f>
        <v>0</v>
      </c>
      <c r="Q46" s="269">
        <f>SUM(Q47:Q48)</f>
        <v>0</v>
      </c>
      <c r="R46" s="403">
        <f t="shared" ref="R46:X46" si="167">SUM(R47:R48)</f>
        <v>0</v>
      </c>
      <c r="S46" s="413">
        <f t="shared" si="167"/>
        <v>0</v>
      </c>
      <c r="T46" s="269">
        <f t="shared" si="167"/>
        <v>0</v>
      </c>
      <c r="U46" s="269">
        <f t="shared" si="167"/>
        <v>0</v>
      </c>
      <c r="V46" s="269">
        <f t="shared" si="167"/>
        <v>0</v>
      </c>
      <c r="W46" s="269">
        <f t="shared" si="167"/>
        <v>0</v>
      </c>
      <c r="X46" s="269">
        <f t="shared" si="167"/>
        <v>0</v>
      </c>
      <c r="Y46" s="269">
        <f t="shared" ref="Y46:AC46" si="168">SUM(Y47:Y48)</f>
        <v>0</v>
      </c>
      <c r="Z46" s="269">
        <f t="shared" si="168"/>
        <v>0</v>
      </c>
      <c r="AA46" s="269">
        <f t="shared" si="168"/>
        <v>0</v>
      </c>
      <c r="AB46" s="269">
        <f t="shared" si="168"/>
        <v>0</v>
      </c>
      <c r="AC46" s="269">
        <f t="shared" si="168"/>
        <v>0</v>
      </c>
      <c r="AD46" s="403">
        <f t="shared" ref="AD46" si="169">SUM(AD47:AD48)</f>
        <v>0</v>
      </c>
      <c r="AE46" s="413">
        <f t="shared" ref="AE46" si="170">SUM(AE47:AE48)</f>
        <v>0</v>
      </c>
      <c r="AF46" s="269">
        <f t="shared" ref="AF46" si="171">SUM(AF47:AF48)</f>
        <v>0</v>
      </c>
      <c r="AG46" s="269">
        <f t="shared" ref="AG46" si="172">SUM(AG47:AG48)</f>
        <v>0</v>
      </c>
      <c r="AH46" s="269">
        <f t="shared" ref="AH46" si="173">SUM(AH47:AH48)</f>
        <v>0</v>
      </c>
      <c r="AI46" s="269">
        <f t="shared" ref="AI46" si="174">SUM(AI47:AI48)</f>
        <v>0</v>
      </c>
      <c r="AJ46" s="269">
        <f t="shared" ref="AJ46" si="175">SUM(AJ47:AJ48)</f>
        <v>0</v>
      </c>
      <c r="AK46" s="269">
        <f t="shared" ref="AK46" si="176">SUM(AK47:AK48)</f>
        <v>0</v>
      </c>
      <c r="AL46" s="269">
        <f t="shared" ref="AL46" si="177">SUM(AL47:AL48)</f>
        <v>0</v>
      </c>
      <c r="AM46" s="269">
        <f t="shared" ref="AM46" si="178">SUM(AM47:AM48)</f>
        <v>0</v>
      </c>
      <c r="AN46" s="269">
        <f t="shared" ref="AN46" si="179">SUM(AN47:AN48)</f>
        <v>0</v>
      </c>
      <c r="AO46" s="269">
        <f t="shared" ref="AO46" si="180">SUM(AO47:AO48)</f>
        <v>0</v>
      </c>
      <c r="AP46" s="403">
        <f t="shared" ref="AP46" si="181">SUM(AP47:AP48)</f>
        <v>0</v>
      </c>
      <c r="AQ46" s="413">
        <f t="shared" ref="AQ46" si="182">SUM(AQ47:AQ48)</f>
        <v>0</v>
      </c>
      <c r="AR46" s="269">
        <f t="shared" ref="AR46" si="183">SUM(AR47:AR48)</f>
        <v>0</v>
      </c>
      <c r="AS46" s="269">
        <f t="shared" ref="AS46" si="184">SUM(AS47:AS48)</f>
        <v>0</v>
      </c>
      <c r="AT46" s="269">
        <f t="shared" ref="AT46" si="185">SUM(AT47:AT48)</f>
        <v>0</v>
      </c>
      <c r="AU46" s="269">
        <f t="shared" ref="AU46" si="186">SUM(AU47:AU48)</f>
        <v>0</v>
      </c>
      <c r="AV46" s="269">
        <f t="shared" ref="AV46" si="187">SUM(AV47:AV48)</f>
        <v>0</v>
      </c>
      <c r="AW46" s="443">
        <f t="shared" si="141"/>
        <v>0</v>
      </c>
      <c r="AX46" s="444">
        <f t="shared" si="142"/>
        <v>0</v>
      </c>
      <c r="AY46" s="445">
        <f t="shared" si="143"/>
        <v>0</v>
      </c>
    </row>
    <row r="47" spans="1:51" s="4" customFormat="1" ht="15" customHeight="1" x14ac:dyDescent="0.2">
      <c r="A47" s="151"/>
      <c r="B47" s="465" t="str">
        <f>+B46</f>
        <v>ZK101.K215.number</v>
      </c>
      <c r="C47" s="273"/>
      <c r="D47" s="273"/>
      <c r="E47" s="207"/>
      <c r="F47" s="371">
        <f t="shared" si="6"/>
        <v>0</v>
      </c>
      <c r="G47" s="249">
        <v>0</v>
      </c>
      <c r="H47" s="574">
        <f>SUM(N47:AV47)</f>
        <v>0</v>
      </c>
      <c r="I47" s="231"/>
      <c r="J47" s="371">
        <f t="shared" si="8"/>
        <v>0</v>
      </c>
      <c r="K47" s="249">
        <v>0</v>
      </c>
      <c r="L47" s="232"/>
      <c r="M47" s="249"/>
      <c r="N47" s="235"/>
      <c r="O47" s="230"/>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141"/>
        <v>0</v>
      </c>
      <c r="AX47" s="244">
        <f t="shared" si="142"/>
        <v>0</v>
      </c>
      <c r="AY47" s="555">
        <f t="shared" si="143"/>
        <v>0</v>
      </c>
    </row>
    <row r="48" spans="1:51" s="4" customFormat="1" ht="15" customHeight="1" thickBot="1" x14ac:dyDescent="0.25">
      <c r="A48" s="169"/>
      <c r="B48" s="463"/>
      <c r="C48" s="276" t="s">
        <v>390</v>
      </c>
      <c r="D48" s="274"/>
      <c r="E48" s="205"/>
      <c r="F48" s="371">
        <f t="shared" si="6"/>
        <v>0</v>
      </c>
      <c r="G48" s="277">
        <v>0</v>
      </c>
      <c r="H48" s="581">
        <f>SUM(N48:AV48)</f>
        <v>0</v>
      </c>
      <c r="I48" s="227"/>
      <c r="J48" s="371">
        <f t="shared" si="8"/>
        <v>0</v>
      </c>
      <c r="K48" s="277">
        <v>0</v>
      </c>
      <c r="L48" s="228"/>
      <c r="M48" s="277"/>
      <c r="N48" s="570">
        <f>+IFERROR(VLOOKUP(B47,Sheet1!B:D,2,FALSE),0)</f>
        <v>0</v>
      </c>
      <c r="O48" s="574">
        <f>+IFERROR(VLOOKUP(B47,Sheet1!B:D,3,FALSE)+VLOOKUP(B47,Sheet1!B:E,4,FALSE),0)</f>
        <v>0</v>
      </c>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141"/>
        <v>0</v>
      </c>
      <c r="AX48" s="244">
        <f t="shared" si="142"/>
        <v>0</v>
      </c>
      <c r="AY48" s="555">
        <f t="shared" si="143"/>
        <v>0</v>
      </c>
    </row>
    <row r="49" spans="1:51" s="4" customFormat="1" ht="15" customHeight="1" x14ac:dyDescent="0.2">
      <c r="A49" s="195" t="s">
        <v>101</v>
      </c>
      <c r="B49" s="460" t="str">
        <f>+LEFT($E$5,5)&amp;"."&amp;A49&amp;"."&amp;$E$3</f>
        <v>ZK101.K216.number</v>
      </c>
      <c r="C49" s="168" t="s">
        <v>102</v>
      </c>
      <c r="D49" s="168"/>
      <c r="E49" s="206">
        <f t="shared" ref="E49:L49" si="188">SUM(E50:E51)</f>
        <v>0</v>
      </c>
      <c r="F49" s="321">
        <f t="shared" si="188"/>
        <v>0</v>
      </c>
      <c r="G49" s="206">
        <f t="shared" si="188"/>
        <v>0</v>
      </c>
      <c r="H49" s="446">
        <f t="shared" si="188"/>
        <v>0</v>
      </c>
      <c r="I49" s="206">
        <f t="shared" si="188"/>
        <v>0</v>
      </c>
      <c r="J49" s="321">
        <f t="shared" si="188"/>
        <v>0</v>
      </c>
      <c r="K49" s="206">
        <f t="shared" si="188"/>
        <v>0</v>
      </c>
      <c r="L49" s="206">
        <f t="shared" si="188"/>
        <v>0</v>
      </c>
      <c r="M49" s="206"/>
      <c r="N49" s="265">
        <f>SUM(N50:N51)</f>
        <v>0</v>
      </c>
      <c r="O49" s="265"/>
      <c r="P49" s="370">
        <f>SUM(P50:P51)</f>
        <v>0</v>
      </c>
      <c r="Q49" s="269">
        <f>SUM(Q50:Q51)</f>
        <v>0</v>
      </c>
      <c r="R49" s="403">
        <f t="shared" ref="R49:X49" si="189">SUM(R50:R51)</f>
        <v>0</v>
      </c>
      <c r="S49" s="413">
        <f t="shared" si="189"/>
        <v>0</v>
      </c>
      <c r="T49" s="269">
        <f t="shared" si="189"/>
        <v>0</v>
      </c>
      <c r="U49" s="269">
        <f t="shared" si="189"/>
        <v>0</v>
      </c>
      <c r="V49" s="269">
        <f t="shared" si="189"/>
        <v>0</v>
      </c>
      <c r="W49" s="269">
        <f t="shared" si="189"/>
        <v>0</v>
      </c>
      <c r="X49" s="269">
        <f t="shared" si="189"/>
        <v>0</v>
      </c>
      <c r="Y49" s="269">
        <f t="shared" ref="Y49:AC49" si="190">SUM(Y50:Y51)</f>
        <v>0</v>
      </c>
      <c r="Z49" s="269">
        <f t="shared" si="190"/>
        <v>0</v>
      </c>
      <c r="AA49" s="269">
        <f t="shared" si="190"/>
        <v>0</v>
      </c>
      <c r="AB49" s="269">
        <f t="shared" si="190"/>
        <v>0</v>
      </c>
      <c r="AC49" s="269">
        <f t="shared" si="190"/>
        <v>0</v>
      </c>
      <c r="AD49" s="403">
        <f t="shared" ref="AD49" si="191">SUM(AD50:AD51)</f>
        <v>0</v>
      </c>
      <c r="AE49" s="413">
        <f t="shared" ref="AE49" si="192">SUM(AE50:AE51)</f>
        <v>0</v>
      </c>
      <c r="AF49" s="269">
        <f t="shared" ref="AF49" si="193">SUM(AF50:AF51)</f>
        <v>0</v>
      </c>
      <c r="AG49" s="269">
        <f t="shared" ref="AG49" si="194">SUM(AG50:AG51)</f>
        <v>0</v>
      </c>
      <c r="AH49" s="269">
        <f t="shared" ref="AH49" si="195">SUM(AH50:AH51)</f>
        <v>0</v>
      </c>
      <c r="AI49" s="269">
        <f t="shared" ref="AI49" si="196">SUM(AI50:AI51)</f>
        <v>0</v>
      </c>
      <c r="AJ49" s="269">
        <f t="shared" ref="AJ49" si="197">SUM(AJ50:AJ51)</f>
        <v>0</v>
      </c>
      <c r="AK49" s="269">
        <f t="shared" ref="AK49" si="198">SUM(AK50:AK51)</f>
        <v>0</v>
      </c>
      <c r="AL49" s="269">
        <f t="shared" ref="AL49" si="199">SUM(AL50:AL51)</f>
        <v>0</v>
      </c>
      <c r="AM49" s="269">
        <f t="shared" ref="AM49" si="200">SUM(AM50:AM51)</f>
        <v>0</v>
      </c>
      <c r="AN49" s="269">
        <f t="shared" ref="AN49" si="201">SUM(AN50:AN51)</f>
        <v>0</v>
      </c>
      <c r="AO49" s="269">
        <f t="shared" ref="AO49" si="202">SUM(AO50:AO51)</f>
        <v>0</v>
      </c>
      <c r="AP49" s="403">
        <f t="shared" ref="AP49" si="203">SUM(AP50:AP51)</f>
        <v>0</v>
      </c>
      <c r="AQ49" s="413">
        <f t="shared" ref="AQ49" si="204">SUM(AQ50:AQ51)</f>
        <v>0</v>
      </c>
      <c r="AR49" s="269">
        <f t="shared" ref="AR49" si="205">SUM(AR50:AR51)</f>
        <v>0</v>
      </c>
      <c r="AS49" s="269">
        <f t="shared" ref="AS49" si="206">SUM(AS50:AS51)</f>
        <v>0</v>
      </c>
      <c r="AT49" s="269">
        <f t="shared" ref="AT49" si="207">SUM(AT50:AT51)</f>
        <v>0</v>
      </c>
      <c r="AU49" s="269">
        <f t="shared" ref="AU49" si="208">SUM(AU50:AU51)</f>
        <v>0</v>
      </c>
      <c r="AV49" s="269">
        <f t="shared" ref="AV49" si="209">SUM(AV50:AV51)</f>
        <v>0</v>
      </c>
      <c r="AW49" s="443">
        <f t="shared" si="141"/>
        <v>0</v>
      </c>
      <c r="AX49" s="444">
        <f t="shared" si="142"/>
        <v>0</v>
      </c>
      <c r="AY49" s="445">
        <f t="shared" si="143"/>
        <v>0</v>
      </c>
    </row>
    <row r="50" spans="1:51" s="4" customFormat="1" ht="15" customHeight="1" x14ac:dyDescent="0.2">
      <c r="A50" s="150"/>
      <c r="B50" s="461" t="str">
        <f>+B49</f>
        <v>ZK101.K216.number</v>
      </c>
      <c r="C50" s="273"/>
      <c r="D50" s="273"/>
      <c r="E50" s="207"/>
      <c r="F50" s="371">
        <f t="shared" si="6"/>
        <v>0</v>
      </c>
      <c r="G50" s="249"/>
      <c r="H50" s="574">
        <f>SUM(N50:AV50)</f>
        <v>0</v>
      </c>
      <c r="I50" s="231"/>
      <c r="J50" s="371">
        <f t="shared" si="8"/>
        <v>0</v>
      </c>
      <c r="K50" s="249">
        <v>0</v>
      </c>
      <c r="L50" s="232"/>
      <c r="M50" s="249"/>
      <c r="N50" s="235"/>
      <c r="O50" s="230"/>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141"/>
        <v>0</v>
      </c>
      <c r="AX50" s="244">
        <f t="shared" si="142"/>
        <v>0</v>
      </c>
      <c r="AY50" s="555">
        <f t="shared" si="143"/>
        <v>0</v>
      </c>
    </row>
    <row r="51" spans="1:51" s="4" customFormat="1" ht="15" customHeight="1" thickBot="1" x14ac:dyDescent="0.25">
      <c r="A51" s="169"/>
      <c r="B51" s="463"/>
      <c r="C51" s="276" t="s">
        <v>390</v>
      </c>
      <c r="D51" s="274"/>
      <c r="E51" s="205"/>
      <c r="F51" s="371">
        <f t="shared" si="6"/>
        <v>0</v>
      </c>
      <c r="G51" s="277">
        <v>0</v>
      </c>
      <c r="H51" s="581">
        <f>SUM(N51:AV51)</f>
        <v>0</v>
      </c>
      <c r="I51" s="227"/>
      <c r="J51" s="371">
        <f t="shared" si="8"/>
        <v>0</v>
      </c>
      <c r="K51" s="277">
        <v>0</v>
      </c>
      <c r="L51" s="228"/>
      <c r="M51" s="277"/>
      <c r="N51" s="570">
        <f>+IFERROR(VLOOKUP(B50,Sheet1!B:D,2,FALSE),0)</f>
        <v>0</v>
      </c>
      <c r="O51" s="574">
        <f>+IFERROR(VLOOKUP(B50,Sheet1!B:D,3,FALSE)+VLOOKUP(B50,Sheet1!B:E,4,FALSE),0)</f>
        <v>0</v>
      </c>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141"/>
        <v>0</v>
      </c>
      <c r="AX51" s="244">
        <f t="shared" si="142"/>
        <v>0</v>
      </c>
      <c r="AY51" s="555">
        <f t="shared" si="143"/>
        <v>0</v>
      </c>
    </row>
    <row r="52" spans="1:51" s="4" customFormat="1" ht="15" customHeight="1" x14ac:dyDescent="0.2">
      <c r="A52" s="195" t="s">
        <v>103</v>
      </c>
      <c r="B52" s="460" t="str">
        <f>+LEFT($E$5,5)&amp;"."&amp;A52&amp;"."&amp;$E$3</f>
        <v>ZK101.K217.number</v>
      </c>
      <c r="C52" s="168" t="s">
        <v>104</v>
      </c>
      <c r="D52" s="168"/>
      <c r="E52" s="206">
        <f t="shared" ref="E52:L52" si="210">SUM(E53:E54)</f>
        <v>0</v>
      </c>
      <c r="F52" s="321">
        <f t="shared" si="210"/>
        <v>0</v>
      </c>
      <c r="G52" s="206">
        <f t="shared" si="210"/>
        <v>0</v>
      </c>
      <c r="H52" s="446">
        <f t="shared" si="210"/>
        <v>0</v>
      </c>
      <c r="I52" s="206">
        <f t="shared" si="210"/>
        <v>0</v>
      </c>
      <c r="J52" s="321">
        <f t="shared" si="210"/>
        <v>0</v>
      </c>
      <c r="K52" s="206">
        <f t="shared" si="210"/>
        <v>0</v>
      </c>
      <c r="L52" s="206">
        <f t="shared" si="210"/>
        <v>0</v>
      </c>
      <c r="M52" s="206"/>
      <c r="N52" s="265">
        <f>SUM(N53:N54)</f>
        <v>0</v>
      </c>
      <c r="O52" s="265"/>
      <c r="P52" s="370">
        <f>SUM(P53:P54)</f>
        <v>0</v>
      </c>
      <c r="Q52" s="269">
        <f>SUM(Q53:Q54)</f>
        <v>0</v>
      </c>
      <c r="R52" s="403">
        <f t="shared" ref="R52:X52" si="211">SUM(R53:R54)</f>
        <v>0</v>
      </c>
      <c r="S52" s="413">
        <f t="shared" si="211"/>
        <v>0</v>
      </c>
      <c r="T52" s="269">
        <f t="shared" si="211"/>
        <v>0</v>
      </c>
      <c r="U52" s="269">
        <f t="shared" si="211"/>
        <v>0</v>
      </c>
      <c r="V52" s="269">
        <f t="shared" si="211"/>
        <v>0</v>
      </c>
      <c r="W52" s="269">
        <f t="shared" si="211"/>
        <v>0</v>
      </c>
      <c r="X52" s="269">
        <f t="shared" si="211"/>
        <v>0</v>
      </c>
      <c r="Y52" s="269">
        <f t="shared" ref="Y52:AC52" si="212">SUM(Y53:Y54)</f>
        <v>0</v>
      </c>
      <c r="Z52" s="269">
        <f t="shared" si="212"/>
        <v>0</v>
      </c>
      <c r="AA52" s="269">
        <f t="shared" si="212"/>
        <v>0</v>
      </c>
      <c r="AB52" s="269">
        <f t="shared" si="212"/>
        <v>0</v>
      </c>
      <c r="AC52" s="269">
        <f t="shared" si="212"/>
        <v>0</v>
      </c>
      <c r="AD52" s="403">
        <f t="shared" ref="AD52" si="213">SUM(AD53:AD54)</f>
        <v>0</v>
      </c>
      <c r="AE52" s="413">
        <f t="shared" ref="AE52" si="214">SUM(AE53:AE54)</f>
        <v>0</v>
      </c>
      <c r="AF52" s="269">
        <f t="shared" ref="AF52" si="215">SUM(AF53:AF54)</f>
        <v>0</v>
      </c>
      <c r="AG52" s="269">
        <f t="shared" ref="AG52" si="216">SUM(AG53:AG54)</f>
        <v>0</v>
      </c>
      <c r="AH52" s="269">
        <f t="shared" ref="AH52" si="217">SUM(AH53:AH54)</f>
        <v>0</v>
      </c>
      <c r="AI52" s="269">
        <f t="shared" ref="AI52" si="218">SUM(AI53:AI54)</f>
        <v>0</v>
      </c>
      <c r="AJ52" s="269">
        <f t="shared" ref="AJ52" si="219">SUM(AJ53:AJ54)</f>
        <v>0</v>
      </c>
      <c r="AK52" s="269">
        <f t="shared" ref="AK52" si="220">SUM(AK53:AK54)</f>
        <v>0</v>
      </c>
      <c r="AL52" s="269">
        <f t="shared" ref="AL52" si="221">SUM(AL53:AL54)</f>
        <v>0</v>
      </c>
      <c r="AM52" s="269">
        <f t="shared" ref="AM52" si="222">SUM(AM53:AM54)</f>
        <v>0</v>
      </c>
      <c r="AN52" s="269">
        <f t="shared" ref="AN52" si="223">SUM(AN53:AN54)</f>
        <v>0</v>
      </c>
      <c r="AO52" s="269">
        <f t="shared" ref="AO52" si="224">SUM(AO53:AO54)</f>
        <v>0</v>
      </c>
      <c r="AP52" s="403">
        <f t="shared" ref="AP52" si="225">SUM(AP53:AP54)</f>
        <v>0</v>
      </c>
      <c r="AQ52" s="413">
        <f t="shared" ref="AQ52" si="226">SUM(AQ53:AQ54)</f>
        <v>0</v>
      </c>
      <c r="AR52" s="269">
        <f t="shared" ref="AR52" si="227">SUM(AR53:AR54)</f>
        <v>0</v>
      </c>
      <c r="AS52" s="269">
        <f t="shared" ref="AS52" si="228">SUM(AS53:AS54)</f>
        <v>0</v>
      </c>
      <c r="AT52" s="269">
        <f t="shared" ref="AT52" si="229">SUM(AT53:AT54)</f>
        <v>0</v>
      </c>
      <c r="AU52" s="269">
        <f t="shared" ref="AU52" si="230">SUM(AU53:AU54)</f>
        <v>0</v>
      </c>
      <c r="AV52" s="269">
        <f t="shared" ref="AV52" si="231">SUM(AV53:AV54)</f>
        <v>0</v>
      </c>
      <c r="AW52" s="443">
        <f t="shared" si="141"/>
        <v>0</v>
      </c>
      <c r="AX52" s="444">
        <f t="shared" si="142"/>
        <v>0</v>
      </c>
      <c r="AY52" s="445">
        <f t="shared" si="143"/>
        <v>0</v>
      </c>
    </row>
    <row r="53" spans="1:51" s="4" customFormat="1" ht="15" customHeight="1" x14ac:dyDescent="0.2">
      <c r="A53" s="150"/>
      <c r="B53" s="461" t="str">
        <f>+B52</f>
        <v>ZK101.K217.number</v>
      </c>
      <c r="C53" s="273"/>
      <c r="D53" s="273"/>
      <c r="E53" s="207"/>
      <c r="F53" s="371">
        <f t="shared" si="6"/>
        <v>0</v>
      </c>
      <c r="G53" s="249">
        <v>0</v>
      </c>
      <c r="H53" s="574">
        <f>SUM(N53:AV53)</f>
        <v>0</v>
      </c>
      <c r="I53" s="231"/>
      <c r="J53" s="371">
        <f t="shared" si="8"/>
        <v>0</v>
      </c>
      <c r="K53" s="249">
        <v>0</v>
      </c>
      <c r="L53" s="232"/>
      <c r="M53" s="249"/>
      <c r="N53" s="235"/>
      <c r="O53" s="230"/>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141"/>
        <v>0</v>
      </c>
      <c r="AX53" s="244">
        <f t="shared" si="142"/>
        <v>0</v>
      </c>
      <c r="AY53" s="555">
        <f t="shared" si="143"/>
        <v>0</v>
      </c>
    </row>
    <row r="54" spans="1:51" s="4" customFormat="1" ht="15" customHeight="1" thickBot="1" x14ac:dyDescent="0.25">
      <c r="A54" s="169"/>
      <c r="B54" s="463"/>
      <c r="C54" s="276" t="s">
        <v>390</v>
      </c>
      <c r="D54" s="274"/>
      <c r="E54" s="205"/>
      <c r="F54" s="371">
        <f t="shared" si="6"/>
        <v>0</v>
      </c>
      <c r="G54" s="277">
        <v>0</v>
      </c>
      <c r="H54" s="581">
        <f>SUM(N54:AV54)</f>
        <v>0</v>
      </c>
      <c r="I54" s="227"/>
      <c r="J54" s="371">
        <f t="shared" si="8"/>
        <v>0</v>
      </c>
      <c r="K54" s="277">
        <v>0</v>
      </c>
      <c r="L54" s="228"/>
      <c r="M54" s="277"/>
      <c r="N54" s="570">
        <f>+IFERROR(VLOOKUP(B53,Sheet1!B:D,2,FALSE),0)</f>
        <v>0</v>
      </c>
      <c r="O54" s="574">
        <f>+IFERROR(VLOOKUP(B53,Sheet1!B:D,3,FALSE)+VLOOKUP(B53,Sheet1!B:E,4,FALSE),0)</f>
        <v>0</v>
      </c>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141"/>
        <v>0</v>
      </c>
      <c r="AX54" s="244">
        <f t="shared" si="142"/>
        <v>0</v>
      </c>
      <c r="AY54" s="555">
        <f t="shared" si="143"/>
        <v>0</v>
      </c>
    </row>
    <row r="55" spans="1:51" s="4" customFormat="1" ht="15" customHeight="1" x14ac:dyDescent="0.2">
      <c r="A55" s="195" t="s">
        <v>105</v>
      </c>
      <c r="B55" s="460" t="str">
        <f>+LEFT($E$5,5)&amp;"."&amp;A55&amp;"."&amp;$E$3</f>
        <v>ZK101.K218.number</v>
      </c>
      <c r="C55" s="168" t="s">
        <v>106</v>
      </c>
      <c r="D55" s="168"/>
      <c r="E55" s="206">
        <f t="shared" ref="E55:L55" si="232">SUM(E56:E57)</f>
        <v>0</v>
      </c>
      <c r="F55" s="321">
        <f t="shared" si="232"/>
        <v>0</v>
      </c>
      <c r="G55" s="206">
        <f t="shared" si="232"/>
        <v>0</v>
      </c>
      <c r="H55" s="446">
        <f t="shared" si="232"/>
        <v>0</v>
      </c>
      <c r="I55" s="206">
        <f t="shared" si="232"/>
        <v>0</v>
      </c>
      <c r="J55" s="321">
        <f t="shared" si="232"/>
        <v>0</v>
      </c>
      <c r="K55" s="206">
        <f t="shared" si="232"/>
        <v>0</v>
      </c>
      <c r="L55" s="206">
        <f t="shared" si="232"/>
        <v>0</v>
      </c>
      <c r="M55" s="206"/>
      <c r="N55" s="265">
        <f>SUM(N56:N57)</f>
        <v>0</v>
      </c>
      <c r="O55" s="265"/>
      <c r="P55" s="370">
        <f>SUM(P56:P57)</f>
        <v>0</v>
      </c>
      <c r="Q55" s="269">
        <f>SUM(Q56:Q57)</f>
        <v>0</v>
      </c>
      <c r="R55" s="403">
        <f t="shared" ref="R55:X55" si="233">SUM(R56:R57)</f>
        <v>0</v>
      </c>
      <c r="S55" s="413">
        <f t="shared" si="233"/>
        <v>0</v>
      </c>
      <c r="T55" s="269">
        <f t="shared" si="233"/>
        <v>0</v>
      </c>
      <c r="U55" s="269">
        <f t="shared" si="233"/>
        <v>0</v>
      </c>
      <c r="V55" s="269">
        <f t="shared" si="233"/>
        <v>0</v>
      </c>
      <c r="W55" s="269">
        <f t="shared" si="233"/>
        <v>0</v>
      </c>
      <c r="X55" s="269">
        <f t="shared" si="233"/>
        <v>0</v>
      </c>
      <c r="Y55" s="269">
        <f t="shared" ref="Y55:AC55" si="234">SUM(Y56:Y57)</f>
        <v>0</v>
      </c>
      <c r="Z55" s="269">
        <f t="shared" si="234"/>
        <v>0</v>
      </c>
      <c r="AA55" s="269">
        <f t="shared" si="234"/>
        <v>0</v>
      </c>
      <c r="AB55" s="269">
        <f t="shared" si="234"/>
        <v>0</v>
      </c>
      <c r="AC55" s="269">
        <f t="shared" si="234"/>
        <v>0</v>
      </c>
      <c r="AD55" s="403">
        <f t="shared" ref="AD55" si="235">SUM(AD56:AD57)</f>
        <v>0</v>
      </c>
      <c r="AE55" s="413">
        <f t="shared" ref="AE55" si="236">SUM(AE56:AE57)</f>
        <v>0</v>
      </c>
      <c r="AF55" s="269">
        <f t="shared" ref="AF55" si="237">SUM(AF56:AF57)</f>
        <v>0</v>
      </c>
      <c r="AG55" s="269">
        <f t="shared" ref="AG55" si="238">SUM(AG56:AG57)</f>
        <v>0</v>
      </c>
      <c r="AH55" s="269">
        <f t="shared" ref="AH55" si="239">SUM(AH56:AH57)</f>
        <v>0</v>
      </c>
      <c r="AI55" s="269">
        <f t="shared" ref="AI55" si="240">SUM(AI56:AI57)</f>
        <v>0</v>
      </c>
      <c r="AJ55" s="269">
        <f t="shared" ref="AJ55" si="241">SUM(AJ56:AJ57)</f>
        <v>0</v>
      </c>
      <c r="AK55" s="269">
        <f t="shared" ref="AK55" si="242">SUM(AK56:AK57)</f>
        <v>0</v>
      </c>
      <c r="AL55" s="269">
        <f t="shared" ref="AL55" si="243">SUM(AL56:AL57)</f>
        <v>0</v>
      </c>
      <c r="AM55" s="269">
        <f t="shared" ref="AM55" si="244">SUM(AM56:AM57)</f>
        <v>0</v>
      </c>
      <c r="AN55" s="269">
        <f t="shared" ref="AN55" si="245">SUM(AN56:AN57)</f>
        <v>0</v>
      </c>
      <c r="AO55" s="269">
        <f t="shared" ref="AO55" si="246">SUM(AO56:AO57)</f>
        <v>0</v>
      </c>
      <c r="AP55" s="403">
        <f t="shared" ref="AP55" si="247">SUM(AP56:AP57)</f>
        <v>0</v>
      </c>
      <c r="AQ55" s="413">
        <f t="shared" ref="AQ55" si="248">SUM(AQ56:AQ57)</f>
        <v>0</v>
      </c>
      <c r="AR55" s="269">
        <f t="shared" ref="AR55" si="249">SUM(AR56:AR57)</f>
        <v>0</v>
      </c>
      <c r="AS55" s="269">
        <f t="shared" ref="AS55" si="250">SUM(AS56:AS57)</f>
        <v>0</v>
      </c>
      <c r="AT55" s="269">
        <f t="shared" ref="AT55" si="251">SUM(AT56:AT57)</f>
        <v>0</v>
      </c>
      <c r="AU55" s="269">
        <f t="shared" ref="AU55" si="252">SUM(AU56:AU57)</f>
        <v>0</v>
      </c>
      <c r="AV55" s="269">
        <f t="shared" ref="AV55" si="253">SUM(AV56:AV57)</f>
        <v>0</v>
      </c>
      <c r="AW55" s="443">
        <f t="shared" si="141"/>
        <v>0</v>
      </c>
      <c r="AX55" s="444">
        <f t="shared" si="142"/>
        <v>0</v>
      </c>
      <c r="AY55" s="445">
        <f t="shared" si="143"/>
        <v>0</v>
      </c>
    </row>
    <row r="56" spans="1:51" s="4" customFormat="1" ht="15" customHeight="1" x14ac:dyDescent="0.2">
      <c r="A56" s="150"/>
      <c r="B56" s="461" t="str">
        <f>+B55</f>
        <v>ZK101.K218.number</v>
      </c>
      <c r="C56" s="273"/>
      <c r="D56" s="273"/>
      <c r="E56" s="207"/>
      <c r="F56" s="371">
        <f t="shared" si="6"/>
        <v>0</v>
      </c>
      <c r="G56" s="249">
        <v>0</v>
      </c>
      <c r="H56" s="574">
        <f>SUM(N56:AV56)</f>
        <v>0</v>
      </c>
      <c r="I56" s="231"/>
      <c r="J56" s="371">
        <f t="shared" si="8"/>
        <v>0</v>
      </c>
      <c r="K56" s="249">
        <v>0</v>
      </c>
      <c r="L56" s="232"/>
      <c r="M56" s="249"/>
      <c r="N56" s="235"/>
      <c r="O56" s="230"/>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141"/>
        <v>0</v>
      </c>
      <c r="AX56" s="244">
        <f t="shared" si="142"/>
        <v>0</v>
      </c>
      <c r="AY56" s="555">
        <f t="shared" si="143"/>
        <v>0</v>
      </c>
    </row>
    <row r="57" spans="1:51" s="4" customFormat="1" ht="15" customHeight="1" thickBot="1" x14ac:dyDescent="0.25">
      <c r="A57" s="170"/>
      <c r="B57" s="462"/>
      <c r="C57" s="276" t="s">
        <v>390</v>
      </c>
      <c r="D57" s="274"/>
      <c r="E57" s="205"/>
      <c r="F57" s="371">
        <f t="shared" si="6"/>
        <v>0</v>
      </c>
      <c r="G57" s="277">
        <v>0</v>
      </c>
      <c r="H57" s="581">
        <f>SUM(N57:AV57)</f>
        <v>0</v>
      </c>
      <c r="I57" s="227"/>
      <c r="J57" s="371">
        <f t="shared" si="8"/>
        <v>0</v>
      </c>
      <c r="K57" s="277">
        <v>0</v>
      </c>
      <c r="L57" s="228"/>
      <c r="M57" s="277"/>
      <c r="N57" s="570">
        <f>+IFERROR(VLOOKUP(B56,Sheet1!B:D,2,FALSE),0)</f>
        <v>0</v>
      </c>
      <c r="O57" s="574">
        <f>+IFERROR(VLOOKUP(B56,Sheet1!B:D,3,FALSE)+VLOOKUP(B56,Sheet1!B:E,4,FALSE),0)</f>
        <v>0</v>
      </c>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141"/>
        <v>0</v>
      </c>
      <c r="AX57" s="244">
        <f t="shared" si="142"/>
        <v>0</v>
      </c>
      <c r="AY57" s="555">
        <f t="shared" si="143"/>
        <v>0</v>
      </c>
    </row>
    <row r="58" spans="1:51" s="4" customFormat="1" ht="15" customHeight="1" x14ac:dyDescent="0.2">
      <c r="A58" s="197" t="s">
        <v>107</v>
      </c>
      <c r="B58" s="460" t="str">
        <f>+LEFT($E$5,5)&amp;"."&amp;A58&amp;"."&amp;$E$3</f>
        <v>ZK101.K219.number</v>
      </c>
      <c r="C58" s="569" t="s">
        <v>108</v>
      </c>
      <c r="D58" s="375"/>
      <c r="E58" s="206">
        <f t="shared" ref="E58:L58" si="254">SUM(E59:E60)</f>
        <v>0</v>
      </c>
      <c r="F58" s="321">
        <f t="shared" si="254"/>
        <v>0</v>
      </c>
      <c r="G58" s="206">
        <f t="shared" si="254"/>
        <v>0</v>
      </c>
      <c r="H58" s="446">
        <f t="shared" si="254"/>
        <v>0</v>
      </c>
      <c r="I58" s="208">
        <f t="shared" si="254"/>
        <v>0</v>
      </c>
      <c r="J58" s="321">
        <f t="shared" si="254"/>
        <v>0</v>
      </c>
      <c r="K58" s="206">
        <f t="shared" si="254"/>
        <v>0</v>
      </c>
      <c r="L58" s="208">
        <f t="shared" si="254"/>
        <v>0</v>
      </c>
      <c r="M58" s="208"/>
      <c r="N58" s="265">
        <f>SUM(N59:N60)</f>
        <v>0</v>
      </c>
      <c r="O58" s="265"/>
      <c r="P58" s="370">
        <f>SUM(P59:P60)</f>
        <v>0</v>
      </c>
      <c r="Q58" s="269">
        <f>SUM(Q59:Q60)</f>
        <v>0</v>
      </c>
      <c r="R58" s="403">
        <f t="shared" ref="R58:X58" si="255">SUM(R59:R60)</f>
        <v>0</v>
      </c>
      <c r="S58" s="413">
        <f t="shared" si="255"/>
        <v>0</v>
      </c>
      <c r="T58" s="269">
        <f t="shared" si="255"/>
        <v>0</v>
      </c>
      <c r="U58" s="269">
        <f t="shared" si="255"/>
        <v>0</v>
      </c>
      <c r="V58" s="269">
        <f t="shared" si="255"/>
        <v>0</v>
      </c>
      <c r="W58" s="269">
        <f t="shared" si="255"/>
        <v>0</v>
      </c>
      <c r="X58" s="269">
        <f t="shared" si="255"/>
        <v>0</v>
      </c>
      <c r="Y58" s="269">
        <f t="shared" ref="Y58:AC58" si="256">SUM(Y59:Y60)</f>
        <v>0</v>
      </c>
      <c r="Z58" s="269">
        <f t="shared" si="256"/>
        <v>0</v>
      </c>
      <c r="AA58" s="269">
        <f t="shared" si="256"/>
        <v>0</v>
      </c>
      <c r="AB58" s="269">
        <f t="shared" si="256"/>
        <v>0</v>
      </c>
      <c r="AC58" s="269">
        <f t="shared" si="256"/>
        <v>0</v>
      </c>
      <c r="AD58" s="403">
        <f t="shared" ref="AD58" si="257">SUM(AD59:AD60)</f>
        <v>0</v>
      </c>
      <c r="AE58" s="413">
        <f t="shared" ref="AE58" si="258">SUM(AE59:AE60)</f>
        <v>0</v>
      </c>
      <c r="AF58" s="269">
        <f t="shared" ref="AF58" si="259">SUM(AF59:AF60)</f>
        <v>0</v>
      </c>
      <c r="AG58" s="269">
        <f t="shared" ref="AG58" si="260">SUM(AG59:AG60)</f>
        <v>0</v>
      </c>
      <c r="AH58" s="269">
        <f t="shared" ref="AH58" si="261">SUM(AH59:AH60)</f>
        <v>0</v>
      </c>
      <c r="AI58" s="269">
        <f t="shared" ref="AI58" si="262">SUM(AI59:AI60)</f>
        <v>0</v>
      </c>
      <c r="AJ58" s="269">
        <f t="shared" ref="AJ58" si="263">SUM(AJ59:AJ60)</f>
        <v>0</v>
      </c>
      <c r="AK58" s="269">
        <f t="shared" ref="AK58" si="264">SUM(AK59:AK60)</f>
        <v>0</v>
      </c>
      <c r="AL58" s="269">
        <f t="shared" ref="AL58" si="265">SUM(AL59:AL60)</f>
        <v>0</v>
      </c>
      <c r="AM58" s="269">
        <f t="shared" ref="AM58" si="266">SUM(AM59:AM60)</f>
        <v>0</v>
      </c>
      <c r="AN58" s="269">
        <f t="shared" ref="AN58" si="267">SUM(AN59:AN60)</f>
        <v>0</v>
      </c>
      <c r="AO58" s="269">
        <f t="shared" ref="AO58" si="268">SUM(AO59:AO60)</f>
        <v>0</v>
      </c>
      <c r="AP58" s="403">
        <f t="shared" ref="AP58" si="269">SUM(AP59:AP60)</f>
        <v>0</v>
      </c>
      <c r="AQ58" s="413">
        <f t="shared" ref="AQ58" si="270">SUM(AQ59:AQ60)</f>
        <v>0</v>
      </c>
      <c r="AR58" s="269">
        <f t="shared" ref="AR58" si="271">SUM(AR59:AR60)</f>
        <v>0</v>
      </c>
      <c r="AS58" s="269">
        <f t="shared" ref="AS58" si="272">SUM(AS59:AS60)</f>
        <v>0</v>
      </c>
      <c r="AT58" s="269">
        <f t="shared" ref="AT58" si="273">SUM(AT59:AT60)</f>
        <v>0</v>
      </c>
      <c r="AU58" s="269">
        <f t="shared" ref="AU58" si="274">SUM(AU59:AU60)</f>
        <v>0</v>
      </c>
      <c r="AV58" s="269">
        <f t="shared" ref="AV58" si="275">SUM(AV59:AV60)</f>
        <v>0</v>
      </c>
      <c r="AW58" s="443">
        <f t="shared" si="141"/>
        <v>0</v>
      </c>
      <c r="AX58" s="444">
        <f t="shared" si="142"/>
        <v>0</v>
      </c>
      <c r="AY58" s="445">
        <f t="shared" si="143"/>
        <v>0</v>
      </c>
    </row>
    <row r="59" spans="1:51" s="4" customFormat="1" ht="15" customHeight="1" x14ac:dyDescent="0.2">
      <c r="A59" s="174"/>
      <c r="B59" s="467" t="str">
        <f>+B58</f>
        <v>ZK101.K219.number</v>
      </c>
      <c r="C59" s="275"/>
      <c r="D59" s="275"/>
      <c r="E59" s="207"/>
      <c r="F59" s="371">
        <f t="shared" si="6"/>
        <v>0</v>
      </c>
      <c r="G59" s="249">
        <v>0</v>
      </c>
      <c r="H59" s="574">
        <f>SUM(N59:AV59)</f>
        <v>0</v>
      </c>
      <c r="I59" s="233"/>
      <c r="J59" s="371"/>
      <c r="K59" s="249">
        <v>0</v>
      </c>
      <c r="L59" s="234"/>
      <c r="M59" s="249"/>
      <c r="N59" s="235"/>
      <c r="O59" s="235"/>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141"/>
        <v>0</v>
      </c>
      <c r="AX59" s="244">
        <f t="shared" si="142"/>
        <v>0</v>
      </c>
      <c r="AY59" s="555">
        <f t="shared" si="143"/>
        <v>0</v>
      </c>
    </row>
    <row r="60" spans="1:51" s="4" customFormat="1" ht="15" customHeight="1" thickBot="1" x14ac:dyDescent="0.25">
      <c r="A60" s="179"/>
      <c r="B60" s="462"/>
      <c r="C60" s="276" t="s">
        <v>390</v>
      </c>
      <c r="D60" s="276"/>
      <c r="E60" s="205"/>
      <c r="F60" s="372">
        <f t="shared" si="6"/>
        <v>0</v>
      </c>
      <c r="G60" s="277">
        <v>0</v>
      </c>
      <c r="H60" s="581">
        <f>SUM(N60:AV60)</f>
        <v>0</v>
      </c>
      <c r="I60" s="227"/>
      <c r="J60" s="372">
        <f t="shared" si="8"/>
        <v>0</v>
      </c>
      <c r="K60" s="277">
        <v>0</v>
      </c>
      <c r="L60" s="228"/>
      <c r="M60" s="277"/>
      <c r="N60" s="614">
        <f>+IFERROR(VLOOKUP(B59,Sheet1!B:D,2,FALSE),0)</f>
        <v>0</v>
      </c>
      <c r="O60" s="614">
        <f>+IFERROR(VLOOKUP(B59,Sheet1!B:D,3,FALSE)+VLOOKUP(B59,Sheet1!B:E,4,FALSE),0)</f>
        <v>0</v>
      </c>
      <c r="P60" s="41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141"/>
        <v>0</v>
      </c>
      <c r="AX60" s="244">
        <f t="shared" si="142"/>
        <v>0</v>
      </c>
      <c r="AY60" s="555">
        <f t="shared" si="143"/>
        <v>0</v>
      </c>
    </row>
    <row r="61" spans="1:51" s="4" customFormat="1" ht="15" customHeight="1" x14ac:dyDescent="0.2">
      <c r="A61" s="560" t="s">
        <v>268</v>
      </c>
      <c r="B61" s="550" t="str">
        <f>+LEFT($E$5,5)&amp;"."&amp;A61&amp;"."&amp;$E$3</f>
        <v>ZK101.K200.number</v>
      </c>
      <c r="C61" s="454" t="s">
        <v>269</v>
      </c>
      <c r="D61" s="455"/>
      <c r="E61" s="557">
        <f t="shared" ref="E61:L62" si="276">SUM(E62:E63)</f>
        <v>45000</v>
      </c>
      <c r="F61" s="551">
        <f t="shared" si="276"/>
        <v>0</v>
      </c>
      <c r="G61" s="557">
        <f t="shared" si="276"/>
        <v>45000</v>
      </c>
      <c r="H61" s="613">
        <f t="shared" si="276"/>
        <v>45000</v>
      </c>
      <c r="I61" s="561">
        <f t="shared" si="276"/>
        <v>0</v>
      </c>
      <c r="J61" s="551">
        <f t="shared" si="276"/>
        <v>0</v>
      </c>
      <c r="K61" s="557">
        <f t="shared" si="276"/>
        <v>0</v>
      </c>
      <c r="L61" s="561">
        <f t="shared" si="276"/>
        <v>0</v>
      </c>
      <c r="M61" s="561"/>
      <c r="N61" s="483">
        <f>SUM(N62:N63)</f>
        <v>0</v>
      </c>
      <c r="O61" s="483"/>
      <c r="P61" s="558">
        <f>SUM(P62:P63)</f>
        <v>0</v>
      </c>
      <c r="Q61" s="484">
        <f>SUM(Q62:Q63)</f>
        <v>0</v>
      </c>
      <c r="R61" s="485">
        <f t="shared" ref="R61:AV61" si="277">SUM(R62:R63)</f>
        <v>0</v>
      </c>
      <c r="S61" s="486">
        <f t="shared" si="277"/>
        <v>0</v>
      </c>
      <c r="T61" s="484">
        <f t="shared" si="277"/>
        <v>0</v>
      </c>
      <c r="U61" s="484">
        <f t="shared" si="277"/>
        <v>0</v>
      </c>
      <c r="V61" s="484">
        <f t="shared" si="277"/>
        <v>0</v>
      </c>
      <c r="W61" s="484">
        <f t="shared" si="277"/>
        <v>0</v>
      </c>
      <c r="X61" s="484">
        <f t="shared" si="277"/>
        <v>0</v>
      </c>
      <c r="Y61" s="484">
        <f t="shared" si="277"/>
        <v>0</v>
      </c>
      <c r="Z61" s="484">
        <f t="shared" si="277"/>
        <v>0</v>
      </c>
      <c r="AA61" s="484">
        <f t="shared" si="277"/>
        <v>27000</v>
      </c>
      <c r="AB61" s="484">
        <f t="shared" si="277"/>
        <v>0</v>
      </c>
      <c r="AC61" s="484">
        <f t="shared" si="277"/>
        <v>0</v>
      </c>
      <c r="AD61" s="485">
        <f t="shared" si="277"/>
        <v>0</v>
      </c>
      <c r="AE61" s="486">
        <f t="shared" si="277"/>
        <v>0</v>
      </c>
      <c r="AF61" s="484">
        <f t="shared" si="277"/>
        <v>0</v>
      </c>
      <c r="AG61" s="484">
        <f t="shared" si="277"/>
        <v>0</v>
      </c>
      <c r="AH61" s="484">
        <f t="shared" si="277"/>
        <v>0</v>
      </c>
      <c r="AI61" s="484">
        <f t="shared" si="277"/>
        <v>0</v>
      </c>
      <c r="AJ61" s="484">
        <f t="shared" si="277"/>
        <v>13500</v>
      </c>
      <c r="AK61" s="484">
        <f t="shared" si="277"/>
        <v>0</v>
      </c>
      <c r="AL61" s="484">
        <f t="shared" si="277"/>
        <v>0</v>
      </c>
      <c r="AM61" s="484">
        <f t="shared" si="277"/>
        <v>0</v>
      </c>
      <c r="AN61" s="484">
        <f t="shared" si="277"/>
        <v>0</v>
      </c>
      <c r="AO61" s="484">
        <f t="shared" si="277"/>
        <v>0</v>
      </c>
      <c r="AP61" s="485">
        <f t="shared" si="277"/>
        <v>4500</v>
      </c>
      <c r="AQ61" s="486">
        <f t="shared" si="277"/>
        <v>0</v>
      </c>
      <c r="AR61" s="484">
        <f t="shared" si="277"/>
        <v>0</v>
      </c>
      <c r="AS61" s="484">
        <f t="shared" si="277"/>
        <v>0</v>
      </c>
      <c r="AT61" s="484">
        <f t="shared" si="277"/>
        <v>0</v>
      </c>
      <c r="AU61" s="484">
        <f t="shared" si="277"/>
        <v>0</v>
      </c>
      <c r="AV61" s="484">
        <f t="shared" si="277"/>
        <v>0</v>
      </c>
      <c r="AW61" s="248">
        <f t="shared" si="141"/>
        <v>45000</v>
      </c>
      <c r="AX61" s="244">
        <f t="shared" si="142"/>
        <v>45000</v>
      </c>
      <c r="AY61" s="555">
        <f t="shared" si="143"/>
        <v>0</v>
      </c>
    </row>
    <row r="62" spans="1:51" s="4" customFormat="1" ht="15" customHeight="1" x14ac:dyDescent="0.2">
      <c r="A62" s="174"/>
      <c r="B62" s="467" t="str">
        <f>+B61</f>
        <v>ZK101.K200.number</v>
      </c>
      <c r="C62" s="275" t="s">
        <v>269</v>
      </c>
      <c r="D62" s="275"/>
      <c r="E62" s="207">
        <v>45000</v>
      </c>
      <c r="F62" s="371">
        <f t="shared" ref="F62:F63" si="278">-E62+G62</f>
        <v>0</v>
      </c>
      <c r="G62" s="249">
        <v>45000</v>
      </c>
      <c r="H62" s="220">
        <f>SUM(N62:AV62)</f>
        <v>45000</v>
      </c>
      <c r="I62" s="233"/>
      <c r="J62" s="554"/>
      <c r="K62" s="249">
        <v>0</v>
      </c>
      <c r="L62" s="234"/>
      <c r="M62" s="249"/>
      <c r="N62" s="235"/>
      <c r="O62" s="235"/>
      <c r="P62" s="366"/>
      <c r="Q62" s="366"/>
      <c r="R62" s="405"/>
      <c r="S62" s="415"/>
      <c r="T62" s="366"/>
      <c r="U62" s="366"/>
      <c r="V62" s="366"/>
      <c r="W62" s="366"/>
      <c r="X62" s="366"/>
      <c r="Y62" s="366"/>
      <c r="Z62" s="366"/>
      <c r="AA62" s="366">
        <v>27000</v>
      </c>
      <c r="AB62" s="366"/>
      <c r="AC62" s="366"/>
      <c r="AD62" s="405"/>
      <c r="AE62" s="415"/>
      <c r="AF62" s="366"/>
      <c r="AG62" s="366"/>
      <c r="AH62" s="366"/>
      <c r="AI62" s="366"/>
      <c r="AJ62" s="366">
        <v>13500</v>
      </c>
      <c r="AK62" s="366"/>
      <c r="AL62" s="366"/>
      <c r="AM62" s="366"/>
      <c r="AN62" s="366"/>
      <c r="AO62" s="366"/>
      <c r="AP62" s="405">
        <v>4500</v>
      </c>
      <c r="AQ62" s="415"/>
      <c r="AR62" s="366"/>
      <c r="AS62" s="366"/>
      <c r="AT62" s="366"/>
      <c r="AU62" s="366"/>
      <c r="AV62" s="366"/>
      <c r="AW62" s="248">
        <f t="shared" si="141"/>
        <v>45000</v>
      </c>
      <c r="AX62" s="244">
        <f t="shared" si="142"/>
        <v>45000</v>
      </c>
      <c r="AY62" s="555">
        <f t="shared" si="143"/>
        <v>0</v>
      </c>
    </row>
    <row r="63" spans="1:51" s="4" customFormat="1" ht="15" customHeight="1" thickBot="1" x14ac:dyDescent="0.25">
      <c r="A63" s="179"/>
      <c r="B63" s="462"/>
      <c r="C63" s="276"/>
      <c r="D63" s="276"/>
      <c r="E63" s="205"/>
      <c r="F63" s="372">
        <f t="shared" si="278"/>
        <v>0</v>
      </c>
      <c r="G63" s="277">
        <v>0</v>
      </c>
      <c r="H63" s="226">
        <f>SUM(N63:AV63)</f>
        <v>0</v>
      </c>
      <c r="I63" s="227"/>
      <c r="J63" s="562">
        <f t="shared" ref="J63" si="279">-I63+K63</f>
        <v>0</v>
      </c>
      <c r="K63" s="277">
        <v>0</v>
      </c>
      <c r="L63" s="228"/>
      <c r="M63" s="277"/>
      <c r="N63" s="236">
        <f>+IFERROR(VLOOKUP(B62,Sheet1!B:D,2,FALSE),0)</f>
        <v>0</v>
      </c>
      <c r="O63" s="497">
        <f>+IFERROR(VLOOKUP(B62,Sheet1!B:D,3,FALSE)+VLOOKUP(B62,Sheet1!B:E,4,FALSE),0)</f>
        <v>0</v>
      </c>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141"/>
        <v>0</v>
      </c>
      <c r="AX63" s="244">
        <f t="shared" si="142"/>
        <v>0</v>
      </c>
      <c r="AY63" s="555">
        <f t="shared" si="143"/>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141"/>
        <v>0</v>
      </c>
      <c r="AX64" s="244">
        <f t="shared" si="142"/>
        <v>0</v>
      </c>
      <c r="AY64" s="555">
        <f t="shared" si="143"/>
        <v>0</v>
      </c>
    </row>
    <row r="65" spans="1:51" s="567" customFormat="1" ht="22.5" customHeight="1" thickBot="1" x14ac:dyDescent="0.3">
      <c r="A65" s="175"/>
      <c r="B65" s="175"/>
      <c r="C65" s="176"/>
      <c r="D65" s="17"/>
      <c r="E65" s="240">
        <f t="shared" ref="E65:G65" si="280">SUM(E8,E25,E28,E31,E34,E37,E40,E43,E46,E49,E52,E55,E58,E61)</f>
        <v>45000</v>
      </c>
      <c r="F65" s="328">
        <f t="shared" si="280"/>
        <v>0</v>
      </c>
      <c r="G65" s="240">
        <f t="shared" si="280"/>
        <v>45000</v>
      </c>
      <c r="H65" s="240">
        <f>SUM(H8,H25,H28,H31,H34,H37,H40,H43,H46,H49,H52,H55,H58,H61)</f>
        <v>45000</v>
      </c>
      <c r="I65" s="241">
        <f t="shared" ref="I65:AV65" si="281">SUM(I8,I25,I28,I31,I34,I37,I40,I43,I46,I49,I52,I55,I58,I61)</f>
        <v>0</v>
      </c>
      <c r="J65" s="328">
        <f t="shared" si="281"/>
        <v>0</v>
      </c>
      <c r="K65" s="241">
        <f t="shared" si="281"/>
        <v>0</v>
      </c>
      <c r="L65" s="241">
        <f t="shared" si="281"/>
        <v>0</v>
      </c>
      <c r="M65" s="241">
        <f t="shared" si="281"/>
        <v>0</v>
      </c>
      <c r="N65" s="240">
        <f t="shared" si="281"/>
        <v>0</v>
      </c>
      <c r="O65" s="240">
        <f t="shared" si="281"/>
        <v>0</v>
      </c>
      <c r="P65" s="240">
        <f t="shared" si="281"/>
        <v>0</v>
      </c>
      <c r="Q65" s="240">
        <f t="shared" si="281"/>
        <v>0</v>
      </c>
      <c r="R65" s="407">
        <f t="shared" si="281"/>
        <v>0</v>
      </c>
      <c r="S65" s="399">
        <f t="shared" si="281"/>
        <v>0</v>
      </c>
      <c r="T65" s="240">
        <f t="shared" si="281"/>
        <v>0</v>
      </c>
      <c r="U65" s="240">
        <f t="shared" si="281"/>
        <v>0</v>
      </c>
      <c r="V65" s="240">
        <f t="shared" si="281"/>
        <v>0</v>
      </c>
      <c r="W65" s="240">
        <f t="shared" si="281"/>
        <v>0</v>
      </c>
      <c r="X65" s="240">
        <f t="shared" si="281"/>
        <v>0</v>
      </c>
      <c r="Y65" s="240">
        <f t="shared" si="281"/>
        <v>0</v>
      </c>
      <c r="Z65" s="240">
        <f t="shared" si="281"/>
        <v>0</v>
      </c>
      <c r="AA65" s="240">
        <f t="shared" si="281"/>
        <v>27000</v>
      </c>
      <c r="AB65" s="240">
        <f t="shared" si="281"/>
        <v>0</v>
      </c>
      <c r="AC65" s="240">
        <f t="shared" si="281"/>
        <v>0</v>
      </c>
      <c r="AD65" s="407">
        <f t="shared" si="281"/>
        <v>0</v>
      </c>
      <c r="AE65" s="399">
        <f t="shared" si="281"/>
        <v>0</v>
      </c>
      <c r="AF65" s="240">
        <f t="shared" si="281"/>
        <v>0</v>
      </c>
      <c r="AG65" s="240">
        <f t="shared" si="281"/>
        <v>0</v>
      </c>
      <c r="AH65" s="240">
        <f t="shared" si="281"/>
        <v>0</v>
      </c>
      <c r="AI65" s="240">
        <f t="shared" si="281"/>
        <v>0</v>
      </c>
      <c r="AJ65" s="240">
        <f t="shared" si="281"/>
        <v>13500</v>
      </c>
      <c r="AK65" s="240">
        <f t="shared" si="281"/>
        <v>0</v>
      </c>
      <c r="AL65" s="240">
        <f t="shared" si="281"/>
        <v>0</v>
      </c>
      <c r="AM65" s="240">
        <f t="shared" si="281"/>
        <v>0</v>
      </c>
      <c r="AN65" s="240">
        <f t="shared" si="281"/>
        <v>0</v>
      </c>
      <c r="AO65" s="240">
        <f t="shared" si="281"/>
        <v>0</v>
      </c>
      <c r="AP65" s="407">
        <f t="shared" si="281"/>
        <v>4500</v>
      </c>
      <c r="AQ65" s="399">
        <f t="shared" si="281"/>
        <v>0</v>
      </c>
      <c r="AR65" s="240">
        <f t="shared" si="281"/>
        <v>0</v>
      </c>
      <c r="AS65" s="240">
        <f t="shared" si="281"/>
        <v>0</v>
      </c>
      <c r="AT65" s="240">
        <f t="shared" si="281"/>
        <v>0</v>
      </c>
      <c r="AU65" s="240">
        <f t="shared" si="281"/>
        <v>0</v>
      </c>
      <c r="AV65" s="240">
        <f t="shared" si="281"/>
        <v>0</v>
      </c>
      <c r="AW65" s="240">
        <f t="shared" si="141"/>
        <v>45000</v>
      </c>
      <c r="AX65" s="240">
        <f t="shared" si="142"/>
        <v>45000</v>
      </c>
      <c r="AY65" s="447">
        <f t="shared" si="143"/>
        <v>0</v>
      </c>
    </row>
    <row r="66" spans="1:51" hidden="1" x14ac:dyDescent="0.25">
      <c r="A66" s="449"/>
      <c r="B66" s="449"/>
      <c r="C66" s="449"/>
      <c r="D66" s="449"/>
      <c r="E66" s="662"/>
      <c r="F66" s="662"/>
      <c r="G66" s="662"/>
      <c r="H66" s="662"/>
      <c r="I66" s="663"/>
      <c r="J66" s="664"/>
      <c r="K66" s="664"/>
      <c r="L66" s="664"/>
      <c r="M66" s="665"/>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hidden="1" x14ac:dyDescent="0.25">
      <c r="A67" s="449"/>
      <c r="B67" s="449"/>
      <c r="C67" s="449"/>
      <c r="D67" s="449"/>
    </row>
    <row r="68" spans="1:51" ht="15.75" hidden="1" thickBot="1" x14ac:dyDescent="0.3"/>
    <row r="69" spans="1:51" ht="15.75" hidden="1" thickBot="1" x14ac:dyDescent="0.3">
      <c r="C69" s="458" t="s">
        <v>58</v>
      </c>
      <c r="E69" s="568"/>
      <c r="F69" s="568"/>
      <c r="G69" s="568"/>
      <c r="H69" s="492">
        <f>+SUM(H58,H55,H52,H49,H46,H43,H40,H37,H31,H28,H25,H8)*0.2</f>
        <v>0</v>
      </c>
      <c r="I69" s="568"/>
      <c r="J69" s="568"/>
      <c r="K69" s="568"/>
      <c r="L69" s="568"/>
      <c r="M69" s="568"/>
      <c r="N69" s="492">
        <f t="shared" ref="N69:AX69" si="282">+SUM(N58,N55,N52,N49,N46,N43,N40,N37,N31,N28,N25,N8)*0.2</f>
        <v>0</v>
      </c>
      <c r="O69" s="492"/>
      <c r="P69" s="492">
        <f t="shared" si="282"/>
        <v>0</v>
      </c>
      <c r="Q69" s="492">
        <f t="shared" si="282"/>
        <v>0</v>
      </c>
      <c r="R69" s="492">
        <f t="shared" si="282"/>
        <v>0</v>
      </c>
      <c r="S69" s="492">
        <f t="shared" si="282"/>
        <v>0</v>
      </c>
      <c r="T69" s="492">
        <f t="shared" si="282"/>
        <v>0</v>
      </c>
      <c r="U69" s="492">
        <f t="shared" si="282"/>
        <v>0</v>
      </c>
      <c r="V69" s="492">
        <f t="shared" si="282"/>
        <v>0</v>
      </c>
      <c r="W69" s="492">
        <f t="shared" si="282"/>
        <v>0</v>
      </c>
      <c r="X69" s="492">
        <f t="shared" si="282"/>
        <v>0</v>
      </c>
      <c r="Y69" s="492">
        <f t="shared" si="282"/>
        <v>0</v>
      </c>
      <c r="Z69" s="492">
        <f t="shared" si="282"/>
        <v>0</v>
      </c>
      <c r="AA69" s="492">
        <f t="shared" si="282"/>
        <v>0</v>
      </c>
      <c r="AB69" s="492">
        <f t="shared" si="282"/>
        <v>0</v>
      </c>
      <c r="AC69" s="492">
        <f t="shared" si="282"/>
        <v>0</v>
      </c>
      <c r="AD69" s="492">
        <f t="shared" si="282"/>
        <v>0</v>
      </c>
      <c r="AE69" s="492">
        <f t="shared" si="282"/>
        <v>0</v>
      </c>
      <c r="AF69" s="492">
        <f t="shared" si="282"/>
        <v>0</v>
      </c>
      <c r="AG69" s="492">
        <f t="shared" si="282"/>
        <v>0</v>
      </c>
      <c r="AH69" s="492">
        <f t="shared" si="282"/>
        <v>0</v>
      </c>
      <c r="AI69" s="492">
        <f t="shared" si="282"/>
        <v>0</v>
      </c>
      <c r="AJ69" s="492">
        <f t="shared" si="282"/>
        <v>0</v>
      </c>
      <c r="AK69" s="492">
        <f t="shared" si="282"/>
        <v>0</v>
      </c>
      <c r="AL69" s="492">
        <f t="shared" si="282"/>
        <v>0</v>
      </c>
      <c r="AM69" s="492">
        <f t="shared" si="282"/>
        <v>0</v>
      </c>
      <c r="AN69" s="492">
        <f t="shared" si="282"/>
        <v>0</v>
      </c>
      <c r="AO69" s="492">
        <f t="shared" si="282"/>
        <v>0</v>
      </c>
      <c r="AP69" s="492">
        <f t="shared" si="282"/>
        <v>0</v>
      </c>
      <c r="AQ69" s="492">
        <f t="shared" si="282"/>
        <v>0</v>
      </c>
      <c r="AR69" s="492">
        <f t="shared" si="282"/>
        <v>0</v>
      </c>
      <c r="AS69" s="492">
        <f t="shared" si="282"/>
        <v>0</v>
      </c>
      <c r="AT69" s="492">
        <f t="shared" si="282"/>
        <v>0</v>
      </c>
      <c r="AU69" s="492">
        <f t="shared" si="282"/>
        <v>0</v>
      </c>
      <c r="AV69" s="492">
        <f t="shared" si="282"/>
        <v>0</v>
      </c>
      <c r="AW69" s="492">
        <f t="shared" si="282"/>
        <v>0</v>
      </c>
      <c r="AX69" s="492">
        <f t="shared" si="282"/>
        <v>0</v>
      </c>
    </row>
    <row r="70" spans="1:51" ht="15.75" hidden="1" thickBot="1" x14ac:dyDescent="0.3">
      <c r="C70" s="458" t="s">
        <v>59</v>
      </c>
      <c r="E70" s="568"/>
      <c r="F70" s="568"/>
      <c r="G70" s="568"/>
      <c r="H70" s="492">
        <f>SUM(H65:H69)</f>
        <v>45000</v>
      </c>
      <c r="I70" s="568"/>
      <c r="J70" s="568"/>
      <c r="K70" s="568"/>
      <c r="L70" s="568"/>
      <c r="M70" s="568"/>
      <c r="N70" s="492">
        <f>SUM(N65:N69)</f>
        <v>0</v>
      </c>
      <c r="O70" s="492"/>
      <c r="P70" s="492">
        <f t="shared" ref="P70:AC70" si="283">SUM(P65:P69)</f>
        <v>0</v>
      </c>
      <c r="Q70" s="492">
        <f t="shared" si="283"/>
        <v>0</v>
      </c>
      <c r="R70" s="492">
        <f t="shared" si="283"/>
        <v>0</v>
      </c>
      <c r="S70" s="492">
        <f t="shared" si="283"/>
        <v>0</v>
      </c>
      <c r="T70" s="492">
        <f t="shared" si="283"/>
        <v>0</v>
      </c>
      <c r="U70" s="492">
        <f t="shared" si="283"/>
        <v>0</v>
      </c>
      <c r="V70" s="492">
        <f t="shared" si="283"/>
        <v>0</v>
      </c>
      <c r="W70" s="492">
        <f t="shared" si="283"/>
        <v>0</v>
      </c>
      <c r="X70" s="492">
        <f t="shared" si="283"/>
        <v>0</v>
      </c>
      <c r="Y70" s="492">
        <f t="shared" si="283"/>
        <v>0</v>
      </c>
      <c r="Z70" s="492">
        <f t="shared" si="283"/>
        <v>0</v>
      </c>
      <c r="AA70" s="492">
        <f t="shared" si="283"/>
        <v>27000</v>
      </c>
      <c r="AB70" s="492">
        <f t="shared" si="283"/>
        <v>0</v>
      </c>
      <c r="AC70" s="492">
        <f t="shared" si="283"/>
        <v>0</v>
      </c>
      <c r="AD70" s="492">
        <f t="shared" ref="AD70:AV70" si="284">SUM(AD65:AD69)</f>
        <v>0</v>
      </c>
      <c r="AE70" s="492">
        <f t="shared" si="284"/>
        <v>0</v>
      </c>
      <c r="AF70" s="492">
        <f t="shared" si="284"/>
        <v>0</v>
      </c>
      <c r="AG70" s="492">
        <f t="shared" si="284"/>
        <v>0</v>
      </c>
      <c r="AH70" s="492">
        <f t="shared" si="284"/>
        <v>0</v>
      </c>
      <c r="AI70" s="492">
        <f t="shared" si="284"/>
        <v>0</v>
      </c>
      <c r="AJ70" s="492">
        <f t="shared" si="284"/>
        <v>13500</v>
      </c>
      <c r="AK70" s="492">
        <f t="shared" si="284"/>
        <v>0</v>
      </c>
      <c r="AL70" s="492">
        <f t="shared" si="284"/>
        <v>0</v>
      </c>
      <c r="AM70" s="492">
        <f t="shared" si="284"/>
        <v>0</v>
      </c>
      <c r="AN70" s="492">
        <f t="shared" si="284"/>
        <v>0</v>
      </c>
      <c r="AO70" s="492">
        <f t="shared" si="284"/>
        <v>0</v>
      </c>
      <c r="AP70" s="492">
        <f t="shared" si="284"/>
        <v>4500</v>
      </c>
      <c r="AQ70" s="492">
        <f t="shared" si="284"/>
        <v>0</v>
      </c>
      <c r="AR70" s="492">
        <f t="shared" si="284"/>
        <v>0</v>
      </c>
      <c r="AS70" s="492">
        <f t="shared" si="284"/>
        <v>0</v>
      </c>
      <c r="AT70" s="492">
        <f t="shared" si="284"/>
        <v>0</v>
      </c>
      <c r="AU70" s="492">
        <f t="shared" si="284"/>
        <v>0</v>
      </c>
      <c r="AV70" s="492">
        <f t="shared" si="284"/>
        <v>0</v>
      </c>
      <c r="AW70" s="492">
        <f>SUM(AW65:AW69)</f>
        <v>45000</v>
      </c>
      <c r="AX70" s="492">
        <f>SUM(AX65:AX69)</f>
        <v>45000</v>
      </c>
    </row>
  </sheetData>
  <sheetProtection password="C7A4" sheet="1" objects="1" scenarios="1" formatColumns="0" formatRows="0" insertRows="0"/>
  <mergeCells count="11">
    <mergeCell ref="E66:H66"/>
    <mergeCell ref="I66:M66"/>
    <mergeCell ref="P3:AV3"/>
    <mergeCell ref="P5:AV5"/>
    <mergeCell ref="E6:H6"/>
    <mergeCell ref="I6:M6"/>
    <mergeCell ref="H4:M4"/>
    <mergeCell ref="H3:M3"/>
    <mergeCell ref="P6:AD6"/>
    <mergeCell ref="AE6:AP6"/>
    <mergeCell ref="AQ6:AV6"/>
  </mergeCells>
  <conditionalFormatting sqref="AY9:AY60 AY64:AY65">
    <cfRule type="cellIs" dxfId="175" priority="141" operator="lessThan">
      <formula>0</formula>
    </cfRule>
  </conditionalFormatting>
  <conditionalFormatting sqref="AY8">
    <cfRule type="cellIs" dxfId="174" priority="140" operator="lessThan">
      <formula>0</formula>
    </cfRule>
  </conditionalFormatting>
  <conditionalFormatting sqref="AY61:AY63">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5 AY9 H11:H25 AX11:AX24 H10 AX9:AX10" unlockedFormula="1"/>
    <ignoredError sqref="G25"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31"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Hull Dance</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number</v>
      </c>
      <c r="F3" s="523"/>
      <c r="G3" s="523"/>
      <c r="H3" s="666" t="str">
        <f>IF(G79&gt;E79,"Budget Revisions add cost.",":)")</f>
        <v>:)</v>
      </c>
      <c r="I3" s="666"/>
      <c r="J3" s="666"/>
      <c r="K3" s="666"/>
      <c r="L3" s="666"/>
      <c r="M3" s="667"/>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449"/>
      <c r="B4" s="449"/>
      <c r="C4" s="448"/>
      <c r="D4" s="448"/>
      <c r="E4" s="526"/>
      <c r="F4" s="523"/>
      <c r="G4" s="523"/>
      <c r="H4" s="666" t="str">
        <f>IF(AY79&lt;0,"Actual plus expected cost is more than forecast",":)")</f>
        <v>:)</v>
      </c>
      <c r="I4" s="666"/>
      <c r="J4" s="666"/>
      <c r="K4" s="666"/>
      <c r="L4" s="666"/>
      <c r="M4" s="667"/>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+SUMMARY!A12</f>
        <v>ZK102 - Development and R&amp;D</v>
      </c>
      <c r="F5" s="528"/>
      <c r="G5" s="529"/>
      <c r="H5" s="530"/>
      <c r="I5" s="531"/>
      <c r="J5" s="521"/>
      <c r="K5" s="521"/>
      <c r="L5" s="521"/>
      <c r="M5" s="52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449"/>
      <c r="B6" s="449"/>
      <c r="C6" s="449"/>
      <c r="D6" s="449"/>
      <c r="E6" s="672" t="s">
        <v>21</v>
      </c>
      <c r="F6" s="673"/>
      <c r="G6" s="673"/>
      <c r="H6" s="674"/>
      <c r="I6" s="675" t="s">
        <v>22</v>
      </c>
      <c r="J6" s="676"/>
      <c r="K6" s="676"/>
      <c r="L6" s="676"/>
      <c r="M6" s="677"/>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303</v>
      </c>
      <c r="O7" s="537" t="s">
        <v>304</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194" t="s">
        <v>109</v>
      </c>
      <c r="B8" s="460" t="str">
        <f>+LEFT($E$5,5)&amp;"."&amp;A8&amp;"."&amp;$E$3</f>
        <v>ZK102.K201.number</v>
      </c>
      <c r="C8" s="336" t="s">
        <v>110</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4">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4">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4">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4">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4">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4">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4">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4">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4">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390</v>
      </c>
      <c r="D25" s="374"/>
      <c r="E25" s="204"/>
      <c r="F25" s="371">
        <f t="shared" si="5"/>
        <v>0</v>
      </c>
      <c r="G25" s="256"/>
      <c r="H25" s="574">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4">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4">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4">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ZK102.K201.number</v>
      </c>
      <c r="C29" s="262"/>
      <c r="D29" s="374"/>
      <c r="E29" s="204"/>
      <c r="F29" s="371">
        <f t="shared" si="5"/>
        <v>0</v>
      </c>
      <c r="G29" s="256"/>
      <c r="H29" s="574">
        <f t="shared" si="6"/>
        <v>0</v>
      </c>
      <c r="I29" s="224"/>
      <c r="J29" s="371">
        <f t="shared" si="7"/>
        <v>0</v>
      </c>
      <c r="K29" s="256"/>
      <c r="L29" s="225"/>
      <c r="M29" s="256"/>
      <c r="N29" s="611"/>
      <c r="O29" s="611"/>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390</v>
      </c>
      <c r="D30" s="280"/>
      <c r="E30" s="261"/>
      <c r="F30" s="371">
        <f t="shared" si="5"/>
        <v>0</v>
      </c>
      <c r="G30" s="277"/>
      <c r="H30" s="581">
        <f t="shared" si="6"/>
        <v>0</v>
      </c>
      <c r="I30" s="227"/>
      <c r="J30" s="371">
        <f t="shared" si="7"/>
        <v>0</v>
      </c>
      <c r="K30" s="277">
        <v>0</v>
      </c>
      <c r="L30" s="228"/>
      <c r="M30" s="277"/>
      <c r="N30" s="570">
        <f>+IFERROR(VLOOKUP(B29,Sheet1!B:D,2,FALSE),0)</f>
        <v>0</v>
      </c>
      <c r="O30" s="612">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113</v>
      </c>
      <c r="B31" s="460" t="str">
        <f>+LEFT($E$5,5)&amp;"."&amp;A31&amp;"."&amp;$E$3</f>
        <v>ZK102.K115.number</v>
      </c>
      <c r="C31" s="341" t="s">
        <v>114</v>
      </c>
      <c r="D31" s="344"/>
      <c r="E31" s="321">
        <f t="shared" ref="E31:L31" si="10">SUM(E32:E35)</f>
        <v>0</v>
      </c>
      <c r="F31" s="435">
        <f t="shared" si="10"/>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 t="shared" ref="F32:F77" si="32">-E32+G32</f>
        <v>0</v>
      </c>
      <c r="G32" s="249"/>
      <c r="H32" s="574">
        <f t="shared" si="6"/>
        <v>0</v>
      </c>
      <c r="I32" s="231"/>
      <c r="J32" s="371">
        <f t="shared" ref="J32:J77" si="33">-I32+K32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347"/>
      <c r="E33" s="343"/>
      <c r="F33" s="371">
        <f t="shared" si="32"/>
        <v>0</v>
      </c>
      <c r="G33" s="249">
        <v>0</v>
      </c>
      <c r="H33" s="574">
        <f t="shared" si="6"/>
        <v>0</v>
      </c>
      <c r="I33" s="231"/>
      <c r="J33" s="371">
        <f t="shared" si="33"/>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ZK102.K115.number</v>
      </c>
      <c r="C34" s="340"/>
      <c r="D34" s="347"/>
      <c r="E34" s="343"/>
      <c r="F34" s="371">
        <f t="shared" si="32"/>
        <v>0</v>
      </c>
      <c r="G34" s="249">
        <v>0</v>
      </c>
      <c r="H34" s="574">
        <f t="shared" si="6"/>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390</v>
      </c>
      <c r="D35" s="274"/>
      <c r="E35" s="205"/>
      <c r="F35" s="371">
        <f t="shared" si="32"/>
        <v>0</v>
      </c>
      <c r="G35" s="277">
        <v>0</v>
      </c>
      <c r="H35" s="581">
        <f t="shared" si="6"/>
        <v>0</v>
      </c>
      <c r="I35" s="227"/>
      <c r="J35" s="371">
        <f t="shared" si="33"/>
        <v>0</v>
      </c>
      <c r="K35" s="277">
        <v>0</v>
      </c>
      <c r="L35" s="228"/>
      <c r="M35" s="277"/>
      <c r="N35" s="570">
        <f>+IFERROR(VLOOKUP(B34,Sheet1!B:D,2,FALSE),0)</f>
        <v>0</v>
      </c>
      <c r="O35" s="574">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111</v>
      </c>
      <c r="B36" s="460" t="str">
        <f>+LEFT($E$5,5)&amp;"."&amp;A36&amp;"."&amp;$E$3</f>
        <v>ZK102.K116.number</v>
      </c>
      <c r="C36" s="341" t="s">
        <v>112</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2"/>
        <v>0</v>
      </c>
      <c r="G37" s="249">
        <v>0</v>
      </c>
      <c r="H37" s="574">
        <f t="shared" si="6"/>
        <v>0</v>
      </c>
      <c r="I37" s="231"/>
      <c r="J37" s="371">
        <f t="shared" si="33"/>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2"/>
        <v>0</v>
      </c>
      <c r="G38" s="249">
        <v>0</v>
      </c>
      <c r="H38" s="574">
        <f t="shared" si="6"/>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ZK102.K116.number</v>
      </c>
      <c r="C39" s="342"/>
      <c r="D39" s="342"/>
      <c r="E39" s="343"/>
      <c r="F39" s="371">
        <f t="shared" si="32"/>
        <v>0</v>
      </c>
      <c r="G39" s="249">
        <v>0</v>
      </c>
      <c r="H39" s="574">
        <f t="shared" si="6"/>
        <v>0</v>
      </c>
      <c r="I39" s="231"/>
      <c r="J39" s="371">
        <f t="shared" si="33"/>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390</v>
      </c>
      <c r="D40" s="274"/>
      <c r="E40" s="205"/>
      <c r="F40" s="371">
        <f t="shared" si="32"/>
        <v>0</v>
      </c>
      <c r="G40" s="277">
        <v>0</v>
      </c>
      <c r="H40" s="581">
        <f t="shared" si="6"/>
        <v>0</v>
      </c>
      <c r="I40" s="227"/>
      <c r="J40" s="371">
        <f t="shared" si="33"/>
        <v>0</v>
      </c>
      <c r="K40" s="277">
        <v>0</v>
      </c>
      <c r="L40" s="228"/>
      <c r="M40" s="277"/>
      <c r="N40" s="570">
        <f>+IFERROR(VLOOKUP(B39,Sheet1!B:D,2,FALSE),0)</f>
        <v>0</v>
      </c>
      <c r="O40" s="574">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115</v>
      </c>
      <c r="B41" s="460" t="str">
        <f>+LEFT($E$5,5)&amp;"."&amp;A41&amp;"."&amp;$E$3</f>
        <v>ZK102.K202.number</v>
      </c>
      <c r="C41" s="344" t="s">
        <v>116</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2"/>
        <v>0</v>
      </c>
      <c r="G42" s="249">
        <v>0</v>
      </c>
      <c r="H42" s="574">
        <f t="shared" si="6"/>
        <v>0</v>
      </c>
      <c r="I42" s="231"/>
      <c r="J42" s="371">
        <f t="shared" si="33"/>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2"/>
        <v>0</v>
      </c>
      <c r="G43" s="249">
        <v>0</v>
      </c>
      <c r="H43" s="574">
        <f t="shared" si="6"/>
        <v>0</v>
      </c>
      <c r="I43" s="231"/>
      <c r="J43" s="371">
        <f t="shared" si="33"/>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ZK102.K202.number</v>
      </c>
      <c r="C44" s="340"/>
      <c r="D44" s="347"/>
      <c r="E44" s="343"/>
      <c r="F44" s="371">
        <f t="shared" si="32"/>
        <v>0</v>
      </c>
      <c r="G44" s="249">
        <v>0</v>
      </c>
      <c r="H44" s="574">
        <f t="shared" si="6"/>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390</v>
      </c>
      <c r="D45" s="274"/>
      <c r="E45" s="205"/>
      <c r="F45" s="371">
        <f t="shared" si="32"/>
        <v>0</v>
      </c>
      <c r="G45" s="277">
        <v>0</v>
      </c>
      <c r="H45" s="581">
        <f t="shared" si="6"/>
        <v>0</v>
      </c>
      <c r="I45" s="227"/>
      <c r="J45" s="371">
        <f t="shared" si="33"/>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117</v>
      </c>
      <c r="B46" s="460" t="str">
        <f>+LEFT($E$5,5)&amp;"."&amp;A46&amp;"."&amp;$E$3</f>
        <v>ZK102.K203.number</v>
      </c>
      <c r="C46" s="344" t="s">
        <v>118</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2"/>
        <v>0</v>
      </c>
      <c r="G47" s="249">
        <v>0</v>
      </c>
      <c r="H47" s="574">
        <f t="shared" si="6"/>
        <v>0</v>
      </c>
      <c r="I47" s="231"/>
      <c r="J47" s="371">
        <f t="shared" si="33"/>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2"/>
        <v>0</v>
      </c>
      <c r="G48" s="249">
        <v>0</v>
      </c>
      <c r="H48" s="574">
        <f t="shared" si="6"/>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ZK102.K203.number</v>
      </c>
      <c r="C49" s="340"/>
      <c r="D49" s="347"/>
      <c r="E49" s="343"/>
      <c r="F49" s="371">
        <f t="shared" si="32"/>
        <v>0</v>
      </c>
      <c r="G49" s="249">
        <v>0</v>
      </c>
      <c r="H49" s="574">
        <f t="shared" si="6"/>
        <v>0</v>
      </c>
      <c r="I49" s="231"/>
      <c r="J49" s="371">
        <f t="shared" si="33"/>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390</v>
      </c>
      <c r="D50" s="274"/>
      <c r="E50" s="205"/>
      <c r="F50" s="372">
        <f t="shared" si="32"/>
        <v>0</v>
      </c>
      <c r="G50" s="277">
        <v>0</v>
      </c>
      <c r="H50" s="581">
        <f t="shared" si="6"/>
        <v>0</v>
      </c>
      <c r="I50" s="227"/>
      <c r="J50" s="372">
        <f t="shared" si="33"/>
        <v>0</v>
      </c>
      <c r="K50" s="277">
        <v>0</v>
      </c>
      <c r="L50" s="228"/>
      <c r="M50" s="277"/>
      <c r="N50" s="573">
        <f>+IFERROR(VLOOKUP(B49,Sheet1!B:D,2,FALSE),0)</f>
        <v>0</v>
      </c>
      <c r="O50" s="573">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50" t="s">
        <v>309</v>
      </c>
      <c r="C51" s="452"/>
      <c r="D51" s="452"/>
      <c r="E51" s="551">
        <f t="shared" ref="E51:L51" si="100">SUM(E52:E54)</f>
        <v>0</v>
      </c>
      <c r="F51" s="576">
        <f>SUM(F52:F54)</f>
        <v>0</v>
      </c>
      <c r="G51" s="433">
        <f>SUM(G52:G54)</f>
        <v>0</v>
      </c>
      <c r="H51" s="433">
        <f t="shared" si="100"/>
        <v>0</v>
      </c>
      <c r="I51" s="552">
        <f t="shared" si="100"/>
        <v>0</v>
      </c>
      <c r="J51" s="551">
        <f>SUM(J52:J54)</f>
        <v>0</v>
      </c>
      <c r="K51" s="552">
        <f t="shared" si="100"/>
        <v>0</v>
      </c>
      <c r="L51" s="553">
        <f t="shared" si="100"/>
        <v>0</v>
      </c>
      <c r="M51" s="553"/>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hidden="1" customHeight="1" x14ac:dyDescent="0.2">
      <c r="A52" s="151"/>
      <c r="B52" s="465"/>
      <c r="C52" s="273"/>
      <c r="D52" s="273"/>
      <c r="E52" s="207"/>
      <c r="F52" s="554">
        <f t="shared" si="32"/>
        <v>0</v>
      </c>
      <c r="G52" s="249"/>
      <c r="H52" s="220"/>
      <c r="I52" s="231"/>
      <c r="J52" s="554">
        <f t="shared" si="33"/>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x14ac:dyDescent="0.2">
      <c r="A53" s="151"/>
      <c r="B53" s="465"/>
      <c r="C53" s="342"/>
      <c r="D53" s="342"/>
      <c r="E53" s="343"/>
      <c r="F53" s="554">
        <f t="shared" si="32"/>
        <v>0</v>
      </c>
      <c r="G53" s="249">
        <v>0</v>
      </c>
      <c r="H53" s="220">
        <f t="shared" si="6"/>
        <v>0</v>
      </c>
      <c r="I53" s="231"/>
      <c r="J53" s="554">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hidden="1" customHeight="1" thickBot="1" x14ac:dyDescent="0.25">
      <c r="A54" s="169"/>
      <c r="B54" s="463"/>
      <c r="C54" s="274"/>
      <c r="D54" s="274"/>
      <c r="E54" s="205"/>
      <c r="F54" s="554">
        <f t="shared" si="32"/>
        <v>0</v>
      </c>
      <c r="G54" s="277">
        <v>0</v>
      </c>
      <c r="H54" s="226">
        <f t="shared" si="6"/>
        <v>0</v>
      </c>
      <c r="I54" s="227"/>
      <c r="J54" s="554">
        <f t="shared" si="33"/>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550" t="str">
        <f>+LEFT($E$5,5)&amp;"."&amp;A55&amp;"."&amp;$E$3</f>
        <v>ZK102..number</v>
      </c>
      <c r="C55" s="452"/>
      <c r="D55" s="452"/>
      <c r="E55" s="551">
        <f t="shared" ref="E55:L55" si="122">SUM(E56:E58)</f>
        <v>0</v>
      </c>
      <c r="F55" s="576">
        <f t="shared" si="122"/>
        <v>0</v>
      </c>
      <c r="G55" s="433">
        <f t="shared" si="122"/>
        <v>0</v>
      </c>
      <c r="H55" s="433">
        <f t="shared" si="122"/>
        <v>0</v>
      </c>
      <c r="I55" s="552">
        <f t="shared" si="122"/>
        <v>0</v>
      </c>
      <c r="J55" s="551">
        <f t="shared" si="122"/>
        <v>0</v>
      </c>
      <c r="K55" s="552">
        <f t="shared" si="122"/>
        <v>0</v>
      </c>
      <c r="L55" s="553">
        <f t="shared" si="122"/>
        <v>0</v>
      </c>
      <c r="M55" s="553"/>
      <c r="N55" s="483">
        <f>SUM(N56:N58)</f>
        <v>0</v>
      </c>
      <c r="O55" s="48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4">
        <f t="shared" si="32"/>
        <v>0</v>
      </c>
      <c r="G56" s="249">
        <v>0</v>
      </c>
      <c r="H56" s="220">
        <f t="shared" si="6"/>
        <v>0</v>
      </c>
      <c r="I56" s="231"/>
      <c r="J56" s="554">
        <f t="shared" si="33"/>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4">
        <f t="shared" si="32"/>
        <v>0</v>
      </c>
      <c r="G57" s="249">
        <v>0</v>
      </c>
      <c r="H57" s="220">
        <f t="shared" si="6"/>
        <v>0</v>
      </c>
      <c r="I57" s="231"/>
      <c r="J57" s="554">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4">
        <f t="shared" si="32"/>
        <v>0</v>
      </c>
      <c r="G58" s="277">
        <v>0</v>
      </c>
      <c r="H58" s="226">
        <f t="shared" si="6"/>
        <v>0</v>
      </c>
      <c r="I58" s="227"/>
      <c r="J58" s="554">
        <f t="shared" si="33"/>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50" t="str">
        <f>+LEFT($E$5,5)&amp;"."&amp;A59&amp;"."&amp;$E$3</f>
        <v>ZK102..number</v>
      </c>
      <c r="C59" s="452"/>
      <c r="D59" s="452"/>
      <c r="E59" s="551">
        <f t="shared" ref="E59:L59" si="144">SUM(E60:E62)</f>
        <v>0</v>
      </c>
      <c r="F59" s="576">
        <f t="shared" si="144"/>
        <v>0</v>
      </c>
      <c r="G59" s="433">
        <f t="shared" si="144"/>
        <v>0</v>
      </c>
      <c r="H59" s="433">
        <f t="shared" si="144"/>
        <v>0</v>
      </c>
      <c r="I59" s="552">
        <f t="shared" si="144"/>
        <v>0</v>
      </c>
      <c r="J59" s="551">
        <f t="shared" si="144"/>
        <v>0</v>
      </c>
      <c r="K59" s="552">
        <f t="shared" si="144"/>
        <v>0</v>
      </c>
      <c r="L59" s="553">
        <f t="shared" si="144"/>
        <v>0</v>
      </c>
      <c r="M59" s="553"/>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4">
        <f t="shared" si="32"/>
        <v>0</v>
      </c>
      <c r="G60" s="249">
        <v>0</v>
      </c>
      <c r="H60" s="220">
        <f t="shared" si="6"/>
        <v>0</v>
      </c>
      <c r="I60" s="231"/>
      <c r="J60" s="554">
        <f t="shared" si="33"/>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4">
        <f t="shared" si="32"/>
        <v>0</v>
      </c>
      <c r="G61" s="249">
        <v>0</v>
      </c>
      <c r="H61" s="220">
        <f t="shared" si="6"/>
        <v>0</v>
      </c>
      <c r="I61" s="231"/>
      <c r="J61" s="554">
        <f t="shared" si="33"/>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4">
        <f t="shared" si="32"/>
        <v>0</v>
      </c>
      <c r="G62" s="277">
        <v>0</v>
      </c>
      <c r="H62" s="226">
        <f t="shared" si="6"/>
        <v>0</v>
      </c>
      <c r="I62" s="227"/>
      <c r="J62" s="554">
        <f t="shared" si="33"/>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50" t="str">
        <f>+LEFT($E$5,5)&amp;"."&amp;A63&amp;"."&amp;$E$3</f>
        <v>ZK102..number</v>
      </c>
      <c r="C63" s="452"/>
      <c r="D63" s="452"/>
      <c r="E63" s="551">
        <f t="shared" ref="E63:L63" si="166">SUM(E64:E65)</f>
        <v>0</v>
      </c>
      <c r="F63" s="576">
        <f t="shared" si="166"/>
        <v>0</v>
      </c>
      <c r="G63" s="433">
        <f t="shared" si="166"/>
        <v>0</v>
      </c>
      <c r="H63" s="433">
        <f t="shared" si="166"/>
        <v>0</v>
      </c>
      <c r="I63" s="552">
        <f t="shared" si="166"/>
        <v>0</v>
      </c>
      <c r="J63" s="551">
        <f>SUM(J64:J65)</f>
        <v>0</v>
      </c>
      <c r="K63" s="552">
        <f t="shared" si="166"/>
        <v>0</v>
      </c>
      <c r="L63" s="553">
        <f t="shared" si="166"/>
        <v>0</v>
      </c>
      <c r="M63" s="553"/>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4">
        <f t="shared" si="32"/>
        <v>0</v>
      </c>
      <c r="G64" s="249">
        <v>0</v>
      </c>
      <c r="H64" s="220">
        <f t="shared" si="6"/>
        <v>0</v>
      </c>
      <c r="I64" s="231"/>
      <c r="J64" s="554">
        <f t="shared" si="33"/>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4">
        <f t="shared" si="32"/>
        <v>0</v>
      </c>
      <c r="G65" s="277">
        <v>0</v>
      </c>
      <c r="H65" s="226">
        <f t="shared" si="6"/>
        <v>0</v>
      </c>
      <c r="I65" s="227"/>
      <c r="J65" s="554">
        <f t="shared" si="33"/>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9"/>
      <c r="B66" s="550" t="str">
        <f>+LEFT($E$5,5)&amp;"."&amp;A66&amp;"."&amp;$E$3</f>
        <v>ZK102..number</v>
      </c>
      <c r="C66" s="452"/>
      <c r="D66" s="452"/>
      <c r="E66" s="551">
        <f t="shared" ref="E66:L66" si="170">SUM(E67:E68)</f>
        <v>0</v>
      </c>
      <c r="F66" s="576">
        <f t="shared" si="170"/>
        <v>0</v>
      </c>
      <c r="G66" s="433">
        <f t="shared" si="170"/>
        <v>0</v>
      </c>
      <c r="H66" s="433">
        <f t="shared" si="170"/>
        <v>0</v>
      </c>
      <c r="I66" s="552">
        <f t="shared" si="170"/>
        <v>0</v>
      </c>
      <c r="J66" s="551">
        <f>SUM(J67:J68)</f>
        <v>0</v>
      </c>
      <c r="K66" s="552">
        <f t="shared" si="170"/>
        <v>0</v>
      </c>
      <c r="L66" s="553">
        <f t="shared" si="170"/>
        <v>0</v>
      </c>
      <c r="M66" s="553"/>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4">
        <f t="shared" si="32"/>
        <v>0</v>
      </c>
      <c r="G67" s="249">
        <v>0</v>
      </c>
      <c r="H67" s="220">
        <f t="shared" si="6"/>
        <v>0</v>
      </c>
      <c r="I67" s="231"/>
      <c r="J67" s="554">
        <f t="shared" si="33"/>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4">
        <f t="shared" si="32"/>
        <v>0</v>
      </c>
      <c r="G68" s="277">
        <v>0</v>
      </c>
      <c r="H68" s="226">
        <f t="shared" si="6"/>
        <v>0</v>
      </c>
      <c r="I68" s="227"/>
      <c r="J68" s="554">
        <f t="shared" si="33"/>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9"/>
      <c r="B69" s="550" t="str">
        <f>+LEFT($E$5,5)&amp;"."&amp;A69&amp;"."&amp;$E$3</f>
        <v>ZK102..number</v>
      </c>
      <c r="C69" s="452"/>
      <c r="D69" s="452"/>
      <c r="E69" s="551">
        <f t="shared" ref="E69:L69" si="174">SUM(E70:E71)</f>
        <v>0</v>
      </c>
      <c r="F69" s="576">
        <f t="shared" si="174"/>
        <v>0</v>
      </c>
      <c r="G69" s="433">
        <f t="shared" si="174"/>
        <v>0</v>
      </c>
      <c r="H69" s="433">
        <f t="shared" si="174"/>
        <v>0</v>
      </c>
      <c r="I69" s="552">
        <f t="shared" si="174"/>
        <v>0</v>
      </c>
      <c r="J69" s="551">
        <f>SUM(J70:J71)</f>
        <v>0</v>
      </c>
      <c r="K69" s="552">
        <f t="shared" si="174"/>
        <v>0</v>
      </c>
      <c r="L69" s="553">
        <f t="shared" si="174"/>
        <v>0</v>
      </c>
      <c r="M69" s="553"/>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4">
        <f t="shared" si="32"/>
        <v>0</v>
      </c>
      <c r="G70" s="249">
        <v>0</v>
      </c>
      <c r="H70" s="220">
        <f t="shared" si="6"/>
        <v>0</v>
      </c>
      <c r="I70" s="231"/>
      <c r="J70" s="554">
        <f t="shared" si="33"/>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4">
        <f t="shared" si="32"/>
        <v>0</v>
      </c>
      <c r="G71" s="277">
        <v>0</v>
      </c>
      <c r="H71" s="226">
        <f t="shared" si="6"/>
        <v>0</v>
      </c>
      <c r="I71" s="227"/>
      <c r="J71" s="554">
        <f t="shared" si="33"/>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9"/>
      <c r="B72" s="550" t="str">
        <f>+LEFT($E$5,5)&amp;"."&amp;A72&amp;"."&amp;$E$3</f>
        <v>ZK102..number</v>
      </c>
      <c r="C72" s="452"/>
      <c r="D72" s="452"/>
      <c r="E72" s="551">
        <f t="shared" ref="E72:L72" si="177">SUM(E73:E74)</f>
        <v>0</v>
      </c>
      <c r="F72" s="576">
        <f t="shared" si="177"/>
        <v>0</v>
      </c>
      <c r="G72" s="433">
        <f t="shared" si="177"/>
        <v>0</v>
      </c>
      <c r="H72" s="433">
        <f t="shared" si="177"/>
        <v>0</v>
      </c>
      <c r="I72" s="552">
        <f t="shared" si="177"/>
        <v>0</v>
      </c>
      <c r="J72" s="551">
        <f>SUM(J73:J74)</f>
        <v>0</v>
      </c>
      <c r="K72" s="552">
        <f t="shared" si="177"/>
        <v>0</v>
      </c>
      <c r="L72" s="553">
        <f t="shared" si="177"/>
        <v>0</v>
      </c>
      <c r="M72" s="553"/>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4">
        <f t="shared" si="32"/>
        <v>0</v>
      </c>
      <c r="G73" s="249">
        <v>0</v>
      </c>
      <c r="H73" s="220">
        <f t="shared" si="6"/>
        <v>0</v>
      </c>
      <c r="I73" s="231"/>
      <c r="J73" s="554">
        <f t="shared" si="33"/>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4">
        <f t="shared" si="32"/>
        <v>0</v>
      </c>
      <c r="G74" s="277">
        <v>0</v>
      </c>
      <c r="H74" s="226">
        <f>SUM(N74:AV74)</f>
        <v>0</v>
      </c>
      <c r="I74" s="227"/>
      <c r="J74" s="554">
        <f t="shared" si="33"/>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60"/>
      <c r="B75" s="550"/>
      <c r="C75" s="580"/>
      <c r="D75" s="455"/>
      <c r="E75" s="551">
        <f t="shared" ref="E75:L75" si="184">SUM(E76:E77)</f>
        <v>0</v>
      </c>
      <c r="F75" s="576">
        <f t="shared" si="184"/>
        <v>0</v>
      </c>
      <c r="G75" s="433">
        <f t="shared" si="184"/>
        <v>0</v>
      </c>
      <c r="H75" s="433">
        <f t="shared" si="184"/>
        <v>0</v>
      </c>
      <c r="I75" s="552">
        <f t="shared" si="184"/>
        <v>0</v>
      </c>
      <c r="J75" s="551">
        <f>SUM(J76:J77)</f>
        <v>0</v>
      </c>
      <c r="K75" s="552">
        <f t="shared" si="184"/>
        <v>0</v>
      </c>
      <c r="L75" s="553">
        <f t="shared" si="184"/>
        <v>0</v>
      </c>
      <c r="M75" s="553"/>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4">
        <f t="shared" si="32"/>
        <v>0</v>
      </c>
      <c r="G76" s="249">
        <v>0</v>
      </c>
      <c r="H76" s="220">
        <f>SUM(N76:AV76)</f>
        <v>0</v>
      </c>
      <c r="I76" s="233"/>
      <c r="J76" s="554">
        <f t="shared" si="33"/>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2">
        <f t="shared" si="32"/>
        <v>0</v>
      </c>
      <c r="G77" s="277">
        <v>0</v>
      </c>
      <c r="H77" s="226">
        <f>SUM(N77:AV77)</f>
        <v>0</v>
      </c>
      <c r="I77" s="227"/>
      <c r="J77" s="562">
        <f t="shared" si="33"/>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7" customFormat="1" ht="22.5" customHeight="1" thickBot="1" x14ac:dyDescent="0.3">
      <c r="A79" s="175"/>
      <c r="B79" s="175"/>
      <c r="C79" s="176"/>
      <c r="D79" s="17"/>
      <c r="E79" s="240">
        <f t="shared" ref="E79:L79" si="188">SUM(E8,E31,E36,E41,E46,E51,E55,E59,E63,E66,E69,E72,E75)</f>
        <v>0</v>
      </c>
      <c r="F79" s="328">
        <f t="shared" si="188"/>
        <v>0</v>
      </c>
      <c r="G79" s="240">
        <f t="shared" si="188"/>
        <v>0</v>
      </c>
      <c r="H79" s="610">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662"/>
      <c r="F80" s="662"/>
      <c r="G80" s="662"/>
      <c r="H80" s="662"/>
      <c r="I80" s="663"/>
      <c r="J80" s="664"/>
      <c r="K80" s="664"/>
      <c r="L80" s="664"/>
      <c r="M80" s="665"/>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8"/>
      <c r="F83" s="568"/>
      <c r="G83" s="568"/>
      <c r="H83" s="492">
        <f>+H79*0.2</f>
        <v>0</v>
      </c>
      <c r="I83" s="568"/>
      <c r="J83" s="568"/>
      <c r="K83" s="568"/>
      <c r="L83" s="568"/>
      <c r="M83" s="568"/>
      <c r="N83" s="492">
        <f t="shared" ref="N83:AC83" si="191">+N79*0.2</f>
        <v>0</v>
      </c>
      <c r="O83" s="492">
        <f t="shared" ref="O83" si="192">+O79*0.2</f>
        <v>0</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59</v>
      </c>
      <c r="E84" s="568"/>
      <c r="F84" s="568"/>
      <c r="G84" s="568"/>
      <c r="H84" s="492">
        <f>SUM(H79:H83)</f>
        <v>0</v>
      </c>
      <c r="I84" s="568"/>
      <c r="J84" s="568"/>
      <c r="K84" s="568"/>
      <c r="L84" s="568"/>
      <c r="M84" s="568"/>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Hull Dance</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number</v>
      </c>
      <c r="F3" s="212"/>
      <c r="G3" s="212"/>
      <c r="H3" s="684" t="str">
        <f>IF(G102&gt;E102,"Budget Revisions add cost.",":)")</f>
        <v>:)</v>
      </c>
      <c r="I3" s="684"/>
      <c r="J3" s="684"/>
      <c r="K3" s="684"/>
      <c r="L3" s="684"/>
      <c r="M3" s="685"/>
      <c r="N3" s="223"/>
      <c r="O3" s="223"/>
      <c r="P3" s="668"/>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row>
    <row r="4" spans="1:52" x14ac:dyDescent="0.25">
      <c r="A4" s="8"/>
      <c r="B4" s="8"/>
      <c r="C4" s="9"/>
      <c r="D4" s="9"/>
      <c r="E4" s="147"/>
      <c r="F4" s="212"/>
      <c r="G4" s="212"/>
      <c r="H4" s="684" t="str">
        <f>IF(AY102&lt;0,"Actual plus expected cost is more than forecast",":)")</f>
        <v>:)</v>
      </c>
      <c r="I4" s="684"/>
      <c r="J4" s="684"/>
      <c r="K4" s="684"/>
      <c r="L4" s="684"/>
      <c r="M4" s="685"/>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68</v>
      </c>
      <c r="D5" s="9"/>
      <c r="E5" s="330" t="str">
        <f>+SUMMARY!A13</f>
        <v>ZK103 - Creative &amp; Production teams and Consultants</v>
      </c>
      <c r="F5" s="335"/>
      <c r="G5" s="329"/>
      <c r="H5" s="329"/>
      <c r="I5" s="329"/>
      <c r="J5" s="201"/>
      <c r="K5" s="201"/>
      <c r="L5" s="201"/>
      <c r="M5" s="201"/>
      <c r="N5" s="223"/>
      <c r="O5" s="223"/>
      <c r="P5" s="670" t="s">
        <v>9</v>
      </c>
      <c r="Q5" s="671"/>
      <c r="R5" s="671"/>
      <c r="S5" s="671"/>
      <c r="T5" s="671"/>
      <c r="U5" s="671"/>
      <c r="V5" s="671"/>
      <c r="W5" s="671"/>
      <c r="X5" s="671"/>
      <c r="Y5" s="671"/>
      <c r="Z5" s="671"/>
      <c r="AA5" s="671"/>
      <c r="AB5" s="671"/>
      <c r="AC5" s="671"/>
      <c r="AD5" s="671"/>
      <c r="AE5" s="671"/>
      <c r="AF5" s="671"/>
      <c r="AG5" s="671"/>
      <c r="AH5" s="671"/>
      <c r="AI5" s="671"/>
      <c r="AJ5" s="671"/>
      <c r="AK5" s="671"/>
      <c r="AL5" s="671"/>
      <c r="AM5" s="671"/>
      <c r="AN5" s="671"/>
      <c r="AO5" s="671"/>
      <c r="AP5" s="671"/>
      <c r="AQ5" s="671"/>
      <c r="AR5" s="671"/>
      <c r="AS5" s="671"/>
      <c r="AT5" s="671"/>
      <c r="AU5" s="671"/>
      <c r="AV5" s="671"/>
    </row>
    <row r="6" spans="1:52" x14ac:dyDescent="0.25">
      <c r="A6" s="8"/>
      <c r="B6" s="8"/>
      <c r="C6" s="8"/>
      <c r="D6" s="8"/>
      <c r="E6" s="686" t="s">
        <v>21</v>
      </c>
      <c r="F6" s="687"/>
      <c r="G6" s="687"/>
      <c r="H6" s="688"/>
      <c r="I6" s="689" t="s">
        <v>22</v>
      </c>
      <c r="J6" s="690"/>
      <c r="K6" s="690"/>
      <c r="L6" s="690"/>
      <c r="M6" s="691"/>
      <c r="N6" s="223"/>
      <c r="O6" s="223"/>
      <c r="P6" s="678" t="s">
        <v>56</v>
      </c>
      <c r="Q6" s="679"/>
      <c r="R6" s="679"/>
      <c r="S6" s="679"/>
      <c r="T6" s="679"/>
      <c r="U6" s="679"/>
      <c r="V6" s="679"/>
      <c r="W6" s="679"/>
      <c r="X6" s="679"/>
      <c r="Y6" s="679"/>
      <c r="Z6" s="679"/>
      <c r="AA6" s="679"/>
      <c r="AB6" s="679"/>
      <c r="AC6" s="679"/>
      <c r="AD6" s="679"/>
      <c r="AE6" s="679" t="s">
        <v>57</v>
      </c>
      <c r="AF6" s="679"/>
      <c r="AG6" s="679"/>
      <c r="AH6" s="679"/>
      <c r="AI6" s="679"/>
      <c r="AJ6" s="679"/>
      <c r="AK6" s="679"/>
      <c r="AL6" s="679"/>
      <c r="AM6" s="679"/>
      <c r="AN6" s="679"/>
      <c r="AO6" s="679"/>
      <c r="AP6" s="679"/>
      <c r="AQ6" s="679" t="s">
        <v>267</v>
      </c>
      <c r="AR6" s="679"/>
      <c r="AS6" s="679"/>
      <c r="AT6" s="679"/>
      <c r="AU6" s="679"/>
      <c r="AV6" s="679"/>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303</v>
      </c>
      <c r="O7" s="260" t="s">
        <v>304</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119</v>
      </c>
      <c r="B8" s="460" t="str">
        <f>+LEFT($E$5,5)&amp;"."&amp;A8&amp;"."&amp;$E$3</f>
        <v>ZK103.K161.number</v>
      </c>
      <c r="C8" s="167" t="s">
        <v>120</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94" si="4">+G8-AX8</f>
        <v>0</v>
      </c>
    </row>
    <row r="9" spans="1:52" s="4" customFormat="1" ht="15" customHeight="1" x14ac:dyDescent="0.2">
      <c r="A9" s="339"/>
      <c r="B9" s="470"/>
      <c r="C9" s="340"/>
      <c r="D9" s="352"/>
      <c r="E9" s="204"/>
      <c r="F9" s="371">
        <f>-E9+G9</f>
        <v>0</v>
      </c>
      <c r="G9" s="249"/>
      <c r="H9" s="574">
        <f t="shared" ref="H9:H45" si="5">SUM(N9:AV9)</f>
        <v>0</v>
      </c>
      <c r="I9" s="221"/>
      <c r="J9" s="371">
        <f t="shared" ref="J9:J75"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ref="F10:F75" si="7">-E10+G10</f>
        <v>0</v>
      </c>
      <c r="G10" s="256"/>
      <c r="H10" s="574">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96" si="8">SUM(P10:AV10)</f>
        <v>0</v>
      </c>
      <c r="AX10" s="444">
        <f t="shared" ref="AX10:AX96" si="9">+AW10+N10</f>
        <v>0</v>
      </c>
      <c r="AY10" s="445">
        <f t="shared" si="4"/>
        <v>0</v>
      </c>
    </row>
    <row r="11" spans="1:52" s="4" customFormat="1" ht="15" customHeight="1" x14ac:dyDescent="0.2">
      <c r="A11" s="339"/>
      <c r="B11" s="470"/>
      <c r="C11" s="340"/>
      <c r="D11" s="352"/>
      <c r="E11" s="204"/>
      <c r="F11" s="371">
        <f t="shared" si="7"/>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7"/>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79"/>
      <c r="D13" s="279"/>
      <c r="E13" s="204"/>
      <c r="F13" s="371">
        <f t="shared" si="7"/>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ZK103.K161.number</v>
      </c>
      <c r="C24" s="262"/>
      <c r="D24" s="374"/>
      <c r="E24" s="204"/>
      <c r="F24" s="371">
        <f t="shared" si="7"/>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390</v>
      </c>
      <c r="D25" s="280"/>
      <c r="E25" s="261"/>
      <c r="F25" s="371">
        <f t="shared" si="7"/>
        <v>0</v>
      </c>
      <c r="G25" s="277"/>
      <c r="H25" s="581">
        <f t="shared" si="5"/>
        <v>0</v>
      </c>
      <c r="I25" s="227"/>
      <c r="J25" s="371">
        <f t="shared" si="6"/>
        <v>0</v>
      </c>
      <c r="K25" s="277">
        <v>0</v>
      </c>
      <c r="L25" s="228"/>
      <c r="M25" s="277"/>
      <c r="N25" s="570">
        <f>+IFERROR(VLOOKUP(B24,Sheet1!B:D,2,FALSE),0)</f>
        <v>0</v>
      </c>
      <c r="O25" s="573">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121</v>
      </c>
      <c r="B26" s="460" t="str">
        <f>+LEFT($E$5,5)&amp;"."&amp;A26&amp;"."&amp;$E$3</f>
        <v>ZK103.K223.number</v>
      </c>
      <c r="C26" s="344" t="s">
        <v>122</v>
      </c>
      <c r="D26" s="344"/>
      <c r="E26" s="321">
        <f t="shared" ref="E26:L26" si="10">SUM(E27:E39)</f>
        <v>0</v>
      </c>
      <c r="F26" s="435">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0</v>
      </c>
      <c r="AE26" s="413">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0</v>
      </c>
      <c r="AX26" s="444">
        <f t="shared" si="9"/>
        <v>0</v>
      </c>
      <c r="AY26" s="445">
        <f t="shared" si="4"/>
        <v>0</v>
      </c>
    </row>
    <row r="27" spans="1:51" s="4" customFormat="1" ht="15" customHeight="1" x14ac:dyDescent="0.2">
      <c r="A27" s="339"/>
      <c r="B27" s="470"/>
      <c r="C27" s="340"/>
      <c r="D27" s="340"/>
      <c r="E27" s="207"/>
      <c r="F27" s="371">
        <f t="shared" si="7"/>
        <v>0</v>
      </c>
      <c r="G27" s="249"/>
      <c r="H27" s="574">
        <f t="shared" si="5"/>
        <v>0</v>
      </c>
      <c r="I27" s="231"/>
      <c r="J27" s="371">
        <f t="shared" si="6"/>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39"/>
      <c r="B28" s="470"/>
      <c r="C28" s="340"/>
      <c r="D28" s="347"/>
      <c r="E28" s="343"/>
      <c r="F28" s="371">
        <f t="shared" si="7"/>
        <v>0</v>
      </c>
      <c r="G28" s="249"/>
      <c r="H28" s="574">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c r="D29" s="347"/>
      <c r="E29" s="343"/>
      <c r="F29" s="371">
        <f t="shared" si="7"/>
        <v>0</v>
      </c>
      <c r="G29" s="249"/>
      <c r="H29" s="574">
        <f t="shared" si="5"/>
        <v>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32"/>
        <v>0</v>
      </c>
      <c r="AX29" s="444">
        <f t="shared" si="33"/>
        <v>0</v>
      </c>
      <c r="AY29" s="445">
        <f t="shared" si="34"/>
        <v>0</v>
      </c>
    </row>
    <row r="30" spans="1:51" s="4" customFormat="1" ht="15" customHeight="1" x14ac:dyDescent="0.2">
      <c r="A30" s="339"/>
      <c r="B30" s="470"/>
      <c r="C30" s="340"/>
      <c r="D30" s="347"/>
      <c r="E30" s="343"/>
      <c r="F30" s="371">
        <f t="shared" si="7"/>
        <v>0</v>
      </c>
      <c r="G30" s="249"/>
      <c r="H30" s="574">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4">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4">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4">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4">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4">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4">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4">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311</v>
      </c>
      <c r="C38" s="340"/>
      <c r="D38" s="347"/>
      <c r="E38" s="343"/>
      <c r="F38" s="371">
        <f t="shared" si="7"/>
        <v>0</v>
      </c>
      <c r="G38" s="249"/>
      <c r="H38" s="574">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390</v>
      </c>
      <c r="D39" s="274"/>
      <c r="E39" s="205"/>
      <c r="F39" s="371">
        <f t="shared" si="7"/>
        <v>0</v>
      </c>
      <c r="G39" s="277">
        <v>0</v>
      </c>
      <c r="H39" s="581">
        <f t="shared" si="5"/>
        <v>0</v>
      </c>
      <c r="I39" s="227"/>
      <c r="J39" s="371">
        <f t="shared" si="6"/>
        <v>0</v>
      </c>
      <c r="K39" s="277">
        <v>0</v>
      </c>
      <c r="L39" s="228"/>
      <c r="M39" s="277"/>
      <c r="N39" s="570">
        <f>+IFERROR(VLOOKUP(B38,Sheet1!B:D,2,FALSE),0)</f>
        <v>0</v>
      </c>
      <c r="O39" s="574">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123</v>
      </c>
      <c r="B40" s="460" t="str">
        <f>+LEFT($E$5,5)&amp;"."&amp;A40&amp;"."&amp;$E$3</f>
        <v>ZK103.K224.number</v>
      </c>
      <c r="C40" s="344" t="s">
        <v>124</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4">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4">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4">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ZK103.K224.number</v>
      </c>
      <c r="C44" s="340"/>
      <c r="D44" s="347"/>
      <c r="E44" s="343"/>
      <c r="F44" s="371">
        <f t="shared" si="7"/>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312</v>
      </c>
      <c r="C45" s="274" t="s">
        <v>390</v>
      </c>
      <c r="D45" s="274"/>
      <c r="E45" s="205"/>
      <c r="F45" s="371">
        <f t="shared" si="7"/>
        <v>0</v>
      </c>
      <c r="G45" s="277">
        <v>0</v>
      </c>
      <c r="H45" s="581">
        <f t="shared" si="5"/>
        <v>0</v>
      </c>
      <c r="I45" s="227"/>
      <c r="J45" s="371">
        <f t="shared" si="6"/>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125</v>
      </c>
      <c r="B46" s="460" t="str">
        <f>+LEFT($E$5,5)&amp;"."&amp;A46&amp;"."&amp;$E$3</f>
        <v>ZK103.K225.number</v>
      </c>
      <c r="C46" s="344" t="s">
        <v>126</v>
      </c>
      <c r="D46" s="344"/>
      <c r="E46" s="321">
        <f t="shared" ref="E46:L46" si="57">SUM(E47:E52)</f>
        <v>0</v>
      </c>
      <c r="F46" s="435">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3">
        <f t="shared" si="58"/>
        <v>0</v>
      </c>
      <c r="S46" s="413">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3">
        <f t="shared" ref="AD46:AV46" si="60">SUM(AD47:AD52)</f>
        <v>0</v>
      </c>
      <c r="AE46" s="413">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0</v>
      </c>
      <c r="AX46" s="444">
        <f t="shared" si="9"/>
        <v>0</v>
      </c>
      <c r="AY46" s="445">
        <f t="shared" si="4"/>
        <v>0</v>
      </c>
    </row>
    <row r="47" spans="1:51" s="4" customFormat="1" ht="15" customHeight="1" x14ac:dyDescent="0.2">
      <c r="A47" s="345"/>
      <c r="B47" s="471"/>
      <c r="C47" s="340"/>
      <c r="D47" s="347"/>
      <c r="E47" s="207"/>
      <c r="F47" s="371">
        <f t="shared" si="7"/>
        <v>0</v>
      </c>
      <c r="G47" s="249"/>
      <c r="H47" s="574">
        <f t="shared" ref="H47:H100" si="61">SUM(N47:AV47)</f>
        <v>0</v>
      </c>
      <c r="I47" s="231"/>
      <c r="J47" s="371">
        <f t="shared" si="6"/>
        <v>0</v>
      </c>
      <c r="K47" s="249">
        <v>0</v>
      </c>
      <c r="L47" s="232"/>
      <c r="M47" s="249"/>
      <c r="N47" s="235"/>
      <c r="O47" s="220"/>
      <c r="P47" s="363"/>
      <c r="Q47" s="364"/>
      <c r="R47" s="404"/>
      <c r="S47" s="414"/>
      <c r="T47" s="364"/>
      <c r="U47" s="366"/>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7"/>
        <v>0</v>
      </c>
      <c r="G48" s="249"/>
      <c r="H48" s="574">
        <f t="shared" si="61"/>
        <v>0</v>
      </c>
      <c r="I48" s="231"/>
      <c r="J48" s="371">
        <f t="shared" si="6"/>
        <v>0</v>
      </c>
      <c r="K48" s="249"/>
      <c r="L48" s="234"/>
      <c r="M48" s="249"/>
      <c r="N48" s="267"/>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0</v>
      </c>
      <c r="AX48" s="444">
        <f>+AW48+N48</f>
        <v>0</v>
      </c>
      <c r="AY48" s="445">
        <f>+G48-AX48</f>
        <v>0</v>
      </c>
    </row>
    <row r="49" spans="1:51" s="4" customFormat="1" ht="15" customHeight="1" x14ac:dyDescent="0.2">
      <c r="A49" s="339"/>
      <c r="B49" s="470"/>
      <c r="C49" s="340"/>
      <c r="D49" s="347"/>
      <c r="E49" s="343"/>
      <c r="F49" s="371">
        <f t="shared" si="7"/>
        <v>0</v>
      </c>
      <c r="G49" s="249"/>
      <c r="H49" s="574">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c r="D50" s="347"/>
      <c r="E50" s="343"/>
      <c r="F50" s="371">
        <f t="shared" si="7"/>
        <v>0</v>
      </c>
      <c r="G50" s="249"/>
      <c r="H50" s="574">
        <f t="shared" si="61"/>
        <v>0</v>
      </c>
      <c r="I50" s="231"/>
      <c r="J50" s="371">
        <f t="shared" si="6"/>
        <v>0</v>
      </c>
      <c r="K50" s="249"/>
      <c r="L50" s="234"/>
      <c r="M50" s="249"/>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4" customFormat="1" ht="15" customHeight="1" x14ac:dyDescent="0.2">
      <c r="A51" s="339"/>
      <c r="B51" s="470" t="s">
        <v>313</v>
      </c>
      <c r="C51" s="340"/>
      <c r="D51" s="347"/>
      <c r="E51" s="343"/>
      <c r="F51" s="371">
        <f t="shared" si="7"/>
        <v>0</v>
      </c>
      <c r="G51" s="249"/>
      <c r="H51" s="574">
        <f t="shared" si="61"/>
        <v>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SUM(P51:AV51)</f>
        <v>0</v>
      </c>
      <c r="AX51" s="444">
        <f>+AW51+N51</f>
        <v>0</v>
      </c>
      <c r="AY51" s="445">
        <f>+G51-AX51</f>
        <v>0</v>
      </c>
    </row>
    <row r="52" spans="1:51" s="4" customFormat="1" ht="15" customHeight="1" thickBot="1" x14ac:dyDescent="0.25">
      <c r="A52" s="169"/>
      <c r="B52" s="463"/>
      <c r="C52" s="274" t="s">
        <v>390</v>
      </c>
      <c r="D52" s="274"/>
      <c r="E52" s="205"/>
      <c r="F52" s="371">
        <f t="shared" si="7"/>
        <v>0</v>
      </c>
      <c r="G52" s="277">
        <v>0</v>
      </c>
      <c r="H52" s="581">
        <f t="shared" si="61"/>
        <v>0</v>
      </c>
      <c r="I52" s="227"/>
      <c r="J52" s="371">
        <f t="shared" si="6"/>
        <v>0</v>
      </c>
      <c r="K52" s="277">
        <v>0</v>
      </c>
      <c r="L52" s="228"/>
      <c r="M52" s="277"/>
      <c r="N52" s="570">
        <f>+IFERROR(VLOOKUP(B51,Sheet1!B:D,2,FALSE),0)</f>
        <v>0</v>
      </c>
      <c r="O52" s="574">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24" customFormat="1" ht="15" customHeight="1" x14ac:dyDescent="0.2">
      <c r="A53" s="196" t="s">
        <v>127</v>
      </c>
      <c r="B53" s="460" t="str">
        <f>+LEFT($E$5,5)&amp;"."&amp;A53&amp;"."&amp;$E$3</f>
        <v>ZK103.K226.number</v>
      </c>
      <c r="C53" s="344" t="s">
        <v>128</v>
      </c>
      <c r="D53" s="344"/>
      <c r="E53" s="321">
        <f t="shared" ref="E53:L53" si="62">SUM(E54:E69)</f>
        <v>0</v>
      </c>
      <c r="F53" s="435">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3">
        <f t="shared" ref="R53:X53" si="63">SUM(R54:R69)</f>
        <v>0</v>
      </c>
      <c r="S53" s="413">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3">
        <f t="shared" ref="AD53" si="65">SUM(AD54:AD69)</f>
        <v>0</v>
      </c>
      <c r="AE53" s="413">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3">
        <f t="shared" ref="AP53" si="77">SUM(AP54:AP69)</f>
        <v>0</v>
      </c>
      <c r="AQ53" s="413">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3">
        <f t="shared" si="8"/>
        <v>0</v>
      </c>
      <c r="AX53" s="444">
        <f t="shared" si="9"/>
        <v>0</v>
      </c>
      <c r="AY53" s="445">
        <f t="shared" si="4"/>
        <v>0</v>
      </c>
    </row>
    <row r="54" spans="1:51" s="4" customFormat="1" ht="15" customHeight="1" x14ac:dyDescent="0.2">
      <c r="A54" s="339"/>
      <c r="B54" s="470"/>
      <c r="C54" s="340"/>
      <c r="D54" s="340"/>
      <c r="E54" s="207"/>
      <c r="F54" s="371">
        <f t="shared" si="7"/>
        <v>0</v>
      </c>
      <c r="G54" s="249">
        <v>0</v>
      </c>
      <c r="H54" s="574">
        <f t="shared" si="61"/>
        <v>0</v>
      </c>
      <c r="I54" s="231"/>
      <c r="J54" s="371">
        <f t="shared" si="6"/>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customHeight="1" x14ac:dyDescent="0.2">
      <c r="A55" s="339"/>
      <c r="B55" s="470"/>
      <c r="C55" s="340"/>
      <c r="D55" s="347"/>
      <c r="E55" s="343"/>
      <c r="F55" s="371">
        <f t="shared" si="7"/>
        <v>0</v>
      </c>
      <c r="G55" s="249">
        <v>0</v>
      </c>
      <c r="H55" s="574">
        <f t="shared" si="61"/>
        <v>0</v>
      </c>
      <c r="I55" s="231"/>
      <c r="J55" s="371">
        <f t="shared" si="6"/>
        <v>0</v>
      </c>
      <c r="K55" s="249">
        <v>0</v>
      </c>
      <c r="L55" s="234"/>
      <c r="M55" s="249"/>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ref="AW55:AW68" si="84">SUM(P55:AV55)</f>
        <v>0</v>
      </c>
      <c r="AX55" s="444">
        <f t="shared" ref="AX55:AX68" si="85">+AW55+N55</f>
        <v>0</v>
      </c>
      <c r="AY55" s="445">
        <f t="shared" ref="AY55:AY68" si="86">+G55-AX55</f>
        <v>0</v>
      </c>
    </row>
    <row r="56" spans="1:51" s="4" customFormat="1" ht="15" customHeight="1" x14ac:dyDescent="0.2">
      <c r="A56" s="339"/>
      <c r="B56" s="470"/>
      <c r="C56" s="340"/>
      <c r="D56" s="347"/>
      <c r="E56" s="343"/>
      <c r="F56" s="371">
        <f t="shared" si="7"/>
        <v>0</v>
      </c>
      <c r="G56" s="249">
        <v>0</v>
      </c>
      <c r="H56" s="574">
        <f t="shared" si="61"/>
        <v>0</v>
      </c>
      <c r="I56" s="231"/>
      <c r="J56" s="371">
        <f t="shared" si="6"/>
        <v>0</v>
      </c>
      <c r="K56" s="249">
        <v>0</v>
      </c>
      <c r="L56" s="234"/>
      <c r="M56" s="249"/>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4"/>
        <v>0</v>
      </c>
      <c r="AX56" s="444">
        <f t="shared" si="85"/>
        <v>0</v>
      </c>
      <c r="AY56" s="445">
        <f t="shared" si="86"/>
        <v>0</v>
      </c>
    </row>
    <row r="57" spans="1:51" s="4" customFormat="1" ht="15" customHeight="1" x14ac:dyDescent="0.2">
      <c r="A57" s="339"/>
      <c r="B57" s="470"/>
      <c r="C57" s="340"/>
      <c r="D57" s="347"/>
      <c r="E57" s="343"/>
      <c r="F57" s="371">
        <f t="shared" si="7"/>
        <v>0</v>
      </c>
      <c r="G57" s="249">
        <v>0</v>
      </c>
      <c r="H57" s="574">
        <f t="shared" si="61"/>
        <v>0</v>
      </c>
      <c r="I57" s="231"/>
      <c r="J57" s="371">
        <f t="shared" si="6"/>
        <v>0</v>
      </c>
      <c r="K57" s="249">
        <v>0</v>
      </c>
      <c r="L57" s="234"/>
      <c r="M57" s="249"/>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4"/>
        <v>0</v>
      </c>
      <c r="AX57" s="444">
        <f t="shared" si="85"/>
        <v>0</v>
      </c>
      <c r="AY57" s="445">
        <f t="shared" si="86"/>
        <v>0</v>
      </c>
    </row>
    <row r="58" spans="1:51" s="4" customFormat="1" ht="15" customHeight="1" x14ac:dyDescent="0.2">
      <c r="A58" s="339"/>
      <c r="B58" s="470"/>
      <c r="C58" s="340"/>
      <c r="D58" s="347"/>
      <c r="E58" s="343"/>
      <c r="F58" s="371">
        <f t="shared" si="7"/>
        <v>0</v>
      </c>
      <c r="G58" s="249">
        <v>0</v>
      </c>
      <c r="H58" s="574">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4">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4">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4">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4">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4">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4">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46"/>
      <c r="B65" s="472"/>
      <c r="C65" s="347"/>
      <c r="D65" s="347"/>
      <c r="E65" s="343"/>
      <c r="F65" s="371"/>
      <c r="G65" s="249"/>
      <c r="H65" s="574">
        <f t="shared" si="61"/>
        <v>0</v>
      </c>
      <c r="I65" s="231"/>
      <c r="J65" s="371"/>
      <c r="K65" s="249"/>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SUM(P65:AV65)</f>
        <v>0</v>
      </c>
      <c r="AX65" s="444">
        <f>+AW65+N65</f>
        <v>0</v>
      </c>
      <c r="AY65" s="445">
        <f>+G65-AX65</f>
        <v>0</v>
      </c>
    </row>
    <row r="66" spans="1:51" s="4" customFormat="1" ht="15" customHeight="1" x14ac:dyDescent="0.2">
      <c r="A66" s="346"/>
      <c r="B66" s="472"/>
      <c r="C66" s="347"/>
      <c r="D66" s="347"/>
      <c r="E66" s="343"/>
      <c r="F66" s="371"/>
      <c r="G66" s="249"/>
      <c r="H66" s="574">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f t="shared" si="7"/>
        <v>0</v>
      </c>
      <c r="G67" s="249">
        <v>0</v>
      </c>
      <c r="H67" s="574">
        <f t="shared" si="61"/>
        <v>0</v>
      </c>
      <c r="I67" s="231"/>
      <c r="J67" s="371">
        <f t="shared" si="6"/>
        <v>0</v>
      </c>
      <c r="K67" s="249">
        <v>0</v>
      </c>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84"/>
        <v>0</v>
      </c>
      <c r="AX67" s="444">
        <f t="shared" si="85"/>
        <v>0</v>
      </c>
      <c r="AY67" s="445">
        <f t="shared" si="86"/>
        <v>0</v>
      </c>
    </row>
    <row r="68" spans="1:51" s="4" customFormat="1" ht="15" customHeight="1" x14ac:dyDescent="0.2">
      <c r="A68" s="346"/>
      <c r="B68" s="472" t="s">
        <v>314</v>
      </c>
      <c r="C68" s="347"/>
      <c r="D68" s="347"/>
      <c r="E68" s="343"/>
      <c r="F68" s="371">
        <f t="shared" si="7"/>
        <v>0</v>
      </c>
      <c r="G68" s="249">
        <v>0</v>
      </c>
      <c r="H68" s="574">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thickBot="1" x14ac:dyDescent="0.25">
      <c r="A69" s="169"/>
      <c r="B69" s="463"/>
      <c r="C69" s="274" t="s">
        <v>390</v>
      </c>
      <c r="D69" s="274"/>
      <c r="E69" s="205"/>
      <c r="F69" s="371">
        <f t="shared" si="7"/>
        <v>0</v>
      </c>
      <c r="G69" s="277">
        <v>0</v>
      </c>
      <c r="H69" s="581">
        <f t="shared" si="61"/>
        <v>0</v>
      </c>
      <c r="I69" s="227"/>
      <c r="J69" s="371">
        <f t="shared" si="6"/>
        <v>0</v>
      </c>
      <c r="K69" s="277">
        <v>0</v>
      </c>
      <c r="L69" s="228"/>
      <c r="M69" s="277"/>
      <c r="N69" s="570">
        <f>+IFERROR(VLOOKUP(B68,Sheet1!B:D,2,FALSE),0)</f>
        <v>0</v>
      </c>
      <c r="O69" s="574">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
        <v>0</v>
      </c>
      <c r="AX69" s="444">
        <f t="shared" si="9"/>
        <v>0</v>
      </c>
      <c r="AY69" s="445">
        <f t="shared" si="4"/>
        <v>0</v>
      </c>
    </row>
    <row r="70" spans="1:51" s="24" customFormat="1" ht="15" customHeight="1" x14ac:dyDescent="0.2">
      <c r="A70" s="349" t="s">
        <v>129</v>
      </c>
      <c r="B70" s="460" t="str">
        <f>+LEFT($E$5,5)&amp;"."&amp;A70&amp;"."&amp;$E$3</f>
        <v>ZK103.K227.number</v>
      </c>
      <c r="C70" s="348" t="s">
        <v>130</v>
      </c>
      <c r="D70" s="348"/>
      <c r="E70" s="321">
        <f t="shared" ref="E70:L70" si="87">SUM(E71:E76)</f>
        <v>0</v>
      </c>
      <c r="F70" s="435">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3">
        <f t="shared" ref="R70:X70" si="88">SUM(R71:R76)</f>
        <v>0</v>
      </c>
      <c r="S70" s="413">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3">
        <f t="shared" ref="AD70" si="90">SUM(AD71:AD76)</f>
        <v>0</v>
      </c>
      <c r="AE70" s="413">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3">
        <f t="shared" ref="AP70" si="102">SUM(AP71:AP76)</f>
        <v>0</v>
      </c>
      <c r="AQ70" s="413">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3">
        <f t="shared" si="8"/>
        <v>0</v>
      </c>
      <c r="AX70" s="444">
        <f t="shared" si="9"/>
        <v>0</v>
      </c>
      <c r="AY70" s="445">
        <f t="shared" si="4"/>
        <v>0</v>
      </c>
    </row>
    <row r="71" spans="1:51" s="4" customFormat="1" ht="15" customHeight="1" x14ac:dyDescent="0.2">
      <c r="A71" s="346"/>
      <c r="B71" s="472"/>
      <c r="C71" s="347"/>
      <c r="D71" s="347"/>
      <c r="E71" s="207"/>
      <c r="F71" s="371">
        <f t="shared" si="7"/>
        <v>0</v>
      </c>
      <c r="G71" s="249">
        <v>0</v>
      </c>
      <c r="H71" s="574">
        <f t="shared" si="61"/>
        <v>0</v>
      </c>
      <c r="I71" s="231"/>
      <c r="J71" s="371">
        <f t="shared" si="6"/>
        <v>0</v>
      </c>
      <c r="K71" s="249">
        <v>0</v>
      </c>
      <c r="L71" s="232"/>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8"/>
        <v>0</v>
      </c>
      <c r="AX71" s="444">
        <f t="shared" si="9"/>
        <v>0</v>
      </c>
      <c r="AY71" s="445">
        <f t="shared" si="4"/>
        <v>0</v>
      </c>
    </row>
    <row r="72" spans="1:51" s="4" customFormat="1" ht="15" customHeight="1" x14ac:dyDescent="0.2">
      <c r="A72" s="346"/>
      <c r="B72" s="472"/>
      <c r="C72" s="347"/>
      <c r="D72" s="347"/>
      <c r="E72" s="343"/>
      <c r="F72" s="371">
        <f t="shared" si="7"/>
        <v>0</v>
      </c>
      <c r="G72" s="249">
        <v>0</v>
      </c>
      <c r="H72" s="574">
        <f t="shared" si="61"/>
        <v>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SUM(P72:AV72)</f>
        <v>0</v>
      </c>
      <c r="AX72" s="444">
        <f>+AW72+N72</f>
        <v>0</v>
      </c>
      <c r="AY72" s="445">
        <f>+G72-AX72</f>
        <v>0</v>
      </c>
    </row>
    <row r="73" spans="1:51" s="4" customFormat="1" ht="15" customHeight="1" x14ac:dyDescent="0.2">
      <c r="A73" s="346"/>
      <c r="B73" s="472"/>
      <c r="C73" s="347"/>
      <c r="D73" s="347"/>
      <c r="E73" s="343"/>
      <c r="F73" s="371">
        <f t="shared" si="7"/>
        <v>0</v>
      </c>
      <c r="G73" s="249">
        <v>0</v>
      </c>
      <c r="H73" s="574">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4">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t="s">
        <v>315</v>
      </c>
      <c r="C75" s="347"/>
      <c r="D75" s="347"/>
      <c r="E75" s="343"/>
      <c r="F75" s="371">
        <f t="shared" si="7"/>
        <v>0</v>
      </c>
      <c r="G75" s="249">
        <v>0</v>
      </c>
      <c r="H75" s="574">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thickBot="1" x14ac:dyDescent="0.25">
      <c r="A76" s="169"/>
      <c r="B76" s="463"/>
      <c r="C76" s="274" t="s">
        <v>390</v>
      </c>
      <c r="D76" s="274"/>
      <c r="E76" s="205"/>
      <c r="F76" s="372">
        <f>-E76+G76</f>
        <v>0</v>
      </c>
      <c r="G76" s="277">
        <v>0</v>
      </c>
      <c r="H76" s="581">
        <f t="shared" si="61"/>
        <v>0</v>
      </c>
      <c r="I76" s="227"/>
      <c r="J76" s="372">
        <f>-I76+K76</f>
        <v>0</v>
      </c>
      <c r="K76" s="277">
        <v>0</v>
      </c>
      <c r="L76" s="228"/>
      <c r="M76" s="277"/>
      <c r="N76" s="573">
        <f>+IFERROR(VLOOKUP(B75,Sheet1!B:D,2,FALSE),0)</f>
        <v>0</v>
      </c>
      <c r="O76" s="586">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8"/>
        <v>0</v>
      </c>
      <c r="AX76" s="444">
        <f t="shared" si="9"/>
        <v>0</v>
      </c>
      <c r="AY76" s="445">
        <f t="shared" si="4"/>
        <v>0</v>
      </c>
    </row>
    <row r="77" spans="1:51" s="24" customFormat="1" ht="15" hidden="1" customHeight="1" x14ac:dyDescent="0.2">
      <c r="A77" s="196"/>
      <c r="B77" s="460" t="str">
        <f>+LEFT($E$5,5)&amp;"."&amp;A77&amp;"."&amp;$E$3</f>
        <v>ZK103..number</v>
      </c>
      <c r="C77" s="168" t="s">
        <v>242</v>
      </c>
      <c r="D77" s="168"/>
      <c r="E77" s="321">
        <f t="shared" ref="E77:L77" si="109">SUM(E78:E82)</f>
        <v>0</v>
      </c>
      <c r="F77" s="435">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3">
        <f t="shared" si="110"/>
        <v>0</v>
      </c>
      <c r="Q77" s="484">
        <f t="shared" si="110"/>
        <v>0</v>
      </c>
      <c r="R77" s="485">
        <f t="shared" si="110"/>
        <v>0</v>
      </c>
      <c r="S77" s="486">
        <f t="shared" si="110"/>
        <v>0</v>
      </c>
      <c r="T77" s="484">
        <f t="shared" si="110"/>
        <v>0</v>
      </c>
      <c r="U77" s="484">
        <f t="shared" si="110"/>
        <v>0</v>
      </c>
      <c r="V77" s="484">
        <f t="shared" si="110"/>
        <v>0</v>
      </c>
      <c r="W77" s="484">
        <f t="shared" si="110"/>
        <v>0</v>
      </c>
      <c r="X77" s="484">
        <f t="shared" si="110"/>
        <v>0</v>
      </c>
      <c r="Y77" s="484">
        <f t="shared" si="110"/>
        <v>0</v>
      </c>
      <c r="Z77" s="484">
        <f t="shared" si="110"/>
        <v>0</v>
      </c>
      <c r="AA77" s="484">
        <f t="shared" si="110"/>
        <v>0</v>
      </c>
      <c r="AB77" s="484">
        <f t="shared" si="110"/>
        <v>0</v>
      </c>
      <c r="AC77" s="484">
        <f t="shared" si="110"/>
        <v>0</v>
      </c>
      <c r="AD77" s="485">
        <f t="shared" ref="AD77:AV77" si="112">SUM(AD78:AD82)</f>
        <v>0</v>
      </c>
      <c r="AE77" s="486">
        <f t="shared" si="112"/>
        <v>0</v>
      </c>
      <c r="AF77" s="484">
        <f t="shared" si="112"/>
        <v>0</v>
      </c>
      <c r="AG77" s="484">
        <f t="shared" si="112"/>
        <v>0</v>
      </c>
      <c r="AH77" s="484">
        <f t="shared" si="112"/>
        <v>0</v>
      </c>
      <c r="AI77" s="484">
        <f t="shared" si="112"/>
        <v>0</v>
      </c>
      <c r="AJ77" s="484">
        <f t="shared" si="112"/>
        <v>0</v>
      </c>
      <c r="AK77" s="484">
        <f t="shared" si="112"/>
        <v>0</v>
      </c>
      <c r="AL77" s="484">
        <f t="shared" si="112"/>
        <v>0</v>
      </c>
      <c r="AM77" s="484">
        <f t="shared" si="112"/>
        <v>0</v>
      </c>
      <c r="AN77" s="484">
        <f t="shared" si="112"/>
        <v>0</v>
      </c>
      <c r="AO77" s="484">
        <f t="shared" si="112"/>
        <v>0</v>
      </c>
      <c r="AP77" s="485">
        <f t="shared" si="112"/>
        <v>0</v>
      </c>
      <c r="AQ77" s="486">
        <f t="shared" si="112"/>
        <v>0</v>
      </c>
      <c r="AR77" s="484">
        <f t="shared" si="112"/>
        <v>0</v>
      </c>
      <c r="AS77" s="484">
        <f t="shared" si="112"/>
        <v>0</v>
      </c>
      <c r="AT77" s="484">
        <f t="shared" si="112"/>
        <v>0</v>
      </c>
      <c r="AU77" s="484">
        <f t="shared" si="112"/>
        <v>0</v>
      </c>
      <c r="AV77" s="484">
        <f t="shared" si="112"/>
        <v>0</v>
      </c>
      <c r="AW77" s="443">
        <f t="shared" si="8"/>
        <v>0</v>
      </c>
      <c r="AX77" s="444">
        <f t="shared" si="9"/>
        <v>0</v>
      </c>
      <c r="AY77" s="445">
        <f t="shared" si="4"/>
        <v>0</v>
      </c>
    </row>
    <row r="78" spans="1:51" s="4" customFormat="1" ht="15" hidden="1" customHeight="1" x14ac:dyDescent="0.2">
      <c r="A78" s="151"/>
      <c r="B78" s="465"/>
      <c r="C78" s="381"/>
      <c r="D78" s="381"/>
      <c r="E78" s="207"/>
      <c r="F78" s="371">
        <f t="shared" ref="F78:F100" si="113">-E78+G78</f>
        <v>0</v>
      </c>
      <c r="G78" s="249">
        <v>0</v>
      </c>
      <c r="H78" s="220">
        <f t="shared" si="61"/>
        <v>0</v>
      </c>
      <c r="I78" s="206">
        <f>SUM(I79:I83)</f>
        <v>0</v>
      </c>
      <c r="J78" s="371">
        <f t="shared" ref="J78:J100" si="114">-I78+K78</f>
        <v>0</v>
      </c>
      <c r="K78" s="249">
        <v>0</v>
      </c>
      <c r="L78" s="206">
        <f>SUM(L79:L83)</f>
        <v>0</v>
      </c>
      <c r="M78" s="249"/>
      <c r="N78" s="235">
        <f>+IFERROR(VLOOKUP(B77,Sheet1!B:D,2,FALSE),0)</f>
        <v>0</v>
      </c>
      <c r="O78" s="220">
        <f>+IFERROR(VLOOKUP(B77,Sheet1!B:D,3,FALSE)+VLOOKUP(B77,Sheet1!B:E,4,FALSE),0)</f>
        <v>0</v>
      </c>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8"/>
        <v>0</v>
      </c>
      <c r="AX78" s="444">
        <f t="shared" si="9"/>
        <v>0</v>
      </c>
      <c r="AY78" s="445">
        <f t="shared" si="4"/>
        <v>0</v>
      </c>
    </row>
    <row r="79" spans="1:51" s="4" customFormat="1" ht="15" hidden="1" customHeight="1" x14ac:dyDescent="0.2">
      <c r="A79" s="151"/>
      <c r="B79" s="465"/>
      <c r="C79" s="382"/>
      <c r="D79" s="382"/>
      <c r="E79" s="343"/>
      <c r="F79" s="371">
        <f t="shared" si="113"/>
        <v>0</v>
      </c>
      <c r="G79" s="249">
        <v>0</v>
      </c>
      <c r="H79" s="220">
        <f t="shared" si="61"/>
        <v>0</v>
      </c>
      <c r="I79" s="206">
        <f>SUM(I80:I84)</f>
        <v>0</v>
      </c>
      <c r="J79" s="371">
        <f t="shared" si="114"/>
        <v>0</v>
      </c>
      <c r="K79" s="249">
        <v>0</v>
      </c>
      <c r="L79" s="206">
        <f>SUM(L80:L84)</f>
        <v>0</v>
      </c>
      <c r="M79" s="256"/>
      <c r="N79" s="266"/>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hidden="1" customHeight="1" x14ac:dyDescent="0.2">
      <c r="A80" s="151"/>
      <c r="B80" s="465"/>
      <c r="C80" s="382"/>
      <c r="D80" s="382"/>
      <c r="E80" s="207"/>
      <c r="F80" s="371">
        <f>-E80+G80</f>
        <v>0</v>
      </c>
      <c r="G80" s="249">
        <v>0</v>
      </c>
      <c r="H80" s="220">
        <f t="shared" si="61"/>
        <v>0</v>
      </c>
      <c r="I80" s="206">
        <f>SUM(I81:I85)</f>
        <v>0</v>
      </c>
      <c r="J80" s="371">
        <f t="shared" si="114"/>
        <v>0</v>
      </c>
      <c r="K80" s="249">
        <v>0</v>
      </c>
      <c r="L80" s="206">
        <f>SUM(L81:L85)</f>
        <v>0</v>
      </c>
      <c r="M80" s="256"/>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t="s">
        <v>243</v>
      </c>
      <c r="D81" s="382"/>
      <c r="E81" s="343"/>
      <c r="F81" s="371">
        <f>-E81+G81</f>
        <v>0</v>
      </c>
      <c r="G81" s="384">
        <v>0</v>
      </c>
      <c r="H81" s="220">
        <f t="shared" si="61"/>
        <v>0</v>
      </c>
      <c r="I81" s="206">
        <f>SUM(I82:I86)</f>
        <v>0</v>
      </c>
      <c r="J81" s="371">
        <f>-I81+K81</f>
        <v>0</v>
      </c>
      <c r="K81" s="384">
        <v>0</v>
      </c>
      <c r="L81" s="234"/>
      <c r="M81" s="384"/>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SUM(P81:AV81)</f>
        <v>0</v>
      </c>
      <c r="AX81" s="444">
        <f>+AW81+N81</f>
        <v>0</v>
      </c>
      <c r="AY81" s="445">
        <f>+G81-AX81</f>
        <v>0</v>
      </c>
    </row>
    <row r="82" spans="1:51" s="4" customFormat="1" ht="15" hidden="1" customHeight="1" thickBot="1" x14ac:dyDescent="0.25">
      <c r="A82" s="509"/>
      <c r="B82" s="473"/>
      <c r="C82" s="387"/>
      <c r="D82" s="508"/>
      <c r="E82" s="385"/>
      <c r="F82" s="371">
        <f>-E82+G82</f>
        <v>0</v>
      </c>
      <c r="G82" s="386"/>
      <c r="H82" s="226">
        <f t="shared" si="61"/>
        <v>0</v>
      </c>
      <c r="I82" s="229">
        <f>SUM(I83:I87)</f>
        <v>0</v>
      </c>
      <c r="J82" s="507">
        <f>-I82+K82</f>
        <v>0</v>
      </c>
      <c r="K82" s="504"/>
      <c r="L82" s="506"/>
      <c r="M82" s="504"/>
      <c r="N82" s="505"/>
      <c r="O82" s="383"/>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8"/>
        <v>0</v>
      </c>
      <c r="AX82" s="444">
        <f t="shared" si="9"/>
        <v>0</v>
      </c>
      <c r="AY82" s="445">
        <f t="shared" si="4"/>
        <v>0</v>
      </c>
    </row>
    <row r="83" spans="1:51" s="24" customFormat="1" ht="15" hidden="1" customHeight="1" x14ac:dyDescent="0.2">
      <c r="A83" s="196"/>
      <c r="B83" s="464"/>
      <c r="C83" s="168"/>
      <c r="D83" s="168"/>
      <c r="E83" s="321">
        <f t="shared" ref="E83:L83" si="115">SUM(E84:E85)</f>
        <v>0</v>
      </c>
      <c r="F83" s="435">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3">
        <f>SUM(P84:P85)</f>
        <v>0</v>
      </c>
      <c r="Q83" s="484">
        <f>SUM(Q84:Q85)</f>
        <v>0</v>
      </c>
      <c r="R83" s="485">
        <f t="shared" ref="R83:X83" si="116">SUM(R84:R85)</f>
        <v>0</v>
      </c>
      <c r="S83" s="486">
        <f t="shared" si="116"/>
        <v>0</v>
      </c>
      <c r="T83" s="484">
        <f t="shared" si="116"/>
        <v>0</v>
      </c>
      <c r="U83" s="484">
        <f t="shared" si="116"/>
        <v>0</v>
      </c>
      <c r="V83" s="484">
        <f t="shared" si="116"/>
        <v>0</v>
      </c>
      <c r="W83" s="484">
        <f t="shared" si="116"/>
        <v>0</v>
      </c>
      <c r="X83" s="484">
        <f t="shared" si="116"/>
        <v>0</v>
      </c>
      <c r="Y83" s="484">
        <f t="shared" ref="Y83:AC83" si="117">SUM(Y84:Y85)</f>
        <v>0</v>
      </c>
      <c r="Z83" s="484">
        <f t="shared" si="117"/>
        <v>0</v>
      </c>
      <c r="AA83" s="484">
        <f t="shared" si="117"/>
        <v>0</v>
      </c>
      <c r="AB83" s="484">
        <f t="shared" si="117"/>
        <v>0</v>
      </c>
      <c r="AC83" s="484">
        <f t="shared" si="117"/>
        <v>0</v>
      </c>
      <c r="AD83" s="485">
        <f t="shared" ref="AD83" si="118">SUM(AD84:AD85)</f>
        <v>0</v>
      </c>
      <c r="AE83" s="486">
        <f t="shared" ref="AE83" si="119">SUM(AE84:AE85)</f>
        <v>0</v>
      </c>
      <c r="AF83" s="484">
        <f t="shared" ref="AF83" si="120">SUM(AF84:AF85)</f>
        <v>0</v>
      </c>
      <c r="AG83" s="484">
        <f t="shared" ref="AG83" si="121">SUM(AG84:AG85)</f>
        <v>0</v>
      </c>
      <c r="AH83" s="484">
        <f t="shared" ref="AH83" si="122">SUM(AH84:AH85)</f>
        <v>0</v>
      </c>
      <c r="AI83" s="484">
        <f t="shared" ref="AI83" si="123">SUM(AI84:AI85)</f>
        <v>0</v>
      </c>
      <c r="AJ83" s="484">
        <f t="shared" ref="AJ83" si="124">SUM(AJ84:AJ85)</f>
        <v>0</v>
      </c>
      <c r="AK83" s="484">
        <f t="shared" ref="AK83" si="125">SUM(AK84:AK85)</f>
        <v>0</v>
      </c>
      <c r="AL83" s="484">
        <f t="shared" ref="AL83" si="126">SUM(AL84:AL85)</f>
        <v>0</v>
      </c>
      <c r="AM83" s="484">
        <f t="shared" ref="AM83" si="127">SUM(AM84:AM85)</f>
        <v>0</v>
      </c>
      <c r="AN83" s="484">
        <f t="shared" ref="AN83" si="128">SUM(AN84:AN85)</f>
        <v>0</v>
      </c>
      <c r="AO83" s="484">
        <f t="shared" ref="AO83" si="129">SUM(AO84:AO85)</f>
        <v>0</v>
      </c>
      <c r="AP83" s="485">
        <f t="shared" ref="AP83" si="130">SUM(AP84:AP85)</f>
        <v>0</v>
      </c>
      <c r="AQ83" s="486">
        <f t="shared" ref="AQ83" si="131">SUM(AQ84:AQ85)</f>
        <v>0</v>
      </c>
      <c r="AR83" s="484">
        <f t="shared" ref="AR83" si="132">SUM(AR84:AR85)</f>
        <v>0</v>
      </c>
      <c r="AS83" s="484">
        <f t="shared" ref="AS83" si="133">SUM(AS84:AS85)</f>
        <v>0</v>
      </c>
      <c r="AT83" s="484">
        <f t="shared" ref="AT83" si="134">SUM(AT84:AT85)</f>
        <v>0</v>
      </c>
      <c r="AU83" s="484">
        <f t="shared" ref="AU83" si="135">SUM(AU84:AU85)</f>
        <v>0</v>
      </c>
      <c r="AV83" s="484">
        <f t="shared" ref="AV83" si="136">SUM(AV84:AV85)</f>
        <v>0</v>
      </c>
      <c r="AW83" s="443">
        <f t="shared" si="8"/>
        <v>0</v>
      </c>
      <c r="AX83" s="444">
        <f t="shared" si="9"/>
        <v>0</v>
      </c>
      <c r="AY83" s="445">
        <f t="shared" si="4"/>
        <v>0</v>
      </c>
    </row>
    <row r="84" spans="1:51" s="4" customFormat="1" ht="15" hidden="1" customHeight="1" x14ac:dyDescent="0.2">
      <c r="A84" s="151"/>
      <c r="B84" s="465"/>
      <c r="C84" s="273"/>
      <c r="D84" s="273"/>
      <c r="E84" s="207"/>
      <c r="F84" s="371">
        <f t="shared" si="113"/>
        <v>0</v>
      </c>
      <c r="G84" s="249">
        <v>0</v>
      </c>
      <c r="H84" s="220">
        <f t="shared" si="61"/>
        <v>0</v>
      </c>
      <c r="I84" s="231"/>
      <c r="J84" s="371">
        <f t="shared" si="114"/>
        <v>0</v>
      </c>
      <c r="K84" s="249">
        <v>0</v>
      </c>
      <c r="L84" s="232"/>
      <c r="M84" s="249"/>
      <c r="N84" s="235">
        <f>+IFERROR(VLOOKUP(B83,Sheet1!B:D,2,FALSE),0)</f>
        <v>0</v>
      </c>
      <c r="O84" s="220">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8"/>
        <v>0</v>
      </c>
      <c r="AX84" s="444">
        <f t="shared" si="9"/>
        <v>0</v>
      </c>
      <c r="AY84" s="445">
        <f t="shared" si="4"/>
        <v>0</v>
      </c>
    </row>
    <row r="85" spans="1:51" s="4" customFormat="1" ht="15" hidden="1" customHeight="1" thickBot="1" x14ac:dyDescent="0.25">
      <c r="A85" s="169"/>
      <c r="B85" s="463"/>
      <c r="C85" s="274"/>
      <c r="D85" s="274"/>
      <c r="E85" s="205"/>
      <c r="F85" s="371">
        <f t="shared" si="113"/>
        <v>0</v>
      </c>
      <c r="G85" s="277">
        <v>0</v>
      </c>
      <c r="H85" s="226">
        <f t="shared" si="61"/>
        <v>0</v>
      </c>
      <c r="I85" s="227"/>
      <c r="J85" s="371">
        <f t="shared" si="114"/>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8"/>
        <v>0</v>
      </c>
      <c r="AX85" s="444">
        <f t="shared" si="9"/>
        <v>0</v>
      </c>
      <c r="AY85" s="445">
        <f t="shared" si="4"/>
        <v>0</v>
      </c>
    </row>
    <row r="86" spans="1:51" s="24" customFormat="1" ht="15" hidden="1" customHeight="1" x14ac:dyDescent="0.2">
      <c r="A86" s="196"/>
      <c r="B86" s="464"/>
      <c r="C86" s="168"/>
      <c r="D86" s="168"/>
      <c r="E86" s="321">
        <f t="shared" ref="E86:L86" si="137">SUM(E87:E88)</f>
        <v>0</v>
      </c>
      <c r="F86" s="435">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3">
        <f>SUM(P87:P88)</f>
        <v>0</v>
      </c>
      <c r="Q86" s="484">
        <f>SUM(Q87:Q88)</f>
        <v>0</v>
      </c>
      <c r="R86" s="485">
        <f t="shared" ref="R86:X86" si="138">SUM(R87:R88)</f>
        <v>0</v>
      </c>
      <c r="S86" s="486">
        <f t="shared" si="138"/>
        <v>0</v>
      </c>
      <c r="T86" s="484">
        <f t="shared" si="138"/>
        <v>0</v>
      </c>
      <c r="U86" s="484">
        <f t="shared" si="138"/>
        <v>0</v>
      </c>
      <c r="V86" s="484">
        <f t="shared" si="138"/>
        <v>0</v>
      </c>
      <c r="W86" s="484">
        <f t="shared" si="138"/>
        <v>0</v>
      </c>
      <c r="X86" s="484">
        <f t="shared" si="138"/>
        <v>0</v>
      </c>
      <c r="Y86" s="484">
        <f t="shared" ref="Y86:AC86" si="139">SUM(Y87:Y88)</f>
        <v>0</v>
      </c>
      <c r="Z86" s="484">
        <f t="shared" si="139"/>
        <v>0</v>
      </c>
      <c r="AA86" s="484">
        <f t="shared" si="139"/>
        <v>0</v>
      </c>
      <c r="AB86" s="484">
        <f t="shared" si="139"/>
        <v>0</v>
      </c>
      <c r="AC86" s="484">
        <f t="shared" si="139"/>
        <v>0</v>
      </c>
      <c r="AD86" s="485">
        <f t="shared" ref="AD86" si="140">SUM(AD87:AD88)</f>
        <v>0</v>
      </c>
      <c r="AE86" s="486">
        <f t="shared" ref="AE86" si="141">SUM(AE87:AE88)</f>
        <v>0</v>
      </c>
      <c r="AF86" s="484">
        <f t="shared" ref="AF86" si="142">SUM(AF87:AF88)</f>
        <v>0</v>
      </c>
      <c r="AG86" s="484">
        <f t="shared" ref="AG86" si="143">SUM(AG87:AG88)</f>
        <v>0</v>
      </c>
      <c r="AH86" s="484">
        <f t="shared" ref="AH86" si="144">SUM(AH87:AH88)</f>
        <v>0</v>
      </c>
      <c r="AI86" s="484">
        <f t="shared" ref="AI86" si="145">SUM(AI87:AI88)</f>
        <v>0</v>
      </c>
      <c r="AJ86" s="484">
        <f t="shared" ref="AJ86" si="146">SUM(AJ87:AJ88)</f>
        <v>0</v>
      </c>
      <c r="AK86" s="484">
        <f t="shared" ref="AK86" si="147">SUM(AK87:AK88)</f>
        <v>0</v>
      </c>
      <c r="AL86" s="484">
        <f t="shared" ref="AL86" si="148">SUM(AL87:AL88)</f>
        <v>0</v>
      </c>
      <c r="AM86" s="484">
        <f t="shared" ref="AM86" si="149">SUM(AM87:AM88)</f>
        <v>0</v>
      </c>
      <c r="AN86" s="484">
        <f t="shared" ref="AN86" si="150">SUM(AN87:AN88)</f>
        <v>0</v>
      </c>
      <c r="AO86" s="484">
        <f t="shared" ref="AO86" si="151">SUM(AO87:AO88)</f>
        <v>0</v>
      </c>
      <c r="AP86" s="485">
        <f t="shared" ref="AP86" si="152">SUM(AP87:AP88)</f>
        <v>0</v>
      </c>
      <c r="AQ86" s="486">
        <f t="shared" ref="AQ86" si="153">SUM(AQ87:AQ88)</f>
        <v>0</v>
      </c>
      <c r="AR86" s="484">
        <f t="shared" ref="AR86" si="154">SUM(AR87:AR88)</f>
        <v>0</v>
      </c>
      <c r="AS86" s="484">
        <f t="shared" ref="AS86" si="155">SUM(AS87:AS88)</f>
        <v>0</v>
      </c>
      <c r="AT86" s="484">
        <f t="shared" ref="AT86" si="156">SUM(AT87:AT88)</f>
        <v>0</v>
      </c>
      <c r="AU86" s="484">
        <f t="shared" ref="AU86" si="157">SUM(AU87:AU88)</f>
        <v>0</v>
      </c>
      <c r="AV86" s="484">
        <f t="shared" ref="AV86" si="158">SUM(AV87:AV88)</f>
        <v>0</v>
      </c>
      <c r="AW86" s="443">
        <f t="shared" si="8"/>
        <v>0</v>
      </c>
      <c r="AX86" s="444">
        <f t="shared" si="9"/>
        <v>0</v>
      </c>
      <c r="AY86" s="445">
        <f t="shared" si="4"/>
        <v>0</v>
      </c>
    </row>
    <row r="87" spans="1:51" s="4" customFormat="1" ht="15" hidden="1" customHeight="1" x14ac:dyDescent="0.2">
      <c r="A87" s="151"/>
      <c r="B87" s="465"/>
      <c r="C87" s="273"/>
      <c r="D87" s="273"/>
      <c r="E87" s="207"/>
      <c r="F87" s="371">
        <f t="shared" si="113"/>
        <v>0</v>
      </c>
      <c r="G87" s="249">
        <v>0</v>
      </c>
      <c r="H87" s="220">
        <f t="shared" si="61"/>
        <v>0</v>
      </c>
      <c r="I87" s="231"/>
      <c r="J87" s="371">
        <f t="shared" si="114"/>
        <v>0</v>
      </c>
      <c r="K87" s="249">
        <v>0</v>
      </c>
      <c r="L87" s="232"/>
      <c r="M87" s="249"/>
      <c r="N87" s="235">
        <f>+IFERROR(VLOOKUP(B86,Sheet1!B:D,2,FALSE),0)</f>
        <v>0</v>
      </c>
      <c r="O87" s="220">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8"/>
        <v>0</v>
      </c>
      <c r="AX87" s="444">
        <f t="shared" si="9"/>
        <v>0</v>
      </c>
      <c r="AY87" s="445">
        <f t="shared" si="4"/>
        <v>0</v>
      </c>
    </row>
    <row r="88" spans="1:51" s="4" customFormat="1" ht="15" hidden="1" customHeight="1" thickBot="1" x14ac:dyDescent="0.25">
      <c r="A88" s="169"/>
      <c r="B88" s="463"/>
      <c r="C88" s="274"/>
      <c r="D88" s="274"/>
      <c r="E88" s="205"/>
      <c r="F88" s="371">
        <f t="shared" si="113"/>
        <v>0</v>
      </c>
      <c r="G88" s="277">
        <v>0</v>
      </c>
      <c r="H88" s="226">
        <f t="shared" si="61"/>
        <v>0</v>
      </c>
      <c r="I88" s="227"/>
      <c r="J88" s="371">
        <f t="shared" si="114"/>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8"/>
        <v>0</v>
      </c>
      <c r="AX88" s="444">
        <f t="shared" si="9"/>
        <v>0</v>
      </c>
      <c r="AY88" s="445">
        <f t="shared" si="4"/>
        <v>0</v>
      </c>
    </row>
    <row r="89" spans="1:51" s="24" customFormat="1" ht="15" hidden="1" customHeight="1" x14ac:dyDescent="0.2">
      <c r="A89" s="196"/>
      <c r="B89" s="464"/>
      <c r="C89" s="168"/>
      <c r="D89" s="168"/>
      <c r="E89" s="321">
        <f t="shared" ref="E89:L89" si="159">SUM(E90:E91)</f>
        <v>0</v>
      </c>
      <c r="F89" s="435">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3">
        <f>SUM(P90:P91)</f>
        <v>0</v>
      </c>
      <c r="Q89" s="484">
        <f>SUM(Q90:Q91)</f>
        <v>0</v>
      </c>
      <c r="R89" s="485">
        <f t="shared" ref="R89:X89" si="160">SUM(R90:R91)</f>
        <v>0</v>
      </c>
      <c r="S89" s="486">
        <f t="shared" si="160"/>
        <v>0</v>
      </c>
      <c r="T89" s="484">
        <f t="shared" si="160"/>
        <v>0</v>
      </c>
      <c r="U89" s="484">
        <f t="shared" si="160"/>
        <v>0</v>
      </c>
      <c r="V89" s="484">
        <f t="shared" si="160"/>
        <v>0</v>
      </c>
      <c r="W89" s="484">
        <f t="shared" si="160"/>
        <v>0</v>
      </c>
      <c r="X89" s="484">
        <f t="shared" si="160"/>
        <v>0</v>
      </c>
      <c r="Y89" s="484">
        <f t="shared" ref="Y89:AC89" si="161">SUM(Y90:Y91)</f>
        <v>0</v>
      </c>
      <c r="Z89" s="484">
        <f t="shared" si="161"/>
        <v>0</v>
      </c>
      <c r="AA89" s="484">
        <f t="shared" si="161"/>
        <v>0</v>
      </c>
      <c r="AB89" s="484">
        <f t="shared" si="161"/>
        <v>0</v>
      </c>
      <c r="AC89" s="484">
        <f t="shared" si="161"/>
        <v>0</v>
      </c>
      <c r="AD89" s="485">
        <f t="shared" ref="AD89" si="162">SUM(AD90:AD91)</f>
        <v>0</v>
      </c>
      <c r="AE89" s="486">
        <f t="shared" ref="AE89" si="163">SUM(AE90:AE91)</f>
        <v>0</v>
      </c>
      <c r="AF89" s="484">
        <f t="shared" ref="AF89" si="164">SUM(AF90:AF91)</f>
        <v>0</v>
      </c>
      <c r="AG89" s="484">
        <f t="shared" ref="AG89" si="165">SUM(AG90:AG91)</f>
        <v>0</v>
      </c>
      <c r="AH89" s="484">
        <f t="shared" ref="AH89" si="166">SUM(AH90:AH91)</f>
        <v>0</v>
      </c>
      <c r="AI89" s="484">
        <f t="shared" ref="AI89" si="167">SUM(AI90:AI91)</f>
        <v>0</v>
      </c>
      <c r="AJ89" s="484">
        <f t="shared" ref="AJ89" si="168">SUM(AJ90:AJ91)</f>
        <v>0</v>
      </c>
      <c r="AK89" s="484">
        <f t="shared" ref="AK89" si="169">SUM(AK90:AK91)</f>
        <v>0</v>
      </c>
      <c r="AL89" s="484">
        <f t="shared" ref="AL89" si="170">SUM(AL90:AL91)</f>
        <v>0</v>
      </c>
      <c r="AM89" s="484">
        <f t="shared" ref="AM89" si="171">SUM(AM90:AM91)</f>
        <v>0</v>
      </c>
      <c r="AN89" s="484">
        <f t="shared" ref="AN89" si="172">SUM(AN90:AN91)</f>
        <v>0</v>
      </c>
      <c r="AO89" s="484">
        <f t="shared" ref="AO89" si="173">SUM(AO90:AO91)</f>
        <v>0</v>
      </c>
      <c r="AP89" s="485">
        <f t="shared" ref="AP89" si="174">SUM(AP90:AP91)</f>
        <v>0</v>
      </c>
      <c r="AQ89" s="486">
        <f t="shared" ref="AQ89" si="175">SUM(AQ90:AQ91)</f>
        <v>0</v>
      </c>
      <c r="AR89" s="484">
        <f t="shared" ref="AR89" si="176">SUM(AR90:AR91)</f>
        <v>0</v>
      </c>
      <c r="AS89" s="484">
        <f t="shared" ref="AS89" si="177">SUM(AS90:AS91)</f>
        <v>0</v>
      </c>
      <c r="AT89" s="484">
        <f t="shared" ref="AT89" si="178">SUM(AT90:AT91)</f>
        <v>0</v>
      </c>
      <c r="AU89" s="484">
        <f t="shared" ref="AU89" si="179">SUM(AU90:AU91)</f>
        <v>0</v>
      </c>
      <c r="AV89" s="484">
        <f t="shared" ref="AV89" si="180">SUM(AV90:AV91)</f>
        <v>0</v>
      </c>
      <c r="AW89" s="443">
        <f t="shared" si="8"/>
        <v>0</v>
      </c>
      <c r="AX89" s="444">
        <f t="shared" si="9"/>
        <v>0</v>
      </c>
      <c r="AY89" s="445">
        <f t="shared" si="4"/>
        <v>0</v>
      </c>
    </row>
    <row r="90" spans="1:51" s="4" customFormat="1" ht="15" hidden="1" customHeight="1" x14ac:dyDescent="0.2">
      <c r="A90" s="150"/>
      <c r="B90" s="461"/>
      <c r="C90" s="273"/>
      <c r="D90" s="273"/>
      <c r="E90" s="207"/>
      <c r="F90" s="371">
        <f t="shared" si="113"/>
        <v>0</v>
      </c>
      <c r="G90" s="249">
        <v>0</v>
      </c>
      <c r="H90" s="220">
        <f t="shared" si="61"/>
        <v>0</v>
      </c>
      <c r="I90" s="231"/>
      <c r="J90" s="371">
        <f t="shared" si="114"/>
        <v>0</v>
      </c>
      <c r="K90" s="249">
        <v>0</v>
      </c>
      <c r="L90" s="232"/>
      <c r="M90" s="249"/>
      <c r="N90" s="235">
        <f>+IFERROR(VLOOKUP(B89,Sheet1!B:D,2,FALSE),0)</f>
        <v>0</v>
      </c>
      <c r="O90" s="220">
        <f>+IFERROR(VLOOKUP(B89,Sheet1!B:D,3,FALSE)+VLOOKUP(B89,Sheet1!B:E,4,FALSE),0)</f>
        <v>0</v>
      </c>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8"/>
        <v>0</v>
      </c>
      <c r="AX90" s="444">
        <f t="shared" si="9"/>
        <v>0</v>
      </c>
      <c r="AY90" s="445">
        <f t="shared" si="4"/>
        <v>0</v>
      </c>
    </row>
    <row r="91" spans="1:51" s="4" customFormat="1" ht="15" hidden="1" customHeight="1" thickBot="1" x14ac:dyDescent="0.25">
      <c r="A91" s="169"/>
      <c r="B91" s="463"/>
      <c r="C91" s="274"/>
      <c r="D91" s="274"/>
      <c r="E91" s="205"/>
      <c r="F91" s="371">
        <f t="shared" si="113"/>
        <v>0</v>
      </c>
      <c r="G91" s="277">
        <v>0</v>
      </c>
      <c r="H91" s="226">
        <f t="shared" si="61"/>
        <v>0</v>
      </c>
      <c r="I91" s="227"/>
      <c r="J91" s="371">
        <f t="shared" si="114"/>
        <v>0</v>
      </c>
      <c r="K91" s="277">
        <v>0</v>
      </c>
      <c r="L91" s="228"/>
      <c r="M91" s="277"/>
      <c r="N91" s="267"/>
      <c r="O91" s="267"/>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8"/>
        <v>0</v>
      </c>
      <c r="AX91" s="444">
        <f t="shared" si="9"/>
        <v>0</v>
      </c>
      <c r="AY91" s="445">
        <f t="shared" si="4"/>
        <v>0</v>
      </c>
    </row>
    <row r="92" spans="1:51" s="24" customFormat="1" ht="15" hidden="1" customHeight="1" x14ac:dyDescent="0.2">
      <c r="A92" s="196"/>
      <c r="B92" s="464"/>
      <c r="C92" s="168"/>
      <c r="D92" s="168"/>
      <c r="E92" s="321">
        <f t="shared" ref="E92:L92" si="181">SUM(E93:E94)</f>
        <v>0</v>
      </c>
      <c r="F92" s="435">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3">
        <f>SUM(P93:P94)</f>
        <v>0</v>
      </c>
      <c r="Q92" s="484">
        <f>SUM(Q93:Q94)</f>
        <v>0</v>
      </c>
      <c r="R92" s="485">
        <f t="shared" ref="R92:X92" si="182">SUM(R93:R94)</f>
        <v>0</v>
      </c>
      <c r="S92" s="486">
        <f t="shared" si="182"/>
        <v>0</v>
      </c>
      <c r="T92" s="484">
        <f t="shared" si="182"/>
        <v>0</v>
      </c>
      <c r="U92" s="484">
        <f t="shared" si="182"/>
        <v>0</v>
      </c>
      <c r="V92" s="484">
        <f t="shared" si="182"/>
        <v>0</v>
      </c>
      <c r="W92" s="484">
        <f t="shared" si="182"/>
        <v>0</v>
      </c>
      <c r="X92" s="484">
        <f t="shared" si="182"/>
        <v>0</v>
      </c>
      <c r="Y92" s="484">
        <f t="shared" ref="Y92:AC92" si="183">SUM(Y93:Y94)</f>
        <v>0</v>
      </c>
      <c r="Z92" s="484">
        <f t="shared" si="183"/>
        <v>0</v>
      </c>
      <c r="AA92" s="484">
        <f t="shared" si="183"/>
        <v>0</v>
      </c>
      <c r="AB92" s="484">
        <f t="shared" si="183"/>
        <v>0</v>
      </c>
      <c r="AC92" s="484">
        <f t="shared" si="183"/>
        <v>0</v>
      </c>
      <c r="AD92" s="485">
        <f t="shared" ref="AD92" si="184">SUM(AD93:AD94)</f>
        <v>0</v>
      </c>
      <c r="AE92" s="486">
        <f t="shared" ref="AE92" si="185">SUM(AE93:AE94)</f>
        <v>0</v>
      </c>
      <c r="AF92" s="484">
        <f t="shared" ref="AF92" si="186">SUM(AF93:AF94)</f>
        <v>0</v>
      </c>
      <c r="AG92" s="484">
        <f t="shared" ref="AG92" si="187">SUM(AG93:AG94)</f>
        <v>0</v>
      </c>
      <c r="AH92" s="484">
        <f t="shared" ref="AH92" si="188">SUM(AH93:AH94)</f>
        <v>0</v>
      </c>
      <c r="AI92" s="484">
        <f t="shared" ref="AI92" si="189">SUM(AI93:AI94)</f>
        <v>0</v>
      </c>
      <c r="AJ92" s="484">
        <f t="shared" ref="AJ92" si="190">SUM(AJ93:AJ94)</f>
        <v>0</v>
      </c>
      <c r="AK92" s="484">
        <f t="shared" ref="AK92" si="191">SUM(AK93:AK94)</f>
        <v>0</v>
      </c>
      <c r="AL92" s="484">
        <f t="shared" ref="AL92" si="192">SUM(AL93:AL94)</f>
        <v>0</v>
      </c>
      <c r="AM92" s="484">
        <f t="shared" ref="AM92" si="193">SUM(AM93:AM94)</f>
        <v>0</v>
      </c>
      <c r="AN92" s="484">
        <f t="shared" ref="AN92" si="194">SUM(AN93:AN94)</f>
        <v>0</v>
      </c>
      <c r="AO92" s="484">
        <f t="shared" ref="AO92" si="195">SUM(AO93:AO94)</f>
        <v>0</v>
      </c>
      <c r="AP92" s="485">
        <f t="shared" ref="AP92" si="196">SUM(AP93:AP94)</f>
        <v>0</v>
      </c>
      <c r="AQ92" s="486">
        <f t="shared" ref="AQ92" si="197">SUM(AQ93:AQ94)</f>
        <v>0</v>
      </c>
      <c r="AR92" s="484">
        <f t="shared" ref="AR92" si="198">SUM(AR93:AR94)</f>
        <v>0</v>
      </c>
      <c r="AS92" s="484">
        <f t="shared" ref="AS92" si="199">SUM(AS93:AS94)</f>
        <v>0</v>
      </c>
      <c r="AT92" s="484">
        <f t="shared" ref="AT92" si="200">SUM(AT93:AT94)</f>
        <v>0</v>
      </c>
      <c r="AU92" s="484">
        <f t="shared" ref="AU92" si="201">SUM(AU93:AU94)</f>
        <v>0</v>
      </c>
      <c r="AV92" s="484">
        <f t="shared" ref="AV92" si="202">SUM(AV93:AV94)</f>
        <v>0</v>
      </c>
      <c r="AW92" s="443">
        <f t="shared" si="8"/>
        <v>0</v>
      </c>
      <c r="AX92" s="444">
        <f t="shared" si="9"/>
        <v>0</v>
      </c>
      <c r="AY92" s="445">
        <f t="shared" si="4"/>
        <v>0</v>
      </c>
    </row>
    <row r="93" spans="1:51" s="4" customFormat="1" ht="15" hidden="1" customHeight="1" x14ac:dyDescent="0.2">
      <c r="A93" s="150"/>
      <c r="B93" s="461"/>
      <c r="C93" s="273"/>
      <c r="D93" s="273"/>
      <c r="E93" s="207"/>
      <c r="F93" s="371">
        <f t="shared" si="113"/>
        <v>0</v>
      </c>
      <c r="G93" s="249">
        <v>0</v>
      </c>
      <c r="H93" s="220">
        <f t="shared" si="61"/>
        <v>0</v>
      </c>
      <c r="I93" s="231"/>
      <c r="J93" s="371">
        <f t="shared" si="114"/>
        <v>0</v>
      </c>
      <c r="K93" s="249">
        <v>0</v>
      </c>
      <c r="L93" s="232"/>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8"/>
        <v>0</v>
      </c>
      <c r="AX93" s="444">
        <f t="shared" si="9"/>
        <v>0</v>
      </c>
      <c r="AY93" s="445">
        <f t="shared" si="4"/>
        <v>0</v>
      </c>
    </row>
    <row r="94" spans="1:51" s="4" customFormat="1" ht="15" hidden="1" customHeight="1" thickBot="1" x14ac:dyDescent="0.25">
      <c r="A94" s="169"/>
      <c r="B94" s="463"/>
      <c r="C94" s="274"/>
      <c r="D94" s="274"/>
      <c r="E94" s="205"/>
      <c r="F94" s="371">
        <f t="shared" si="113"/>
        <v>0</v>
      </c>
      <c r="G94" s="277">
        <v>0</v>
      </c>
      <c r="H94" s="226">
        <f t="shared" si="61"/>
        <v>0</v>
      </c>
      <c r="I94" s="227"/>
      <c r="J94" s="371">
        <f t="shared" si="114"/>
        <v>0</v>
      </c>
      <c r="K94" s="277">
        <v>0</v>
      </c>
      <c r="L94" s="228"/>
      <c r="M94" s="277"/>
      <c r="N94" s="267"/>
      <c r="O94" s="267"/>
      <c r="P94" s="365"/>
      <c r="Q94" s="366"/>
      <c r="R94" s="405"/>
      <c r="S94" s="415"/>
      <c r="T94" s="366"/>
      <c r="U94" s="366"/>
      <c r="V94" s="366"/>
      <c r="W94" s="366"/>
      <c r="X94" s="366"/>
      <c r="Y94" s="366"/>
      <c r="Z94" s="366"/>
      <c r="AA94" s="366"/>
      <c r="AB94" s="366"/>
      <c r="AC94" s="366"/>
      <c r="AD94" s="405"/>
      <c r="AE94" s="415"/>
      <c r="AF94" s="366"/>
      <c r="AG94" s="366"/>
      <c r="AH94" s="366"/>
      <c r="AI94" s="366"/>
      <c r="AJ94" s="366"/>
      <c r="AK94" s="366"/>
      <c r="AL94" s="366"/>
      <c r="AM94" s="366"/>
      <c r="AN94" s="366"/>
      <c r="AO94" s="366"/>
      <c r="AP94" s="405"/>
      <c r="AQ94" s="415"/>
      <c r="AR94" s="366"/>
      <c r="AS94" s="366"/>
      <c r="AT94" s="366"/>
      <c r="AU94" s="366"/>
      <c r="AV94" s="366"/>
      <c r="AW94" s="443">
        <f t="shared" si="8"/>
        <v>0</v>
      </c>
      <c r="AX94" s="444">
        <f t="shared" si="9"/>
        <v>0</v>
      </c>
      <c r="AY94" s="445">
        <f t="shared" si="4"/>
        <v>0</v>
      </c>
    </row>
    <row r="95" spans="1:51" s="24" customFormat="1" ht="15" hidden="1" customHeight="1" x14ac:dyDescent="0.2">
      <c r="A95" s="196"/>
      <c r="B95" s="464"/>
      <c r="C95" s="168"/>
      <c r="D95" s="168"/>
      <c r="E95" s="321">
        <f t="shared" ref="E95:L95" si="203">SUM(E96:E97)</f>
        <v>0</v>
      </c>
      <c r="F95" s="435">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3">
        <f>SUM(P96:P97)</f>
        <v>0</v>
      </c>
      <c r="Q95" s="484">
        <f>SUM(Q96:Q97)</f>
        <v>0</v>
      </c>
      <c r="R95" s="485">
        <f t="shared" ref="R95:X95" si="204">SUM(R96:R97)</f>
        <v>0</v>
      </c>
      <c r="S95" s="486">
        <f t="shared" si="204"/>
        <v>0</v>
      </c>
      <c r="T95" s="484">
        <f t="shared" si="204"/>
        <v>0</v>
      </c>
      <c r="U95" s="484">
        <f t="shared" si="204"/>
        <v>0</v>
      </c>
      <c r="V95" s="484">
        <f t="shared" si="204"/>
        <v>0</v>
      </c>
      <c r="W95" s="484">
        <f t="shared" si="204"/>
        <v>0</v>
      </c>
      <c r="X95" s="484">
        <f t="shared" si="204"/>
        <v>0</v>
      </c>
      <c r="Y95" s="484">
        <f t="shared" ref="Y95:AC95" si="205">SUM(Y96:Y97)</f>
        <v>0</v>
      </c>
      <c r="Z95" s="484">
        <f t="shared" si="205"/>
        <v>0</v>
      </c>
      <c r="AA95" s="484">
        <f t="shared" si="205"/>
        <v>0</v>
      </c>
      <c r="AB95" s="484">
        <f t="shared" si="205"/>
        <v>0</v>
      </c>
      <c r="AC95" s="484">
        <f t="shared" si="205"/>
        <v>0</v>
      </c>
      <c r="AD95" s="485">
        <f t="shared" ref="AD95" si="206">SUM(AD96:AD97)</f>
        <v>0</v>
      </c>
      <c r="AE95" s="486">
        <f t="shared" ref="AE95" si="207">SUM(AE96:AE97)</f>
        <v>0</v>
      </c>
      <c r="AF95" s="484">
        <f t="shared" ref="AF95" si="208">SUM(AF96:AF97)</f>
        <v>0</v>
      </c>
      <c r="AG95" s="484">
        <f t="shared" ref="AG95" si="209">SUM(AG96:AG97)</f>
        <v>0</v>
      </c>
      <c r="AH95" s="484">
        <f t="shared" ref="AH95" si="210">SUM(AH96:AH97)</f>
        <v>0</v>
      </c>
      <c r="AI95" s="484">
        <f t="shared" ref="AI95" si="211">SUM(AI96:AI97)</f>
        <v>0</v>
      </c>
      <c r="AJ95" s="484">
        <f t="shared" ref="AJ95" si="212">SUM(AJ96:AJ97)</f>
        <v>0</v>
      </c>
      <c r="AK95" s="484">
        <f t="shared" ref="AK95" si="213">SUM(AK96:AK97)</f>
        <v>0</v>
      </c>
      <c r="AL95" s="484">
        <f t="shared" ref="AL95" si="214">SUM(AL96:AL97)</f>
        <v>0</v>
      </c>
      <c r="AM95" s="484">
        <f t="shared" ref="AM95" si="215">SUM(AM96:AM97)</f>
        <v>0</v>
      </c>
      <c r="AN95" s="484">
        <f t="shared" ref="AN95" si="216">SUM(AN96:AN97)</f>
        <v>0</v>
      </c>
      <c r="AO95" s="484">
        <f t="shared" ref="AO95" si="217">SUM(AO96:AO97)</f>
        <v>0</v>
      </c>
      <c r="AP95" s="485">
        <f t="shared" ref="AP95" si="218">SUM(AP96:AP97)</f>
        <v>0</v>
      </c>
      <c r="AQ95" s="486">
        <f t="shared" ref="AQ95" si="219">SUM(AQ96:AQ97)</f>
        <v>0</v>
      </c>
      <c r="AR95" s="484">
        <f t="shared" ref="AR95" si="220">SUM(AR96:AR97)</f>
        <v>0</v>
      </c>
      <c r="AS95" s="484">
        <f t="shared" ref="AS95" si="221">SUM(AS96:AS97)</f>
        <v>0</v>
      </c>
      <c r="AT95" s="484">
        <f t="shared" ref="AT95" si="222">SUM(AT96:AT97)</f>
        <v>0</v>
      </c>
      <c r="AU95" s="484">
        <f t="shared" ref="AU95" si="223">SUM(AU96:AU97)</f>
        <v>0</v>
      </c>
      <c r="AV95" s="484">
        <f t="shared" ref="AV95" si="224">SUM(AV96:AV97)</f>
        <v>0</v>
      </c>
      <c r="AW95" s="443">
        <f t="shared" si="8"/>
        <v>0</v>
      </c>
      <c r="AX95" s="444">
        <f t="shared" si="9"/>
        <v>0</v>
      </c>
      <c r="AY95" s="445">
        <f t="shared" ref="AY95:AY102" si="225">+G95-AX95</f>
        <v>0</v>
      </c>
    </row>
    <row r="96" spans="1:51" s="4" customFormat="1" ht="15" hidden="1" customHeight="1" x14ac:dyDescent="0.2">
      <c r="A96" s="150"/>
      <c r="B96" s="461"/>
      <c r="C96" s="273"/>
      <c r="D96" s="273"/>
      <c r="E96" s="207"/>
      <c r="F96" s="371">
        <f t="shared" si="113"/>
        <v>0</v>
      </c>
      <c r="G96" s="249">
        <v>0</v>
      </c>
      <c r="H96" s="220">
        <f t="shared" si="61"/>
        <v>0</v>
      </c>
      <c r="I96" s="231"/>
      <c r="J96" s="371">
        <f t="shared" si="114"/>
        <v>0</v>
      </c>
      <c r="K96" s="249">
        <v>0</v>
      </c>
      <c r="L96" s="232"/>
      <c r="M96" s="249"/>
      <c r="N96" s="235">
        <f>+IFERROR(VLOOKUP(B95,Sheet1!B:D,2,FALSE),0)</f>
        <v>0</v>
      </c>
      <c r="O96" s="220">
        <f>+IFERROR(VLOOKUP(B95,Sheet1!B:D,3,FALSE)+VLOOKUP(B95,Sheet1!B:E,4,FALSE),0)</f>
        <v>0</v>
      </c>
      <c r="P96" s="363"/>
      <c r="Q96" s="364"/>
      <c r="R96" s="404"/>
      <c r="S96" s="414"/>
      <c r="T96" s="364"/>
      <c r="U96" s="364"/>
      <c r="V96" s="364"/>
      <c r="W96" s="364"/>
      <c r="X96" s="364"/>
      <c r="Y96" s="364"/>
      <c r="Z96" s="364"/>
      <c r="AA96" s="364"/>
      <c r="AB96" s="364"/>
      <c r="AC96" s="364"/>
      <c r="AD96" s="404"/>
      <c r="AE96" s="414"/>
      <c r="AF96" s="364"/>
      <c r="AG96" s="364"/>
      <c r="AH96" s="364"/>
      <c r="AI96" s="364"/>
      <c r="AJ96" s="364"/>
      <c r="AK96" s="364"/>
      <c r="AL96" s="364"/>
      <c r="AM96" s="364"/>
      <c r="AN96" s="364"/>
      <c r="AO96" s="364"/>
      <c r="AP96" s="404"/>
      <c r="AQ96" s="414"/>
      <c r="AR96" s="364"/>
      <c r="AS96" s="364"/>
      <c r="AT96" s="364"/>
      <c r="AU96" s="364"/>
      <c r="AV96" s="364"/>
      <c r="AW96" s="443">
        <f t="shared" si="8"/>
        <v>0</v>
      </c>
      <c r="AX96" s="444">
        <f t="shared" si="9"/>
        <v>0</v>
      </c>
      <c r="AY96" s="445">
        <f t="shared" si="225"/>
        <v>0</v>
      </c>
    </row>
    <row r="97" spans="1:51" s="4" customFormat="1" ht="15" hidden="1" customHeight="1" thickBot="1" x14ac:dyDescent="0.25">
      <c r="A97" s="170"/>
      <c r="B97" s="462"/>
      <c r="C97" s="274"/>
      <c r="D97" s="274"/>
      <c r="E97" s="205"/>
      <c r="F97" s="371">
        <f t="shared" si="113"/>
        <v>0</v>
      </c>
      <c r="G97" s="277">
        <v>0</v>
      </c>
      <c r="H97" s="226">
        <f t="shared" si="61"/>
        <v>0</v>
      </c>
      <c r="I97" s="227"/>
      <c r="J97" s="371">
        <f t="shared" si="114"/>
        <v>0</v>
      </c>
      <c r="K97" s="277">
        <v>0</v>
      </c>
      <c r="L97" s="228"/>
      <c r="M97" s="277"/>
      <c r="N97" s="267"/>
      <c r="O97" s="267"/>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ref="AW97:AW102" si="226">SUM(P97:AV97)</f>
        <v>0</v>
      </c>
      <c r="AX97" s="444">
        <f t="shared" ref="AX97:AX102" si="227">+AW97+N97</f>
        <v>0</v>
      </c>
      <c r="AY97" s="445">
        <f t="shared" si="225"/>
        <v>0</v>
      </c>
    </row>
    <row r="98" spans="1:51" s="24" customFormat="1" ht="15" hidden="1" customHeight="1" x14ac:dyDescent="0.2">
      <c r="A98" s="197"/>
      <c r="B98" s="466"/>
      <c r="C98" s="259"/>
      <c r="D98" s="375"/>
      <c r="E98" s="321">
        <f t="shared" ref="E98:L98" si="228">SUM(E99:E100)</f>
        <v>0</v>
      </c>
      <c r="F98" s="435">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3">
        <f>SUM(P99:P100)</f>
        <v>0</v>
      </c>
      <c r="Q98" s="484">
        <f>SUM(Q99:Q100)</f>
        <v>0</v>
      </c>
      <c r="R98" s="485">
        <f t="shared" ref="R98:X98" si="229">SUM(R99:R100)</f>
        <v>0</v>
      </c>
      <c r="S98" s="486">
        <f t="shared" si="229"/>
        <v>0</v>
      </c>
      <c r="T98" s="484">
        <f t="shared" si="229"/>
        <v>0</v>
      </c>
      <c r="U98" s="484">
        <f t="shared" si="229"/>
        <v>0</v>
      </c>
      <c r="V98" s="484">
        <f t="shared" si="229"/>
        <v>0</v>
      </c>
      <c r="W98" s="484">
        <f t="shared" si="229"/>
        <v>0</v>
      </c>
      <c r="X98" s="484">
        <f t="shared" si="229"/>
        <v>0</v>
      </c>
      <c r="Y98" s="484">
        <f t="shared" ref="Y98:AC98" si="230">SUM(Y99:Y100)</f>
        <v>0</v>
      </c>
      <c r="Z98" s="484">
        <f t="shared" si="230"/>
        <v>0</v>
      </c>
      <c r="AA98" s="484">
        <f t="shared" si="230"/>
        <v>0</v>
      </c>
      <c r="AB98" s="484">
        <f t="shared" si="230"/>
        <v>0</v>
      </c>
      <c r="AC98" s="484">
        <f t="shared" si="230"/>
        <v>0</v>
      </c>
      <c r="AD98" s="485">
        <f t="shared" ref="AD98" si="231">SUM(AD99:AD100)</f>
        <v>0</v>
      </c>
      <c r="AE98" s="486">
        <f t="shared" ref="AE98" si="232">SUM(AE99:AE100)</f>
        <v>0</v>
      </c>
      <c r="AF98" s="484">
        <f t="shared" ref="AF98" si="233">SUM(AF99:AF100)</f>
        <v>0</v>
      </c>
      <c r="AG98" s="484">
        <f t="shared" ref="AG98" si="234">SUM(AG99:AG100)</f>
        <v>0</v>
      </c>
      <c r="AH98" s="484">
        <f t="shared" ref="AH98" si="235">SUM(AH99:AH100)</f>
        <v>0</v>
      </c>
      <c r="AI98" s="484">
        <f t="shared" ref="AI98" si="236">SUM(AI99:AI100)</f>
        <v>0</v>
      </c>
      <c r="AJ98" s="484">
        <f t="shared" ref="AJ98" si="237">SUM(AJ99:AJ100)</f>
        <v>0</v>
      </c>
      <c r="AK98" s="484">
        <f t="shared" ref="AK98" si="238">SUM(AK99:AK100)</f>
        <v>0</v>
      </c>
      <c r="AL98" s="484">
        <f t="shared" ref="AL98" si="239">SUM(AL99:AL100)</f>
        <v>0</v>
      </c>
      <c r="AM98" s="484">
        <f t="shared" ref="AM98" si="240">SUM(AM99:AM100)</f>
        <v>0</v>
      </c>
      <c r="AN98" s="484">
        <f t="shared" ref="AN98" si="241">SUM(AN99:AN100)</f>
        <v>0</v>
      </c>
      <c r="AO98" s="484">
        <f t="shared" ref="AO98" si="242">SUM(AO99:AO100)</f>
        <v>0</v>
      </c>
      <c r="AP98" s="485">
        <f t="shared" ref="AP98" si="243">SUM(AP99:AP100)</f>
        <v>0</v>
      </c>
      <c r="AQ98" s="486">
        <f t="shared" ref="AQ98" si="244">SUM(AQ99:AQ100)</f>
        <v>0</v>
      </c>
      <c r="AR98" s="484">
        <f t="shared" ref="AR98" si="245">SUM(AR99:AR100)</f>
        <v>0</v>
      </c>
      <c r="AS98" s="484">
        <f t="shared" ref="AS98" si="246">SUM(AS99:AS100)</f>
        <v>0</v>
      </c>
      <c r="AT98" s="484">
        <f t="shared" ref="AT98" si="247">SUM(AT99:AT100)</f>
        <v>0</v>
      </c>
      <c r="AU98" s="484">
        <f t="shared" ref="AU98" si="248">SUM(AU99:AU100)</f>
        <v>0</v>
      </c>
      <c r="AV98" s="484">
        <f t="shared" ref="AV98" si="249">SUM(AV99:AV100)</f>
        <v>0</v>
      </c>
      <c r="AW98" s="443">
        <f t="shared" si="226"/>
        <v>0</v>
      </c>
      <c r="AX98" s="444">
        <f t="shared" si="227"/>
        <v>0</v>
      </c>
      <c r="AY98" s="445">
        <f t="shared" si="225"/>
        <v>0</v>
      </c>
    </row>
    <row r="99" spans="1:51" s="4" customFormat="1" ht="15" hidden="1" customHeight="1" x14ac:dyDescent="0.2">
      <c r="A99" s="174"/>
      <c r="B99" s="467"/>
      <c r="C99" s="275"/>
      <c r="D99" s="275"/>
      <c r="E99" s="207"/>
      <c r="F99" s="371">
        <f t="shared" si="113"/>
        <v>0</v>
      </c>
      <c r="G99" s="249">
        <v>0</v>
      </c>
      <c r="H99" s="220">
        <f t="shared" si="61"/>
        <v>0</v>
      </c>
      <c r="I99" s="233"/>
      <c r="J99" s="371">
        <f t="shared" si="114"/>
        <v>0</v>
      </c>
      <c r="K99" s="249">
        <v>0</v>
      </c>
      <c r="L99" s="234"/>
      <c r="M99" s="249"/>
      <c r="N99" s="235">
        <f>+IFERROR(VLOOKUP(B98,Sheet1!B:D,2,FALSE),0)</f>
        <v>0</v>
      </c>
      <c r="O99" s="220">
        <f>+IFERROR(VLOOKUP(B98,Sheet1!B:D,3,FALSE)+VLOOKUP(B98,Sheet1!B:E,4,FALSE),0)</f>
        <v>0</v>
      </c>
      <c r="P99" s="365"/>
      <c r="Q99" s="366"/>
      <c r="R99" s="405"/>
      <c r="S99" s="415"/>
      <c r="T99" s="366"/>
      <c r="U99" s="366"/>
      <c r="V99" s="366"/>
      <c r="W99" s="366"/>
      <c r="X99" s="366"/>
      <c r="Y99" s="366"/>
      <c r="Z99" s="366"/>
      <c r="AA99" s="366"/>
      <c r="AB99" s="366"/>
      <c r="AC99" s="366"/>
      <c r="AD99" s="405"/>
      <c r="AE99" s="415"/>
      <c r="AF99" s="366"/>
      <c r="AG99" s="366"/>
      <c r="AH99" s="366"/>
      <c r="AI99" s="366"/>
      <c r="AJ99" s="366"/>
      <c r="AK99" s="366"/>
      <c r="AL99" s="366"/>
      <c r="AM99" s="366"/>
      <c r="AN99" s="366"/>
      <c r="AO99" s="366"/>
      <c r="AP99" s="405"/>
      <c r="AQ99" s="415"/>
      <c r="AR99" s="366"/>
      <c r="AS99" s="366"/>
      <c r="AT99" s="366"/>
      <c r="AU99" s="366"/>
      <c r="AV99" s="366"/>
      <c r="AW99" s="443">
        <f t="shared" si="226"/>
        <v>0</v>
      </c>
      <c r="AX99" s="444">
        <f t="shared" si="227"/>
        <v>0</v>
      </c>
      <c r="AY99" s="445">
        <f t="shared" si="225"/>
        <v>0</v>
      </c>
    </row>
    <row r="100" spans="1:51" s="4" customFormat="1" ht="15" hidden="1" customHeight="1" thickBot="1" x14ac:dyDescent="0.25">
      <c r="A100" s="179"/>
      <c r="B100" s="462"/>
      <c r="C100" s="276"/>
      <c r="D100" s="276"/>
      <c r="E100" s="205"/>
      <c r="F100" s="372">
        <f t="shared" si="113"/>
        <v>0</v>
      </c>
      <c r="G100" s="277">
        <v>0</v>
      </c>
      <c r="H100" s="226">
        <f t="shared" si="61"/>
        <v>0</v>
      </c>
      <c r="I100" s="227"/>
      <c r="J100" s="372">
        <f t="shared" si="114"/>
        <v>0</v>
      </c>
      <c r="K100" s="277">
        <v>0</v>
      </c>
      <c r="L100" s="228"/>
      <c r="M100" s="277"/>
      <c r="N100" s="236"/>
      <c r="O100" s="236"/>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140" customFormat="1" ht="15.75" thickBot="1" x14ac:dyDescent="0.3">
      <c r="A101" s="177"/>
      <c r="B101" s="468"/>
      <c r="C101" s="178"/>
      <c r="D101" s="376"/>
      <c r="E101" s="209"/>
      <c r="F101" s="209"/>
      <c r="G101" s="209"/>
      <c r="H101" s="237"/>
      <c r="I101" s="224"/>
      <c r="J101" s="209"/>
      <c r="K101" s="238"/>
      <c r="L101" s="239"/>
      <c r="M101" s="239"/>
      <c r="N101" s="237"/>
      <c r="O101" s="237"/>
      <c r="P101" s="268"/>
      <c r="Q101" s="270"/>
      <c r="R101" s="406"/>
      <c r="S101" s="416"/>
      <c r="T101" s="270"/>
      <c r="U101" s="270"/>
      <c r="V101" s="270"/>
      <c r="W101" s="270"/>
      <c r="X101" s="270"/>
      <c r="Y101" s="270"/>
      <c r="Z101" s="270"/>
      <c r="AA101" s="270"/>
      <c r="AB101" s="270"/>
      <c r="AC101" s="270"/>
      <c r="AD101" s="406"/>
      <c r="AE101" s="416"/>
      <c r="AF101" s="270"/>
      <c r="AG101" s="270"/>
      <c r="AH101" s="270"/>
      <c r="AI101" s="270"/>
      <c r="AJ101" s="270"/>
      <c r="AK101" s="270"/>
      <c r="AL101" s="270"/>
      <c r="AM101" s="270"/>
      <c r="AN101" s="270"/>
      <c r="AO101" s="270"/>
      <c r="AP101" s="406"/>
      <c r="AQ101" s="416"/>
      <c r="AR101" s="270"/>
      <c r="AS101" s="270"/>
      <c r="AT101" s="270"/>
      <c r="AU101" s="270"/>
      <c r="AV101" s="270"/>
      <c r="AW101" s="443">
        <f t="shared" si="226"/>
        <v>0</v>
      </c>
      <c r="AX101" s="444">
        <f t="shared" si="227"/>
        <v>0</v>
      </c>
      <c r="AY101" s="445">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7">
        <f t="shared" si="251"/>
        <v>0</v>
      </c>
      <c r="S102" s="399">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7">
        <f t="shared" ref="AD102:AV102" si="253">SUM(AD8,AD26,AD40,AD46,AD53,AD70,AD77,AD83,AD86,AD89,AD92,AD95,AD98)</f>
        <v>0</v>
      </c>
      <c r="AE102" s="399">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7">
        <f t="shared" si="253"/>
        <v>0</v>
      </c>
      <c r="AQ102" s="399">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7">
        <f t="shared" si="225"/>
        <v>0</v>
      </c>
    </row>
    <row r="103" spans="1:51" hidden="1" x14ac:dyDescent="0.25">
      <c r="A103" s="8"/>
      <c r="B103" s="8"/>
      <c r="C103" s="8"/>
      <c r="D103" s="8"/>
      <c r="E103" s="680"/>
      <c r="F103" s="680"/>
      <c r="G103" s="680"/>
      <c r="H103" s="680"/>
      <c r="I103" s="681"/>
      <c r="J103" s="682"/>
      <c r="K103" s="682"/>
      <c r="L103" s="682"/>
      <c r="M103" s="683"/>
      <c r="N103" s="19"/>
      <c r="O103" s="19"/>
      <c r="P103" s="489"/>
      <c r="Q103" s="490"/>
      <c r="R103" s="490"/>
      <c r="S103" s="490"/>
      <c r="T103" s="490"/>
      <c r="U103" s="490"/>
      <c r="V103" s="490"/>
      <c r="W103" s="490"/>
      <c r="X103" s="490"/>
      <c r="Y103" s="490"/>
      <c r="Z103" s="490"/>
      <c r="AA103" s="490"/>
      <c r="AB103" s="490"/>
      <c r="AC103" s="490"/>
      <c r="AD103" s="490"/>
      <c r="AE103" s="490"/>
      <c r="AF103" s="490"/>
      <c r="AG103" s="490"/>
      <c r="AH103" s="490"/>
      <c r="AI103" s="490"/>
      <c r="AJ103" s="490"/>
      <c r="AK103" s="490"/>
      <c r="AL103" s="490"/>
      <c r="AM103" s="490"/>
      <c r="AN103" s="490"/>
      <c r="AO103" s="490"/>
      <c r="AP103" s="490"/>
      <c r="AQ103" s="490"/>
      <c r="AR103" s="490"/>
      <c r="AS103" s="490"/>
      <c r="AT103" s="490"/>
      <c r="AU103" s="490"/>
      <c r="AV103" s="490"/>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2">
        <f t="shared" si="254"/>
        <v>0</v>
      </c>
      <c r="Q106" s="492">
        <f t="shared" si="254"/>
        <v>0</v>
      </c>
      <c r="R106" s="492">
        <f t="shared" si="254"/>
        <v>0</v>
      </c>
      <c r="S106" s="492">
        <f t="shared" si="254"/>
        <v>0</v>
      </c>
      <c r="T106" s="492">
        <f t="shared" si="254"/>
        <v>0</v>
      </c>
      <c r="U106" s="492">
        <f t="shared" si="254"/>
        <v>0</v>
      </c>
      <c r="V106" s="492">
        <f t="shared" si="254"/>
        <v>0</v>
      </c>
      <c r="W106" s="492">
        <f t="shared" si="254"/>
        <v>0</v>
      </c>
      <c r="X106" s="492">
        <f t="shared" si="254"/>
        <v>0</v>
      </c>
      <c r="Y106" s="492">
        <f t="shared" si="254"/>
        <v>0</v>
      </c>
      <c r="Z106" s="492">
        <f t="shared" si="254"/>
        <v>0</v>
      </c>
      <c r="AA106" s="492">
        <f t="shared" si="254"/>
        <v>0</v>
      </c>
      <c r="AB106" s="492">
        <f t="shared" si="254"/>
        <v>0</v>
      </c>
      <c r="AC106" s="492">
        <f t="shared" si="254"/>
        <v>0</v>
      </c>
      <c r="AD106" s="492">
        <f t="shared" ref="AD106:AV106" si="256">+AD102*0.2</f>
        <v>0</v>
      </c>
      <c r="AE106" s="492">
        <f t="shared" si="256"/>
        <v>0</v>
      </c>
      <c r="AF106" s="492">
        <f t="shared" si="256"/>
        <v>0</v>
      </c>
      <c r="AG106" s="492">
        <f t="shared" si="256"/>
        <v>0</v>
      </c>
      <c r="AH106" s="492">
        <f t="shared" si="256"/>
        <v>0</v>
      </c>
      <c r="AI106" s="492">
        <f t="shared" si="256"/>
        <v>0</v>
      </c>
      <c r="AJ106" s="492">
        <f t="shared" si="256"/>
        <v>0</v>
      </c>
      <c r="AK106" s="492">
        <f t="shared" si="256"/>
        <v>0</v>
      </c>
      <c r="AL106" s="492">
        <f t="shared" si="256"/>
        <v>0</v>
      </c>
      <c r="AM106" s="492">
        <f t="shared" si="256"/>
        <v>0</v>
      </c>
      <c r="AN106" s="492">
        <f t="shared" si="256"/>
        <v>0</v>
      </c>
      <c r="AO106" s="492">
        <f t="shared" si="256"/>
        <v>0</v>
      </c>
      <c r="AP106" s="492">
        <f t="shared" si="256"/>
        <v>0</v>
      </c>
      <c r="AQ106" s="492">
        <f t="shared" si="256"/>
        <v>0</v>
      </c>
      <c r="AR106" s="492">
        <f t="shared" si="256"/>
        <v>0</v>
      </c>
      <c r="AS106" s="492">
        <f t="shared" si="256"/>
        <v>0</v>
      </c>
      <c r="AT106" s="492">
        <f t="shared" si="256"/>
        <v>0</v>
      </c>
      <c r="AU106" s="492">
        <f t="shared" si="256"/>
        <v>0</v>
      </c>
      <c r="AV106" s="492">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2">
        <f t="shared" si="257"/>
        <v>0</v>
      </c>
      <c r="Q107" s="492">
        <f t="shared" si="257"/>
        <v>0</v>
      </c>
      <c r="R107" s="492">
        <f t="shared" si="257"/>
        <v>0</v>
      </c>
      <c r="S107" s="492">
        <f t="shared" si="257"/>
        <v>0</v>
      </c>
      <c r="T107" s="492">
        <f t="shared" si="257"/>
        <v>0</v>
      </c>
      <c r="U107" s="492">
        <f t="shared" si="257"/>
        <v>0</v>
      </c>
      <c r="V107" s="492">
        <f t="shared" si="257"/>
        <v>0</v>
      </c>
      <c r="W107" s="492">
        <f t="shared" si="257"/>
        <v>0</v>
      </c>
      <c r="X107" s="492">
        <f t="shared" si="257"/>
        <v>0</v>
      </c>
      <c r="Y107" s="492">
        <f t="shared" si="257"/>
        <v>0</v>
      </c>
      <c r="Z107" s="492">
        <f t="shared" si="257"/>
        <v>0</v>
      </c>
      <c r="AA107" s="492">
        <f t="shared" si="257"/>
        <v>0</v>
      </c>
      <c r="AB107" s="492">
        <f t="shared" si="257"/>
        <v>0</v>
      </c>
      <c r="AC107" s="492">
        <f t="shared" si="257"/>
        <v>0</v>
      </c>
      <c r="AD107" s="492">
        <f t="shared" ref="AD107:AV107" si="259">SUM(AD102:AD106)</f>
        <v>0</v>
      </c>
      <c r="AE107" s="492">
        <f t="shared" si="259"/>
        <v>0</v>
      </c>
      <c r="AF107" s="492">
        <f t="shared" si="259"/>
        <v>0</v>
      </c>
      <c r="AG107" s="492">
        <f t="shared" si="259"/>
        <v>0</v>
      </c>
      <c r="AH107" s="492">
        <f t="shared" si="259"/>
        <v>0</v>
      </c>
      <c r="AI107" s="492">
        <f t="shared" si="259"/>
        <v>0</v>
      </c>
      <c r="AJ107" s="492">
        <f t="shared" si="259"/>
        <v>0</v>
      </c>
      <c r="AK107" s="492">
        <f t="shared" si="259"/>
        <v>0</v>
      </c>
      <c r="AL107" s="492">
        <f t="shared" si="259"/>
        <v>0</v>
      </c>
      <c r="AM107" s="492">
        <f t="shared" si="259"/>
        <v>0</v>
      </c>
      <c r="AN107" s="492">
        <f t="shared" si="259"/>
        <v>0</v>
      </c>
      <c r="AO107" s="492">
        <f t="shared" si="259"/>
        <v>0</v>
      </c>
      <c r="AP107" s="492">
        <f t="shared" si="259"/>
        <v>0</v>
      </c>
      <c r="AQ107" s="492">
        <f t="shared" si="259"/>
        <v>0</v>
      </c>
      <c r="AR107" s="492">
        <f t="shared" si="259"/>
        <v>0</v>
      </c>
      <c r="AS107" s="492">
        <f t="shared" si="259"/>
        <v>0</v>
      </c>
      <c r="AT107" s="492">
        <f t="shared" si="259"/>
        <v>0</v>
      </c>
      <c r="AU107" s="492">
        <f t="shared" si="259"/>
        <v>0</v>
      </c>
      <c r="AV107" s="492">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523EA692-53EB-45CE-A473-7A10DFF49D27}"/>
</file>

<file path=customXml/itemProps2.xml><?xml version="1.0" encoding="utf-8"?>
<ds:datastoreItem xmlns:ds="http://schemas.openxmlformats.org/officeDocument/2006/customXml" ds:itemID="{379C4D2A-F131-4D00-80FB-41E75870A3CA}"/>
</file>

<file path=customXml/itemProps3.xml><?xml version="1.0" encoding="utf-8"?>
<ds:datastoreItem xmlns:ds="http://schemas.openxmlformats.org/officeDocument/2006/customXml" ds:itemID="{238D7FBF-4594-4EA6-8B52-C2CFE8B3F9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Guide - READ THIS</vt:lpstr>
      <vt:lpstr>Cover Sheet</vt:lpstr>
      <vt:lpstr>Sheet1</vt:lpstr>
      <vt:lpstr>SUMMARY</vt:lpstr>
      <vt:lpstr>Cash flow summary</vt:lpstr>
      <vt:lpstr>Programme &amp; Delivery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Merchandise</vt:lpstr>
      <vt:lpstr> Income Miscellaneous</vt:lpstr>
    </vt:vector>
  </TitlesOfParts>
  <Company>Hull City Council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2016-05-10T15:37:02Z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