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OJECT 22\Budget\"/>
    </mc:Choice>
  </mc:AlternateContent>
  <bookViews>
    <workbookView xWindow="480" yWindow="420" windowWidth="19875" windowHeight="71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K17" i="1" l="1"/>
  <c r="I17" i="1"/>
  <c r="K15" i="1"/>
  <c r="I15" i="1"/>
  <c r="K26" i="1"/>
  <c r="I26" i="1"/>
  <c r="E24" i="1"/>
  <c r="K24" i="1" s="1"/>
  <c r="K29" i="1"/>
  <c r="I29" i="1"/>
  <c r="P9" i="1"/>
  <c r="K7" i="1"/>
  <c r="K11" i="1"/>
  <c r="K13" i="1"/>
  <c r="K19" i="1"/>
  <c r="K20" i="1"/>
  <c r="K28" i="1"/>
  <c r="E30" i="1"/>
  <c r="I30" i="1" s="1"/>
  <c r="E31" i="1"/>
  <c r="K31" i="1"/>
  <c r="K34" i="1"/>
  <c r="K36" i="1"/>
  <c r="K38" i="1"/>
  <c r="K40" i="1"/>
  <c r="M34" i="1"/>
  <c r="M36" i="1"/>
  <c r="M42" i="1" s="1"/>
  <c r="M38" i="1"/>
  <c r="M40" i="1"/>
  <c r="O9" i="1"/>
  <c r="I7" i="1"/>
  <c r="I11" i="1" s="1"/>
  <c r="I10" i="1"/>
  <c r="I13" i="1"/>
  <c r="I19" i="1"/>
  <c r="I20" i="1"/>
  <c r="I28" i="1"/>
  <c r="I31" i="1"/>
  <c r="I34" i="1"/>
  <c r="I36" i="1"/>
  <c r="I38" i="1"/>
  <c r="I40" i="1"/>
  <c r="G20" i="1"/>
  <c r="G19" i="1"/>
  <c r="G10" i="1"/>
  <c r="E11" i="1"/>
  <c r="G11" i="1"/>
  <c r="G40" i="1"/>
  <c r="G38" i="1"/>
  <c r="G36" i="1"/>
  <c r="G34" i="1"/>
  <c r="G13" i="1"/>
  <c r="G28" i="1"/>
  <c r="G31" i="1"/>
  <c r="I42" i="1" l="1"/>
  <c r="I44" i="1" s="1"/>
  <c r="E42" i="1"/>
  <c r="I24" i="1"/>
  <c r="G30" i="1"/>
  <c r="G42" i="1" s="1"/>
  <c r="K30" i="1"/>
  <c r="K42" i="1" s="1"/>
  <c r="K44" i="1" s="1"/>
</calcChain>
</file>

<file path=xl/sharedStrings.xml><?xml version="1.0" encoding="utf-8"?>
<sst xmlns="http://schemas.openxmlformats.org/spreadsheetml/2006/main" count="55" uniqueCount="46">
  <si>
    <t>Project 22 - Launch Budget</t>
  </si>
  <si>
    <t>Costs common to any venue</t>
  </si>
  <si>
    <t>Hull Truck</t>
  </si>
  <si>
    <t>The Dock</t>
  </si>
  <si>
    <t>Currently Budgeted</t>
  </si>
  <si>
    <t>Venue</t>
  </si>
  <si>
    <t>Hire</t>
  </si>
  <si>
    <t>Staff Costs</t>
  </si>
  <si>
    <t>Technical</t>
  </si>
  <si>
    <t>Dressing</t>
  </si>
  <si>
    <t>Catering</t>
  </si>
  <si>
    <t>Press Packs</t>
  </si>
  <si>
    <t>Entertainment / Artists Fees</t>
  </si>
  <si>
    <t>PR Stunt</t>
  </si>
  <si>
    <t>Media</t>
  </si>
  <si>
    <t>VIPs</t>
  </si>
  <si>
    <t>Season Brochure</t>
  </si>
  <si>
    <t>Made in Hull Marketing Campaign</t>
  </si>
  <si>
    <t>Content &amp; Film</t>
  </si>
  <si>
    <t>Commissions</t>
  </si>
  <si>
    <t>PR Agency Fees</t>
  </si>
  <si>
    <t>£</t>
  </si>
  <si>
    <t>Tech</t>
  </si>
  <si>
    <t>security</t>
  </si>
  <si>
    <t>stewards</t>
  </si>
  <si>
    <t>Artists</t>
  </si>
  <si>
    <t>Press Photography</t>
  </si>
  <si>
    <t>Travel &amp; Accomodation</t>
  </si>
  <si>
    <t>K138 - ZK201</t>
  </si>
  <si>
    <t>K160 - ZK 202</t>
  </si>
  <si>
    <t>K304 - ZK201</t>
  </si>
  <si>
    <t>K316 - ZK 202</t>
  </si>
  <si>
    <t>K181 - ZK 400</t>
  </si>
  <si>
    <t>PB</t>
  </si>
  <si>
    <t>BM</t>
  </si>
  <si>
    <t>FH</t>
  </si>
  <si>
    <t>plus indoor</t>
  </si>
  <si>
    <t>500 @ £7</t>
  </si>
  <si>
    <t>Media / Artist lunch</t>
  </si>
  <si>
    <t>Media Breakfast</t>
  </si>
  <si>
    <t>Train</t>
  </si>
  <si>
    <t>To/From Station</t>
  </si>
  <si>
    <t>?</t>
  </si>
  <si>
    <t>Surplus / (Deficit)</t>
  </si>
  <si>
    <t>Signer</t>
  </si>
  <si>
    <t>(inc Freedom Chorus £2,820)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</si>
</sst>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Border="1"/>
    <xf numFmtId="164" fontId="0" fillId="0" borderId="2" xfId="1" applyNumberFormat="1" applyFont="1" applyBorder="1"/>
    <xf numFmtId="164" fontId="1" fillId="0" borderId="0" xfId="1" applyNumberFormat="1" applyFont="1"/>
    <xf numFmtId="164" fontId="1" fillId="0" borderId="0" xfId="1" applyNumberFormat="1" applyFont="1" applyAlignment="1">
      <alignment horizontal="center"/>
    </xf>
    <xf numFmtId="0" fontId="0" fillId="0" borderId="3" xfId="0" applyBorder="1"/>
    <xf numFmtId="164" fontId="0" fillId="0" borderId="4" xfId="1" applyNumberFormat="1" applyFont="1" applyBorder="1"/>
    <xf numFmtId="0" fontId="0" fillId="0" borderId="5" xfId="0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0" fontId="0" fillId="0" borderId="8" xfId="0" applyBorder="1"/>
    <xf numFmtId="164" fontId="0" fillId="0" borderId="9" xfId="1" applyNumberFormat="1" applyFont="1" applyBorder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RowHeight="15" x14ac:dyDescent="0.25"/>
  <cols>
    <col min="1" max="1" width="26.42578125" bestFit="1" customWidth="1"/>
    <col min="4" max="4" width="15.42578125" customWidth="1"/>
    <col min="5" max="5" width="9.28515625" bestFit="1" customWidth="1"/>
    <col min="7" max="7" width="9.5703125" hidden="1" customWidth="1"/>
    <col min="9" max="9" width="9.28515625" bestFit="1" customWidth="1"/>
    <col min="10" max="10" width="9.28515625" customWidth="1"/>
    <col min="11" max="11" width="11" bestFit="1" customWidth="1"/>
    <col min="13" max="13" width="18.7109375" bestFit="1" customWidth="1"/>
    <col min="14" max="14" width="18.7109375" customWidth="1"/>
    <col min="17" max="17" width="9.5703125" style="4" bestFit="1" customWidth="1"/>
  </cols>
  <sheetData>
    <row r="1" spans="1:17" s="1" customFormat="1" x14ac:dyDescent="0.25">
      <c r="A1" s="3" t="s">
        <v>0</v>
      </c>
      <c r="Q1" s="8"/>
    </row>
    <row r="2" spans="1:17" s="1" customFormat="1" x14ac:dyDescent="0.25">
      <c r="D2" s="1" t="s">
        <v>1</v>
      </c>
      <c r="G2" s="1" t="s">
        <v>2</v>
      </c>
      <c r="I2" s="1" t="s">
        <v>3</v>
      </c>
      <c r="K2" s="1" t="s">
        <v>3</v>
      </c>
      <c r="M2" s="1" t="s">
        <v>4</v>
      </c>
      <c r="Q2" s="8"/>
    </row>
    <row r="3" spans="1:17" s="1" customFormat="1" x14ac:dyDescent="0.25">
      <c r="K3" s="1" t="s">
        <v>36</v>
      </c>
      <c r="Q3" s="8"/>
    </row>
    <row r="4" spans="1:17" s="2" customFormat="1" x14ac:dyDescent="0.25">
      <c r="E4" s="2" t="s">
        <v>21</v>
      </c>
      <c r="G4" s="2" t="s">
        <v>21</v>
      </c>
      <c r="I4" s="2" t="s">
        <v>21</v>
      </c>
      <c r="K4" s="2" t="s">
        <v>21</v>
      </c>
      <c r="M4" s="2" t="s">
        <v>21</v>
      </c>
      <c r="Q4" s="9"/>
    </row>
    <row r="5" spans="1:17" x14ac:dyDescent="0.25">
      <c r="N5" s="10"/>
      <c r="O5" s="11"/>
      <c r="P5" s="11"/>
    </row>
    <row r="6" spans="1:17" x14ac:dyDescent="0.25">
      <c r="A6" t="s">
        <v>5</v>
      </c>
      <c r="B6" t="s">
        <v>6</v>
      </c>
      <c r="D6" s="4"/>
      <c r="E6" s="4"/>
      <c r="F6" s="4"/>
      <c r="G6" s="4">
        <v>1000</v>
      </c>
      <c r="H6" s="4"/>
      <c r="I6" s="4">
        <v>1000</v>
      </c>
      <c r="J6" s="4"/>
      <c r="K6" s="4">
        <v>1000</v>
      </c>
      <c r="L6" s="4"/>
      <c r="M6" s="4"/>
      <c r="N6" s="12" t="s">
        <v>23</v>
      </c>
      <c r="O6" s="13">
        <v>720</v>
      </c>
      <c r="P6" s="13">
        <v>720</v>
      </c>
    </row>
    <row r="7" spans="1:17" x14ac:dyDescent="0.25">
      <c r="B7" t="s">
        <v>7</v>
      </c>
      <c r="D7" s="4"/>
      <c r="E7" s="4"/>
      <c r="F7" s="4"/>
      <c r="G7" s="4">
        <v>1000</v>
      </c>
      <c r="H7" s="4"/>
      <c r="I7" s="4">
        <f>+O9</f>
        <v>2720</v>
      </c>
      <c r="J7" s="4"/>
      <c r="K7" s="4">
        <f>+P9</f>
        <v>3320</v>
      </c>
      <c r="L7" s="4"/>
      <c r="M7" s="4"/>
      <c r="N7" s="12" t="s">
        <v>24</v>
      </c>
      <c r="O7" s="13">
        <v>200</v>
      </c>
      <c r="P7" s="13">
        <v>200</v>
      </c>
    </row>
    <row r="8" spans="1:17" x14ac:dyDescent="0.25">
      <c r="B8" t="s">
        <v>8</v>
      </c>
      <c r="D8" s="4"/>
      <c r="E8" s="4"/>
      <c r="F8" s="4"/>
      <c r="G8" s="4">
        <v>7000</v>
      </c>
      <c r="H8" s="4"/>
      <c r="I8" s="4">
        <v>25000</v>
      </c>
      <c r="J8" s="4"/>
      <c r="K8" s="4">
        <v>32000</v>
      </c>
      <c r="L8" s="4"/>
      <c r="M8" s="4"/>
      <c r="N8" s="12" t="s">
        <v>22</v>
      </c>
      <c r="O8" s="13">
        <v>1800</v>
      </c>
      <c r="P8" s="13">
        <v>2400</v>
      </c>
    </row>
    <row r="9" spans="1:17" x14ac:dyDescent="0.25">
      <c r="B9" t="s">
        <v>9</v>
      </c>
      <c r="D9" s="4"/>
      <c r="E9" s="4"/>
      <c r="F9" s="4"/>
      <c r="G9" s="4">
        <v>8000</v>
      </c>
      <c r="H9" s="4"/>
      <c r="I9" s="4">
        <v>5000</v>
      </c>
      <c r="J9" s="4"/>
      <c r="K9" s="4">
        <v>5000</v>
      </c>
      <c r="L9" s="4"/>
      <c r="M9" s="4"/>
      <c r="N9" s="12"/>
      <c r="O9" s="14">
        <f>SUM(O6:O8)</f>
        <v>2720</v>
      </c>
      <c r="P9" s="14">
        <f>SUM(P6:P8)</f>
        <v>3320</v>
      </c>
    </row>
    <row r="10" spans="1:17" x14ac:dyDescent="0.25">
      <c r="B10" t="s">
        <v>10</v>
      </c>
      <c r="C10" t="s">
        <v>37</v>
      </c>
      <c r="D10" s="4"/>
      <c r="E10" s="7">
        <v>3500</v>
      </c>
      <c r="F10" s="4"/>
      <c r="G10" s="7">
        <f>+E10</f>
        <v>3500</v>
      </c>
      <c r="H10" s="4"/>
      <c r="I10" s="7">
        <f>+E10</f>
        <v>3500</v>
      </c>
      <c r="J10" s="6"/>
      <c r="K10" s="7">
        <v>3500</v>
      </c>
      <c r="L10" s="4"/>
      <c r="M10" s="4"/>
      <c r="N10" s="15"/>
      <c r="O10" s="16"/>
      <c r="P10" s="16"/>
    </row>
    <row r="11" spans="1:17" x14ac:dyDescent="0.25">
      <c r="D11" s="4"/>
      <c r="E11" s="4">
        <f>SUM(E6:E10)</f>
        <v>3500</v>
      </c>
      <c r="F11" s="4"/>
      <c r="G11" s="4">
        <f>SUM(G6:G10)</f>
        <v>20500</v>
      </c>
      <c r="H11" s="4"/>
      <c r="I11" s="4">
        <f>SUM(I6:I10)</f>
        <v>37220</v>
      </c>
      <c r="J11" s="4"/>
      <c r="K11" s="4">
        <f>SUM(K6:K10)</f>
        <v>44820</v>
      </c>
      <c r="L11" s="4"/>
      <c r="M11" s="4"/>
      <c r="N11" s="4"/>
    </row>
    <row r="12" spans="1:17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7" x14ac:dyDescent="0.25">
      <c r="A13" t="s">
        <v>11</v>
      </c>
      <c r="D13" s="4"/>
      <c r="E13" s="4">
        <v>1500</v>
      </c>
      <c r="F13" s="4"/>
      <c r="G13" s="4">
        <f>+E13</f>
        <v>1500</v>
      </c>
      <c r="H13" s="4"/>
      <c r="I13" s="4">
        <f>+E13</f>
        <v>1500</v>
      </c>
      <c r="J13" s="4"/>
      <c r="K13" s="4">
        <f>+E13</f>
        <v>1500</v>
      </c>
      <c r="L13" s="4"/>
      <c r="M13" s="4"/>
      <c r="N13" s="4"/>
    </row>
    <row r="14" spans="1:17" x14ac:dyDescent="0.2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7" x14ac:dyDescent="0.25">
      <c r="A15" t="s">
        <v>18</v>
      </c>
      <c r="D15" s="4"/>
      <c r="E15" s="4"/>
      <c r="F15" s="4"/>
      <c r="G15" s="4">
        <v>18000</v>
      </c>
      <c r="H15" s="4"/>
      <c r="I15" s="4">
        <f>16280-1820</f>
        <v>14460</v>
      </c>
      <c r="J15" s="4"/>
      <c r="K15" s="4">
        <f>11680-1820</f>
        <v>9860</v>
      </c>
      <c r="L15" s="4"/>
      <c r="M15" s="4"/>
      <c r="N15" s="4"/>
    </row>
    <row r="16" spans="1:17" x14ac:dyDescent="0.25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5" x14ac:dyDescent="0.25">
      <c r="A17" t="s">
        <v>44</v>
      </c>
      <c r="D17" s="4"/>
      <c r="E17" s="18" t="s">
        <v>42</v>
      </c>
      <c r="F17" s="18"/>
      <c r="G17" s="18"/>
      <c r="H17" s="18"/>
      <c r="I17" s="18" t="str">
        <f>+E17</f>
        <v>?</v>
      </c>
      <c r="J17" s="18"/>
      <c r="K17" s="18" t="str">
        <f>+E17</f>
        <v>?</v>
      </c>
      <c r="L17" s="4"/>
      <c r="M17" s="4"/>
      <c r="N17" s="4"/>
    </row>
    <row r="18" spans="1:15" x14ac:dyDescent="0.2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5" x14ac:dyDescent="0.25">
      <c r="A19" t="s">
        <v>12</v>
      </c>
      <c r="D19" s="4"/>
      <c r="E19" s="4">
        <v>0</v>
      </c>
      <c r="F19" s="4"/>
      <c r="G19" s="4">
        <f>+E19</f>
        <v>0</v>
      </c>
      <c r="H19" s="4"/>
      <c r="I19" s="4">
        <f>+E19</f>
        <v>0</v>
      </c>
      <c r="J19" s="4"/>
      <c r="K19" s="4">
        <f>+E19</f>
        <v>0</v>
      </c>
      <c r="L19" s="4"/>
      <c r="M19" s="4"/>
      <c r="N19" s="4"/>
    </row>
    <row r="20" spans="1:15" x14ac:dyDescent="0.25">
      <c r="A20" t="s">
        <v>19</v>
      </c>
      <c r="D20" s="4"/>
      <c r="E20" s="4">
        <v>0</v>
      </c>
      <c r="F20" s="4"/>
      <c r="G20" s="4">
        <f>+E20</f>
        <v>0</v>
      </c>
      <c r="H20" s="4"/>
      <c r="I20" s="4">
        <f>+E20</f>
        <v>0</v>
      </c>
      <c r="J20" s="4"/>
      <c r="K20" s="4">
        <f>+E20</f>
        <v>0</v>
      </c>
      <c r="L20" s="4"/>
      <c r="M20" s="4"/>
      <c r="N20" s="4"/>
    </row>
    <row r="21" spans="1:15" x14ac:dyDescent="0.25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t="s">
        <v>13</v>
      </c>
      <c r="B22" t="s">
        <v>45</v>
      </c>
      <c r="D22" s="4"/>
      <c r="E22" s="4"/>
      <c r="F22" s="4"/>
      <c r="G22" s="4">
        <v>30000</v>
      </c>
      <c r="H22" s="4"/>
      <c r="I22" s="4">
        <v>15000</v>
      </c>
      <c r="J22" s="4"/>
      <c r="K22" s="4">
        <v>12000</v>
      </c>
      <c r="L22" s="4"/>
      <c r="M22" s="4"/>
      <c r="N22" s="4"/>
      <c r="O22" s="4"/>
    </row>
    <row r="23" spans="1:15" x14ac:dyDescent="0.25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x14ac:dyDescent="0.25">
      <c r="A24" t="s">
        <v>38</v>
      </c>
      <c r="C24">
        <v>60</v>
      </c>
      <c r="D24" s="4"/>
      <c r="E24" s="4">
        <f>+C24*20</f>
        <v>1200</v>
      </c>
      <c r="F24" s="4"/>
      <c r="G24" s="4"/>
      <c r="H24" s="4"/>
      <c r="I24" s="4">
        <f>+E24</f>
        <v>1200</v>
      </c>
      <c r="J24" s="4"/>
      <c r="K24" s="4">
        <f>+E24</f>
        <v>1200</v>
      </c>
      <c r="L24" s="4"/>
      <c r="M24" s="4"/>
      <c r="N24" s="4"/>
    </row>
    <row r="25" spans="1:15" x14ac:dyDescent="0.25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 x14ac:dyDescent="0.25">
      <c r="A26" t="s">
        <v>39</v>
      </c>
      <c r="D26" s="4"/>
      <c r="E26" s="18" t="s">
        <v>42</v>
      </c>
      <c r="F26" s="18"/>
      <c r="G26" s="18"/>
      <c r="H26" s="18"/>
      <c r="I26" s="18" t="str">
        <f>+E26</f>
        <v>?</v>
      </c>
      <c r="J26" s="18"/>
      <c r="K26" s="18" t="str">
        <f>+E26</f>
        <v>?</v>
      </c>
      <c r="L26" s="4"/>
      <c r="M26" s="4"/>
      <c r="N26" s="4"/>
    </row>
    <row r="27" spans="1:15" x14ac:dyDescent="0.25"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 x14ac:dyDescent="0.25">
      <c r="A28" t="s">
        <v>27</v>
      </c>
      <c r="B28" t="s">
        <v>14</v>
      </c>
      <c r="C28">
        <v>20</v>
      </c>
      <c r="D28" s="4" t="s">
        <v>40</v>
      </c>
      <c r="E28" s="8">
        <v>4620</v>
      </c>
      <c r="F28" s="4"/>
      <c r="G28" s="4">
        <f t="shared" ref="G28:G31" si="0">+E28</f>
        <v>4620</v>
      </c>
      <c r="H28" s="4"/>
      <c r="I28" s="4">
        <f>+E28</f>
        <v>4620</v>
      </c>
      <c r="J28" s="4"/>
      <c r="K28" s="4">
        <f>+E28</f>
        <v>4620</v>
      </c>
      <c r="L28" s="4"/>
      <c r="M28" s="4"/>
      <c r="N28" s="4"/>
    </row>
    <row r="29" spans="1:15" x14ac:dyDescent="0.25">
      <c r="D29" s="4" t="s">
        <v>41</v>
      </c>
      <c r="E29" s="9" t="s">
        <v>42</v>
      </c>
      <c r="F29" s="18"/>
      <c r="G29" s="18"/>
      <c r="H29" s="18"/>
      <c r="I29" s="18" t="str">
        <f>+E29</f>
        <v>?</v>
      </c>
      <c r="J29" s="18"/>
      <c r="K29" s="18" t="str">
        <f>+E29</f>
        <v>?</v>
      </c>
      <c r="L29" s="4"/>
      <c r="M29" s="4"/>
      <c r="N29" s="4"/>
    </row>
    <row r="30" spans="1:15" x14ac:dyDescent="0.25">
      <c r="B30" t="s">
        <v>25</v>
      </c>
      <c r="C30">
        <v>20</v>
      </c>
      <c r="D30" s="4"/>
      <c r="E30" s="4">
        <f t="shared" ref="E30:E31" si="1">+C30*200</f>
        <v>4000</v>
      </c>
      <c r="F30" s="4"/>
      <c r="G30" s="4">
        <f t="shared" si="0"/>
        <v>4000</v>
      </c>
      <c r="H30" s="4"/>
      <c r="I30" s="4">
        <f t="shared" ref="I30:I31" si="2">+E30</f>
        <v>4000</v>
      </c>
      <c r="J30" s="4"/>
      <c r="K30" s="4">
        <f t="shared" ref="K30:K31" si="3">+E30</f>
        <v>4000</v>
      </c>
      <c r="L30" s="4"/>
      <c r="M30" s="4"/>
      <c r="N30" s="4"/>
    </row>
    <row r="31" spans="1:15" x14ac:dyDescent="0.25">
      <c r="B31" t="s">
        <v>15</v>
      </c>
      <c r="C31">
        <v>10</v>
      </c>
      <c r="D31" s="4"/>
      <c r="E31" s="4">
        <f t="shared" si="1"/>
        <v>2000</v>
      </c>
      <c r="F31" s="4"/>
      <c r="G31" s="4">
        <f t="shared" si="0"/>
        <v>2000</v>
      </c>
      <c r="H31" s="4"/>
      <c r="I31" s="4">
        <f t="shared" si="2"/>
        <v>2000</v>
      </c>
      <c r="J31" s="4"/>
      <c r="K31" s="4">
        <f t="shared" si="3"/>
        <v>2000</v>
      </c>
      <c r="L31" s="4"/>
      <c r="M31" s="4"/>
      <c r="N31" s="4"/>
    </row>
    <row r="32" spans="1:15" x14ac:dyDescent="0.25">
      <c r="D32" s="4"/>
      <c r="E32" s="4"/>
      <c r="F32" s="4"/>
      <c r="G32" s="4"/>
      <c r="H32" s="4"/>
      <c r="I32" s="4"/>
      <c r="J32" s="4"/>
      <c r="K32" s="4"/>
      <c r="L32" s="4"/>
      <c r="M32" s="4">
        <v>80000</v>
      </c>
      <c r="N32" t="s">
        <v>32</v>
      </c>
      <c r="O32" t="s">
        <v>35</v>
      </c>
    </row>
    <row r="33" spans="1:15" x14ac:dyDescent="0.25"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5" x14ac:dyDescent="0.25">
      <c r="A34" t="s">
        <v>16</v>
      </c>
      <c r="D34" s="4"/>
      <c r="E34" s="4">
        <v>40000</v>
      </c>
      <c r="F34" s="4"/>
      <c r="G34" s="4">
        <f t="shared" ref="G34" si="4">+E34</f>
        <v>40000</v>
      </c>
      <c r="H34" s="4"/>
      <c r="I34" s="4">
        <f t="shared" ref="I34" si="5">+E34</f>
        <v>40000</v>
      </c>
      <c r="J34" s="4"/>
      <c r="K34" s="4">
        <f t="shared" ref="K34" si="6">+E34</f>
        <v>40000</v>
      </c>
      <c r="L34" s="4"/>
      <c r="M34" s="4">
        <f>+E34</f>
        <v>40000</v>
      </c>
      <c r="N34" s="4" t="s">
        <v>28</v>
      </c>
      <c r="O34" t="s">
        <v>33</v>
      </c>
    </row>
    <row r="35" spans="1:15" x14ac:dyDescent="0.25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5" x14ac:dyDescent="0.25">
      <c r="A36" t="s">
        <v>17</v>
      </c>
      <c r="D36" s="4"/>
      <c r="E36" s="4">
        <v>85000</v>
      </c>
      <c r="F36" s="4"/>
      <c r="G36" s="4">
        <f t="shared" ref="G36" si="7">+E36</f>
        <v>85000</v>
      </c>
      <c r="H36" s="4"/>
      <c r="I36" s="4">
        <f t="shared" ref="I36" si="8">+E36</f>
        <v>85000</v>
      </c>
      <c r="J36" s="4"/>
      <c r="K36" s="4">
        <f t="shared" ref="K36" si="9">+E36</f>
        <v>85000</v>
      </c>
      <c r="L36" s="4"/>
      <c r="M36" s="4">
        <f>+E36</f>
        <v>85000</v>
      </c>
      <c r="N36" s="4" t="s">
        <v>30</v>
      </c>
      <c r="O36" t="s">
        <v>33</v>
      </c>
    </row>
    <row r="37" spans="1:15" x14ac:dyDescent="0.25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5" x14ac:dyDescent="0.25">
      <c r="A38" t="s">
        <v>26</v>
      </c>
      <c r="D38" s="4"/>
      <c r="E38" s="4">
        <v>500</v>
      </c>
      <c r="F38" s="4"/>
      <c r="G38" s="4">
        <f t="shared" ref="G38" si="10">+E38</f>
        <v>500</v>
      </c>
      <c r="H38" s="4"/>
      <c r="I38" s="4">
        <f t="shared" ref="I38" si="11">+E38</f>
        <v>500</v>
      </c>
      <c r="J38" s="4"/>
      <c r="K38" s="4">
        <f t="shared" ref="K38" si="12">+E38</f>
        <v>500</v>
      </c>
      <c r="L38" s="4"/>
      <c r="M38" s="4">
        <f>+E38</f>
        <v>500</v>
      </c>
      <c r="N38" s="4" t="s">
        <v>29</v>
      </c>
      <c r="O38" t="s">
        <v>34</v>
      </c>
    </row>
    <row r="39" spans="1:15" x14ac:dyDescent="0.25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5" x14ac:dyDescent="0.25">
      <c r="A40" t="s">
        <v>20</v>
      </c>
      <c r="D40" s="4"/>
      <c r="E40" s="4">
        <v>25000</v>
      </c>
      <c r="F40" s="4"/>
      <c r="G40" s="4">
        <f t="shared" ref="G40" si="13">+E40</f>
        <v>25000</v>
      </c>
      <c r="H40" s="4"/>
      <c r="I40" s="4">
        <f t="shared" ref="I40" si="14">+E40</f>
        <v>25000</v>
      </c>
      <c r="J40" s="4"/>
      <c r="K40" s="4">
        <f t="shared" ref="K40" si="15">+E40</f>
        <v>25000</v>
      </c>
      <c r="L40" s="4"/>
      <c r="M40" s="4">
        <f>+E40</f>
        <v>25000</v>
      </c>
      <c r="N40" s="4" t="s">
        <v>31</v>
      </c>
      <c r="O40" t="s">
        <v>34</v>
      </c>
    </row>
    <row r="41" spans="1:15" x14ac:dyDescent="0.2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5" ht="15.75" thickBot="1" x14ac:dyDescent="0.3">
      <c r="D42" s="4"/>
      <c r="E42" s="5">
        <f>SUM(E11:E41)</f>
        <v>167320</v>
      </c>
      <c r="F42" s="4"/>
      <c r="G42" s="5">
        <f>SUM(G11:G41)</f>
        <v>231120</v>
      </c>
      <c r="H42" s="4"/>
      <c r="I42" s="5">
        <f>SUM(I11:I41)</f>
        <v>230500</v>
      </c>
      <c r="J42" s="6"/>
      <c r="K42" s="5">
        <f>SUM(K11:K41)</f>
        <v>230500</v>
      </c>
      <c r="L42" s="4"/>
      <c r="M42" s="5">
        <f>SUM(M5:M41)</f>
        <v>230500</v>
      </c>
      <c r="N42" s="6"/>
    </row>
    <row r="43" spans="1:15" ht="15.75" thickTop="1" x14ac:dyDescent="0.25"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5" x14ac:dyDescent="0.25">
      <c r="A44" t="s">
        <v>43</v>
      </c>
      <c r="D44" s="4"/>
      <c r="E44" s="4"/>
      <c r="F44" s="4"/>
      <c r="G44" s="4"/>
      <c r="H44" s="4"/>
      <c r="I44" s="17">
        <f>+$M$42-I42</f>
        <v>0</v>
      </c>
      <c r="J44" s="4"/>
      <c r="K44" s="17">
        <f>+$M$42-K42</f>
        <v>0</v>
      </c>
      <c r="L44" s="4"/>
      <c r="M44" s="4"/>
      <c r="N44" s="4"/>
    </row>
  </sheetData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FA089EB-9FC2-421C-B7B3-3AA225016F95}"/>
</file>

<file path=customXml/itemProps2.xml><?xml version="1.0" encoding="utf-8"?>
<ds:datastoreItem xmlns:ds="http://schemas.openxmlformats.org/officeDocument/2006/customXml" ds:itemID="{9C108DDC-A7AB-4824-8BE1-37F4ED404D40}"/>
</file>

<file path=customXml/itemProps3.xml><?xml version="1.0" encoding="utf-8"?>
<ds:datastoreItem xmlns:ds="http://schemas.openxmlformats.org/officeDocument/2006/customXml" ds:itemID="{99C314AC-FEA5-453D-B99E-0451734C96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 Glenn</dc:creator>
  <cp:lastModifiedBy>Hutt Jenny</cp:lastModifiedBy>
  <cp:lastPrinted>2016-07-18T14:51:40Z</cp:lastPrinted>
  <dcterms:created xsi:type="dcterms:W3CDTF">2016-04-28T12:35:57Z</dcterms:created>
  <dcterms:modified xsi:type="dcterms:W3CDTF">2016-07-18T14:53:33Z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