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Radio3 R&amp;R/A_Budget/"/>
    </mc:Choice>
  </mc:AlternateContent>
  <workbookProtection workbookAlgorithmName="SHA-512" workbookHashValue="GZeNt1TJtPNwtH7jNRunwp0GHWkXbmIHtJ/K8SpEA/JRZpjlUuOasLOOjEv9EAclS19WjbpVBBzNHPSN1iZdUQ==" workbookSaltValue="RDu1HJsOn5tzJnf8697LEA==" workbookSpinCount="100000" lockStructure="1"/>
  <bookViews>
    <workbookView xWindow="0" yWindow="0" windowWidth="28800" windowHeight="1243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52511"/>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A24" i="34" l="1"/>
  <c r="AV93" i="26" l="1"/>
  <c r="AS93" i="26"/>
  <c r="AP93" i="26"/>
  <c r="AM93" i="26"/>
  <c r="AJ93" i="26"/>
  <c r="AD93" i="26"/>
  <c r="AC93" i="26"/>
  <c r="AA93" i="26"/>
  <c r="G504" i="55" l="1"/>
  <c r="G426" i="55"/>
  <c r="G325" i="55"/>
  <c r="G316" i="55"/>
  <c r="G307" i="55"/>
  <c r="G80" i="55"/>
  <c r="A1" i="51"/>
  <c r="B855" i="51" s="1"/>
  <c r="B3363" i="51" l="1"/>
  <c r="B3359" i="51"/>
  <c r="B3355" i="51"/>
  <c r="B3351" i="51"/>
  <c r="B3347" i="51"/>
  <c r="B3343" i="51"/>
  <c r="B3339" i="51"/>
  <c r="B3335" i="51"/>
  <c r="B3331" i="51"/>
  <c r="B3327" i="51"/>
  <c r="B3323" i="51"/>
  <c r="B3319" i="51"/>
  <c r="B3315" i="51"/>
  <c r="B3311" i="51"/>
  <c r="B3307" i="51"/>
  <c r="B3303" i="51"/>
  <c r="B3299" i="51"/>
  <c r="B3295" i="51"/>
  <c r="B3291" i="51"/>
  <c r="B3287" i="51"/>
  <c r="B3283" i="51"/>
  <c r="B3279" i="51"/>
  <c r="B3275" i="51"/>
  <c r="B3271" i="51"/>
  <c r="B3267" i="51"/>
  <c r="B3263" i="51"/>
  <c r="B3259" i="51"/>
  <c r="B3255" i="51"/>
  <c r="B3251" i="51"/>
  <c r="B3247" i="51"/>
  <c r="B3243" i="51"/>
  <c r="B3239" i="51"/>
  <c r="B3235" i="51"/>
  <c r="B3231" i="51"/>
  <c r="B3227" i="51"/>
  <c r="B3223" i="51"/>
  <c r="B3219" i="51"/>
  <c r="B3215" i="51"/>
  <c r="B3211" i="51"/>
  <c r="B3207" i="51"/>
  <c r="B3203" i="51"/>
  <c r="B3199" i="51"/>
  <c r="B3195" i="51"/>
  <c r="B3191" i="51"/>
  <c r="B3187" i="51"/>
  <c r="B3183" i="51"/>
  <c r="B3179" i="51"/>
  <c r="B3175" i="51"/>
  <c r="B3171" i="51"/>
  <c r="B3167" i="51"/>
  <c r="B3163" i="51"/>
  <c r="B3159" i="51"/>
  <c r="B3155" i="51"/>
  <c r="B3151" i="51"/>
  <c r="B3147" i="51"/>
  <c r="B3143" i="51"/>
  <c r="B3139" i="51"/>
  <c r="B3135" i="51"/>
  <c r="B3131" i="51"/>
  <c r="B3127" i="51"/>
  <c r="B3123" i="51"/>
  <c r="B3119" i="51"/>
  <c r="B3115" i="51"/>
  <c r="B3111" i="51"/>
  <c r="B3107" i="51"/>
  <c r="B3103" i="51"/>
  <c r="B3099" i="51"/>
  <c r="B3095" i="51"/>
  <c r="B3091" i="51"/>
  <c r="B3087" i="51"/>
  <c r="B3083" i="51"/>
  <c r="B3079" i="51"/>
  <c r="B3075" i="51"/>
  <c r="B3071" i="51"/>
  <c r="B3067" i="51"/>
  <c r="B3063" i="51"/>
  <c r="B3059" i="51"/>
  <c r="B3055" i="51"/>
  <c r="B3051" i="51"/>
  <c r="B3047" i="51"/>
  <c r="B3043" i="51"/>
  <c r="B3039" i="51"/>
  <c r="B3035" i="51"/>
  <c r="B3031" i="51"/>
  <c r="B3027" i="51"/>
  <c r="B3023" i="51"/>
  <c r="B3019" i="51"/>
  <c r="B3015" i="51"/>
  <c r="B3011" i="51"/>
  <c r="B3007" i="51"/>
  <c r="B3003" i="51"/>
  <c r="B2999" i="51"/>
  <c r="B2995" i="51"/>
  <c r="B2991" i="51"/>
  <c r="B2987" i="51"/>
  <c r="B2983" i="51"/>
  <c r="B2979" i="51"/>
  <c r="B2975" i="51"/>
  <c r="B2971" i="51"/>
  <c r="B2967" i="51"/>
  <c r="B2963" i="51"/>
  <c r="B2959" i="51"/>
  <c r="B2955" i="51"/>
  <c r="B2951" i="51"/>
  <c r="B2947" i="51"/>
  <c r="B2943" i="51"/>
  <c r="B2939" i="51"/>
  <c r="B2935" i="51"/>
  <c r="B2931" i="51"/>
  <c r="B2927" i="51"/>
  <c r="B2923" i="51"/>
  <c r="B2919" i="51"/>
  <c r="B2915" i="51"/>
  <c r="B2911" i="51"/>
  <c r="B2907" i="51"/>
  <c r="B2903" i="51"/>
  <c r="B2899" i="51"/>
  <c r="B2895" i="51"/>
  <c r="B2891" i="51"/>
  <c r="B2887" i="51"/>
  <c r="B2883" i="51"/>
  <c r="B2879" i="51"/>
  <c r="B2875" i="51"/>
  <c r="B2871" i="51"/>
  <c r="B2867" i="51"/>
  <c r="B2863" i="51"/>
  <c r="B2859" i="51"/>
  <c r="B2855" i="51"/>
  <c r="B2851" i="51"/>
  <c r="B2847" i="51"/>
  <c r="B2843" i="51"/>
  <c r="B2839" i="51"/>
  <c r="B2835" i="51"/>
  <c r="B2831" i="51"/>
  <c r="B2827" i="51"/>
  <c r="B2823" i="51"/>
  <c r="B2819" i="51"/>
  <c r="B2815" i="51"/>
  <c r="B2811" i="51"/>
  <c r="B2807" i="51"/>
  <c r="B2803" i="51"/>
  <c r="B2799" i="51"/>
  <c r="B2795" i="51"/>
  <c r="B2791" i="51"/>
  <c r="B2787" i="51"/>
  <c r="B2783" i="51"/>
  <c r="B2779" i="51"/>
  <c r="B2775" i="51"/>
  <c r="B2771" i="51"/>
  <c r="B2767" i="51"/>
  <c r="B2763" i="51"/>
  <c r="B2759" i="51"/>
  <c r="B2755" i="51"/>
  <c r="B2751" i="51"/>
  <c r="B2747" i="51"/>
  <c r="B2743" i="51"/>
  <c r="B2739" i="51"/>
  <c r="B2735" i="51"/>
  <c r="B2731" i="51"/>
  <c r="B2727" i="51"/>
  <c r="B2723" i="51"/>
  <c r="B2719" i="51"/>
  <c r="B2715" i="51"/>
  <c r="B2711" i="51"/>
  <c r="B2707" i="51"/>
  <c r="B2703" i="51"/>
  <c r="B2699" i="51"/>
  <c r="B2695" i="51"/>
  <c r="B2691" i="51"/>
  <c r="B2687" i="51"/>
  <c r="B2683" i="51"/>
  <c r="B2679" i="51"/>
  <c r="B2675" i="51"/>
  <c r="B2671" i="51"/>
  <c r="B2667" i="51"/>
  <c r="B2663" i="51"/>
  <c r="B2659" i="51"/>
  <c r="B2655" i="51"/>
  <c r="B2651" i="51"/>
  <c r="B2647" i="51"/>
  <c r="B2643" i="51"/>
  <c r="B2639" i="51"/>
  <c r="B2635" i="51"/>
  <c r="B2631" i="51"/>
  <c r="B2627" i="51"/>
  <c r="B2623" i="51"/>
  <c r="B2619" i="51"/>
  <c r="B2615" i="51"/>
  <c r="B2611" i="51"/>
  <c r="B2607" i="51"/>
  <c r="B2603" i="51"/>
  <c r="B2599" i="51"/>
  <c r="B2595" i="51"/>
  <c r="B2591" i="51"/>
  <c r="B2587" i="51"/>
  <c r="B2583" i="51"/>
  <c r="B2579" i="51"/>
  <c r="B2575" i="51"/>
  <c r="B2571" i="51"/>
  <c r="B2567" i="51"/>
  <c r="B2563" i="51"/>
  <c r="B2559" i="51"/>
  <c r="B2555" i="51"/>
  <c r="B2551" i="51"/>
  <c r="B2547" i="51"/>
  <c r="B2543" i="51"/>
  <c r="B2539" i="51"/>
  <c r="B2535" i="51"/>
  <c r="B2531" i="51"/>
  <c r="B2527" i="51"/>
  <c r="B2523" i="51"/>
  <c r="B2519" i="51"/>
  <c r="B2515" i="51"/>
  <c r="B2511" i="51"/>
  <c r="B2507" i="51"/>
  <c r="B2503" i="51"/>
  <c r="B2499" i="51"/>
  <c r="B2495" i="51"/>
  <c r="B2491" i="51"/>
  <c r="B2487" i="51"/>
  <c r="B2483" i="51"/>
  <c r="B2479" i="51"/>
  <c r="B2475" i="51"/>
  <c r="B2471" i="51"/>
  <c r="B2467" i="51"/>
  <c r="B2463" i="51"/>
  <c r="B2459" i="51"/>
  <c r="B2455" i="51"/>
  <c r="B2451" i="51"/>
  <c r="B2447" i="51"/>
  <c r="B2443" i="51"/>
  <c r="B2439" i="51"/>
  <c r="B2435" i="51"/>
  <c r="B2431" i="51"/>
  <c r="B2427" i="51"/>
  <c r="B2423" i="51"/>
  <c r="B2419" i="51"/>
  <c r="B2415" i="51"/>
  <c r="B2411" i="51"/>
  <c r="B2407" i="51"/>
  <c r="B2403" i="51"/>
  <c r="B2399" i="51"/>
  <c r="B2395" i="51"/>
  <c r="B2391" i="51"/>
  <c r="B2387" i="51"/>
  <c r="B2383" i="51"/>
  <c r="B2379" i="51"/>
  <c r="B2375" i="51"/>
  <c r="B2371" i="51"/>
  <c r="B2367" i="51"/>
  <c r="B2363" i="51"/>
  <c r="B2359" i="51"/>
  <c r="B2355" i="51"/>
  <c r="B2351" i="51"/>
  <c r="B1523" i="51"/>
  <c r="B1459" i="51"/>
  <c r="B1035" i="51"/>
  <c r="B4048" i="51"/>
  <c r="B4046" i="51"/>
  <c r="B4044" i="51"/>
  <c r="B4042" i="51"/>
  <c r="B4040" i="51"/>
  <c r="B4038" i="51"/>
  <c r="B4036" i="51"/>
  <c r="B4034" i="51"/>
  <c r="B4032" i="51"/>
  <c r="B4030" i="51"/>
  <c r="B4028" i="51"/>
  <c r="B4026" i="51"/>
  <c r="B4024" i="51"/>
  <c r="B4022" i="51"/>
  <c r="B4020" i="51"/>
  <c r="B4018" i="51"/>
  <c r="B4016"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2" i="51"/>
  <c r="B3358" i="51"/>
  <c r="B3354" i="51"/>
  <c r="B3350" i="51"/>
  <c r="B3346" i="51"/>
  <c r="B3342" i="51"/>
  <c r="B3338" i="51"/>
  <c r="B3334" i="51"/>
  <c r="B3330" i="51"/>
  <c r="B3326" i="51"/>
  <c r="B3322" i="51"/>
  <c r="B3318" i="51"/>
  <c r="B3314" i="51"/>
  <c r="B3310" i="51"/>
  <c r="B3306" i="51"/>
  <c r="B3302" i="51"/>
  <c r="B3298" i="51"/>
  <c r="B3294" i="51"/>
  <c r="B3290" i="51"/>
  <c r="B3286" i="51"/>
  <c r="B3282" i="51"/>
  <c r="B3278" i="51"/>
  <c r="B3274" i="51"/>
  <c r="B3270" i="51"/>
  <c r="B3266" i="51"/>
  <c r="B3262" i="51"/>
  <c r="B3258" i="51"/>
  <c r="B3254" i="51"/>
  <c r="B3250" i="51"/>
  <c r="B3246" i="51"/>
  <c r="B3242" i="51"/>
  <c r="B3238" i="51"/>
  <c r="B3234" i="51"/>
  <c r="B3230" i="51"/>
  <c r="B3226" i="51"/>
  <c r="B3222" i="51"/>
  <c r="B3218" i="51"/>
  <c r="B3214" i="51"/>
  <c r="B3210" i="51"/>
  <c r="B3206" i="51"/>
  <c r="B3202" i="51"/>
  <c r="B3198" i="51"/>
  <c r="B3194" i="51"/>
  <c r="B3190" i="51"/>
  <c r="B3186" i="51"/>
  <c r="B3182" i="51"/>
  <c r="B3178" i="51"/>
  <c r="B3174" i="51"/>
  <c r="B3170" i="51"/>
  <c r="B3166" i="51"/>
  <c r="B3162" i="51"/>
  <c r="B3158" i="51"/>
  <c r="B3154" i="51"/>
  <c r="B3150" i="51"/>
  <c r="B3146" i="51"/>
  <c r="B3142" i="51"/>
  <c r="B3138" i="51"/>
  <c r="B3134" i="51"/>
  <c r="B3130" i="51"/>
  <c r="B3126" i="51"/>
  <c r="B3122" i="51"/>
  <c r="B3118" i="51"/>
  <c r="B3114" i="51"/>
  <c r="B3110" i="51"/>
  <c r="B3106" i="51"/>
  <c r="B3102" i="51"/>
  <c r="B3098" i="51"/>
  <c r="B3094" i="51"/>
  <c r="B3090" i="51"/>
  <c r="B3086" i="51"/>
  <c r="B3082" i="51"/>
  <c r="B3078" i="51"/>
  <c r="B3074" i="51"/>
  <c r="B3070" i="51"/>
  <c r="B3066" i="51"/>
  <c r="B3062" i="51"/>
  <c r="B3058" i="51"/>
  <c r="B3054" i="51"/>
  <c r="B3050" i="51"/>
  <c r="B3046" i="51"/>
  <c r="B3042" i="51"/>
  <c r="B3038" i="51"/>
  <c r="B3034" i="51"/>
  <c r="B3030" i="51"/>
  <c r="B3026" i="51"/>
  <c r="B3022" i="51"/>
  <c r="B3018" i="51"/>
  <c r="B3014" i="51"/>
  <c r="B3010" i="51"/>
  <c r="B3006" i="51"/>
  <c r="B3002" i="51"/>
  <c r="B2998" i="51"/>
  <c r="B2994" i="51"/>
  <c r="B2990" i="51"/>
  <c r="B2986" i="51"/>
  <c r="B2982" i="51"/>
  <c r="B2978" i="51"/>
  <c r="B2974" i="51"/>
  <c r="B2970" i="51"/>
  <c r="B2966" i="51"/>
  <c r="B2962" i="51"/>
  <c r="B2958" i="51"/>
  <c r="B2954" i="51"/>
  <c r="B2950" i="51"/>
  <c r="B2946" i="51"/>
  <c r="B2942" i="51"/>
  <c r="B2938" i="51"/>
  <c r="B2934" i="51"/>
  <c r="B2930" i="51"/>
  <c r="B2926" i="51"/>
  <c r="B2922" i="51"/>
  <c r="B2918" i="51"/>
  <c r="B2914" i="51"/>
  <c r="B2910" i="51"/>
  <c r="B2906" i="51"/>
  <c r="B2902" i="51"/>
  <c r="B2898" i="51"/>
  <c r="B2894" i="51"/>
  <c r="B2890" i="51"/>
  <c r="B2886" i="51"/>
  <c r="B2882" i="51"/>
  <c r="B2878" i="51"/>
  <c r="B2874" i="51"/>
  <c r="B2870" i="51"/>
  <c r="B2866" i="51"/>
  <c r="B2862" i="51"/>
  <c r="B2858" i="51"/>
  <c r="B2854" i="51"/>
  <c r="B2850" i="51"/>
  <c r="B2846" i="51"/>
  <c r="B2842" i="51"/>
  <c r="B2838" i="51"/>
  <c r="B2834" i="51"/>
  <c r="B2830" i="51"/>
  <c r="B2826" i="51"/>
  <c r="B2822" i="51"/>
  <c r="B2818" i="51"/>
  <c r="B2814" i="51"/>
  <c r="B2810" i="51"/>
  <c r="B2806" i="51"/>
  <c r="B2802" i="51"/>
  <c r="B2798" i="51"/>
  <c r="B2794" i="51"/>
  <c r="B2790" i="51"/>
  <c r="B2786" i="51"/>
  <c r="B2782" i="51"/>
  <c r="B2778" i="51"/>
  <c r="B2774" i="51"/>
  <c r="B2770" i="51"/>
  <c r="B2766" i="51"/>
  <c r="B2762" i="51"/>
  <c r="B2758" i="51"/>
  <c r="B2754" i="51"/>
  <c r="B2750" i="51"/>
  <c r="B2746" i="51"/>
  <c r="B2742" i="51"/>
  <c r="B2738" i="51"/>
  <c r="B2734" i="51"/>
  <c r="B2730" i="51"/>
  <c r="B2726" i="51"/>
  <c r="B2722" i="51"/>
  <c r="B2718" i="51"/>
  <c r="B2714" i="51"/>
  <c r="B2710" i="51"/>
  <c r="B2706" i="51"/>
  <c r="B2702" i="51"/>
  <c r="B2698" i="51"/>
  <c r="B2694" i="51"/>
  <c r="B2690" i="51"/>
  <c r="B2686" i="51"/>
  <c r="B2682" i="51"/>
  <c r="B2678" i="51"/>
  <c r="B2674" i="51"/>
  <c r="B2670" i="51"/>
  <c r="B2666" i="51"/>
  <c r="B2662" i="51"/>
  <c r="B2658" i="51"/>
  <c r="B2654" i="51"/>
  <c r="B2650" i="51"/>
  <c r="B2646" i="51"/>
  <c r="B2642" i="51"/>
  <c r="B2638" i="51"/>
  <c r="B2634" i="51"/>
  <c r="B2630" i="51"/>
  <c r="B2626" i="51"/>
  <c r="B2622" i="51"/>
  <c r="B2618" i="51"/>
  <c r="B2614" i="51"/>
  <c r="B2610" i="51"/>
  <c r="B2606" i="51"/>
  <c r="B2602" i="51"/>
  <c r="B2598" i="51"/>
  <c r="B2594" i="51"/>
  <c r="B2590" i="51"/>
  <c r="B2586" i="51"/>
  <c r="B2582" i="51"/>
  <c r="B2578" i="51"/>
  <c r="B2574" i="51"/>
  <c r="B2570" i="51"/>
  <c r="B2566" i="51"/>
  <c r="B2562" i="51"/>
  <c r="B2558" i="51"/>
  <c r="B2554" i="51"/>
  <c r="B2550" i="51"/>
  <c r="B2546" i="51"/>
  <c r="B2542" i="51"/>
  <c r="B2538" i="51"/>
  <c r="B2534" i="51"/>
  <c r="B2530" i="51"/>
  <c r="B2526" i="51"/>
  <c r="B2522" i="51"/>
  <c r="B2518" i="51"/>
  <c r="B2514" i="51"/>
  <c r="B2510" i="51"/>
  <c r="B2506" i="51"/>
  <c r="B2502" i="51"/>
  <c r="B2498" i="51"/>
  <c r="B2494" i="51"/>
  <c r="B2490" i="51"/>
  <c r="B2486" i="51"/>
  <c r="B2482" i="51"/>
  <c r="B2478" i="51"/>
  <c r="B2474" i="51"/>
  <c r="B2470" i="51"/>
  <c r="B2466" i="51"/>
  <c r="B2462" i="51"/>
  <c r="B2458" i="51"/>
  <c r="B2454" i="51"/>
  <c r="B2450" i="51"/>
  <c r="B2446" i="51"/>
  <c r="B2442" i="51"/>
  <c r="B2438" i="51"/>
  <c r="B2434" i="51"/>
  <c r="B2430" i="51"/>
  <c r="B2426" i="51"/>
  <c r="B2422" i="51"/>
  <c r="B2418" i="51"/>
  <c r="B2414" i="51"/>
  <c r="B2410" i="51"/>
  <c r="B2406" i="51"/>
  <c r="B2402" i="51"/>
  <c r="B2398" i="51"/>
  <c r="B2394" i="51"/>
  <c r="B2390" i="51"/>
  <c r="B2386" i="51"/>
  <c r="B2382" i="51"/>
  <c r="B2378" i="51"/>
  <c r="B2374" i="51"/>
  <c r="B2370" i="51"/>
  <c r="B2366" i="51"/>
  <c r="B2362" i="51"/>
  <c r="B2358" i="51"/>
  <c r="B2354" i="51"/>
  <c r="B2350" i="51"/>
  <c r="B1539" i="51"/>
  <c r="B1475" i="51"/>
  <c r="B1411" i="51"/>
  <c r="B6" i="51"/>
  <c r="B10" i="51"/>
  <c r="B14" i="51"/>
  <c r="B18" i="51"/>
  <c r="B59" i="51"/>
  <c r="B64" i="51"/>
  <c r="B66" i="51"/>
  <c r="B69" i="51"/>
  <c r="B71" i="51"/>
  <c r="B81" i="51"/>
  <c r="B84" i="51"/>
  <c r="B86" i="51"/>
  <c r="B89" i="51"/>
  <c r="B91" i="51"/>
  <c r="B106" i="51"/>
  <c r="B108"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25" i="51"/>
  <c r="B33" i="51"/>
  <c r="B41" i="51"/>
  <c r="B49" i="51"/>
  <c r="B57" i="51"/>
  <c r="B77" i="51"/>
  <c r="B98" i="51"/>
  <c r="B111" i="51"/>
  <c r="B115" i="51"/>
  <c r="B121" i="51"/>
  <c r="B124" i="51"/>
  <c r="B129" i="51"/>
  <c r="B132" i="51"/>
  <c r="B137" i="51"/>
  <c r="B140" i="51"/>
  <c r="B142" i="51"/>
  <c r="B144" i="51"/>
  <c r="B147" i="51"/>
  <c r="B151" i="51"/>
  <c r="B161" i="51"/>
  <c r="B165" i="51"/>
  <c r="B169" i="51"/>
  <c r="B175" i="51"/>
  <c r="B181" i="51"/>
  <c r="B183" i="51"/>
  <c r="B186" i="51"/>
  <c r="B188" i="51"/>
  <c r="B193" i="51"/>
  <c r="B195" i="51"/>
  <c r="B198" i="51"/>
  <c r="B200" i="51"/>
  <c r="B205" i="51"/>
  <c r="B210" i="51"/>
  <c r="B212" i="51"/>
  <c r="B219" i="51"/>
  <c r="B222" i="51"/>
  <c r="B224" i="51"/>
  <c r="B231" i="51"/>
  <c r="B234" i="51"/>
  <c r="B236" i="51"/>
  <c r="B241" i="51"/>
  <c r="B243" i="51"/>
  <c r="B249" i="51"/>
  <c r="B255" i="51"/>
  <c r="B15" i="51"/>
  <c r="B21" i="51"/>
  <c r="B29" i="51"/>
  <c r="B37" i="51"/>
  <c r="B45" i="51"/>
  <c r="B53" i="51"/>
  <c r="B60" i="51"/>
  <c r="B67" i="51"/>
  <c r="B74" i="51"/>
  <c r="B94"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3" i="51"/>
  <c r="B27" i="51"/>
  <c r="B43" i="51"/>
  <c r="B72" i="51"/>
  <c r="B118" i="51"/>
  <c r="B122" i="51"/>
  <c r="B126" i="51"/>
  <c r="B130" i="51"/>
  <c r="B134" i="51"/>
  <c r="B138" i="51"/>
  <c r="B146" i="51"/>
  <c r="B150" i="51"/>
  <c r="B174" i="51"/>
  <c r="B184" i="51"/>
  <c r="B189" i="51"/>
  <c r="B194" i="51"/>
  <c r="B207" i="51"/>
  <c r="B213" i="51"/>
  <c r="B218" i="51"/>
  <c r="B227" i="51"/>
  <c r="B232" i="51"/>
  <c r="B237" i="51"/>
  <c r="B242" i="51"/>
  <c r="B251" i="51"/>
  <c r="B256" i="51"/>
  <c r="B263" i="51"/>
  <c r="B266" i="51"/>
  <c r="B268" i="51"/>
  <c r="B272" i="51"/>
  <c r="B274" i="51"/>
  <c r="B279" i="51"/>
  <c r="B282" i="51"/>
  <c r="B287" i="51"/>
  <c r="B289" i="51"/>
  <c r="B304" i="51"/>
  <c r="B306" i="51"/>
  <c r="B311" i="51"/>
  <c r="B314" i="51"/>
  <c r="B319" i="51"/>
  <c r="B321" i="51"/>
  <c r="B336" i="51"/>
  <c r="B62" i="51"/>
  <c r="B104" i="51"/>
  <c r="B113" i="51"/>
  <c r="B123" i="51"/>
  <c r="B131" i="51"/>
  <c r="B139" i="51"/>
  <c r="B143" i="51"/>
  <c r="B162" i="51"/>
  <c r="B166" i="51"/>
  <c r="B180" i="51"/>
  <c r="B190" i="51"/>
  <c r="B199" i="51"/>
  <c r="B204" i="51"/>
  <c r="B209" i="51"/>
  <c r="B223" i="51"/>
  <c r="B229" i="51"/>
  <c r="B238" i="51"/>
  <c r="B248" i="51"/>
  <c r="B253" i="51"/>
  <c r="B257" i="51"/>
  <c r="B259" i="51"/>
  <c r="B262" i="51"/>
  <c r="B264" i="51"/>
  <c r="B269" i="51"/>
  <c r="B276" i="51"/>
  <c r="B278" i="51"/>
  <c r="B280" i="51"/>
  <c r="B284" i="51"/>
  <c r="B286" i="51"/>
  <c r="B19" i="51"/>
  <c r="B35" i="51"/>
  <c r="B51" i="51"/>
  <c r="B79" i="51"/>
  <c r="B116" i="51"/>
  <c r="B120" i="51"/>
  <c r="B128" i="51"/>
  <c r="B136" i="51"/>
  <c r="B141" i="51"/>
  <c r="B148" i="51"/>
  <c r="B152" i="51"/>
  <c r="B155" i="51"/>
  <c r="B159" i="51"/>
  <c r="B171" i="51"/>
  <c r="B176" i="51"/>
  <c r="B182" i="51"/>
  <c r="B196" i="51"/>
  <c r="B201" i="51"/>
  <c r="B215" i="51"/>
  <c r="B220" i="51"/>
  <c r="B225" i="51"/>
  <c r="B230" i="51"/>
  <c r="B244" i="51"/>
  <c r="B254" i="51"/>
  <c r="B258" i="51"/>
  <c r="B260" i="51"/>
  <c r="B265" i="51"/>
  <c r="B271" i="51"/>
  <c r="B273" i="51"/>
  <c r="B288" i="51"/>
  <c r="B290" i="51"/>
  <c r="B295" i="51"/>
  <c r="B298" i="51"/>
  <c r="B303" i="51"/>
  <c r="B305" i="51"/>
  <c r="B320" i="51"/>
  <c r="B322" i="51"/>
  <c r="B327" i="51"/>
  <c r="B330" i="51"/>
  <c r="B335" i="51"/>
  <c r="B337" i="51"/>
  <c r="B96" i="51"/>
  <c r="B125" i="51"/>
  <c r="B157" i="51"/>
  <c r="B173" i="51"/>
  <c r="B192" i="51"/>
  <c r="B211" i="51"/>
  <c r="B294" i="51"/>
  <c r="B302" i="51"/>
  <c r="B309" i="51"/>
  <c r="B313" i="51"/>
  <c r="B317" i="51"/>
  <c r="B324" i="51"/>
  <c r="B328" i="51"/>
  <c r="B332"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178" i="51"/>
  <c r="B217" i="51"/>
  <c r="B235" i="51"/>
  <c r="B281" i="51"/>
  <c r="B291" i="51"/>
  <c r="B299" i="51"/>
  <c r="B310" i="51"/>
  <c r="B318" i="51"/>
  <c r="B325" i="51"/>
  <c r="B329" i="51"/>
  <c r="B333"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11" i="51"/>
  <c r="B117" i="51"/>
  <c r="B133" i="51"/>
  <c r="B164" i="51"/>
  <c r="B202" i="51"/>
  <c r="B240" i="51"/>
  <c r="B267" i="51"/>
  <c r="B275" i="51"/>
  <c r="B283" i="51"/>
  <c r="B292" i="51"/>
  <c r="B296" i="51"/>
  <c r="B300" i="51"/>
  <c r="B307" i="51"/>
  <c r="B315" i="51"/>
  <c r="B326"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153" i="51"/>
  <c r="B277" i="51"/>
  <c r="B297" i="51"/>
  <c r="B312" i="51"/>
  <c r="B370" i="51"/>
  <c r="B378" i="51"/>
  <c r="B385" i="51"/>
  <c r="B400" i="51"/>
  <c r="B407" i="51"/>
  <c r="B415" i="51"/>
  <c r="B534" i="51"/>
  <c r="B541" i="51"/>
  <c r="B550" i="51"/>
  <c r="B554" i="51"/>
  <c r="B557" i="51"/>
  <c r="B561" i="51"/>
  <c r="B580" i="51"/>
  <c r="B584" i="51"/>
  <c r="B603" i="51"/>
  <c r="B607" i="51"/>
  <c r="B619" i="51"/>
  <c r="B623" i="51"/>
  <c r="B628" i="51"/>
  <c r="B630"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187" i="51"/>
  <c r="B261" i="51"/>
  <c r="B343" i="51"/>
  <c r="B351" i="51"/>
  <c r="B538" i="51"/>
  <c r="B548" i="51"/>
  <c r="B552" i="51"/>
  <c r="B571" i="51"/>
  <c r="B575" i="51"/>
  <c r="B582" i="51"/>
  <c r="B586" i="51"/>
  <c r="B589" i="51"/>
  <c r="B593"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804" i="51"/>
  <c r="B806" i="51"/>
  <c r="B811" i="51"/>
  <c r="B813" i="51"/>
  <c r="B816" i="51"/>
  <c r="B818" i="51"/>
  <c r="B825" i="51"/>
  <c r="B831" i="51"/>
  <c r="B836" i="51"/>
  <c r="B838" i="51"/>
  <c r="B843" i="51"/>
  <c r="B845" i="51"/>
  <c r="B848" i="51"/>
  <c r="B850" i="51"/>
  <c r="B857" i="51"/>
  <c r="B863" i="51"/>
  <c r="B868" i="51"/>
  <c r="B870" i="51"/>
  <c r="B293" i="51"/>
  <c r="B323" i="51"/>
  <c r="B346" i="51"/>
  <c r="B375" i="51"/>
  <c r="B437" i="51"/>
  <c r="B453" i="51"/>
  <c r="B469" i="51"/>
  <c r="B485" i="51"/>
  <c r="B501" i="51"/>
  <c r="B517" i="51"/>
  <c r="B532" i="51"/>
  <c r="B545" i="51"/>
  <c r="B568" i="51"/>
  <c r="B591" i="51"/>
  <c r="B598" i="51"/>
  <c r="B605" i="51"/>
  <c r="B620" i="51"/>
  <c r="B624" i="51"/>
  <c r="B643" i="51"/>
  <c r="B647" i="51"/>
  <c r="B654" i="51"/>
  <c r="B658" i="51"/>
  <c r="B661" i="51"/>
  <c r="B665" i="51"/>
  <c r="B684" i="51"/>
  <c r="B688" i="51"/>
  <c r="B707" i="51"/>
  <c r="B711" i="51"/>
  <c r="B718" i="51"/>
  <c r="B723" i="51"/>
  <c r="B728" i="51"/>
  <c r="B737" i="51"/>
  <c r="B743" i="51"/>
  <c r="B748" i="51"/>
  <c r="B757" i="51"/>
  <c r="B762" i="51"/>
  <c r="B782" i="51"/>
  <c r="B787" i="51"/>
  <c r="B792" i="51"/>
  <c r="B801" i="51"/>
  <c r="B807" i="51"/>
  <c r="B812" i="51"/>
  <c r="B821" i="51"/>
  <c r="B826" i="51"/>
  <c r="B846" i="51"/>
  <c r="B851" i="51"/>
  <c r="B856"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246" i="51"/>
  <c r="B301" i="51"/>
  <c r="B331" i="51"/>
  <c r="B410" i="51"/>
  <c r="B536" i="51"/>
  <c r="B555" i="51"/>
  <c r="B570" i="51"/>
  <c r="B577" i="51"/>
  <c r="B600" i="51"/>
  <c r="B613" i="51"/>
  <c r="B617" i="51"/>
  <c r="B636" i="51"/>
  <c r="B640" i="51"/>
  <c r="B659" i="51"/>
  <c r="B663" i="51"/>
  <c r="B670" i="51"/>
  <c r="B674" i="51"/>
  <c r="B677" i="51"/>
  <c r="B681" i="51"/>
  <c r="B700" i="51"/>
  <c r="B704" i="51"/>
  <c r="B734" i="51"/>
  <c r="B739" i="51"/>
  <c r="B744" i="51"/>
  <c r="B753" i="51"/>
  <c r="B759" i="51"/>
  <c r="B764" i="51"/>
  <c r="B773" i="51"/>
  <c r="B778" i="51"/>
  <c r="B798" i="51"/>
  <c r="B803" i="51"/>
  <c r="B808" i="51"/>
  <c r="B817" i="51"/>
  <c r="B823" i="51"/>
  <c r="B828" i="51"/>
  <c r="B837" i="51"/>
  <c r="B842" i="51"/>
  <c r="B862" i="51"/>
  <c r="B867"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270" i="51"/>
  <c r="B308" i="51"/>
  <c r="B338" i="51"/>
  <c r="B353" i="51"/>
  <c r="B368" i="51"/>
  <c r="B383" i="51"/>
  <c r="B429" i="51"/>
  <c r="B445" i="51"/>
  <c r="B461" i="51"/>
  <c r="B477" i="51"/>
  <c r="B493" i="51"/>
  <c r="B509" i="51"/>
  <c r="B525" i="51"/>
  <c r="B564" i="51"/>
  <c r="B587" i="51"/>
  <c r="B602" i="51"/>
  <c r="B609" i="51"/>
  <c r="B615" i="51"/>
  <c r="B622" i="51"/>
  <c r="B626" i="51"/>
  <c r="B629" i="51"/>
  <c r="B633" i="51"/>
  <c r="B652" i="51"/>
  <c r="B656" i="51"/>
  <c r="B675" i="51"/>
  <c r="B679" i="51"/>
  <c r="B686" i="51"/>
  <c r="B690" i="51"/>
  <c r="B693" i="51"/>
  <c r="B697" i="51"/>
  <c r="B716" i="51"/>
  <c r="B725" i="51"/>
  <c r="B730" i="51"/>
  <c r="B750" i="51"/>
  <c r="B755" i="51"/>
  <c r="B760" i="51"/>
  <c r="B769" i="51"/>
  <c r="B775" i="51"/>
  <c r="B780" i="51"/>
  <c r="B789" i="51"/>
  <c r="B794" i="51"/>
  <c r="B814" i="51"/>
  <c r="B819" i="51"/>
  <c r="B824" i="51"/>
  <c r="B833" i="51"/>
  <c r="B839" i="51"/>
  <c r="B844" i="51"/>
  <c r="B853" i="51"/>
  <c r="B858" i="51"/>
  <c r="B872" i="51"/>
  <c r="B874" i="51"/>
  <c r="B881" i="51"/>
  <c r="B887" i="51"/>
  <c r="B892" i="51"/>
  <c r="B894" i="51"/>
  <c r="B899" i="51"/>
  <c r="B901" i="51"/>
  <c r="B904" i="51"/>
  <c r="B906" i="51"/>
  <c r="B913"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316" i="51"/>
  <c r="B559" i="51"/>
  <c r="B631" i="51"/>
  <c r="B645" i="51"/>
  <c r="B691" i="51"/>
  <c r="B706" i="51"/>
  <c r="B721" i="51"/>
  <c r="B741" i="51"/>
  <c r="B840" i="51"/>
  <c r="B860" i="51"/>
  <c r="B875" i="51"/>
  <c r="B895" i="51"/>
  <c r="B914" i="51"/>
  <c r="B934" i="51"/>
  <c r="B944" i="51"/>
  <c r="B953" i="51"/>
  <c r="B964" i="51"/>
  <c r="B973" i="51"/>
  <c r="B1003" i="51"/>
  <c r="B1023" i="51"/>
  <c r="B1041" i="51"/>
  <c r="B1045" i="51"/>
  <c r="B1049" i="51"/>
  <c r="B1053"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402" i="51"/>
  <c r="B566" i="51"/>
  <c r="B596" i="51"/>
  <c r="B649" i="51"/>
  <c r="B695" i="51"/>
  <c r="B709" i="51"/>
  <c r="B727" i="51"/>
  <c r="B746" i="51"/>
  <c r="B766" i="51"/>
  <c r="B785" i="51"/>
  <c r="B805" i="51"/>
  <c r="B877" i="51"/>
  <c r="B907" i="51"/>
  <c r="B927" i="51"/>
  <c r="B946" i="51"/>
  <c r="B966" i="51"/>
  <c r="B976" i="51"/>
  <c r="B985" i="51"/>
  <c r="B996" i="51"/>
  <c r="B168" i="51"/>
  <c r="B417" i="51"/>
  <c r="B573" i="51"/>
  <c r="B638" i="51"/>
  <c r="B668" i="51"/>
  <c r="B713" i="51"/>
  <c r="B732" i="51"/>
  <c r="B771" i="51"/>
  <c r="B791" i="51"/>
  <c r="B810" i="51"/>
  <c r="B830" i="51"/>
  <c r="B849" i="51"/>
  <c r="B869" i="51"/>
  <c r="B880" i="51"/>
  <c r="B889" i="51"/>
  <c r="B900" i="51"/>
  <c r="B909" i="51"/>
  <c r="B939" i="51"/>
  <c r="B959" i="51"/>
  <c r="B978" i="51"/>
  <c r="B998" i="51"/>
  <c r="B1008" i="51"/>
  <c r="B1017" i="51"/>
  <c r="B1028" i="51"/>
  <c r="B1037" i="51"/>
  <c r="B1043" i="51"/>
  <c r="B1047" i="51"/>
  <c r="B1051" i="51"/>
  <c r="B1055"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672" i="51"/>
  <c r="B882" i="51"/>
  <c r="B921" i="51"/>
  <c r="B1040" i="51"/>
  <c r="B1048" i="51"/>
  <c r="B1056" i="51"/>
  <c r="B642" i="51"/>
  <c r="B835" i="51"/>
  <c r="B902" i="51"/>
  <c r="B1005" i="51"/>
  <c r="B1030" i="51"/>
  <c r="B1046" i="51"/>
  <c r="B1400" i="51"/>
  <c r="B1404" i="51"/>
  <c r="B1408" i="51"/>
  <c r="B1412" i="51"/>
  <c r="B1416" i="51"/>
  <c r="B1420" i="51"/>
  <c r="B1424" i="51"/>
  <c r="B1428" i="51"/>
  <c r="B1432" i="51"/>
  <c r="B1436" i="51"/>
  <c r="B1440" i="51"/>
  <c r="B1444" i="51"/>
  <c r="B1448" i="51"/>
  <c r="B1452" i="51"/>
  <c r="B1456" i="51"/>
  <c r="B1460" i="51"/>
  <c r="B1464" i="51"/>
  <c r="B1468" i="51"/>
  <c r="B1472" i="51"/>
  <c r="B1476" i="51"/>
  <c r="B1480" i="51"/>
  <c r="B1484" i="51"/>
  <c r="B1488" i="51"/>
  <c r="B1492" i="51"/>
  <c r="B1496" i="51"/>
  <c r="B1500" i="51"/>
  <c r="B1504" i="51"/>
  <c r="B1508" i="51"/>
  <c r="B1512" i="51"/>
  <c r="B1516" i="51"/>
  <c r="B1520" i="51"/>
  <c r="B1524" i="51"/>
  <c r="B1528" i="51"/>
  <c r="B1532" i="51"/>
  <c r="B1536" i="51"/>
  <c r="B1540" i="51"/>
  <c r="B1544" i="51"/>
  <c r="B1548" i="51"/>
  <c r="B1552" i="51"/>
  <c r="B1556" i="51"/>
  <c r="B1560" i="51"/>
  <c r="B1564" i="51"/>
  <c r="B1568" i="51"/>
  <c r="B1572"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285" i="51"/>
  <c r="B776" i="51"/>
  <c r="B932" i="51"/>
  <c r="B1042" i="51"/>
  <c r="B1052" i="51"/>
  <c r="B1398" i="51"/>
  <c r="B1402" i="51"/>
  <c r="B1406" i="51"/>
  <c r="B1410" i="51"/>
  <c r="B1414" i="51"/>
  <c r="B1418" i="51"/>
  <c r="B1422" i="51"/>
  <c r="B1426" i="51"/>
  <c r="B1430" i="51"/>
  <c r="B1434" i="51"/>
  <c r="B1438" i="51"/>
  <c r="B1442" i="51"/>
  <c r="B1446" i="51"/>
  <c r="B1450" i="51"/>
  <c r="B1454" i="51"/>
  <c r="B1458" i="51"/>
  <c r="B1462" i="51"/>
  <c r="B1466" i="51"/>
  <c r="B1470" i="51"/>
  <c r="B1474" i="51"/>
  <c r="B1478" i="51"/>
  <c r="B1482" i="51"/>
  <c r="B1486" i="51"/>
  <c r="B1490" i="51"/>
  <c r="B1494" i="51"/>
  <c r="B1498" i="51"/>
  <c r="B1502" i="51"/>
  <c r="B1506" i="51"/>
  <c r="B1510" i="51"/>
  <c r="B1514" i="51"/>
  <c r="B1518" i="51"/>
  <c r="B1522" i="51"/>
  <c r="B1526" i="51"/>
  <c r="B1530" i="51"/>
  <c r="B1534" i="51"/>
  <c r="B1538" i="51"/>
  <c r="B1542" i="51"/>
  <c r="B1546" i="51"/>
  <c r="B1550" i="51"/>
  <c r="B1554" i="51"/>
  <c r="B1558" i="51"/>
  <c r="B1562" i="51"/>
  <c r="B1566" i="51"/>
  <c r="B1570" i="51"/>
  <c r="B1574" i="51"/>
  <c r="B627" i="51"/>
  <c r="B796" i="51"/>
  <c r="B941" i="51"/>
  <c r="B1054" i="51"/>
  <c r="B1141" i="51"/>
  <c r="B1397" i="51"/>
  <c r="B1405" i="51"/>
  <c r="B1413" i="51"/>
  <c r="B1421" i="51"/>
  <c r="B1429" i="51"/>
  <c r="B1437" i="51"/>
  <c r="B1445" i="51"/>
  <c r="B1453" i="51"/>
  <c r="B1461" i="51"/>
  <c r="B1469" i="51"/>
  <c r="B1477" i="51"/>
  <c r="B1485" i="51"/>
  <c r="B1493" i="51"/>
  <c r="B1501" i="51"/>
  <c r="B1509" i="51"/>
  <c r="B1517" i="51"/>
  <c r="B1525" i="51"/>
  <c r="B1533" i="51"/>
  <c r="B1541" i="51"/>
  <c r="B1549" i="51"/>
  <c r="B1557" i="51"/>
  <c r="B1565" i="51"/>
  <c r="B1573" i="51"/>
  <c r="B1992" i="51"/>
  <c r="B1996" i="51"/>
  <c r="B2000" i="51"/>
  <c r="B702" i="51"/>
  <c r="B991" i="51"/>
  <c r="B1044" i="51"/>
  <c r="B1401" i="51"/>
  <c r="B1409" i="51"/>
  <c r="B1417" i="51"/>
  <c r="B1425" i="51"/>
  <c r="B1433" i="51"/>
  <c r="B1441" i="51"/>
  <c r="B1449" i="51"/>
  <c r="B1457" i="51"/>
  <c r="B1465" i="51"/>
  <c r="B1473" i="51"/>
  <c r="B1481" i="51"/>
  <c r="B1489" i="51"/>
  <c r="B1497" i="51"/>
  <c r="B1505" i="51"/>
  <c r="B1513" i="51"/>
  <c r="B1521" i="51"/>
  <c r="B1529" i="51"/>
  <c r="B1537" i="51"/>
  <c r="B1545" i="51"/>
  <c r="B1553" i="51"/>
  <c r="B1561" i="51"/>
  <c r="B1569" i="51"/>
  <c r="B1990" i="51"/>
  <c r="B1994" i="51"/>
  <c r="B1998"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1010" i="51"/>
  <c r="B1399" i="51"/>
  <c r="B1415" i="51"/>
  <c r="B1431" i="51"/>
  <c r="B1447" i="51"/>
  <c r="B1463" i="51"/>
  <c r="B1479" i="51"/>
  <c r="B1495" i="51"/>
  <c r="B1511" i="51"/>
  <c r="B1527" i="51"/>
  <c r="B1543" i="51"/>
  <c r="B1559" i="51"/>
  <c r="B1575" i="51"/>
  <c r="B1993" i="51"/>
  <c r="B2001" i="51"/>
  <c r="B912" i="51"/>
  <c r="B1050" i="51"/>
  <c r="B1407" i="51"/>
  <c r="B1423" i="51"/>
  <c r="B1439" i="51"/>
  <c r="B1455" i="51"/>
  <c r="B1471" i="51"/>
  <c r="B1487" i="51"/>
  <c r="B1503" i="51"/>
  <c r="B1519" i="51"/>
  <c r="B1535" i="51"/>
  <c r="B1551" i="51"/>
  <c r="B1567" i="51"/>
  <c r="B1989" i="51"/>
  <c r="B1997" i="51"/>
  <c r="B971" i="51"/>
  <c r="B1403" i="51"/>
  <c r="B1435" i="51"/>
  <c r="B1467" i="51"/>
  <c r="B1499" i="51"/>
  <c r="B1531" i="51"/>
  <c r="B1563" i="51"/>
  <c r="B1995" i="51"/>
  <c r="B1419" i="51"/>
  <c r="B1451" i="51"/>
  <c r="B1483" i="51"/>
  <c r="B1515" i="51"/>
  <c r="B1547" i="51"/>
  <c r="B3365" i="51"/>
  <c r="B3361" i="51"/>
  <c r="B3357" i="51"/>
  <c r="B3353" i="51"/>
  <c r="B3349" i="51"/>
  <c r="B3345" i="51"/>
  <c r="B3341" i="51"/>
  <c r="B3337" i="51"/>
  <c r="B3333" i="51"/>
  <c r="B3329" i="51"/>
  <c r="B3325" i="51"/>
  <c r="B3321" i="51"/>
  <c r="B3317" i="51"/>
  <c r="B3313" i="51"/>
  <c r="B3309" i="51"/>
  <c r="B3305" i="51"/>
  <c r="B3301" i="51"/>
  <c r="B3297" i="51"/>
  <c r="B3293" i="51"/>
  <c r="B3289" i="51"/>
  <c r="B3285" i="51"/>
  <c r="B3281" i="51"/>
  <c r="B3277" i="51"/>
  <c r="B3273" i="51"/>
  <c r="B3269" i="51"/>
  <c r="B3265" i="51"/>
  <c r="B3261" i="51"/>
  <c r="B3257" i="51"/>
  <c r="B3253" i="51"/>
  <c r="B3249" i="51"/>
  <c r="B3245" i="51"/>
  <c r="B3241" i="51"/>
  <c r="B3237" i="51"/>
  <c r="B3233" i="51"/>
  <c r="B3229" i="51"/>
  <c r="B3225" i="51"/>
  <c r="B3221" i="51"/>
  <c r="B3217" i="51"/>
  <c r="B3213" i="51"/>
  <c r="B3209" i="51"/>
  <c r="B3205" i="51"/>
  <c r="B3201" i="51"/>
  <c r="B3197" i="51"/>
  <c r="B3193" i="51"/>
  <c r="B3189" i="51"/>
  <c r="B3185" i="51"/>
  <c r="B3181" i="51"/>
  <c r="B3177" i="51"/>
  <c r="B3173" i="51"/>
  <c r="B3169" i="51"/>
  <c r="B3165" i="51"/>
  <c r="B3161" i="51"/>
  <c r="B3157" i="51"/>
  <c r="B3153" i="51"/>
  <c r="B3149" i="51"/>
  <c r="B3145" i="51"/>
  <c r="B3141" i="51"/>
  <c r="B3137" i="51"/>
  <c r="B3133" i="51"/>
  <c r="B3129" i="51"/>
  <c r="B3125" i="51"/>
  <c r="B3121" i="51"/>
  <c r="B3117" i="51"/>
  <c r="B3113" i="51"/>
  <c r="B3109" i="51"/>
  <c r="B3105" i="51"/>
  <c r="B3101" i="51"/>
  <c r="B3097" i="51"/>
  <c r="B3093" i="51"/>
  <c r="B3089" i="51"/>
  <c r="B3085" i="51"/>
  <c r="B3081" i="51"/>
  <c r="B3077" i="51"/>
  <c r="B3073" i="51"/>
  <c r="B3069" i="51"/>
  <c r="B3065" i="51"/>
  <c r="B3061" i="51"/>
  <c r="B3057" i="51"/>
  <c r="B3053" i="51"/>
  <c r="B3049" i="51"/>
  <c r="B3045" i="51"/>
  <c r="B3041" i="51"/>
  <c r="B3037" i="51"/>
  <c r="B3033" i="51"/>
  <c r="B3029" i="51"/>
  <c r="B3025" i="51"/>
  <c r="B3021" i="51"/>
  <c r="B3017" i="51"/>
  <c r="B3013" i="51"/>
  <c r="B3009" i="51"/>
  <c r="B3005" i="51"/>
  <c r="B3001" i="51"/>
  <c r="B2997" i="51"/>
  <c r="B2993" i="51"/>
  <c r="B2989" i="51"/>
  <c r="B2985" i="51"/>
  <c r="B2981" i="51"/>
  <c r="B2977" i="51"/>
  <c r="B2973" i="51"/>
  <c r="B2969" i="51"/>
  <c r="B2965" i="51"/>
  <c r="B2961" i="51"/>
  <c r="B2957" i="51"/>
  <c r="B2953" i="51"/>
  <c r="B2949" i="51"/>
  <c r="B2945" i="51"/>
  <c r="B2941" i="51"/>
  <c r="B2937" i="51"/>
  <c r="B2933" i="51"/>
  <c r="B2929" i="51"/>
  <c r="B2925" i="51"/>
  <c r="B2921" i="51"/>
  <c r="B2917" i="51"/>
  <c r="B2913" i="51"/>
  <c r="B2909" i="51"/>
  <c r="B2905" i="51"/>
  <c r="B2901" i="51"/>
  <c r="B2897" i="51"/>
  <c r="B2893" i="51"/>
  <c r="B2889" i="51"/>
  <c r="B2885" i="51"/>
  <c r="B2881" i="51"/>
  <c r="B2877" i="51"/>
  <c r="B2873" i="51"/>
  <c r="B2869" i="51"/>
  <c r="B2865" i="51"/>
  <c r="B2861" i="51"/>
  <c r="B2857" i="51"/>
  <c r="B2853" i="51"/>
  <c r="B2849" i="51"/>
  <c r="B2845" i="51"/>
  <c r="B2841" i="51"/>
  <c r="B2837" i="51"/>
  <c r="B2833" i="51"/>
  <c r="B2829" i="51"/>
  <c r="B2825" i="51"/>
  <c r="B2821" i="51"/>
  <c r="B2817" i="51"/>
  <c r="B2813" i="51"/>
  <c r="B2809" i="51"/>
  <c r="B2805" i="51"/>
  <c r="B2801" i="51"/>
  <c r="B2797" i="51"/>
  <c r="B2793" i="51"/>
  <c r="B2789" i="51"/>
  <c r="B2785" i="51"/>
  <c r="B2781" i="51"/>
  <c r="B2777" i="51"/>
  <c r="B2773" i="51"/>
  <c r="B2769" i="51"/>
  <c r="B2765" i="51"/>
  <c r="B2761" i="51"/>
  <c r="B2757" i="51"/>
  <c r="B2753" i="51"/>
  <c r="B2749" i="51"/>
  <c r="B2745" i="51"/>
  <c r="B2741" i="51"/>
  <c r="B2737" i="51"/>
  <c r="B2733" i="51"/>
  <c r="B2729" i="51"/>
  <c r="B2725" i="51"/>
  <c r="B2721" i="51"/>
  <c r="B2717" i="51"/>
  <c r="B2713" i="51"/>
  <c r="B2709" i="51"/>
  <c r="B2705" i="51"/>
  <c r="B2701" i="51"/>
  <c r="B2697" i="51"/>
  <c r="B2693" i="51"/>
  <c r="B2689" i="51"/>
  <c r="B2685" i="51"/>
  <c r="B2681" i="51"/>
  <c r="B2677" i="51"/>
  <c r="B2673" i="51"/>
  <c r="B2669" i="51"/>
  <c r="B2665" i="51"/>
  <c r="B2661" i="51"/>
  <c r="B2657" i="51"/>
  <c r="B2653" i="51"/>
  <c r="B2649" i="51"/>
  <c r="B2645" i="51"/>
  <c r="B2641" i="51"/>
  <c r="B2637" i="51"/>
  <c r="B2633" i="51"/>
  <c r="B2629" i="51"/>
  <c r="B2625" i="51"/>
  <c r="B2621" i="51"/>
  <c r="B2617" i="51"/>
  <c r="B2613" i="51"/>
  <c r="B2609" i="51"/>
  <c r="B2605" i="51"/>
  <c r="B2601" i="51"/>
  <c r="B2597" i="51"/>
  <c r="B2593" i="51"/>
  <c r="B2589" i="51"/>
  <c r="B2585" i="51"/>
  <c r="B2581" i="51"/>
  <c r="B2577" i="51"/>
  <c r="B2573" i="51"/>
  <c r="B2569" i="51"/>
  <c r="B2565" i="51"/>
  <c r="B2561" i="51"/>
  <c r="B2557" i="51"/>
  <c r="B2553" i="51"/>
  <c r="B2549" i="51"/>
  <c r="B2545" i="51"/>
  <c r="B2541" i="51"/>
  <c r="B2537" i="51"/>
  <c r="B2533" i="51"/>
  <c r="B2529" i="51"/>
  <c r="B2525" i="51"/>
  <c r="B2521" i="51"/>
  <c r="B2517" i="51"/>
  <c r="B2513" i="51"/>
  <c r="B2509" i="51"/>
  <c r="B2505" i="51"/>
  <c r="B2501" i="51"/>
  <c r="B2497" i="51"/>
  <c r="B2493" i="51"/>
  <c r="B2489" i="51"/>
  <c r="B2485" i="51"/>
  <c r="B2481" i="51"/>
  <c r="B2477" i="51"/>
  <c r="B2473" i="51"/>
  <c r="B2469" i="51"/>
  <c r="B2465" i="51"/>
  <c r="B2461" i="51"/>
  <c r="B2457" i="51"/>
  <c r="B2453" i="51"/>
  <c r="B2449" i="51"/>
  <c r="B2445" i="51"/>
  <c r="B2441" i="51"/>
  <c r="B2437" i="51"/>
  <c r="B2433" i="51"/>
  <c r="B2429" i="51"/>
  <c r="B2425" i="51"/>
  <c r="B2421" i="51"/>
  <c r="B2417" i="51"/>
  <c r="B2413" i="51"/>
  <c r="B2409" i="51"/>
  <c r="B2405" i="51"/>
  <c r="B2401" i="51"/>
  <c r="B2397" i="51"/>
  <c r="B2393" i="51"/>
  <c r="B2389" i="51"/>
  <c r="B2385" i="51"/>
  <c r="B2381" i="51"/>
  <c r="B2377" i="51"/>
  <c r="B2373" i="51"/>
  <c r="B2369" i="51"/>
  <c r="B2365" i="51"/>
  <c r="B2361" i="51"/>
  <c r="B2357" i="51"/>
  <c r="B2353" i="51"/>
  <c r="B2349" i="51"/>
  <c r="B1991" i="51"/>
  <c r="B1555" i="51"/>
  <c r="B1491" i="51"/>
  <c r="B1427"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7" i="51"/>
  <c r="B4045" i="51"/>
  <c r="B4043" i="51"/>
  <c r="B4041" i="51"/>
  <c r="B4039" i="51"/>
  <c r="B4037" i="51"/>
  <c r="B4035" i="51"/>
  <c r="B4033" i="51"/>
  <c r="B4031" i="51"/>
  <c r="B4029" i="51"/>
  <c r="B4027" i="51"/>
  <c r="B4025" i="51"/>
  <c r="B4023" i="51"/>
  <c r="B4021" i="51"/>
  <c r="B4019" i="51"/>
  <c r="B4017" i="51"/>
  <c r="B4015" i="51"/>
  <c r="B4013" i="51"/>
  <c r="B4011" i="51"/>
  <c r="B4009" i="51"/>
  <c r="B4007" i="51"/>
  <c r="B4005" i="51"/>
  <c r="B4003" i="51"/>
  <c r="B4001" i="51"/>
  <c r="B3999" i="51"/>
  <c r="B3997" i="51"/>
  <c r="B3995" i="51"/>
  <c r="B3993" i="51"/>
  <c r="B3991" i="51"/>
  <c r="B3989" i="51"/>
  <c r="B3987" i="51"/>
  <c r="B3985" i="51"/>
  <c r="B3983" i="51"/>
  <c r="B3981" i="51"/>
  <c r="B3979" i="51"/>
  <c r="B3977" i="51"/>
  <c r="B3975" i="51"/>
  <c r="B3973" i="51"/>
  <c r="B3971" i="51"/>
  <c r="B3969" i="51"/>
  <c r="B3967" i="51"/>
  <c r="B3965" i="51"/>
  <c r="B3963" i="51"/>
  <c r="B3961" i="51"/>
  <c r="B3959" i="51"/>
  <c r="B3957" i="51"/>
  <c r="B3955" i="51"/>
  <c r="B3953" i="51"/>
  <c r="B3951" i="51"/>
  <c r="B3949" i="51"/>
  <c r="B3947" i="51"/>
  <c r="B3945" i="51"/>
  <c r="B3943" i="51"/>
  <c r="B3941" i="51"/>
  <c r="B3939" i="51"/>
  <c r="B3937" i="51"/>
  <c r="B3935" i="51"/>
  <c r="B3933" i="51"/>
  <c r="B3931" i="51"/>
  <c r="B3929" i="51"/>
  <c r="B3927" i="51"/>
  <c r="B3925" i="51"/>
  <c r="B3923" i="51"/>
  <c r="B3921" i="51"/>
  <c r="B3919" i="51"/>
  <c r="B3917" i="51"/>
  <c r="B3915" i="51"/>
  <c r="B3913" i="51"/>
  <c r="B3911" i="51"/>
  <c r="B3909" i="51"/>
  <c r="B3907" i="51"/>
  <c r="B3905" i="51"/>
  <c r="B3903" i="51"/>
  <c r="B3901" i="51"/>
  <c r="B3899" i="51"/>
  <c r="B3897" i="51"/>
  <c r="B3895" i="51"/>
  <c r="B3893" i="51"/>
  <c r="B3891" i="51"/>
  <c r="B3889" i="51"/>
  <c r="B3887" i="51"/>
  <c r="B3885" i="51"/>
  <c r="B3883" i="51"/>
  <c r="B3881" i="51"/>
  <c r="B3879" i="51"/>
  <c r="B3877" i="51"/>
  <c r="B3875" i="51"/>
  <c r="B3873" i="51"/>
  <c r="B3871" i="51"/>
  <c r="B3869" i="51"/>
  <c r="B3867" i="51"/>
  <c r="B3865" i="51"/>
  <c r="B3863" i="51"/>
  <c r="B3861" i="51"/>
  <c r="B3859" i="51"/>
  <c r="B3857" i="51"/>
  <c r="B3855" i="51"/>
  <c r="B3853" i="51"/>
  <c r="B3851" i="51"/>
  <c r="B3849" i="51"/>
  <c r="B3847" i="51"/>
  <c r="B3845" i="51"/>
  <c r="B3843" i="51"/>
  <c r="B3841" i="51"/>
  <c r="B3839" i="51"/>
  <c r="B3837" i="51"/>
  <c r="B3835" i="51"/>
  <c r="B3833" i="51"/>
  <c r="B3831" i="51"/>
  <c r="B3829" i="51"/>
  <c r="B3827" i="51"/>
  <c r="B3825" i="51"/>
  <c r="B3823" i="51"/>
  <c r="B3821" i="51"/>
  <c r="B3819" i="51"/>
  <c r="B3817" i="51"/>
  <c r="B3815" i="51"/>
  <c r="B3813" i="51"/>
  <c r="B3811" i="51"/>
  <c r="B3809" i="51"/>
  <c r="B3807" i="51"/>
  <c r="B3805" i="51"/>
  <c r="B3803" i="51"/>
  <c r="B3801" i="51"/>
  <c r="B3799" i="51"/>
  <c r="B3797" i="51"/>
  <c r="B3795" i="51"/>
  <c r="B3793" i="51"/>
  <c r="B3791" i="51"/>
  <c r="B3789" i="51"/>
  <c r="B3787" i="51"/>
  <c r="B3785" i="51"/>
  <c r="B3783" i="51"/>
  <c r="B3781" i="51"/>
  <c r="B3779" i="51"/>
  <c r="B3777" i="51"/>
  <c r="B3775" i="51"/>
  <c r="B3773" i="51"/>
  <c r="B3771" i="51"/>
  <c r="B3769" i="51"/>
  <c r="B3767" i="51"/>
  <c r="B3765" i="51"/>
  <c r="B3763" i="51"/>
  <c r="B3761" i="51"/>
  <c r="B3759" i="51"/>
  <c r="B3757" i="51"/>
  <c r="B3755" i="51"/>
  <c r="B3753" i="51"/>
  <c r="B3751" i="51"/>
  <c r="B3749" i="51"/>
  <c r="B3747" i="51"/>
  <c r="B3745" i="51"/>
  <c r="B3743" i="51"/>
  <c r="B3741" i="51"/>
  <c r="B3739" i="51"/>
  <c r="B3737" i="51"/>
  <c r="B3735" i="51"/>
  <c r="B3733" i="51"/>
  <c r="B3731" i="51"/>
  <c r="B3729" i="51"/>
  <c r="B3727" i="51"/>
  <c r="B3725" i="51"/>
  <c r="B3723" i="51"/>
  <c r="B3721" i="51"/>
  <c r="B3719" i="51"/>
  <c r="B3717" i="51"/>
  <c r="B3715" i="51"/>
  <c r="B3713" i="51"/>
  <c r="B3711" i="51"/>
  <c r="B3709" i="51"/>
  <c r="B3707" i="51"/>
  <c r="B3705" i="51"/>
  <c r="B3703" i="51"/>
  <c r="B3701" i="51"/>
  <c r="B3699" i="51"/>
  <c r="B3697" i="51"/>
  <c r="B3695" i="51"/>
  <c r="B3693" i="51"/>
  <c r="B3691" i="51"/>
  <c r="B3689" i="51"/>
  <c r="B3687" i="51"/>
  <c r="B3685" i="51"/>
  <c r="B3683" i="51"/>
  <c r="B3681" i="51"/>
  <c r="B3679" i="51"/>
  <c r="B3677" i="51"/>
  <c r="B3675" i="51"/>
  <c r="B3673" i="51"/>
  <c r="B3671" i="51"/>
  <c r="B3669" i="51"/>
  <c r="B3667" i="51"/>
  <c r="B3665" i="51"/>
  <c r="B3663" i="51"/>
  <c r="B3661" i="51"/>
  <c r="B3659" i="51"/>
  <c r="B3657" i="51"/>
  <c r="B3655" i="51"/>
  <c r="B3653" i="51"/>
  <c r="B3651" i="51"/>
  <c r="B3649" i="51"/>
  <c r="B3647" i="51"/>
  <c r="B3645" i="51"/>
  <c r="B3643" i="51"/>
  <c r="B3641" i="51"/>
  <c r="B3639" i="51"/>
  <c r="B3637" i="51"/>
  <c r="B3635" i="51"/>
  <c r="B3633" i="51"/>
  <c r="B3631" i="51"/>
  <c r="B3629" i="51"/>
  <c r="B3627" i="51"/>
  <c r="B3625" i="51"/>
  <c r="B3623" i="51"/>
  <c r="B3621" i="51"/>
  <c r="B3619" i="51"/>
  <c r="B3617" i="51"/>
  <c r="B3615" i="51"/>
  <c r="B3613" i="51"/>
  <c r="B3611" i="51"/>
  <c r="B3609" i="51"/>
  <c r="B3607" i="51"/>
  <c r="B3605" i="51"/>
  <c r="B3603" i="51"/>
  <c r="B3601" i="51"/>
  <c r="B3599" i="51"/>
  <c r="B3597" i="51"/>
  <c r="B3595" i="51"/>
  <c r="B3593" i="51"/>
  <c r="B3591" i="51"/>
  <c r="B3589" i="51"/>
  <c r="B3587" i="51"/>
  <c r="B3585" i="51"/>
  <c r="B3583" i="51"/>
  <c r="B3581" i="51"/>
  <c r="B3579" i="51"/>
  <c r="B3577" i="51"/>
  <c r="B3575" i="51"/>
  <c r="B3573" i="51"/>
  <c r="B3571" i="51"/>
  <c r="B3569" i="51"/>
  <c r="B3567" i="51"/>
  <c r="B3565" i="51"/>
  <c r="B3563" i="51"/>
  <c r="B3561" i="51"/>
  <c r="B3559" i="51"/>
  <c r="B3557" i="51"/>
  <c r="B3555" i="51"/>
  <c r="B3553" i="51"/>
  <c r="B3551" i="51"/>
  <c r="B3549" i="51"/>
  <c r="B3547" i="51"/>
  <c r="B3545" i="51"/>
  <c r="B3543" i="51"/>
  <c r="B3541" i="51"/>
  <c r="B3539" i="51"/>
  <c r="B3537" i="51"/>
  <c r="B3535" i="51"/>
  <c r="B3533" i="51"/>
  <c r="B3531" i="51"/>
  <c r="B3529" i="51"/>
  <c r="B3527" i="51"/>
  <c r="B3525" i="51"/>
  <c r="B3523" i="51"/>
  <c r="B3521" i="51"/>
  <c r="B3519" i="51"/>
  <c r="B3517" i="51"/>
  <c r="B3515" i="51"/>
  <c r="B3513" i="51"/>
  <c r="B3511" i="51"/>
  <c r="B3509" i="51"/>
  <c r="B3507" i="51"/>
  <c r="B3505" i="51"/>
  <c r="B3503" i="51"/>
  <c r="B3501" i="51"/>
  <c r="B3499" i="51"/>
  <c r="B3497" i="51"/>
  <c r="B3495" i="51"/>
  <c r="B3493" i="51"/>
  <c r="B3491" i="51"/>
  <c r="B3489" i="51"/>
  <c r="B3487" i="51"/>
  <c r="B3485" i="51"/>
  <c r="B3483" i="51"/>
  <c r="B3481" i="51"/>
  <c r="B3479" i="51"/>
  <c r="B3477" i="51"/>
  <c r="B3475" i="51"/>
  <c r="B3473" i="51"/>
  <c r="B3471" i="51"/>
  <c r="B3469" i="51"/>
  <c r="B3467" i="51"/>
  <c r="B3465" i="51"/>
  <c r="B3463" i="51"/>
  <c r="B3461" i="51"/>
  <c r="B3459" i="51"/>
  <c r="B3457" i="51"/>
  <c r="B3455" i="51"/>
  <c r="B3453" i="51"/>
  <c r="B3451" i="51"/>
  <c r="B3449" i="51"/>
  <c r="B3447" i="51"/>
  <c r="B3445" i="51"/>
  <c r="B3443" i="51"/>
  <c r="B3441" i="51"/>
  <c r="B3439" i="51"/>
  <c r="B3437" i="51"/>
  <c r="B3435" i="51"/>
  <c r="B3433" i="51"/>
  <c r="B3431" i="51"/>
  <c r="B3429" i="51"/>
  <c r="B3427" i="51"/>
  <c r="B3425" i="51"/>
  <c r="B3423" i="51"/>
  <c r="B3421" i="51"/>
  <c r="B3419" i="51"/>
  <c r="B3417" i="51"/>
  <c r="B3415" i="51"/>
  <c r="B3413" i="51"/>
  <c r="B3411" i="51"/>
  <c r="B3409" i="51"/>
  <c r="B3407" i="51"/>
  <c r="B3405" i="51"/>
  <c r="B3403" i="51"/>
  <c r="B3401" i="51"/>
  <c r="B3399" i="51"/>
  <c r="B3397" i="51"/>
  <c r="B3395" i="51"/>
  <c r="B3393" i="51"/>
  <c r="B3391" i="51"/>
  <c r="B3389" i="51"/>
  <c r="B3387" i="51"/>
  <c r="B3385" i="51"/>
  <c r="B3383" i="51"/>
  <c r="B3381" i="51"/>
  <c r="B3379" i="51"/>
  <c r="B3377" i="51"/>
  <c r="B3375" i="51"/>
  <c r="B3373" i="51"/>
  <c r="B3371" i="51"/>
  <c r="B3369" i="51"/>
  <c r="B3367" i="51"/>
  <c r="B3364" i="51"/>
  <c r="B3360" i="51"/>
  <c r="B3356" i="51"/>
  <c r="B3352" i="51"/>
  <c r="B3348" i="51"/>
  <c r="B3344" i="51"/>
  <c r="B3340" i="51"/>
  <c r="B3336" i="51"/>
  <c r="B3332" i="51"/>
  <c r="B3328" i="51"/>
  <c r="B3324" i="51"/>
  <c r="B3320" i="51"/>
  <c r="B3316" i="51"/>
  <c r="B3312" i="51"/>
  <c r="B3308" i="51"/>
  <c r="B3304" i="51"/>
  <c r="B3300" i="51"/>
  <c r="B3296" i="51"/>
  <c r="B3292" i="51"/>
  <c r="B3288" i="51"/>
  <c r="B3284" i="51"/>
  <c r="B3280" i="51"/>
  <c r="B3276" i="51"/>
  <c r="B3272" i="51"/>
  <c r="B3268" i="51"/>
  <c r="B3264" i="51"/>
  <c r="B3260" i="51"/>
  <c r="B3256" i="51"/>
  <c r="B3252" i="51"/>
  <c r="B3248" i="51"/>
  <c r="B3244" i="51"/>
  <c r="B3240" i="51"/>
  <c r="B3236" i="51"/>
  <c r="B3232" i="51"/>
  <c r="B3228" i="51"/>
  <c r="B3224" i="51"/>
  <c r="B3220" i="51"/>
  <c r="B3216" i="51"/>
  <c r="B3212" i="51"/>
  <c r="B3208" i="51"/>
  <c r="B3204" i="51"/>
  <c r="B3200" i="51"/>
  <c r="B3196" i="51"/>
  <c r="B3192" i="51"/>
  <c r="B3188" i="51"/>
  <c r="B3184" i="51"/>
  <c r="B3180" i="51"/>
  <c r="B3176" i="51"/>
  <c r="B3172" i="51"/>
  <c r="B3168" i="51"/>
  <c r="B3164" i="51"/>
  <c r="B3160" i="51"/>
  <c r="B3156" i="51"/>
  <c r="B3152" i="51"/>
  <c r="B3148" i="51"/>
  <c r="B3144" i="51"/>
  <c r="B3140" i="51"/>
  <c r="B3136" i="51"/>
  <c r="B3132" i="51"/>
  <c r="B3128" i="51"/>
  <c r="B3124" i="51"/>
  <c r="B3120" i="51"/>
  <c r="B3116" i="51"/>
  <c r="B3112" i="51"/>
  <c r="B3108" i="51"/>
  <c r="B3104" i="51"/>
  <c r="B3100" i="51"/>
  <c r="B3096" i="51"/>
  <c r="B3092" i="51"/>
  <c r="B3088" i="51"/>
  <c r="B3084" i="51"/>
  <c r="B3080" i="51"/>
  <c r="B3076" i="51"/>
  <c r="B3072" i="51"/>
  <c r="B3068" i="51"/>
  <c r="B3064" i="51"/>
  <c r="B3060" i="51"/>
  <c r="B3056" i="51"/>
  <c r="B3052" i="51"/>
  <c r="B3048" i="51"/>
  <c r="B3044" i="51"/>
  <c r="B3040" i="51"/>
  <c r="B3036" i="51"/>
  <c r="B3032" i="51"/>
  <c r="B3028" i="51"/>
  <c r="B3024" i="51"/>
  <c r="B3020" i="51"/>
  <c r="B3016" i="51"/>
  <c r="B3012" i="51"/>
  <c r="B3008" i="51"/>
  <c r="B3004" i="51"/>
  <c r="B3000" i="51"/>
  <c r="B2996" i="51"/>
  <c r="B2992" i="51"/>
  <c r="B2988" i="51"/>
  <c r="B2984" i="51"/>
  <c r="B2980" i="51"/>
  <c r="B2976" i="51"/>
  <c r="B2972" i="51"/>
  <c r="B2968" i="51"/>
  <c r="B2964" i="51"/>
  <c r="B2960" i="51"/>
  <c r="B2956" i="51"/>
  <c r="B2952" i="51"/>
  <c r="B2948" i="51"/>
  <c r="B2944" i="51"/>
  <c r="B2940" i="51"/>
  <c r="B2936" i="51"/>
  <c r="B2932" i="51"/>
  <c r="B2928" i="51"/>
  <c r="B2924" i="51"/>
  <c r="B2920" i="51"/>
  <c r="B2916" i="51"/>
  <c r="B2912" i="51"/>
  <c r="B2908" i="51"/>
  <c r="B2904" i="51"/>
  <c r="B2900" i="51"/>
  <c r="B2896" i="51"/>
  <c r="B2892" i="51"/>
  <c r="B2888" i="51"/>
  <c r="B2884" i="51"/>
  <c r="B2880" i="51"/>
  <c r="B2876" i="51"/>
  <c r="B2872" i="51"/>
  <c r="B2868" i="51"/>
  <c r="B2864" i="51"/>
  <c r="B2860" i="51"/>
  <c r="B2856" i="51"/>
  <c r="B2852" i="51"/>
  <c r="B2848" i="51"/>
  <c r="B2844" i="51"/>
  <c r="B2840" i="51"/>
  <c r="B2836" i="51"/>
  <c r="B2832" i="51"/>
  <c r="B2828" i="51"/>
  <c r="B2824" i="51"/>
  <c r="B2820" i="51"/>
  <c r="B2816" i="51"/>
  <c r="B2812" i="51"/>
  <c r="B2808" i="51"/>
  <c r="B2804" i="51"/>
  <c r="B2800" i="51"/>
  <c r="B2796" i="51"/>
  <c r="B2792" i="51"/>
  <c r="B2788" i="51"/>
  <c r="B2784" i="51"/>
  <c r="B2780" i="51"/>
  <c r="B2776" i="51"/>
  <c r="B2772" i="51"/>
  <c r="B2768" i="51"/>
  <c r="B2764" i="51"/>
  <c r="B2760" i="51"/>
  <c r="B2756" i="51"/>
  <c r="B2752" i="51"/>
  <c r="B2748" i="51"/>
  <c r="B2744" i="51"/>
  <c r="B2740" i="51"/>
  <c r="B2736" i="51"/>
  <c r="B2732" i="51"/>
  <c r="B2728" i="51"/>
  <c r="B2724" i="51"/>
  <c r="B2720" i="51"/>
  <c r="B2716" i="51"/>
  <c r="B2712" i="51"/>
  <c r="B2708" i="51"/>
  <c r="B2704" i="51"/>
  <c r="B2700" i="51"/>
  <c r="B2696" i="51"/>
  <c r="B2692" i="51"/>
  <c r="B2688" i="51"/>
  <c r="B2684" i="51"/>
  <c r="B2680" i="51"/>
  <c r="B2676" i="51"/>
  <c r="B2672" i="51"/>
  <c r="B2668" i="51"/>
  <c r="B2664" i="51"/>
  <c r="B2660" i="51"/>
  <c r="B2656" i="51"/>
  <c r="B2652" i="51"/>
  <c r="B2648" i="51"/>
  <c r="B2644" i="51"/>
  <c r="B2640" i="51"/>
  <c r="B2636" i="51"/>
  <c r="B2632" i="51"/>
  <c r="B2628" i="51"/>
  <c r="B2624" i="51"/>
  <c r="B2620" i="51"/>
  <c r="B2616" i="51"/>
  <c r="B2612" i="51"/>
  <c r="B2608" i="51"/>
  <c r="B2604" i="51"/>
  <c r="B2600" i="51"/>
  <c r="B2596" i="51"/>
  <c r="B2592" i="51"/>
  <c r="B2588" i="51"/>
  <c r="B2584" i="51"/>
  <c r="B2580" i="51"/>
  <c r="B2576" i="51"/>
  <c r="B2572" i="51"/>
  <c r="B2568" i="51"/>
  <c r="B2564" i="51"/>
  <c r="B2560" i="51"/>
  <c r="B2556" i="51"/>
  <c r="B2552" i="51"/>
  <c r="B2548" i="51"/>
  <c r="B2544" i="51"/>
  <c r="B2540" i="51"/>
  <c r="B2536" i="51"/>
  <c r="B2532" i="51"/>
  <c r="B2528" i="51"/>
  <c r="B2524" i="51"/>
  <c r="B2520" i="51"/>
  <c r="B2516" i="51"/>
  <c r="B2512" i="51"/>
  <c r="B2508" i="51"/>
  <c r="B2504" i="51"/>
  <c r="B2500" i="51"/>
  <c r="B2496" i="51"/>
  <c r="B2492" i="51"/>
  <c r="B2488" i="51"/>
  <c r="B2484" i="51"/>
  <c r="B2480" i="51"/>
  <c r="B2476" i="51"/>
  <c r="B2472" i="51"/>
  <c r="B2468" i="51"/>
  <c r="B2464" i="51"/>
  <c r="B2460" i="51"/>
  <c r="B2456" i="51"/>
  <c r="B2452" i="51"/>
  <c r="B2448" i="51"/>
  <c r="B2444" i="51"/>
  <c r="B2440" i="51"/>
  <c r="B2436" i="51"/>
  <c r="B2432" i="51"/>
  <c r="B2428" i="51"/>
  <c r="B2424" i="51"/>
  <c r="B2420" i="51"/>
  <c r="B2416" i="51"/>
  <c r="B2412" i="51"/>
  <c r="B2408" i="51"/>
  <c r="B2404" i="51"/>
  <c r="B2400" i="51"/>
  <c r="B2396" i="51"/>
  <c r="B2392" i="51"/>
  <c r="B2388" i="51"/>
  <c r="B2384" i="51"/>
  <c r="B2380" i="51"/>
  <c r="B2376" i="51"/>
  <c r="B2372" i="51"/>
  <c r="B2368" i="51"/>
  <c r="B2364" i="51"/>
  <c r="B2360" i="51"/>
  <c r="B2356" i="51"/>
  <c r="B2352" i="51"/>
  <c r="B1999" i="51"/>
  <c r="B1571" i="51"/>
  <c r="B1507" i="51"/>
  <c r="B1443" i="51"/>
  <c r="E641" i="55" l="1"/>
  <c r="P641" i="55" s="1"/>
  <c r="E640" i="55"/>
  <c r="E639" i="55"/>
  <c r="P639" i="55" s="1"/>
  <c r="E638" i="55"/>
  <c r="E635" i="55"/>
  <c r="P635" i="55" s="1"/>
  <c r="E634" i="55"/>
  <c r="E633" i="55"/>
  <c r="P633" i="55" s="1"/>
  <c r="E632" i="55"/>
  <c r="E631" i="55"/>
  <c r="P631" i="55" s="1"/>
  <c r="E630" i="55"/>
  <c r="E629" i="55"/>
  <c r="P629" i="55" s="1"/>
  <c r="E628" i="55"/>
  <c r="E627" i="55"/>
  <c r="P627" i="55" s="1"/>
  <c r="E626" i="55"/>
  <c r="E625" i="55"/>
  <c r="P625" i="55" s="1"/>
  <c r="E624" i="55"/>
  <c r="E623" i="55"/>
  <c r="P623" i="55" s="1"/>
  <c r="E622" i="55"/>
  <c r="E621" i="55"/>
  <c r="P621" i="55" s="1"/>
  <c r="E620" i="55"/>
  <c r="E617" i="55"/>
  <c r="P617" i="55" s="1"/>
  <c r="E616" i="55"/>
  <c r="E615" i="55"/>
  <c r="P615" i="55" s="1"/>
  <c r="E614" i="55"/>
  <c r="E613" i="55"/>
  <c r="P613" i="55" s="1"/>
  <c r="E612" i="55"/>
  <c r="E611" i="55"/>
  <c r="P611" i="55" s="1"/>
  <c r="E610" i="55"/>
  <c r="E609" i="55"/>
  <c r="P609" i="55" s="1"/>
  <c r="E608" i="55"/>
  <c r="E605" i="55"/>
  <c r="P605" i="55" s="1"/>
  <c r="E604" i="55"/>
  <c r="E603" i="55"/>
  <c r="P603" i="55" s="1"/>
  <c r="E602" i="55"/>
  <c r="E601" i="55"/>
  <c r="P601" i="55" s="1"/>
  <c r="E600" i="55"/>
  <c r="E599" i="55"/>
  <c r="P599" i="55" s="1"/>
  <c r="E598" i="55"/>
  <c r="E597" i="55"/>
  <c r="P597" i="55" s="1"/>
  <c r="E596" i="55"/>
  <c r="E595" i="55"/>
  <c r="P595" i="55" s="1"/>
  <c r="E594" i="55"/>
  <c r="E593" i="55"/>
  <c r="P593" i="55" s="1"/>
  <c r="E592" i="55"/>
  <c r="E591" i="55"/>
  <c r="P591" i="55" s="1"/>
  <c r="E588" i="55"/>
  <c r="E587" i="55"/>
  <c r="P587" i="55" s="1"/>
  <c r="E586" i="55"/>
  <c r="E585" i="55"/>
  <c r="P585" i="55" s="1"/>
  <c r="E584" i="55"/>
  <c r="E583" i="55"/>
  <c r="P583" i="55" s="1"/>
  <c r="E582" i="55"/>
  <c r="E581" i="55"/>
  <c r="P581" i="55" s="1"/>
  <c r="E580" i="55"/>
  <c r="E579" i="55"/>
  <c r="P579" i="55" s="1"/>
  <c r="E578" i="55"/>
  <c r="E577" i="55"/>
  <c r="P577" i="55" s="1"/>
  <c r="E576" i="55"/>
  <c r="E575" i="55"/>
  <c r="P575" i="55" s="1"/>
  <c r="E572" i="55"/>
  <c r="E571" i="55"/>
  <c r="P571" i="55" s="1"/>
  <c r="E570" i="55"/>
  <c r="E567" i="55"/>
  <c r="P567" i="55" s="1"/>
  <c r="E566" i="55"/>
  <c r="E565" i="55"/>
  <c r="P565" i="55" s="1"/>
  <c r="E564" i="55"/>
  <c r="E561" i="55"/>
  <c r="P561" i="55" s="1"/>
  <c r="E560" i="55"/>
  <c r="E559" i="55"/>
  <c r="P559" i="55" s="1"/>
  <c r="E558" i="55"/>
  <c r="E555" i="55"/>
  <c r="P555" i="55" s="1"/>
  <c r="E554" i="55"/>
  <c r="E553" i="55"/>
  <c r="P553" i="55" s="1"/>
  <c r="E552" i="55"/>
  <c r="E551" i="55"/>
  <c r="P551" i="55" s="1"/>
  <c r="E550" i="55"/>
  <c r="E549" i="55"/>
  <c r="P549" i="55" s="1"/>
  <c r="E546" i="55"/>
  <c r="E545" i="55"/>
  <c r="P545" i="55" s="1"/>
  <c r="E544" i="55"/>
  <c r="E543" i="55"/>
  <c r="P543" i="55" s="1"/>
  <c r="E542" i="55"/>
  <c r="E541" i="55"/>
  <c r="P541" i="55" s="1"/>
  <c r="E540" i="55"/>
  <c r="E539" i="55"/>
  <c r="P539" i="55" s="1"/>
  <c r="E538" i="55"/>
  <c r="E537" i="55"/>
  <c r="P537" i="55" s="1"/>
  <c r="E536" i="55"/>
  <c r="E535" i="55"/>
  <c r="P535" i="55" s="1"/>
  <c r="E534" i="55"/>
  <c r="E531" i="55"/>
  <c r="P531" i="55" s="1"/>
  <c r="E528" i="55"/>
  <c r="E525" i="55"/>
  <c r="P525" i="55" s="1"/>
  <c r="E522" i="55"/>
  <c r="E519" i="55"/>
  <c r="P519" i="55" s="1"/>
  <c r="E518" i="55"/>
  <c r="E517" i="55"/>
  <c r="P517" i="55" s="1"/>
  <c r="E516" i="55"/>
  <c r="E515" i="55"/>
  <c r="P515" i="55" s="1"/>
  <c r="E514" i="55"/>
  <c r="E513" i="55"/>
  <c r="P513" i="55" s="1"/>
  <c r="E512" i="55"/>
  <c r="E511" i="55"/>
  <c r="P511" i="55" s="1"/>
  <c r="E510" i="55"/>
  <c r="E507" i="55"/>
  <c r="P507" i="55" s="1"/>
  <c r="E506" i="55"/>
  <c r="E505" i="55"/>
  <c r="E502" i="55"/>
  <c r="E501" i="55"/>
  <c r="P501" i="55" s="1"/>
  <c r="E500" i="55"/>
  <c r="E499" i="55"/>
  <c r="P499" i="55" s="1"/>
  <c r="E498" i="55"/>
  <c r="E495" i="55"/>
  <c r="P495" i="55" s="1"/>
  <c r="E494" i="55"/>
  <c r="E493" i="55"/>
  <c r="P493" i="55" s="1"/>
  <c r="E492" i="55"/>
  <c r="E489" i="55"/>
  <c r="P489" i="55" s="1"/>
  <c r="E488" i="55"/>
  <c r="E487" i="55"/>
  <c r="E484" i="55"/>
  <c r="E483" i="55"/>
  <c r="P483" i="55" s="1"/>
  <c r="E482" i="55"/>
  <c r="E481" i="55"/>
  <c r="P481" i="55" s="1"/>
  <c r="E480" i="55"/>
  <c r="E479" i="55"/>
  <c r="P479" i="55" s="1"/>
  <c r="E478" i="55"/>
  <c r="E477" i="55"/>
  <c r="P477" i="55" s="1"/>
  <c r="E476" i="55"/>
  <c r="E475" i="55"/>
  <c r="P475" i="55" s="1"/>
  <c r="E474" i="55"/>
  <c r="E471" i="55"/>
  <c r="P471" i="55" s="1"/>
  <c r="E468" i="55"/>
  <c r="E465" i="55"/>
  <c r="P465" i="55" s="1"/>
  <c r="E462" i="55"/>
  <c r="E459" i="55"/>
  <c r="P459" i="55" s="1"/>
  <c r="E458" i="55"/>
  <c r="E455" i="55"/>
  <c r="P455" i="55" s="1"/>
  <c r="E454" i="55"/>
  <c r="E453" i="55"/>
  <c r="P453" i="55" s="1"/>
  <c r="E452" i="55"/>
  <c r="P452" i="55" s="1"/>
  <c r="E451" i="55"/>
  <c r="P451" i="55" s="1"/>
  <c r="E448" i="55"/>
  <c r="E447" i="55"/>
  <c r="P447" i="55" s="1"/>
  <c r="E446" i="55"/>
  <c r="E445" i="55"/>
  <c r="P445" i="55" s="1"/>
  <c r="E444" i="55"/>
  <c r="E441" i="55"/>
  <c r="P441" i="55" s="1"/>
  <c r="E440" i="55"/>
  <c r="E439" i="55"/>
  <c r="P439" i="55" s="1"/>
  <c r="E438" i="55"/>
  <c r="E437" i="55"/>
  <c r="P437" i="55" s="1"/>
  <c r="E436" i="55"/>
  <c r="E435" i="55"/>
  <c r="P435" i="55" s="1"/>
  <c r="E434" i="55"/>
  <c r="E433" i="55"/>
  <c r="P433" i="55" s="1"/>
  <c r="E432" i="55"/>
  <c r="E429" i="55"/>
  <c r="P429" i="55" s="1"/>
  <c r="E428" i="55"/>
  <c r="E427" i="55"/>
  <c r="P427" i="55" s="1"/>
  <c r="E426" i="55"/>
  <c r="E425" i="55"/>
  <c r="P425" i="55" s="1"/>
  <c r="E422" i="55"/>
  <c r="E421" i="55"/>
  <c r="P421" i="55" s="1"/>
  <c r="E420" i="55"/>
  <c r="E419" i="55"/>
  <c r="P419" i="55" s="1"/>
  <c r="E418" i="55"/>
  <c r="E417" i="55"/>
  <c r="P417" i="55" s="1"/>
  <c r="E416" i="55"/>
  <c r="E415" i="55"/>
  <c r="P415" i="55" s="1"/>
  <c r="E414" i="55"/>
  <c r="E413" i="55"/>
  <c r="P413" i="55" s="1"/>
  <c r="E412" i="55"/>
  <c r="E411" i="55"/>
  <c r="P411" i="55" s="1"/>
  <c r="E410" i="55"/>
  <c r="E407" i="55"/>
  <c r="P407" i="55" s="1"/>
  <c r="E406" i="55"/>
  <c r="E405" i="55"/>
  <c r="P405" i="55" s="1"/>
  <c r="E404" i="55"/>
  <c r="E403" i="55"/>
  <c r="P403" i="55" s="1"/>
  <c r="E400" i="55"/>
  <c r="E397" i="55"/>
  <c r="P397" i="55" s="1"/>
  <c r="E396" i="55"/>
  <c r="E395" i="55"/>
  <c r="P395" i="55" s="1"/>
  <c r="E394" i="55"/>
  <c r="E391" i="55"/>
  <c r="P391" i="55" s="1"/>
  <c r="E390" i="55"/>
  <c r="E389" i="55"/>
  <c r="P389" i="55" s="1"/>
  <c r="E388" i="55"/>
  <c r="E387" i="55"/>
  <c r="P387" i="55" s="1"/>
  <c r="E386" i="55"/>
  <c r="E385" i="55"/>
  <c r="P385" i="55" s="1"/>
  <c r="E384" i="55"/>
  <c r="E381" i="55"/>
  <c r="P381" i="55" s="1"/>
  <c r="E380" i="55"/>
  <c r="E379" i="55"/>
  <c r="P379" i="55" s="1"/>
  <c r="E378" i="55"/>
  <c r="E377" i="55"/>
  <c r="P377" i="55" s="1"/>
  <c r="E374" i="55"/>
  <c r="E373" i="55"/>
  <c r="P373" i="55" s="1"/>
  <c r="E372" i="55"/>
  <c r="E369" i="55"/>
  <c r="P369" i="55" s="1"/>
  <c r="E368" i="55"/>
  <c r="E367" i="55"/>
  <c r="P367" i="55" s="1"/>
  <c r="E366" i="55"/>
  <c r="E365" i="55"/>
  <c r="P365" i="55" s="1"/>
  <c r="E364" i="55"/>
  <c r="E363" i="55"/>
  <c r="P363" i="55" s="1"/>
  <c r="E362" i="55"/>
  <c r="E361" i="55"/>
  <c r="P361" i="55" s="1"/>
  <c r="E360" i="55"/>
  <c r="E357" i="55"/>
  <c r="P357" i="55" s="1"/>
  <c r="E356" i="55"/>
  <c r="E353" i="55"/>
  <c r="P353" i="55" s="1"/>
  <c r="E352" i="55"/>
  <c r="E351" i="55"/>
  <c r="P351" i="55" s="1"/>
  <c r="E350" i="55"/>
  <c r="E349" i="55"/>
  <c r="P349" i="55" s="1"/>
  <c r="E348" i="55"/>
  <c r="E347" i="55"/>
  <c r="P347" i="55" s="1"/>
  <c r="E346" i="55"/>
  <c r="E345" i="55"/>
  <c r="P345" i="55" s="1"/>
  <c r="E344" i="55"/>
  <c r="E343" i="55"/>
  <c r="P343" i="55" s="1"/>
  <c r="E342" i="55"/>
  <c r="E341" i="55"/>
  <c r="P341" i="55" s="1"/>
  <c r="E340" i="55"/>
  <c r="E339" i="55"/>
  <c r="P339" i="55" s="1"/>
  <c r="E338" i="55"/>
  <c r="P338" i="55" s="1"/>
  <c r="E335" i="55"/>
  <c r="E332" i="55"/>
  <c r="E331" i="55"/>
  <c r="E330" i="55"/>
  <c r="P330" i="55" s="1"/>
  <c r="E329" i="55"/>
  <c r="E328" i="55"/>
  <c r="E327" i="55"/>
  <c r="E326" i="55"/>
  <c r="P326" i="55" s="1"/>
  <c r="E323" i="55"/>
  <c r="E322" i="55"/>
  <c r="E321" i="55"/>
  <c r="E320" i="55"/>
  <c r="P320" i="55" s="1"/>
  <c r="E319" i="55"/>
  <c r="E318" i="55"/>
  <c r="E317" i="55"/>
  <c r="E314" i="55"/>
  <c r="P314" i="55" s="1"/>
  <c r="E313" i="55"/>
  <c r="E312" i="55"/>
  <c r="E311" i="55"/>
  <c r="E310" i="55"/>
  <c r="P310" i="55" s="1"/>
  <c r="E309" i="55"/>
  <c r="E308" i="55"/>
  <c r="E305" i="55"/>
  <c r="E304" i="55"/>
  <c r="P304" i="55" s="1"/>
  <c r="E303" i="55"/>
  <c r="E302" i="55"/>
  <c r="E301" i="55"/>
  <c r="E300" i="55"/>
  <c r="P300" i="55" s="1"/>
  <c r="E299" i="55"/>
  <c r="E296" i="55"/>
  <c r="E295" i="55"/>
  <c r="E294" i="55"/>
  <c r="P294" i="55" s="1"/>
  <c r="E293" i="55"/>
  <c r="E292" i="55"/>
  <c r="E291" i="55"/>
  <c r="E290" i="55"/>
  <c r="P290" i="55" s="1"/>
  <c r="E287" i="55"/>
  <c r="E286" i="55"/>
  <c r="E285" i="55"/>
  <c r="E284" i="55"/>
  <c r="P284" i="55" s="1"/>
  <c r="E283" i="55"/>
  <c r="E282" i="55"/>
  <c r="E281" i="55"/>
  <c r="E278" i="55"/>
  <c r="P278" i="55" s="1"/>
  <c r="E277" i="55"/>
  <c r="E276" i="55"/>
  <c r="E275" i="55"/>
  <c r="E274" i="55"/>
  <c r="P274" i="55" s="1"/>
  <c r="E273" i="55"/>
  <c r="E272" i="55"/>
  <c r="E269" i="55"/>
  <c r="E268" i="55"/>
  <c r="P268" i="55" s="1"/>
  <c r="E267" i="55"/>
  <c r="E266" i="55"/>
  <c r="E265" i="55"/>
  <c r="E264" i="55"/>
  <c r="P264" i="55" s="1"/>
  <c r="E263" i="55"/>
  <c r="E262" i="55"/>
  <c r="E259" i="55"/>
  <c r="E258" i="55"/>
  <c r="P258" i="55" s="1"/>
  <c r="E257" i="55"/>
  <c r="E256" i="55"/>
  <c r="E255" i="55"/>
  <c r="E254" i="55"/>
  <c r="P254" i="55" s="1"/>
  <c r="E253" i="55"/>
  <c r="E252" i="55"/>
  <c r="E251" i="55"/>
  <c r="E248" i="55"/>
  <c r="P248" i="55" s="1"/>
  <c r="E247" i="55"/>
  <c r="E246" i="55"/>
  <c r="E245" i="55"/>
  <c r="E244" i="55"/>
  <c r="P244" i="55" s="1"/>
  <c r="E243" i="55"/>
  <c r="E242" i="55"/>
  <c r="E241" i="55"/>
  <c r="E240" i="55"/>
  <c r="P240" i="55" s="1"/>
  <c r="E239" i="55"/>
  <c r="E238" i="55"/>
  <c r="E235" i="55"/>
  <c r="E234" i="55"/>
  <c r="P234" i="55" s="1"/>
  <c r="E231" i="55"/>
  <c r="E230" i="55"/>
  <c r="E229" i="55"/>
  <c r="E226" i="55"/>
  <c r="P226" i="55" s="1"/>
  <c r="E225" i="55"/>
  <c r="E224" i="55"/>
  <c r="E223" i="55"/>
  <c r="E222" i="55"/>
  <c r="P222" i="55" s="1"/>
  <c r="E221" i="55"/>
  <c r="E220" i="55"/>
  <c r="E217" i="55"/>
  <c r="E216" i="55"/>
  <c r="P216" i="55" s="1"/>
  <c r="E215" i="55"/>
  <c r="E214" i="55"/>
  <c r="E213" i="55"/>
  <c r="E212" i="55"/>
  <c r="P212" i="55" s="1"/>
  <c r="E211" i="55"/>
  <c r="E210" i="55"/>
  <c r="E209" i="55"/>
  <c r="E208" i="55"/>
  <c r="P208" i="55" s="1"/>
  <c r="E207" i="55"/>
  <c r="E206" i="55"/>
  <c r="E205" i="55"/>
  <c r="E204" i="55"/>
  <c r="P204" i="55" s="1"/>
  <c r="E201" i="55"/>
  <c r="E200" i="55"/>
  <c r="E199" i="55"/>
  <c r="E198" i="55"/>
  <c r="P198" i="55" s="1"/>
  <c r="E195" i="55"/>
  <c r="E194" i="55"/>
  <c r="E193" i="55"/>
  <c r="E192" i="55"/>
  <c r="P192" i="55" s="1"/>
  <c r="E191" i="55"/>
  <c r="E190" i="55"/>
  <c r="E189" i="55"/>
  <c r="E186" i="55"/>
  <c r="P186" i="55" s="1"/>
  <c r="E185" i="55"/>
  <c r="E184" i="55"/>
  <c r="E183" i="55"/>
  <c r="E182" i="55"/>
  <c r="P182" i="55" s="1"/>
  <c r="E181" i="55"/>
  <c r="E180" i="55"/>
  <c r="E177" i="55"/>
  <c r="E176" i="55"/>
  <c r="P176" i="55" s="1"/>
  <c r="E175" i="55"/>
  <c r="E174" i="55"/>
  <c r="E173" i="55"/>
  <c r="E170" i="55"/>
  <c r="P170" i="55" s="1"/>
  <c r="E169" i="55"/>
  <c r="E168" i="55"/>
  <c r="E167" i="55"/>
  <c r="E166" i="55"/>
  <c r="P166" i="55" s="1"/>
  <c r="E165" i="55"/>
  <c r="E164" i="55"/>
  <c r="E163" i="55"/>
  <c r="E162" i="55"/>
  <c r="P162" i="55" s="1"/>
  <c r="E161" i="55"/>
  <c r="E160" i="55"/>
  <c r="E159" i="55"/>
  <c r="E158" i="55"/>
  <c r="P158" i="55" s="1"/>
  <c r="E157" i="55"/>
  <c r="E156" i="55"/>
  <c r="E153" i="55"/>
  <c r="E152" i="55"/>
  <c r="P152" i="55" s="1"/>
  <c r="E151" i="55"/>
  <c r="E150" i="55"/>
  <c r="E149" i="55"/>
  <c r="E146" i="55"/>
  <c r="P146" i="55" s="1"/>
  <c r="E145" i="55"/>
  <c r="E144" i="55"/>
  <c r="E143" i="55"/>
  <c r="E140" i="55"/>
  <c r="P140" i="55" s="1"/>
  <c r="E139" i="55"/>
  <c r="E138" i="55"/>
  <c r="E137" i="55"/>
  <c r="E136" i="55"/>
  <c r="P136" i="55" s="1"/>
  <c r="E135" i="55"/>
  <c r="E134" i="55"/>
  <c r="E133" i="55"/>
  <c r="E132" i="55"/>
  <c r="P132" i="55" s="1"/>
  <c r="E131" i="55"/>
  <c r="E130" i="55"/>
  <c r="E129" i="55"/>
  <c r="E126" i="55"/>
  <c r="P126" i="55" s="1"/>
  <c r="E125" i="55"/>
  <c r="E124" i="55"/>
  <c r="E123" i="55"/>
  <c r="E122" i="55"/>
  <c r="P122" i="55" s="1"/>
  <c r="E121" i="55"/>
  <c r="E120" i="55"/>
  <c r="E119" i="55"/>
  <c r="E118" i="55"/>
  <c r="P118" i="55" s="1"/>
  <c r="E117" i="55"/>
  <c r="E116" i="55"/>
  <c r="E115" i="55"/>
  <c r="E114" i="55"/>
  <c r="P114" i="55" s="1"/>
  <c r="E113" i="55"/>
  <c r="E112" i="55"/>
  <c r="E111" i="55"/>
  <c r="E108" i="55"/>
  <c r="P108" i="55" s="1"/>
  <c r="E107" i="55"/>
  <c r="E104" i="55"/>
  <c r="E103" i="55"/>
  <c r="E102" i="55"/>
  <c r="P102" i="55" s="1"/>
  <c r="E99" i="55"/>
  <c r="E98" i="55"/>
  <c r="E97" i="55"/>
  <c r="E94" i="55"/>
  <c r="P94" i="55" s="1"/>
  <c r="E93" i="55"/>
  <c r="E92" i="55"/>
  <c r="E89" i="55"/>
  <c r="E88" i="55"/>
  <c r="P88" i="55" s="1"/>
  <c r="E87" i="55"/>
  <c r="E84" i="55"/>
  <c r="E83" i="55"/>
  <c r="E82" i="55"/>
  <c r="P82" i="55" s="1"/>
  <c r="E81" i="55"/>
  <c r="E80" i="55"/>
  <c r="E79" i="55"/>
  <c r="E78" i="55"/>
  <c r="P78" i="55" s="1"/>
  <c r="E77" i="55"/>
  <c r="E76" i="55"/>
  <c r="E75" i="55"/>
  <c r="E74" i="55"/>
  <c r="P74" i="55" s="1"/>
  <c r="E73" i="55"/>
  <c r="E72" i="55"/>
  <c r="E71" i="55"/>
  <c r="E70" i="55"/>
  <c r="P70" i="55" s="1"/>
  <c r="E69" i="55"/>
  <c r="E68" i="55"/>
  <c r="E67" i="55"/>
  <c r="E66" i="55"/>
  <c r="P66" i="55" s="1"/>
  <c r="E65" i="55"/>
  <c r="E61" i="55"/>
  <c r="E58" i="55"/>
  <c r="E55" i="55"/>
  <c r="P55" i="55" s="1"/>
  <c r="E52" i="55"/>
  <c r="E49" i="55"/>
  <c r="E46" i="55"/>
  <c r="E43" i="55"/>
  <c r="P43" i="55" s="1"/>
  <c r="E40" i="55"/>
  <c r="E37" i="55"/>
  <c r="E34" i="55"/>
  <c r="E31" i="55"/>
  <c r="P31" i="55" s="1"/>
  <c r="E28" i="55"/>
  <c r="P28" i="55" s="1"/>
  <c r="E27" i="55"/>
  <c r="E24" i="55"/>
  <c r="P24" i="55" s="1"/>
  <c r="E23" i="55"/>
  <c r="E22" i="55"/>
  <c r="P22" i="55" s="1"/>
  <c r="E21" i="55"/>
  <c r="E20" i="55"/>
  <c r="P20" i="55" s="1"/>
  <c r="E19" i="55"/>
  <c r="E18" i="55"/>
  <c r="P18" i="55" s="1"/>
  <c r="E17" i="55"/>
  <c r="E16" i="55"/>
  <c r="P16" i="55" s="1"/>
  <c r="E15" i="55"/>
  <c r="E14" i="55"/>
  <c r="P14" i="55" s="1"/>
  <c r="E13" i="55"/>
  <c r="E12" i="55"/>
  <c r="P12" i="55" s="1"/>
  <c r="E11" i="55"/>
  <c r="E10" i="55"/>
  <c r="P10" i="55" s="1"/>
  <c r="P34" i="55"/>
  <c r="P37" i="55"/>
  <c r="P40" i="55"/>
  <c r="P46" i="55"/>
  <c r="P49" i="55"/>
  <c r="P52" i="55"/>
  <c r="P58" i="55"/>
  <c r="P61" i="55"/>
  <c r="P65" i="55"/>
  <c r="P67" i="55"/>
  <c r="P68" i="55"/>
  <c r="P69" i="55"/>
  <c r="P71" i="55"/>
  <c r="P72" i="55"/>
  <c r="P73" i="55"/>
  <c r="P75" i="55"/>
  <c r="P76" i="55"/>
  <c r="P77" i="55"/>
  <c r="P79" i="55"/>
  <c r="P81" i="55"/>
  <c r="P83" i="55"/>
  <c r="P84" i="55"/>
  <c r="P87" i="55"/>
  <c r="P89" i="55"/>
  <c r="P92" i="55"/>
  <c r="P93" i="55"/>
  <c r="P97" i="55"/>
  <c r="P98" i="55"/>
  <c r="P99" i="55"/>
  <c r="P103" i="55"/>
  <c r="P104" i="55"/>
  <c r="P107" i="55"/>
  <c r="P111" i="55"/>
  <c r="P112" i="55"/>
  <c r="P113" i="55"/>
  <c r="P115" i="55"/>
  <c r="P116" i="55"/>
  <c r="P117" i="55"/>
  <c r="P119" i="55"/>
  <c r="P120" i="55"/>
  <c r="P121" i="55"/>
  <c r="P123" i="55"/>
  <c r="P124" i="55"/>
  <c r="P125" i="55"/>
  <c r="P129" i="55"/>
  <c r="P130" i="55"/>
  <c r="P131" i="55"/>
  <c r="P133" i="55"/>
  <c r="P134" i="55"/>
  <c r="P135" i="55"/>
  <c r="P137" i="55"/>
  <c r="P138" i="55"/>
  <c r="P139" i="55"/>
  <c r="P143" i="55"/>
  <c r="P144" i="55"/>
  <c r="P145" i="55"/>
  <c r="P149" i="55"/>
  <c r="P150" i="55"/>
  <c r="P151" i="55"/>
  <c r="P153" i="55"/>
  <c r="P156" i="55"/>
  <c r="P157" i="55"/>
  <c r="P159" i="55"/>
  <c r="P160" i="55"/>
  <c r="P161" i="55"/>
  <c r="P163" i="55"/>
  <c r="P164" i="55"/>
  <c r="P165" i="55"/>
  <c r="P167" i="55"/>
  <c r="P168" i="55"/>
  <c r="P169" i="55"/>
  <c r="P173" i="55"/>
  <c r="P174" i="55"/>
  <c r="P175" i="55"/>
  <c r="P177" i="55"/>
  <c r="P180" i="55"/>
  <c r="P181" i="55"/>
  <c r="P183" i="55"/>
  <c r="P184" i="55"/>
  <c r="P185" i="55"/>
  <c r="P190" i="55"/>
  <c r="P191" i="55"/>
  <c r="P193" i="55"/>
  <c r="P194" i="55"/>
  <c r="P195" i="55"/>
  <c r="P199" i="55"/>
  <c r="P200" i="55"/>
  <c r="P201" i="55"/>
  <c r="P205" i="55"/>
  <c r="P206" i="55"/>
  <c r="P207" i="55"/>
  <c r="P209" i="55"/>
  <c r="P210" i="55"/>
  <c r="P211" i="55"/>
  <c r="P213" i="55"/>
  <c r="P214" i="55"/>
  <c r="P215" i="55"/>
  <c r="P217" i="55"/>
  <c r="P220" i="55"/>
  <c r="P221" i="55"/>
  <c r="P223" i="55"/>
  <c r="P224" i="55"/>
  <c r="P225" i="55"/>
  <c r="P229" i="55"/>
  <c r="P230" i="55"/>
  <c r="P231" i="55"/>
  <c r="P235" i="55"/>
  <c r="P238" i="55"/>
  <c r="P239" i="55"/>
  <c r="P241" i="55"/>
  <c r="P242" i="55"/>
  <c r="P243" i="55"/>
  <c r="P245" i="55"/>
  <c r="P246" i="55"/>
  <c r="P247" i="55"/>
  <c r="P251" i="55"/>
  <c r="P252" i="55"/>
  <c r="P253" i="55"/>
  <c r="P255" i="55"/>
  <c r="P256" i="55"/>
  <c r="P257" i="55"/>
  <c r="P259" i="55"/>
  <c r="P262" i="55"/>
  <c r="P263" i="55"/>
  <c r="P265" i="55"/>
  <c r="P266" i="55"/>
  <c r="P267" i="55"/>
  <c r="P269" i="55"/>
  <c r="P272" i="55"/>
  <c r="P273" i="55"/>
  <c r="P275" i="55"/>
  <c r="P276" i="55"/>
  <c r="P277" i="55"/>
  <c r="P281" i="55"/>
  <c r="P282" i="55"/>
  <c r="P283" i="55"/>
  <c r="P285" i="55"/>
  <c r="P286" i="55"/>
  <c r="P287" i="55"/>
  <c r="P291" i="55"/>
  <c r="P292" i="55"/>
  <c r="P293" i="55"/>
  <c r="P295" i="55"/>
  <c r="P296" i="55"/>
  <c r="P299" i="55"/>
  <c r="P301" i="55"/>
  <c r="P302" i="55"/>
  <c r="P303" i="55"/>
  <c r="P305" i="55"/>
  <c r="P308" i="55"/>
  <c r="P309" i="55"/>
  <c r="P311" i="55"/>
  <c r="P312" i="55"/>
  <c r="P313" i="55"/>
  <c r="P317" i="55"/>
  <c r="P318" i="55"/>
  <c r="P319" i="55"/>
  <c r="P321" i="55"/>
  <c r="P322" i="55"/>
  <c r="P323" i="55"/>
  <c r="P327" i="55"/>
  <c r="P328" i="55"/>
  <c r="P329" i="55"/>
  <c r="P331" i="55"/>
  <c r="P332" i="55"/>
  <c r="P335" i="55"/>
  <c r="P340" i="55"/>
  <c r="P342" i="55"/>
  <c r="P344" i="55"/>
  <c r="P346" i="55"/>
  <c r="P348" i="55"/>
  <c r="P350" i="55"/>
  <c r="P352" i="55"/>
  <c r="P356" i="55"/>
  <c r="P360" i="55"/>
  <c r="P362" i="55"/>
  <c r="P364" i="55"/>
  <c r="P366" i="55"/>
  <c r="P368" i="55"/>
  <c r="P372" i="55"/>
  <c r="P374" i="55"/>
  <c r="P378" i="55"/>
  <c r="P380" i="55"/>
  <c r="P384" i="55"/>
  <c r="P386" i="55"/>
  <c r="P388" i="55"/>
  <c r="P390" i="55"/>
  <c r="P394" i="55"/>
  <c r="P396" i="55"/>
  <c r="P400" i="55"/>
  <c r="P404" i="55"/>
  <c r="P406" i="55"/>
  <c r="P410" i="55"/>
  <c r="P412" i="55"/>
  <c r="P414" i="55"/>
  <c r="P416" i="55"/>
  <c r="P418" i="55"/>
  <c r="P420" i="55"/>
  <c r="P422" i="55"/>
  <c r="P428" i="55"/>
  <c r="P432" i="55"/>
  <c r="P434" i="55"/>
  <c r="P436" i="55"/>
  <c r="P438" i="55"/>
  <c r="P440" i="55"/>
  <c r="P444" i="55"/>
  <c r="P446" i="55"/>
  <c r="P448" i="55"/>
  <c r="P454" i="55"/>
  <c r="P458" i="55"/>
  <c r="P462" i="55"/>
  <c r="P468" i="55"/>
  <c r="P474" i="55"/>
  <c r="P476" i="55"/>
  <c r="P478" i="55"/>
  <c r="P480" i="55"/>
  <c r="P482" i="55"/>
  <c r="P484" i="55"/>
  <c r="P488" i="55"/>
  <c r="P492" i="55"/>
  <c r="P494" i="55"/>
  <c r="P500" i="55"/>
  <c r="P502" i="55"/>
  <c r="P506" i="55"/>
  <c r="P510" i="55"/>
  <c r="P512" i="55"/>
  <c r="P514" i="55"/>
  <c r="P516" i="55"/>
  <c r="P518" i="55"/>
  <c r="P522" i="55"/>
  <c r="P528" i="55"/>
  <c r="P534" i="55"/>
  <c r="P536" i="55"/>
  <c r="P538" i="55"/>
  <c r="P540" i="55"/>
  <c r="P542" i="55"/>
  <c r="P544" i="55"/>
  <c r="P546" i="55"/>
  <c r="P550" i="55"/>
  <c r="P552" i="55"/>
  <c r="P554" i="55"/>
  <c r="P558" i="55"/>
  <c r="P560" i="55"/>
  <c r="P564" i="55"/>
  <c r="P566" i="55"/>
  <c r="P570" i="55"/>
  <c r="P572" i="55"/>
  <c r="P576" i="55"/>
  <c r="P578" i="55"/>
  <c r="P580" i="55"/>
  <c r="P582" i="55"/>
  <c r="P584" i="55"/>
  <c r="P586" i="55"/>
  <c r="P588" i="55"/>
  <c r="P592" i="55"/>
  <c r="P594" i="55"/>
  <c r="P596" i="55"/>
  <c r="P598" i="55"/>
  <c r="P600" i="55"/>
  <c r="P602" i="55"/>
  <c r="P604" i="55"/>
  <c r="P608" i="55"/>
  <c r="P610" i="55"/>
  <c r="P612" i="55"/>
  <c r="P614" i="55"/>
  <c r="P616" i="55"/>
  <c r="P620" i="55"/>
  <c r="P622" i="55"/>
  <c r="P624" i="55"/>
  <c r="P626" i="55"/>
  <c r="P628" i="55"/>
  <c r="P630" i="55"/>
  <c r="P632" i="55"/>
  <c r="P634" i="55"/>
  <c r="P638" i="55"/>
  <c r="P640" i="55"/>
  <c r="P11" i="55"/>
  <c r="P13" i="55"/>
  <c r="P15" i="55"/>
  <c r="P17" i="55"/>
  <c r="P19" i="55"/>
  <c r="P21" i="55"/>
  <c r="P23" i="55"/>
  <c r="P27" i="55"/>
  <c r="E8" i="23"/>
  <c r="E102" i="23" s="1"/>
  <c r="E26" i="23"/>
  <c r="E40" i="23"/>
  <c r="E46" i="23"/>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G39" i="54" s="1"/>
  <c r="M40" i="54" s="1"/>
  <c r="O34" i="54"/>
  <c r="P34" i="54" s="1"/>
  <c r="S34" i="54"/>
  <c r="S35" i="54" s="1"/>
  <c r="O11" i="54"/>
  <c r="P11" i="54" s="1"/>
  <c r="Q11" i="54" s="1"/>
  <c r="M37"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J45" i="54" s="1"/>
  <c r="M41" i="54"/>
  <c r="N39" i="54"/>
  <c r="T15" i="54"/>
  <c r="W32" i="54"/>
  <c r="T36" i="54"/>
  <c r="E2" i="56"/>
  <c r="O39" i="54"/>
  <c r="W11" i="54"/>
  <c r="AJ16" i="34"/>
  <c r="AI16" i="34"/>
  <c r="AH16" i="34"/>
  <c r="AG16" i="34"/>
  <c r="AF16" i="34"/>
  <c r="AE16" i="34"/>
  <c r="AD16" i="34"/>
  <c r="AC16" i="34"/>
  <c r="AB16" i="34"/>
  <c r="AA16" i="34"/>
  <c r="Z16" i="34"/>
  <c r="Y16" i="34"/>
  <c r="X16" i="34"/>
  <c r="W16" i="34"/>
  <c r="U16" i="34"/>
  <c r="T16" i="34"/>
  <c r="S16" i="34"/>
  <c r="A9" i="34"/>
  <c r="L45" i="54" l="1"/>
  <c r="Q45" i="54" s="1"/>
  <c r="T39" i="54"/>
  <c r="Q39" i="54"/>
  <c r="X8" i="33"/>
  <c r="T41" i="54" l="1"/>
  <c r="T24" i="34"/>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G93" i="26" s="1"/>
  <c r="V16" i="34" s="1"/>
  <c r="AF8" i="26"/>
  <c r="AE8" i="26"/>
  <c r="AD8" i="26"/>
  <c r="S45" i="54" l="1"/>
  <c r="S49" i="54"/>
  <c r="Q49" i="54"/>
  <c r="U7" i="45"/>
  <c r="G8" i="45"/>
  <c r="U8" i="49"/>
  <c r="J27" i="49"/>
  <c r="K26" i="49"/>
  <c r="K8" i="49"/>
  <c r="E8" i="49"/>
  <c r="F9" i="49"/>
  <c r="T45" i="54" l="1"/>
  <c r="R52" i="54" s="1"/>
  <c r="R13" i="8"/>
  <c r="T49" i="54"/>
  <c r="U49" i="54" l="1"/>
  <c r="T13" i="8" s="1"/>
  <c r="R53" i="54"/>
  <c r="R54" i="54" s="1"/>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70" i="9" l="1"/>
  <c r="F3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N70" i="52"/>
  <c r="AC9" i="34"/>
  <c r="AG70" i="52"/>
  <c r="V9" i="34"/>
  <c r="Q70" i="52"/>
  <c r="F9" i="34"/>
  <c r="AV70" i="52"/>
  <c r="AK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 i="49" s="1"/>
  <c r="J82" i="44"/>
  <c r="J81" i="44"/>
  <c r="J79" i="44"/>
  <c r="J78" i="44"/>
  <c r="J76" i="44"/>
  <c r="J75" i="44"/>
  <c r="J73" i="44"/>
  <c r="J72" i="44"/>
  <c r="J70" i="44"/>
  <c r="J69" i="44"/>
  <c r="J67" i="44"/>
  <c r="J66" i="44"/>
  <c r="J64" i="44"/>
  <c r="J63" i="44"/>
  <c r="J61" i="44"/>
  <c r="J60" i="44"/>
  <c r="J58" i="44"/>
  <c r="J57" i="44"/>
  <c r="E8" i="45"/>
  <c r="I8" i="45"/>
  <c r="K8" i="45"/>
  <c r="L8" i="45"/>
  <c r="E21" i="43"/>
  <c r="E26" i="43"/>
  <c r="J9" i="22" l="1"/>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P63" i="33" l="1"/>
  <c r="AE13" i="34" s="1"/>
  <c r="AT63" i="33"/>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c r="AO67" i="33"/>
  <c r="AO68" i="33" s="1"/>
  <c r="AS67" i="33"/>
  <c r="AS68" i="33"/>
  <c r="AD67" i="33"/>
  <c r="AD68" i="33" s="1"/>
  <c r="AH67" i="33"/>
  <c r="AH68" i="33"/>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L106" i="23" l="1"/>
  <c r="AA12" i="34"/>
  <c r="AF68" i="33"/>
  <c r="U13" i="34"/>
  <c r="AN67" i="33"/>
  <c r="AN68" i="33" s="1"/>
  <c r="AC13" i="34"/>
  <c r="AQ67" i="33"/>
  <c r="AQ68" i="33" s="1"/>
  <c r="AF13" i="34"/>
  <c r="AO107" i="23"/>
  <c r="AD12" i="34"/>
  <c r="AR106" i="23"/>
  <c r="AR107" i="23" s="1"/>
  <c r="AG12" i="34"/>
  <c r="AM115" i="25"/>
  <c r="AB15" i="34" s="1"/>
  <c r="AQ115" i="25"/>
  <c r="AF15" i="34" s="1"/>
  <c r="AU115" i="25"/>
  <c r="AJ15" i="34" s="1"/>
  <c r="AT106" i="23"/>
  <c r="AT107" i="23" s="1"/>
  <c r="AI12" i="34"/>
  <c r="AQ106" i="23"/>
  <c r="AQ107" i="23" s="1"/>
  <c r="AF12" i="34"/>
  <c r="AT71"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s="1"/>
  <c r="AK119" i="25"/>
  <c r="AK120" i="25" s="1"/>
  <c r="AS119" i="25"/>
  <c r="AS120" i="25" s="1"/>
  <c r="AH119" i="25"/>
  <c r="AH120" i="25" s="1"/>
  <c r="AL119" i="25"/>
  <c r="AL120" i="25"/>
  <c r="AP119" i="25"/>
  <c r="AP120" i="25" s="1"/>
  <c r="AT119" i="25"/>
  <c r="AT120" i="25" s="1"/>
  <c r="AE119" i="25"/>
  <c r="AE120" i="25" s="1"/>
  <c r="AM119" i="25"/>
  <c r="AM120" i="25" s="1"/>
  <c r="AQ119" i="25"/>
  <c r="AQ120" i="25" s="1"/>
  <c r="AU119" i="25"/>
  <c r="AU120" i="25" s="1"/>
  <c r="AF119" i="25"/>
  <c r="AJ119" i="25"/>
  <c r="AJ120" i="25" s="1"/>
  <c r="AV120" i="25"/>
  <c r="AV119" i="25"/>
  <c r="AO119" i="25"/>
  <c r="AO120" i="25" s="1"/>
  <c r="AD119" i="25"/>
  <c r="AD120" i="25" s="1"/>
  <c r="AI119" i="25"/>
  <c r="AI120" i="25" s="1"/>
  <c r="AR119" i="25" l="1"/>
  <c r="AR120" i="25" s="1"/>
  <c r="AG15" i="34"/>
  <c r="AU75" i="24"/>
  <c r="AJ14" i="34"/>
  <c r="AE75" i="24"/>
  <c r="T14" i="34"/>
  <c r="AH75" i="24"/>
  <c r="W14" i="34"/>
  <c r="AK74" i="24"/>
  <c r="Z14" i="34"/>
  <c r="AN119" i="25"/>
  <c r="AN120" i="25" s="1"/>
  <c r="AC15" i="34"/>
  <c r="AG75" i="24"/>
  <c r="V14" i="34"/>
  <c r="AI74" i="24"/>
  <c r="AI75" i="24" s="1"/>
  <c r="X14" i="34"/>
  <c r="AL74" i="24"/>
  <c r="AA14" i="34"/>
  <c r="AO74" i="24"/>
  <c r="AO75" i="24" s="1"/>
  <c r="AD14" i="34"/>
  <c r="AR74" i="24"/>
  <c r="AR75" i="24" s="1"/>
  <c r="AG14" i="34"/>
  <c r="AG119" i="25"/>
  <c r="AG120" i="25" s="1"/>
  <c r="AF120" i="25"/>
  <c r="U15" i="3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M57" i="46" s="1"/>
  <c r="AB20" i="34" s="1"/>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O66" i="47" l="1"/>
  <c r="AD18" i="34" s="1"/>
  <c r="AS66" i="47"/>
  <c r="AH18" i="34" s="1"/>
  <c r="AD84" i="44"/>
  <c r="AH84" i="44"/>
  <c r="AL84" i="44"/>
  <c r="AP84" i="44"/>
  <c r="AT84" i="44"/>
  <c r="AF84" i="44"/>
  <c r="AN84" i="44"/>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c r="AF70" i="47"/>
  <c r="AF71" i="47" s="1"/>
  <c r="AJ70" i="47"/>
  <c r="AJ71" i="47" s="1"/>
  <c r="AN70" i="47"/>
  <c r="AN71" i="47" s="1"/>
  <c r="AR70" i="47"/>
  <c r="AR71" i="47" s="1"/>
  <c r="AV70" i="47"/>
  <c r="AV71" i="47" s="1"/>
  <c r="AG70" i="47"/>
  <c r="AG71" i="47"/>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O70" i="49" l="1"/>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F88" i="44"/>
  <c r="AF89" i="44" s="1"/>
  <c r="U22" i="34"/>
  <c r="AH88" i="44"/>
  <c r="AH89" i="44" s="1"/>
  <c r="W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T88" i="44"/>
  <c r="AT89" i="44" s="1"/>
  <c r="AI22" i="34"/>
  <c r="AD88" i="44"/>
  <c r="AD89" i="44" s="1"/>
  <c r="S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P88" i="44"/>
  <c r="AP89" i="44" s="1"/>
  <c r="AE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N88" i="44"/>
  <c r="AN89" i="44" s="1"/>
  <c r="AC22" i="34"/>
  <c r="AL88" i="44"/>
  <c r="AL89" i="44" s="1"/>
  <c r="AA22" i="34"/>
  <c r="AE70" i="47"/>
  <c r="AE71" i="47" s="1"/>
  <c r="AE69" i="35"/>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c r="I71" i="48"/>
  <c r="I70" i="48"/>
  <c r="I69" i="48" s="1"/>
  <c r="I68" i="48"/>
  <c r="I67" i="48"/>
  <c r="I66" i="48" s="1"/>
  <c r="I65" i="48"/>
  <c r="I64" i="48"/>
  <c r="I63" i="48" s="1"/>
  <c r="I62" i="48"/>
  <c r="I61" i="48"/>
  <c r="I60" i="48"/>
  <c r="I59" i="48"/>
  <c r="I58" i="48"/>
  <c r="I57" i="48" s="1"/>
  <c r="I56" i="48"/>
  <c r="I55" i="48"/>
  <c r="I54" i="48" s="1"/>
  <c r="I53" i="48"/>
  <c r="I52" i="48"/>
  <c r="I51" i="48" s="1"/>
  <c r="I50" i="48"/>
  <c r="I49" i="48"/>
  <c r="I48" i="48"/>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2" i="48"/>
  <c r="E71" i="48"/>
  <c r="E70" i="48"/>
  <c r="E69" i="48" s="1"/>
  <c r="E68" i="48"/>
  <c r="E66" i="48" s="1"/>
  <c r="E67" i="48"/>
  <c r="E65" i="48"/>
  <c r="E64" i="48"/>
  <c r="E63" i="48" s="1"/>
  <c r="E62" i="48"/>
  <c r="E61" i="48"/>
  <c r="E60" i="48"/>
  <c r="E59" i="48"/>
  <c r="E58" i="48"/>
  <c r="E57" i="48" s="1"/>
  <c r="E56" i="48"/>
  <c r="E54" i="48" s="1"/>
  <c r="E55" i="48"/>
  <c r="E53" i="48"/>
  <c r="E52" i="48"/>
  <c r="E51" i="48" s="1"/>
  <c r="E50" i="48"/>
  <c r="E49" i="48"/>
  <c r="E48" i="48"/>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8" i="45" s="1"/>
  <c r="J59" i="45"/>
  <c r="J57" i="45"/>
  <c r="J56" i="45"/>
  <c r="J55" i="45" s="1"/>
  <c r="J54" i="45"/>
  <c r="J53" i="45"/>
  <c r="J51" i="45"/>
  <c r="J50" i="45"/>
  <c r="J48" i="45"/>
  <c r="J47" i="45"/>
  <c r="J46" i="45"/>
  <c r="J45" i="45"/>
  <c r="J44" i="45" s="1"/>
  <c r="J43" i="45"/>
  <c r="J42" i="45"/>
  <c r="J41" i="45"/>
  <c r="J40" i="45"/>
  <c r="J38" i="45" s="1"/>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4" i="45" s="1"/>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0" i="46" s="1"/>
  <c r="J51" i="46"/>
  <c r="J49" i="46"/>
  <c r="J48" i="46"/>
  <c r="J47" i="46" s="1"/>
  <c r="J46" i="46"/>
  <c r="J45" i="46"/>
  <c r="J44" i="46" s="1"/>
  <c r="J43" i="46"/>
  <c r="J42" i="46"/>
  <c r="J41" i="46" s="1"/>
  <c r="J40" i="46"/>
  <c r="J38" i="46" s="1"/>
  <c r="J39" i="46"/>
  <c r="J37" i="46"/>
  <c r="J36" i="46"/>
  <c r="J34" i="46"/>
  <c r="J33" i="46"/>
  <c r="J31" i="46"/>
  <c r="J29" i="46" s="1"/>
  <c r="J30" i="46"/>
  <c r="J28" i="46"/>
  <c r="J27" i="46"/>
  <c r="J26" i="46" s="1"/>
  <c r="J25" i="46"/>
  <c r="J24" i="46"/>
  <c r="J22" i="46"/>
  <c r="J21" i="46"/>
  <c r="J19" i="46"/>
  <c r="J18" i="46"/>
  <c r="J17" i="46"/>
  <c r="J16" i="46"/>
  <c r="J15" i="46"/>
  <c r="J14" i="46"/>
  <c r="J13" i="46"/>
  <c r="J12" i="46"/>
  <c r="J11" i="46"/>
  <c r="J10" i="46"/>
  <c r="J9" i="46"/>
  <c r="F55" i="46"/>
  <c r="F54" i="46"/>
  <c r="F52" i="46"/>
  <c r="F51" i="46"/>
  <c r="F50" i="46" s="1"/>
  <c r="F49" i="46"/>
  <c r="F48" i="46"/>
  <c r="F47" i="46" s="1"/>
  <c r="F46" i="46"/>
  <c r="F44" i="46" s="1"/>
  <c r="F45" i="46"/>
  <c r="F43" i="46"/>
  <c r="F42" i="46"/>
  <c r="F40" i="46"/>
  <c r="F38" i="46" s="1"/>
  <c r="F39" i="46"/>
  <c r="F37" i="46"/>
  <c r="F36" i="46"/>
  <c r="F35" i="46" s="1"/>
  <c r="F34" i="46"/>
  <c r="F33" i="46"/>
  <c r="F31" i="46"/>
  <c r="F30" i="46"/>
  <c r="F29" i="46" s="1"/>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59" i="47" s="1"/>
  <c r="J60" i="47"/>
  <c r="J58" i="47"/>
  <c r="J57" i="47"/>
  <c r="J55" i="47"/>
  <c r="J54" i="47"/>
  <c r="J53" i="47" s="1"/>
  <c r="J52" i="47"/>
  <c r="J51" i="47"/>
  <c r="J50" i="47" s="1"/>
  <c r="J49" i="47"/>
  <c r="J48" i="47"/>
  <c r="J47" i="47"/>
  <c r="J46" i="47"/>
  <c r="J45" i="47"/>
  <c r="J43" i="47"/>
  <c r="J42" i="47"/>
  <c r="J41" i="47" s="1"/>
  <c r="J40" i="47"/>
  <c r="J39" i="47"/>
  <c r="J38" i="47" s="1"/>
  <c r="J37" i="47"/>
  <c r="J36" i="47"/>
  <c r="J35" i="47"/>
  <c r="J34" i="47" s="1"/>
  <c r="J33" i="47"/>
  <c r="J32" i="47"/>
  <c r="J31" i="47"/>
  <c r="J30" i="47"/>
  <c r="J29" i="47"/>
  <c r="J28" i="47"/>
  <c r="J26" i="47"/>
  <c r="J25" i="47"/>
  <c r="J24" i="47"/>
  <c r="J20" i="47" s="1"/>
  <c r="J23" i="47"/>
  <c r="J21" i="47"/>
  <c r="J19" i="47"/>
  <c r="J18" i="47"/>
  <c r="J17" i="47"/>
  <c r="J16" i="47"/>
  <c r="J15" i="47"/>
  <c r="J14" i="47"/>
  <c r="J13" i="47"/>
  <c r="J12" i="47"/>
  <c r="J11" i="47"/>
  <c r="J10" i="47"/>
  <c r="J9" i="47"/>
  <c r="F64" i="47"/>
  <c r="F63" i="47"/>
  <c r="F62" i="47" s="1"/>
  <c r="F61" i="47"/>
  <c r="F60" i="47"/>
  <c r="F59" i="47" s="1"/>
  <c r="F58" i="47"/>
  <c r="F57" i="47"/>
  <c r="F56" i="47" s="1"/>
  <c r="F55" i="47"/>
  <c r="F54" i="47"/>
  <c r="F53" i="47" s="1"/>
  <c r="F52" i="47"/>
  <c r="F51" i="47"/>
  <c r="F50" i="47" s="1"/>
  <c r="F49" i="47"/>
  <c r="F48" i="47"/>
  <c r="F47" i="47" s="1"/>
  <c r="F46" i="47"/>
  <c r="F44" i="47" s="1"/>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8" i="35" s="1"/>
  <c r="J49" i="35"/>
  <c r="J47" i="35"/>
  <c r="J46" i="35"/>
  <c r="J44" i="35"/>
  <c r="J43" i="35"/>
  <c r="J41" i="35"/>
  <c r="J40" i="35"/>
  <c r="J38" i="35"/>
  <c r="J36" i="35" s="1"/>
  <c r="J37"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0" i="26" s="1"/>
  <c r="J71" i="26"/>
  <c r="J69" i="26"/>
  <c r="J68" i="26"/>
  <c r="J67" i="26"/>
  <c r="J66" i="26"/>
  <c r="J65" i="26"/>
  <c r="J64" i="26" s="1"/>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8" i="26" s="1"/>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42" i="26" l="1"/>
  <c r="J73" i="26"/>
  <c r="J60" i="35"/>
  <c r="J8" i="47"/>
  <c r="J44" i="47"/>
  <c r="J21" i="43"/>
  <c r="F23" i="46"/>
  <c r="J20" i="46"/>
  <c r="J35" i="46"/>
  <c r="F8" i="45"/>
  <c r="F55" i="45"/>
  <c r="F61" i="45"/>
  <c r="F67" i="45"/>
  <c r="J8" i="45"/>
  <c r="J70" i="45"/>
  <c r="J41" i="44"/>
  <c r="E75" i="48"/>
  <c r="I8" i="48"/>
  <c r="F26" i="26"/>
  <c r="F83" i="26"/>
  <c r="J26" i="26"/>
  <c r="J54" i="26"/>
  <c r="J86" i="26"/>
  <c r="J45" i="35"/>
  <c r="J57" i="35"/>
  <c r="F41" i="47"/>
  <c r="J27" i="47"/>
  <c r="J62" i="47"/>
  <c r="F59" i="43"/>
  <c r="F65" i="43"/>
  <c r="F26" i="46"/>
  <c r="F41" i="46"/>
  <c r="J23" i="46"/>
  <c r="J32" i="46"/>
  <c r="J53" i="46"/>
  <c r="J32" i="45"/>
  <c r="J67" i="45"/>
  <c r="J24" i="44"/>
  <c r="J47" i="26"/>
  <c r="J8" i="35"/>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2" i="25" s="1"/>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s="1"/>
  <c r="J52" i="33"/>
  <c r="J51" i="33"/>
  <c r="J49" i="33"/>
  <c r="J48" i="33"/>
  <c r="J46" i="33"/>
  <c r="J45" i="33"/>
  <c r="J43" i="33"/>
  <c r="J42" i="33"/>
  <c r="J40" i="33"/>
  <c r="J39" i="33"/>
  <c r="J37" i="33"/>
  <c r="J35" i="33" s="1"/>
  <c r="J36" i="33"/>
  <c r="J34" i="33"/>
  <c r="J33" i="33"/>
  <c r="J31" i="33"/>
  <c r="J30" i="33"/>
  <c r="J29" i="33"/>
  <c r="J28" i="33"/>
  <c r="J27" i="33"/>
  <c r="J25" i="33"/>
  <c r="J24" i="33"/>
  <c r="J23" i="33"/>
  <c r="J22" i="33"/>
  <c r="J21" i="33"/>
  <c r="J20" i="33"/>
  <c r="J19" i="33"/>
  <c r="J18" i="33"/>
  <c r="J17" i="33" s="1"/>
  <c r="J16" i="33"/>
  <c r="J15" i="33"/>
  <c r="J14" i="33"/>
  <c r="J13" i="33"/>
  <c r="J12" i="33"/>
  <c r="J11" i="33"/>
  <c r="J10" i="33"/>
  <c r="J9" i="33"/>
  <c r="F61" i="33"/>
  <c r="F60" i="33"/>
  <c r="F58" i="33"/>
  <c r="F57" i="33"/>
  <c r="F56" i="33"/>
  <c r="F55" i="33"/>
  <c r="F54" i="33"/>
  <c r="F53" i="33" s="1"/>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72" i="22" l="1"/>
  <c r="J41" i="22"/>
  <c r="J46" i="22"/>
  <c r="F59" i="33"/>
  <c r="J32" i="33"/>
  <c r="J38" i="33"/>
  <c r="F51" i="24"/>
  <c r="F63" i="24"/>
  <c r="J21" i="25"/>
  <c r="J69" i="25"/>
  <c r="J64" i="35"/>
  <c r="J74" i="45"/>
  <c r="J86" i="23"/>
  <c r="J98" i="23"/>
  <c r="J8" i="33"/>
  <c r="J41" i="33"/>
  <c r="F42" i="24"/>
  <c r="F48" i="24"/>
  <c r="F54" i="24"/>
  <c r="F60" i="24"/>
  <c r="F66" i="24"/>
  <c r="J33" i="24"/>
  <c r="J54" i="24"/>
  <c r="J60" i="24"/>
  <c r="J51" i="25"/>
  <c r="J96" i="25"/>
  <c r="J66" i="47"/>
  <c r="J26"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44" i="9" l="1"/>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I141" i="55" l="1"/>
  <c r="G141" i="55"/>
  <c r="F141" i="55"/>
  <c r="I53" i="55"/>
  <c r="I51" i="55" s="1"/>
  <c r="G53" i="55"/>
  <c r="F53" i="55"/>
  <c r="I178" i="55"/>
  <c r="G178" i="55"/>
  <c r="G172" i="55" s="1"/>
  <c r="F178" i="55"/>
  <c r="G260" i="55"/>
  <c r="F260" i="55"/>
  <c r="I260" i="55"/>
  <c r="F375" i="55"/>
  <c r="I375" i="55"/>
  <c r="G375" i="55"/>
  <c r="I430" i="55"/>
  <c r="G430" i="55"/>
  <c r="F430" i="55"/>
  <c r="I573" i="55"/>
  <c r="G573" i="55"/>
  <c r="F573" i="55"/>
  <c r="G490" i="55"/>
  <c r="F490" i="55"/>
  <c r="I490" i="55"/>
  <c r="G171" i="55"/>
  <c r="I171" i="55"/>
  <c r="F171" i="55"/>
  <c r="F196" i="55"/>
  <c r="G196" i="55"/>
  <c r="I196" i="55"/>
  <c r="I460" i="55"/>
  <c r="F460" i="55"/>
  <c r="G460" i="55"/>
  <c r="F508" i="55"/>
  <c r="I508" i="55"/>
  <c r="G508" i="55"/>
  <c r="I288" i="55"/>
  <c r="G288" i="55"/>
  <c r="F288" i="55"/>
  <c r="I25" i="55"/>
  <c r="G25" i="55"/>
  <c r="F25" i="55"/>
  <c r="F270" i="55"/>
  <c r="I270" i="55"/>
  <c r="I261" i="55" s="1"/>
  <c r="G270" i="55"/>
  <c r="G95" i="55"/>
  <c r="I95" i="55"/>
  <c r="I91" i="55" s="1"/>
  <c r="F95" i="55"/>
  <c r="F154" i="55"/>
  <c r="I154" i="55"/>
  <c r="G154" i="55"/>
  <c r="G148" i="55" s="1"/>
  <c r="G382" i="55"/>
  <c r="I382" i="55"/>
  <c r="F382" i="55"/>
  <c r="I456" i="55"/>
  <c r="G456" i="55"/>
  <c r="F456" i="55"/>
  <c r="I85" i="55"/>
  <c r="I63" i="55" s="1"/>
  <c r="G85" i="55"/>
  <c r="G63" i="55" s="1"/>
  <c r="F85" i="55"/>
  <c r="I100" i="55"/>
  <c r="G100" i="55"/>
  <c r="G96" i="55" s="1"/>
  <c r="F100" i="55"/>
  <c r="AC42" i="48"/>
  <c r="AD42" i="48" s="1"/>
  <c r="D79" i="48"/>
  <c r="D25" i="8" s="1"/>
  <c r="AJ70" i="49"/>
  <c r="AJ71" i="49" s="1"/>
  <c r="Y23" i="34"/>
  <c r="K79" i="48"/>
  <c r="AM70" i="49"/>
  <c r="AM71" i="49" s="1"/>
  <c r="AB23" i="34"/>
  <c r="AB84" i="44"/>
  <c r="Q22" i="34" s="1"/>
  <c r="AA70" i="49"/>
  <c r="AA71" i="49" s="1"/>
  <c r="P23" i="34"/>
  <c r="H79" i="48"/>
  <c r="I25" i="8" s="1"/>
  <c r="AC8" i="48"/>
  <c r="I9" i="55"/>
  <c r="G128" i="55"/>
  <c r="I128" i="55"/>
  <c r="G261" i="55"/>
  <c r="I486" i="55"/>
  <c r="G486" i="55"/>
  <c r="I155" i="55"/>
  <c r="G155" i="55"/>
  <c r="I188" i="55"/>
  <c r="G457" i="55"/>
  <c r="I457" i="55"/>
  <c r="P460" i="55"/>
  <c r="G280" i="55"/>
  <c r="I280" i="55"/>
  <c r="I172" i="55"/>
  <c r="G250" i="55"/>
  <c r="I250" i="55"/>
  <c r="I371" i="55"/>
  <c r="G371" i="55"/>
  <c r="G424" i="55"/>
  <c r="I569" i="55"/>
  <c r="G91" i="55"/>
  <c r="I148" i="55"/>
  <c r="I96" i="55"/>
  <c r="B44" i="22"/>
  <c r="N45" i="22" s="1"/>
  <c r="N41" i="22" s="1"/>
  <c r="G188" i="55"/>
  <c r="G51" i="55"/>
  <c r="G9" i="55"/>
  <c r="I424"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G568" i="55" l="1"/>
  <c r="F568" i="55"/>
  <c r="I568" i="55"/>
  <c r="F562" i="55"/>
  <c r="I562" i="55"/>
  <c r="G562" i="55"/>
  <c r="I523" i="55"/>
  <c r="G523" i="55"/>
  <c r="F523" i="55"/>
  <c r="I472" i="55"/>
  <c r="F472" i="55"/>
  <c r="G472" i="55"/>
  <c r="G354" i="55"/>
  <c r="I354" i="55"/>
  <c r="F354" i="55"/>
  <c r="G315" i="55"/>
  <c r="I315" i="55"/>
  <c r="F315" i="55"/>
  <c r="G127" i="55"/>
  <c r="F127" i="55"/>
  <c r="I127" i="55"/>
  <c r="F306" i="55"/>
  <c r="I306" i="55"/>
  <c r="G306" i="55"/>
  <c r="F109" i="55"/>
  <c r="I109" i="55"/>
  <c r="G109" i="55"/>
  <c r="F463" i="55"/>
  <c r="I463" i="55"/>
  <c r="G463" i="55"/>
  <c r="I526" i="55"/>
  <c r="F526" i="55"/>
  <c r="G526" i="55"/>
  <c r="I503" i="55"/>
  <c r="F503" i="55"/>
  <c r="G503" i="55"/>
  <c r="G449" i="55"/>
  <c r="F449" i="55"/>
  <c r="I449" i="55"/>
  <c r="F401" i="55"/>
  <c r="I401" i="55"/>
  <c r="G401" i="55"/>
  <c r="I324" i="55"/>
  <c r="G324" i="55"/>
  <c r="F324" i="55"/>
  <c r="F232" i="55"/>
  <c r="I232" i="55"/>
  <c r="G232" i="55"/>
  <c r="G202" i="55"/>
  <c r="I202" i="55"/>
  <c r="F202" i="55"/>
  <c r="F90" i="55"/>
  <c r="I90" i="55"/>
  <c r="I86" i="55" s="1"/>
  <c r="G90" i="55"/>
  <c r="G35" i="55"/>
  <c r="F35" i="55"/>
  <c r="I35" i="55"/>
  <c r="I33" i="55" s="1"/>
  <c r="F41" i="55"/>
  <c r="I41" i="55"/>
  <c r="G41" i="55"/>
  <c r="I469" i="55"/>
  <c r="I467" i="55" s="1"/>
  <c r="G469" i="55"/>
  <c r="F469" i="55"/>
  <c r="I642" i="55"/>
  <c r="F642" i="55"/>
  <c r="G642" i="55"/>
  <c r="F606" i="55"/>
  <c r="G606" i="55"/>
  <c r="I606" i="55"/>
  <c r="F529" i="55"/>
  <c r="G529" i="55"/>
  <c r="I529" i="55"/>
  <c r="G532" i="55"/>
  <c r="F532" i="55"/>
  <c r="I532" i="55"/>
  <c r="G520" i="55"/>
  <c r="F520" i="55"/>
  <c r="I520" i="55"/>
  <c r="F485" i="55"/>
  <c r="G485" i="55"/>
  <c r="I485" i="55"/>
  <c r="I473" i="55" s="1"/>
  <c r="F442" i="55"/>
  <c r="G442" i="55"/>
  <c r="I442" i="55"/>
  <c r="G466" i="55"/>
  <c r="G464" i="55" s="1"/>
  <c r="F466" i="55"/>
  <c r="I466" i="55"/>
  <c r="I423" i="55"/>
  <c r="G423" i="55"/>
  <c r="G409" i="55" s="1"/>
  <c r="F423" i="55"/>
  <c r="I370" i="55"/>
  <c r="G370" i="55"/>
  <c r="F370" i="55"/>
  <c r="G398" i="55"/>
  <c r="F398" i="55"/>
  <c r="I398" i="55"/>
  <c r="I392" i="55"/>
  <c r="G392" i="55"/>
  <c r="F392" i="55"/>
  <c r="F336" i="55"/>
  <c r="G336" i="55"/>
  <c r="G334" i="55" s="1"/>
  <c r="I336" i="55"/>
  <c r="I333" i="55"/>
  <c r="G333" i="55"/>
  <c r="F333" i="55"/>
  <c r="I249" i="55"/>
  <c r="G249" i="55"/>
  <c r="F249" i="55"/>
  <c r="I227" i="55"/>
  <c r="I219" i="55" s="1"/>
  <c r="G227" i="55"/>
  <c r="F227" i="55"/>
  <c r="I187" i="55"/>
  <c r="G187" i="55"/>
  <c r="G179" i="55" s="1"/>
  <c r="F187" i="55"/>
  <c r="F147" i="55"/>
  <c r="I147" i="55"/>
  <c r="I142" i="55" s="1"/>
  <c r="G147" i="55"/>
  <c r="G105" i="55"/>
  <c r="G101" i="55" s="1"/>
  <c r="F105" i="55"/>
  <c r="I105" i="55"/>
  <c r="G59" i="55"/>
  <c r="G57" i="55" s="1"/>
  <c r="I59" i="55"/>
  <c r="F59" i="55"/>
  <c r="I62" i="55"/>
  <c r="F62" i="55"/>
  <c r="G62" i="55"/>
  <c r="G60" i="55" s="1"/>
  <c r="G29" i="55"/>
  <c r="F29" i="55"/>
  <c r="I29" i="55"/>
  <c r="I26" i="55" s="1"/>
  <c r="I38" i="55"/>
  <c r="G38" i="55"/>
  <c r="F38" i="55"/>
  <c r="F32" i="55"/>
  <c r="I32" i="55"/>
  <c r="G32" i="55"/>
  <c r="I50" i="55"/>
  <c r="G50" i="55"/>
  <c r="G48" i="55" s="1"/>
  <c r="F50" i="55"/>
  <c r="I636" i="55"/>
  <c r="G636" i="55"/>
  <c r="G619" i="55" s="1"/>
  <c r="F636" i="55"/>
  <c r="I547" i="55"/>
  <c r="G547" i="55"/>
  <c r="F547" i="55"/>
  <c r="I496" i="55"/>
  <c r="I491" i="55" s="1"/>
  <c r="G496" i="55"/>
  <c r="F496" i="55"/>
  <c r="G408" i="55"/>
  <c r="F408" i="55"/>
  <c r="I408" i="55"/>
  <c r="I402" i="55" s="1"/>
  <c r="I358" i="55"/>
  <c r="F358" i="55"/>
  <c r="G358" i="55"/>
  <c r="F297" i="55"/>
  <c r="I297" i="55"/>
  <c r="G297" i="55"/>
  <c r="G289" i="55" s="1"/>
  <c r="I218" i="55"/>
  <c r="I203" i="55" s="1"/>
  <c r="F218" i="55"/>
  <c r="G218" i="55"/>
  <c r="F44" i="55"/>
  <c r="I44" i="55"/>
  <c r="I42" i="55" s="1"/>
  <c r="G44" i="55"/>
  <c r="G42" i="55" s="1"/>
  <c r="F56" i="55"/>
  <c r="G56" i="55"/>
  <c r="I56" i="55"/>
  <c r="G47" i="55"/>
  <c r="G45" i="55" s="1"/>
  <c r="I47" i="55"/>
  <c r="F47" i="55"/>
  <c r="G618" i="55"/>
  <c r="F618" i="55"/>
  <c r="I618" i="55"/>
  <c r="G279" i="55"/>
  <c r="G271" i="55" s="1"/>
  <c r="F279" i="55"/>
  <c r="I279" i="55"/>
  <c r="I271" i="55" s="1"/>
  <c r="X73" i="43"/>
  <c r="X74" i="43" s="1"/>
  <c r="M19" i="34"/>
  <c r="AB61" i="46"/>
  <c r="AB62" i="46" s="1"/>
  <c r="Q20" i="34"/>
  <c r="V78" i="45"/>
  <c r="V79" i="45" s="1"/>
  <c r="K21" i="34"/>
  <c r="Z88" i="44"/>
  <c r="Z89" i="44" s="1"/>
  <c r="O22" i="34"/>
  <c r="R70" i="49"/>
  <c r="G23" i="34"/>
  <c r="Y88" i="44"/>
  <c r="Y89" i="44" s="1"/>
  <c r="N22"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Z61" i="46"/>
  <c r="Z62" i="46" s="1"/>
  <c r="O20" i="34"/>
  <c r="AC61" i="46"/>
  <c r="AC62" i="46" s="1"/>
  <c r="R20" i="34"/>
  <c r="P70" i="49"/>
  <c r="P71" i="49" s="1"/>
  <c r="E23" i="34"/>
  <c r="AA61" i="46"/>
  <c r="AA62" i="46" s="1"/>
  <c r="P20"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563" i="55"/>
  <c r="I563" i="55"/>
  <c r="I461" i="55"/>
  <c r="I619" i="55"/>
  <c r="I557" i="55"/>
  <c r="G557" i="55"/>
  <c r="I533" i="55"/>
  <c r="G533" i="55"/>
  <c r="I524" i="55"/>
  <c r="G524" i="55"/>
  <c r="I521" i="55"/>
  <c r="G521" i="55"/>
  <c r="G491" i="55"/>
  <c r="G497" i="55"/>
  <c r="I497" i="55"/>
  <c r="G470" i="55"/>
  <c r="I470" i="55"/>
  <c r="I443" i="55"/>
  <c r="G443" i="55"/>
  <c r="G402" i="55"/>
  <c r="I337" i="55"/>
  <c r="G337" i="55"/>
  <c r="I399" i="55"/>
  <c r="J399" i="55" s="1"/>
  <c r="G399" i="55"/>
  <c r="G355" i="55"/>
  <c r="I289" i="55"/>
  <c r="I228" i="55"/>
  <c r="G228" i="55"/>
  <c r="G203" i="55"/>
  <c r="I197" i="55"/>
  <c r="G197" i="55"/>
  <c r="G110" i="55"/>
  <c r="I110" i="55"/>
  <c r="G86" i="55"/>
  <c r="I54" i="55"/>
  <c r="G54" i="55"/>
  <c r="G39" i="55"/>
  <c r="I39" i="55"/>
  <c r="I45" i="55"/>
  <c r="G106" i="55"/>
  <c r="I607" i="55"/>
  <c r="G467" i="55"/>
  <c r="I637" i="55"/>
  <c r="G637" i="55"/>
  <c r="G590" i="55"/>
  <c r="G527" i="55"/>
  <c r="I527" i="55"/>
  <c r="G530" i="55"/>
  <c r="G509" i="55"/>
  <c r="G473" i="55"/>
  <c r="I431" i="55"/>
  <c r="G431" i="55"/>
  <c r="I464" i="55"/>
  <c r="I409" i="55"/>
  <c r="G359" i="55"/>
  <c r="I359" i="55"/>
  <c r="G393" i="55"/>
  <c r="I393" i="55"/>
  <c r="I334" i="55"/>
  <c r="I237" i="55"/>
  <c r="G237" i="55"/>
  <c r="G219" i="55"/>
  <c r="I179" i="55"/>
  <c r="G142" i="55"/>
  <c r="I101" i="55"/>
  <c r="I57" i="55"/>
  <c r="I60" i="55"/>
  <c r="G26" i="55"/>
  <c r="G36" i="55"/>
  <c r="I36" i="55"/>
  <c r="I30" i="55"/>
  <c r="G30" i="55"/>
  <c r="I48" i="55"/>
  <c r="Y70" i="47"/>
  <c r="Y71" i="47" s="1"/>
  <c r="N18" i="34"/>
  <c r="AA70" i="47"/>
  <c r="P18" i="34"/>
  <c r="Z70" i="47"/>
  <c r="Z71" i="47" s="1"/>
  <c r="O18" i="34"/>
  <c r="X70" i="47"/>
  <c r="X71" i="47" s="1"/>
  <c r="M18" i="34"/>
  <c r="AC70" i="47"/>
  <c r="AC71" i="47" s="1"/>
  <c r="R18" i="34"/>
  <c r="AB70" i="47"/>
  <c r="AB71" i="47" s="1"/>
  <c r="Q18" i="34"/>
  <c r="G461" i="55"/>
  <c r="I355" i="55"/>
  <c r="G33" i="55"/>
  <c r="I590" i="55"/>
  <c r="I530" i="55"/>
  <c r="I509"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589" i="55" l="1"/>
  <c r="F589" i="55"/>
  <c r="G589" i="55"/>
  <c r="G574" i="55" s="1"/>
  <c r="I556" i="55"/>
  <c r="F556" i="55"/>
  <c r="G556" i="55"/>
  <c r="G548" i="55" s="1"/>
  <c r="G236" i="55"/>
  <c r="G233" i="55" s="1"/>
  <c r="I236" i="55"/>
  <c r="I233" i="55" s="1"/>
  <c r="F236" i="55"/>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I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B93" i="26" s="1"/>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T93" i="26"/>
  <c r="X93" i="26"/>
  <c r="F47" i="26"/>
  <c r="F73" i="26"/>
  <c r="E93" i="26"/>
  <c r="L93" i="26"/>
  <c r="R93" i="26"/>
  <c r="V93" i="26"/>
  <c r="K16" i="34" s="1"/>
  <c r="Z93" i="26"/>
  <c r="F42" i="26"/>
  <c r="F70" i="26"/>
  <c r="Q93" i="26"/>
  <c r="Y93" i="26"/>
  <c r="G93" i="26"/>
  <c r="F17" i="8" s="1"/>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Q97" i="26"/>
  <c r="F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Z74" i="24"/>
  <c r="Z75" i="24" s="1"/>
  <c r="O14" i="34"/>
  <c r="Z97" i="26"/>
  <c r="Z98" i="26" s="1"/>
  <c r="O16" i="34"/>
  <c r="T67" i="33"/>
  <c r="T68" i="33" s="1"/>
  <c r="I13" i="34"/>
  <c r="R67" i="33"/>
  <c r="R68" i="33" s="1"/>
  <c r="G13" i="34"/>
  <c r="AA74" i="24"/>
  <c r="AA75" i="24" s="1"/>
  <c r="P14" i="34"/>
  <c r="AB74" i="24"/>
  <c r="AB75" i="24" s="1"/>
  <c r="Q14" i="34"/>
  <c r="V74" i="24"/>
  <c r="V75" i="24" s="1"/>
  <c r="K14" i="34"/>
  <c r="R119" i="25"/>
  <c r="R120" i="25" s="1"/>
  <c r="G15" i="34"/>
  <c r="Y119" i="25"/>
  <c r="Y120" i="25" s="1"/>
  <c r="N15" i="34"/>
  <c r="R97" i="26"/>
  <c r="R98" i="26" s="1"/>
  <c r="G16" i="34"/>
  <c r="U97" i="26"/>
  <c r="J16" i="34"/>
  <c r="U68" i="35"/>
  <c r="U69" i="35" s="1"/>
  <c r="J17" i="34"/>
  <c r="S68" i="35"/>
  <c r="S69" i="35" s="1"/>
  <c r="H17" i="34"/>
  <c r="U67" i="33"/>
  <c r="J13" i="34"/>
  <c r="W67" i="33"/>
  <c r="W68" i="33" s="1"/>
  <c r="L13" i="34"/>
  <c r="AA67" i="33"/>
  <c r="AA68" i="33" s="1"/>
  <c r="P13" i="34"/>
  <c r="Y74" i="24"/>
  <c r="N14" i="34"/>
  <c r="T74" i="24"/>
  <c r="T75" i="24" s="1"/>
  <c r="I14" i="34"/>
  <c r="V119" i="25"/>
  <c r="K15" i="34"/>
  <c r="Q119" i="25"/>
  <c r="F15" i="34"/>
  <c r="AA97" i="26"/>
  <c r="AA98" i="26" s="1"/>
  <c r="P16" i="34"/>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AB97" i="26"/>
  <c r="AB98" i="26" s="1"/>
  <c r="Q16"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<sst xmlns="http://schemas.openxmlformats.org/spreadsheetml/2006/main" count="14928" uniqueCount="5132">
  <si>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</si>
  <si>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</si>
  <si>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</si>
  <si>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</si>
  <si>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</si>
  <si>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</si>
  <si>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</si>
  <si>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</si>
  <si>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</si>
  <si>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</si>
  <si>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</si>
  <si>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</si>
  <si>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</si>
  <si>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</si>
  <si>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</si>
  <si>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</si>
  <si>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</si>
  <si>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</si>
  <si>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</si>
  <si>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</si>
  <si>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</si>
  <si>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</si>
  <si>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</si>
  <si>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</si>
  <si>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</si>
  <si>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</si>
  <si>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</si>
  <si>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</si>
  <si>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</si>
  <si>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</si>
  <si>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</si>
  <si>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</si>
  <si>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</si>
  <si>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</si>
  <si>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</si>
  <si>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</si>
  <si>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</si>
  <si>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</si>
  <si>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</si>
  <si>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</si>
  <si>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</si>
  <si>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</si>
  <si>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</si>
  <si>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</si>
  <si>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</si>
  <si>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</si>
  <si>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</si>
  <si>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</si>
  <si>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</si>
  <si>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</si>
  <si>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</si>
  <si>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</si>
  <si>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</si>
  <si>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</si>
  <si>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</si>
  <si>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</si>
  <si>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</si>
  <si>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</si>
  <si>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</si>
  <si>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</si>
  <si>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</si>
  <si>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</si>
  <si>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</si>
  <si>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</si>
  <si>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</si>
  <si>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</si>
  <si>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</si>
  <si>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</si>
  <si>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</si>
  <si>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</si>
  <si>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</si>
  <si>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</si>
  <si>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</si>
  <si>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</si>
  <si>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</si>
  <si>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</si>
  <si>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</si>
  <si>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</si>
  <si>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</si>
  <si>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</si>
  <si>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</si>
  <si>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</si>
  <si>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</si>
  <si>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</si>
  <si>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</si>
  <si>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</si>
  <si>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</si>
  <si>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</si>
  <si>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</si>
  <si>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</si>
  <si>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</si>
  <si>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</si>
  <si>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</si>
  <si>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</si>
  <si>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</si>
  <si>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</si>
  <si>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</si>
  <si>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</si>
  <si>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</si>
  <si>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</si>
  <si>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</si>
  <si>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</si>
  <si>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</si>
  <si>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</si>
  <si>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</si>
  <si>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</si>
  <si>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</si>
  <si>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</si>
  <si>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</si>
  <si>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</si>
  <si>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</si>
  <si>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</si>
  <si>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</si>
  <si>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</si>
  <si>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</si>
  <si>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</si>
  <si>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</si>
  <si>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</si>
  <si>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</si>
  <si>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</si>
  <si>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</si>
  <si>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</si>
  <si>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</si>
  <si>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</si>
  <si>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</si>
  <si>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</si>
  <si>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</si>
  <si>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</si>
  <si>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</si>
  <si>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</si>
  <si>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</si>
  <si>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</si>
  <si>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</si>
  <si>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</si>
  <si>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</si>
  <si>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</si>
  <si>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</si>
  <si>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</si>
  <si>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</si>
  <si>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</si>
  <si>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</si>
  <si>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</si>
  <si>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</si>
  <si>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</si>
  <si>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</si>
  <si>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</si>
  <si>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</si>
  <si>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</si>
  <si>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</si>
  <si>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</si>
  <si>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</si>
  <si>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</si>
  <si>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</si>
  <si>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</si>
  <si>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</si>
  <si>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</si>
  <si>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</si>
  <si>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</si>
  <si>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</si>
  <si>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</si>
  <si>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</si>
  <si>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</si>
  <si>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</si>
  <si>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</si>
  <si>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</si>
  <si>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</si>
  <si>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</si>
  <si>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</si>
  <si>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</si>
  <si>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</si>
  <si>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</si>
  <si>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</si>
  <si>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</si>
  <si>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</si>
  <si>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</si>
  <si>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</si>
  <si>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</si>
  <si>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</si>
  <si>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</si>
  <si>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</si>
  <si>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</si>
  <si>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</si>
  <si>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</si>
  <si>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</si>
  <si>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</si>
  <si>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</si>
  <si>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</si>
  <si>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</si>
  <si>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</si>
  <si>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</si>
  <si>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</si>
  <si>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</si>
  <si>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</si>
  <si>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</si>
  <si>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</si>
  <si>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</si>
  <si>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</si>
  <si>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</si>
  <si>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</si>
  <si>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</si>
  <si>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</si>
  <si>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</si>
  <si>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</si>
  <si>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</si>
  <si>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</si>
  <si>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</si>
  <si>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</si>
  <si>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</si>
  <si>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</si>
  <si>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</si>
  <si>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</si>
  <si>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</si>
  <si>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</si>
  <si>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</si>
  <si>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</si>
  <si>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</si>
  <si>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</si>
  <si>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</si>
  <si>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</si>
  <si>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</si>
  <si>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</si>
  <si>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</si>
  <si>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</si>
  <si>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</si>
  <si>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</si>
  <si>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</si>
  <si>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</si>
  <si>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</si>
  <si>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</si>
  <si>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</si>
  <si>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</si>
  <si>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</si>
  <si>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</si>
  <si>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</si>
  <si>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</si>
  <si>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</si>
  <si>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</si>
  <si>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</si>
  <si>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</si>
  <si>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</si>
  <si>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</si>
  <si>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</si>
  <si>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</si>
  <si>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</si>
  <si>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</si>
  <si>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</si>
  <si>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</si>
  <si>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</si>
  <si>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</si>
  <si>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</si>
  <si>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</si>
  <si>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</si>
  <si>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</si>
  <si>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</si>
  <si>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</si>
  <si>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</si>
  <si>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</si>
  <si>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</si>
  <si>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</si>
  <si>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</si>
  <si>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</si>
  <si>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</si>
  <si>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</si>
  <si>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</si>
  <si>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</si>
  <si>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</si>
  <si>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</si>
  <si>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</si>
  <si>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</si>
  <si>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</si>
  <si>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</si>
  <si>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</si>
  <si>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</si>
  <si>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</si>
  <si>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</si>
  <si>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</si>
  <si>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</si>
  <si>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</si>
  <si>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</si>
  <si>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</si>
  <si>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</si>
  <si>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</si>
  <si>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</si>
  <si>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</si>
  <si>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</si>
  <si>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</si>
  <si>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</si>
  <si>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</si>
  <si>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</si>
  <si>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</si>
  <si>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</si>
  <si>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</si>
  <si>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</si>
  <si>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</si>
  <si>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</si>
  <si>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</si>
  <si>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</si>
  <si>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</si>
  <si>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</si>
  <si>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</si>
  <si>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</si>
  <si>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</si>
  <si>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</si>
  <si>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</si>
  <si>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</si>
  <si>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</si>
  <si>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</si>
  <si>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</si>
  <si>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</si>
  <si>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</si>
  <si>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</si>
  <si>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</si>
  <si>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</si>
  <si>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</si>
  <si>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</si>
  <si>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</si>
  <si>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</si>
  <si>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</si>
  <si>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</si>
  <si>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</si>
  <si>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</si>
  <si>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</si>
  <si>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</si>
  <si>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</si>
  <si>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</si>
  <si>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</si>
  <si>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</si>
  <si>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</si>
  <si>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</si>
  <si>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</si>
  <si>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</si>
  <si>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</si>
  <si>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</si>
  <si>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</si>
  <si>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</si>
  <si>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</si>
  <si>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</si>
  <si>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</si>
  <si>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</si>
  <si>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</si>
  <si>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</si>
  <si>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</si>
  <si>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</si>
  <si>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</si>
  <si>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</si>
  <si>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</si>
  <si>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</si>
  <si>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</si>
  <si>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</si>
  <si>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</si>
  <si>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</si>
  <si>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</si>
  <si>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</si>
  <si>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</si>
  <si>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</si>
  <si>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</si>
  <si>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</si>
  <si>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</si>
  <si>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</si>
  <si>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</si>
  <si>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</si>
  <si>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</si>
  <si>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</si>
  <si>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</si>
  <si>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</si>
  <si>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</si>
  <si>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</si>
  <si>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</si>
  <si>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</si>
  <si>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</si>
  <si>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</si>
  <si>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</si>
  <si>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</si>
  <si>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</si>
  <si>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</si>
  <si>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</si>
  <si>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</si>
  <si>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</si>
  <si>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</si>
  <si>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</si>
  <si>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</si>
  <si>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</si>
  <si>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</si>
  <si>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</si>
  <si>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</si>
  <si>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</si>
  <si>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</si>
  <si>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</si>
  <si>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</si>
  <si>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</si>
  <si>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</si>
  <si>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</si>
  <si>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</si>
  <si>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</si>
  <si>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</si>
  <si>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</si>
  <si>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</si>
  <si>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</si>
  <si>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</si>
  <si>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</si>
  <si>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</si>
  <si>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</si>
  <si>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</si>
  <si>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</si>
  <si>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</si>
  <si>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</si>
  <si>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</si>
  <si>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</si>
  <si>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</si>
  <si>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</si>
  <si>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</si>
  <si>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</si>
  <si>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</si>
  <si>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</si>
  <si>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</si>
  <si>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</si>
  <si>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</si>
  <si>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</si>
  <si>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</si>
  <si>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</si>
  <si>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</si>
  <si>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</si>
  <si>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</si>
  <si>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</si>
  <si>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</si>
  <si>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</si>
  <si>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</si>
  <si>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</si>
  <si>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</si>
  <si>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</si>
  <si>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</si>
  <si>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</si>
  <si>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</si>
  <si>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</si>
  <si>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</si>
  <si>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</si>
  <si>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</si>
  <si>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</si>
  <si>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</si>
  <si>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</si>
  <si>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</si>
  <si>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</si>
  <si>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</si>
  <si>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</si>
  <si>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</si>
  <si>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</si>
  <si>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</si>
  <si>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</si>
  <si>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</si>
  <si>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</si>
  <si>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</si>
  <si>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</si>
  <si>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</si>
  <si>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</si>
  <si>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</si>
  <si>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</si>
  <si>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</si>
  <si>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</si>
  <si>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</si>
  <si>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</si>
  <si>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</si>
  <si>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</si>
  <si>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</si>
  <si>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</si>
  <si>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</si>
  <si>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</si>
  <si>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</si>
  <si>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</si>
  <si>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</si>
  <si>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</si>
  <si>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</si>
  <si>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</si>
  <si>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</si>
  <si>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</si>
  <si>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</si>
  <si>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</si>
  <si>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</si>
  <si>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</si>
  <si>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</si>
  <si>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</si>
  <si>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</si>
  <si>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</si>
  <si>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</si>
  <si>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</si>
  <si>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</si>
  <si>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</si>
  <si>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</si>
  <si>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</si>
  <si>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</si>
  <si>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</si>
  <si>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</si>
  <si>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</si>
  <si>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</si>
  <si>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</si>
  <si>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</si>
  <si>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</si>
  <si>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</si>
  <si>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</si>
  <si>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</si>
  <si>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</si>
  <si>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</si>
  <si>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</si>
  <si>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</si>
  <si>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</si>
  <si>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</si>
  <si>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</si>
  <si>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</si>
  <si>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</si>
  <si>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</si>
  <si>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</si>
  <si>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</si>
  <si>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</si>
  <si>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</si>
  <si>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</si>
  <si>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</si>
  <si>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</si>
  <si>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</si>
  <si>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</si>
  <si>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</si>
  <si>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</si>
  <si>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</si>
  <si>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</si>
  <si>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</si>
  <si>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</si>
  <si>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</si>
  <si>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</si>
  <si>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</si>
  <si>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</si>
  <si>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</si>
  <si>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</si>
  <si>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</si>
  <si>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</si>
  <si>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</si>
  <si>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</si>
  <si>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</si>
  <si>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</si>
  <si>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</si>
  <si>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</si>
  <si>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</si>
  <si>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</si>
  <si>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</si>
  <si>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</si>
  <si>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</si>
  <si>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</si>
  <si>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</si>
  <si>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</si>
  <si>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</si>
  <si>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</si>
  <si>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</si>
  <si>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</si>
  <si>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</si>
  <si>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</si>
  <si>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</si>
  <si>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</si>
  <si>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</si>
  <si>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</si>
  <si>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</si>
  <si>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</si>
  <si>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</si>
  <si>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</si>
  <si>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</si>
  <si>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</si>
  <si>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</si>
  <si>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</si>
  <si>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</si>
  <si>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</si>
  <si>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</si>
  <si>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</si>
  <si>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</si>
  <si>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</si>
  <si>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</si>
  <si>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</si>
  <si>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</si>
  <si>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</si>
  <si>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</si>
  <si>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</si>
  <si>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</si>
  <si>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</si>
  <si>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</si>
  <si>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</si>
  <si>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</si>
  <si>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</si>
  <si>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</si>
  <si>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</si>
  <si>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</si>
  <si>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</si>
  <si>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</si>
  <si>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</si>
  <si>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</si>
  <si>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</si>
  <si>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</si>
  <si>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</si>
  <si>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</si>
  <si>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</si>
  <si>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</si>
  <si>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</si>
  <si>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</si>
  <si>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</si>
  <si>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</si>
  <si>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</si>
  <si>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</si>
  <si>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</si>
  <si>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</si>
  <si>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</si>
  <si>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</si>
  <si>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</si>
  <si>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</si>
  <si>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</si>
  <si>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</si>
  <si>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</si>
  <si>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</si>
  <si>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</si>
  <si>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</si>
  <si>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</si>
  <si>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</si>
  <si>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</si>
  <si>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</si>
  <si>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</si>
  <si>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</si>
  <si>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</si>
  <si>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</si>
  <si>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</si>
  <si>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</si>
  <si>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</si>
  <si>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</si>
  <si>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</si>
  <si>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</si>
  <si>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</si>
  <si>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</si>
  <si>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</si>
  <si>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</si>
  <si>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</si>
  <si>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</si>
  <si>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</si>
  <si>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</si>
  <si>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</si>
  <si>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</si>
  <si>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</si>
  <si>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</si>
  <si>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</si>
  <si>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</si>
  <si>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</si>
  <si>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</si>
  <si>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</si>
  <si>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</si>
  <si>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</si>
  <si>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</si>
  <si>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</si>
  <si>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</si>
  <si>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</si>
  <si>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</si>
  <si>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</si>
  <si>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</si>
  <si>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</si>
  <si>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</si>
  <si>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</si>
  <si>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</si>
  <si>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</si>
  <si>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</si>
  <si>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</si>
  <si>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</si>
  <si>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</si>
  <si>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</si>
  <si>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</si>
  <si>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</si>
  <si>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</si>
  <si>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</si>
  <si>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</si>
  <si>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</si>
  <si>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</si>
  <si>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</si>
  <si>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</si>
  <si>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</si>
  <si>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</si>
  <si>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</si>
  <si>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</si>
  <si>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</si>
  <si>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</si>
  <si>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</si>
  <si>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</si>
  <si>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</si>
  <si>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</si>
  <si>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</si>
  <si>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</si>
  <si>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</si>
  <si>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</si>
  <si>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</si>
  <si>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</si>
  <si>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</si>
  <si>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</si>
  <si>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</si>
  <si>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</si>
  <si>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</si>
  <si>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</si>
  <si>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</si>
  <si>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</si>
  <si>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</si>
  <si>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</si>
  <si>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</si>
  <si>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</si>
  <si>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</si>
  <si>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</si>
  <si>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</si>
  <si>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</si>
  <si>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</si>
  <si>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</si>
  <si>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</si>
  <si>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</si>
  <si>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</si>
  <si>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</si>
  <si>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</si>
  <si>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</si>
  <si>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</si>
  <si>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</si>
  <si>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</si>
  <si>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</si>
  <si>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</si>
  <si>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</si>
  <si>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</si>
  <si>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</si>
  <si>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</si>
  <si>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</si>
  <si>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</si>
  <si>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</si>
  <si>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</si>
  <si>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</si>
  <si>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</si>
  <si>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</si>
  <si>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</si>
  <si>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</si>
  <si>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</si>
  <si>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</si>
  <si>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</si>
  <si>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</si>
  <si>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</si>
  <si>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</si>
  <si>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</si>
  <si>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</si>
  <si>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</si>
  <si>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</si>
  <si>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</si>
  <si>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</si>
  <si>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</si>
  <si>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</si>
  <si>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</si>
  <si>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</si>
  <si>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</si>
  <si>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</si>
  <si>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</si>
  <si>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</si>
  <si>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</si>
  <si>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</si>
  <si>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</si>
  <si>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</si>
  <si>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</si>
  <si>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</si>
  <si>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</si>
  <si>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</si>
  <si>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</si>
  <si>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</si>
  <si>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</si>
  <si>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</si>
  <si>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</si>
  <si>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</si>
  <si>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</si>
  <si>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</si>
  <si>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</si>
  <si>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</si>
  <si>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</si>
  <si>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</si>
  <si>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</si>
  <si>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</si>
  <si>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</si>
  <si>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</si>
  <si>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</si>
  <si>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</si>
  <si>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</si>
  <si>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</si>
  <si>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</si>
  <si>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</si>
  <si>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</si>
  <si>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</si>
  <si>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</si>
  <si>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</si>
  <si>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</si>
  <si>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</si>
  <si>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</si>
  <si>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</si>
  <si>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</si>
  <si>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</si>
  <si>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</si>
  <si>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</si>
  <si>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</si>
  <si>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</si>
  <si>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</si>
  <si>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</si>
  <si>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</si>
  <si>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</si>
  <si>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</si>
  <si>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</si>
  <si>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</si>
  <si>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</si>
  <si>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</si>
  <si>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</si>
  <si>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</si>
  <si>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</si>
  <si>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</si>
  <si>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</si>
  <si>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</si>
  <si>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</si>
  <si>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</si>
  <si>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</si>
  <si>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</si>
  <si>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</si>
  <si>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</si>
  <si>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</si>
  <si>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</si>
  <si>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</si>
  <si>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</si>
  <si>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</si>
  <si>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</si>
  <si>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</si>
  <si>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</si>
  <si>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</si>
  <si>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</si>
  <si>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</si>
  <si>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</si>
  <si>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</si>
  <si>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</si>
  <si>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</si>
  <si>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</si>
  <si>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</si>
  <si>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</si>
  <si>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</si>
  <si>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</si>
  <si>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</si>
  <si>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</si>
  <si>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</si>
  <si>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</si>
  <si>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</si>
  <si>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</si>
  <si>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</si>
  <si>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</si>
  <si>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</si>
  <si>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</si>
  <si>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</si>
  <si>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</si>
  <si>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</si>
  <si>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</si>
  <si>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</si>
  <si>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</si>
  <si>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</si>
  <si>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</si>
  <si>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</si>
  <si>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</si>
  <si>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</si>
  <si>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</si>
  <si>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</si>
  <si>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</si>
  <si>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</si>
  <si>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</si>
  <si>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</si>
  <si>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</si>
  <si>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</si>
  <si>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</si>
  <si>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</si>
  <si>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</si>
  <si>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</si>
  <si>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</si>
  <si>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</si>
  <si>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</si>
  <si>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</si>
  <si>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</si>
  <si>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</si>
  <si>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</si>
  <si>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</si>
  <si>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</si>
  <si>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</si>
  <si>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</si>
  <si>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</si>
  <si>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</si>
  <si>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</si>
  <si>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</si>
  <si>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</si>
  <si>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</si>
  <si>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</si>
  <si>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</si>
  <si>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</si>
  <si>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</si>
  <si>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</si>
  <si>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</si>
  <si>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</si>
  <si>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</si>
  <si>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</si>
  <si>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</si>
  <si>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</si>
  <si>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</si>
  <si>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</si>
  <si>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</si>
  <si>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</si>
  <si>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</si>
  <si>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</si>
  <si>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</si>
  <si>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</si>
  <si>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</si>
  <si>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</si>
  <si>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</si>
  <si>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</si>
  <si>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</si>
  <si>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</si>
  <si>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</si>
  <si>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</si>
  <si>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</si>
  <si>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</si>
  <si>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</si>
  <si>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</si>
  <si>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</si>
  <si>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</si>
  <si>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</si>
  <si>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</si>
  <si>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</si>
  <si>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</si>
  <si>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</si>
  <si>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</si>
  <si>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</si>
  <si>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</si>
  <si>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</si>
  <si>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</si>
  <si>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</si>
  <si>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</si>
  <si>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</si>
  <si>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</si>
  <si>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</si>
  <si>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</si>
  <si>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</si>
  <si>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</si>
  <si>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</si>
  <si>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</si>
  <si>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</si>
  <si>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</si>
  <si>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</si>
  <si>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</si>
  <si>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</si>
  <si>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</si>
  <si>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</si>
  <si>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</si>
  <si>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</si>
  <si>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</si>
  <si>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</si>
  <si>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</si>
  <si>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</si>
  <si>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</si>
  <si>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</si>
  <si>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</si>
  <si>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</si>
  <si>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</si>
  <si>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</si>
  <si>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</si>
  <si>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</si>
  <si>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</si>
  <si>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</si>
  <si>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</si>
  <si>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</si>
  <si>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</si>
  <si>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</si>
  <si>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</si>
  <si>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</si>
  <si>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</si>
  <si>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</si>
  <si>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</si>
  <si>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</si>
  <si>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</si>
  <si>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</si>
  <si>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</si>
  <si>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</si>
  <si>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</si>
  <si>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</si>
  <si>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</si>
  <si>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</si>
  <si>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</si>
  <si>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</si>
  <si>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</si>
  <si>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</si>
  <si>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</si>
  <si>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</si>
  <si>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</si>
  <si>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</si>
  <si>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</si>
  <si>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</si>
  <si>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</si>
  <si>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</si>
  <si>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</si>
  <si>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</si>
  <si>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</si>
  <si>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</si>
  <si>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</si>
  <si>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</si>
  <si>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</si>
  <si>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</si>
  <si>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</si>
  <si>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</si>
  <si>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</si>
  <si>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</si>
  <si>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</si>
  <si>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</si>
  <si>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</si>
  <si>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</si>
  <si>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</si>
  <si>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</si>
  <si>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</si>
  <si>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</si>
  <si>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</si>
  <si>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</si>
  <si>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</si>
  <si>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</si>
  <si>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</si>
  <si>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</si>
  <si>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</si>
  <si>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</si>
  <si>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</si>
  <si>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</si>
  <si>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</si>
  <si>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</si>
  <si>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</si>
  <si>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</si>
  <si>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</si>
  <si>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</si>
  <si>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</si>
  <si>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</si>
  <si>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</si>
  <si>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</si>
  <si>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</si>
  <si>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</si>
  <si>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</si>
  <si>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</si>
  <si>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</si>
  <si>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</si>
  <si>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</si>
  <si>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</si>
  <si>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</si>
  <si>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</si>
  <si>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</si>
  <si>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</si>
  <si>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</si>
  <si>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</si>
  <si>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</si>
  <si>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</si>
  <si>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</si>
  <si>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</si>
  <si>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</si>
  <si>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</si>
  <si>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</si>
  <si>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</si>
  <si>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</si>
  <si>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</si>
  <si>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</si>
  <si>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</si>
  <si>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</si>
  <si>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</si>
  <si>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</si>
  <si>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</si>
  <si>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</si>
  <si>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</si>
  <si>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</si>
  <si>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</si>
  <si>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</si>
  <si>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</si>
  <si>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</si>
  <si>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</si>
  <si>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</si>
  <si>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</si>
  <si>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</si>
  <si>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</si>
  <si>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</si>
  <si>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</si>
  <si>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</si>
  <si>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</si>
  <si>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</si>
  <si>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</si>
  <si>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</si>
  <si>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</si>
  <si>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</si>
  <si>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</si>
  <si>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</si>
  <si>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</si>
  <si>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</si>
  <si>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</si>
  <si>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</si>
  <si>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</si>
  <si>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</si>
  <si>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</si>
  <si>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</si>
  <si>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</si>
  <si>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</si>
  <si>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</si>
  <si>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</si>
  <si>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</si>
  <si>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</si>
  <si>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</si>
  <si>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</si>
  <si>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</si>
  <si>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</si>
  <si>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</si>
  <si>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</si>
  <si>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</si>
  <si>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</si>
  <si>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</si>
  <si>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</si>
  <si>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</si>
  <si>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</si>
  <si>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</si>
  <si>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</si>
  <si>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</si>
  <si>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</si>
  <si>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</si>
  <si>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</si>
  <si>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</si>
  <si>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</si>
  <si>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</si>
  <si>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</si>
  <si>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</si>
  <si>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</si>
  <si>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</si>
  <si>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</si>
  <si>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</si>
  <si>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</si>
  <si>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</si>
  <si>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</si>
  <si>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</si>
  <si>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</si>
  <si>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</si>
  <si>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</si>
  <si>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</si>
  <si>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</si>
  <si>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</si>
  <si>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</si>
  <si>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</si>
  <si>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</si>
  <si>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</si>
  <si>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</si>
  <si>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</si>
  <si>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</si>
  <si>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</si>
  <si>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</si>
  <si>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</si>
  <si>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</si>
  <si>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</si>
  <si>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</si>
  <si>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</si>
  <si>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</si>
  <si>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</si>
  <si>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</si>
  <si>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</si>
  <si>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</si>
  <si>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</si>
  <si>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</si>
  <si>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</si>
  <si>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</si>
  <si>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</si>
  <si>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</si>
  <si>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</si>
  <si>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</si>
  <si>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</si>
  <si>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</si>
  <si>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</si>
  <si>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</si>
  <si>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</si>
  <si>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</si>
  <si>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</si>
  <si>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</si>
  <si>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</si>
  <si>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</si>
  <si>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</si>
  <si>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</si>
  <si>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</si>
  <si>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</si>
  <si>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</si>
  <si>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</si>
  <si>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</si>
  <si>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</si>
  <si>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</si>
  <si>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</si>
  <si>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</si>
  <si>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</si>
  <si>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</si>
  <si>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</si>
  <si>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</si>
  <si>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</si>
  <si>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</si>
  <si>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</si>
  <si>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</si>
  <si>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</si>
  <si>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</si>
  <si>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</si>
  <si>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</si>
  <si>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</si>
  <si>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</si>
  <si>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</si>
  <si>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</si>
  <si>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</si>
  <si>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</si>
  <si>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</si>
  <si>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</si>
  <si>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</si>
  <si>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</si>
  <si>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</si>
  <si>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</si>
  <si>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</si>
  <si>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</si>
  <si>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</si>
  <si>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</si>
  <si>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</si>
  <si>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</si>
  <si>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</si>
  <si>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</si>
  <si>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</si>
  <si>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</si>
  <si>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</si>
  <si>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</si>
  <si>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</si>
  <si>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</si>
  <si>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</si>
  <si>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</si>
  <si>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</si>
  <si>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</si>
  <si>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</si>
  <si>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</si>
  <si>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</si>
  <si>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</si>
  <si>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</si>
  <si>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</si>
  <si>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</si>
  <si>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</si>
  <si>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</si>
  <si>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</si>
  <si>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</si>
  <si>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</si>
  <si>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</si>
  <si>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</si>
  <si>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</si>
  <si>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</si>
  <si>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</si>
  <si>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</si>
  <si>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</si>
  <si>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</si>
  <si>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</si>
  <si>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</si>
  <si>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</si>
  <si>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</si>
  <si>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</si>
  <si>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</si>
  <si>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</si>
  <si>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</si>
  <si>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</si>
  <si>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</si>
  <si>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</si>
  <si>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</si>
  <si>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</si>
  <si>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</si>
  <si>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</si>
  <si>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</si>
  <si>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</si>
  <si>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</si>
  <si>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</si>
  <si>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</si>
  <si>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</si>
  <si>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</si>
  <si>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</si>
  <si>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</si>
  <si>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</si>
  <si>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</si>
  <si>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</si>
  <si>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</si>
  <si>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</si>
  <si>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</si>
  <si>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</si>
  <si>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</si>
  <si>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</si>
  <si>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</si>
  <si>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</si>
  <si>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</si>
  <si>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</si>
  <si>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</si>
  <si>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</si>
  <si>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</si>
  <si>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</si>
  <si>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</si>
  <si>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</si>
  <si>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</si>
  <si>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</si>
  <si>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</si>
  <si>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</si>
  <si>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</si>
  <si>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</si>
  <si>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</si>
  <si>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</si>
  <si>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</si>
  <si>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</si>
  <si>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</si>
  <si>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</si>
  <si>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</si>
  <si>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</si>
  <si>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</si>
  <si>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</si>
  <si>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</si>
  <si>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</si>
  <si>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</si>
  <si>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</si>
  <si>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</si>
  <si>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</si>
  <si>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</si>
  <si>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</si>
  <si>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</si>
  <si>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</si>
  <si>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</si>
  <si>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</si>
  <si>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</si>
  <si>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</si>
  <si>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</si>
  <si>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</si>
  <si>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</si>
  <si>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</si>
  <si>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</si>
  <si>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</si>
  <si>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</si>
  <si>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</si>
  <si>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</si>
  <si>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</si>
  <si>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</si>
  <si>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</si>
  <si>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</si>
  <si>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</si>
  <si>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</si>
  <si>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</si>
  <si>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</si>
  <si>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</si>
  <si>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</si>
  <si>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</si>
  <si>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</si>
  <si>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</si>
  <si>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</si>
  <si>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</si>
  <si>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</si>
  <si>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</si>
  <si>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</si>
  <si>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</si>
  <si>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</si>
  <si>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</si>
  <si>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</si>
  <si>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</si>
  <si>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</si>
  <si>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</si>
  <si>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</si>
  <si>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</si>
  <si>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</si>
  <si>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</si>
  <si>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</si>
  <si>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</si>
  <si>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</si>
  <si>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</si>
  <si>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</si>
  <si>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</si>
  <si>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</si>
  <si>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</si>
  <si>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</si>
  <si>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</si>
  <si>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</si>
  <si>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</si>
  <si>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</si>
  <si>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</si>
  <si>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</si>
  <si>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</si>
  <si>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</si>
  <si>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</si>
  <si>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</si>
  <si>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</si>
  <si>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</si>
  <si>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</si>
  <si>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</si>
  <si>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</si>
  <si>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</si>
  <si>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</si>
  <si>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</si>
  <si>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</si>
  <si>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</si>
  <si>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</si>
  <si>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</si>
  <si>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</si>
  <si>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</si>
  <si>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</si>
  <si>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</si>
  <si>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</si>
  <si>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</si>
  <si>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</si>
  <si>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</si>
  <si>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</si>
  <si>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</si>
  <si>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</si>
  <si>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</si>
  <si>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</si>
  <si>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</si>
  <si>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</si>
  <si>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</si>
  <si>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</si>
  <si>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</si>
  <si>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</si>
  <si>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</si>
  <si>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</si>
  <si>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</si>
  <si>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</si>
  <si>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</si>
  <si>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</si>
  <si>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</si>
  <si>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</si>
  <si>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</si>
  <si>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</si>
  <si>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</si>
  <si>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</si>
  <si>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</si>
  <si>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</si>
  <si>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</si>
  <si>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</si>
  <si>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</si>
  <si>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</si>
  <si>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</si>
  <si>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</si>
  <si>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</si>
  <si>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</si>
  <si>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</si>
  <si>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</si>
  <si>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</si>
  <si>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</si>
  <si>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</si>
  <si>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</si>
  <si>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</si>
  <si>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</si>
  <si>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</si>
  <si>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</si>
  <si>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</si>
  <si>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</si>
  <si>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</si>
  <si>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</si>
  <si>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</si>
  <si>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</si>
  <si>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</si>
  <si>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</si>
  <si>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</si>
  <si>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</si>
  <si>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</si>
  <si>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</si>
  <si>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</si>
  <si>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</si>
  <si>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</si>
  <si>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</si>
  <si>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</si>
  <si>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</si>
  <si>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</si>
  <si>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</si>
  <si>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</si>
  <si>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</si>
  <si>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</si>
  <si>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</si>
  <si>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</si>
  <si>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</si>
  <si>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</si>
  <si>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</si>
  <si>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</si>
  <si>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</si>
  <si>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</si>
  <si>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</si>
  <si>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</si>
  <si>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</si>
  <si>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</si>
  <si>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</si>
  <si>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</si>
  <si>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</si>
  <si>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</si>
  <si>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</si>
  <si>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</si>
  <si>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</si>
  <si>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</si>
  <si>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</si>
  <si>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</si>
  <si>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</si>
  <si>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</si>
  <si>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</si>
  <si>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</si>
  <si>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</si>
  <si>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</si>
  <si>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</si>
  <si>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</si>
  <si>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</si>
  <si>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</si>
  <si>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</si>
  <si>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</si>
  <si>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</si>
  <si>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</si>
  <si>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</si>
  <si>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</si>
  <si>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</si>
  <si>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</si>
  <si>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</si>
  <si>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</si>
  <si>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</si>
  <si>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</si>
  <si>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</si>
  <si>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</si>
  <si>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</si>
  <si>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</si>
  <si>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</si>
  <si>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</si>
  <si>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</si>
  <si>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</si>
  <si>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</si>
  <si>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</si>
  <si>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</si>
  <si>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</si>
  <si>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</si>
  <si>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</si>
  <si>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</si>
  <si>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</si>
  <si>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</si>
  <si>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</si>
  <si>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</si>
  <si>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</si>
  <si>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</si>
  <si>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</si>
  <si>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</si>
  <si>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</si>
  <si>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</si>
  <si>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</si>
  <si>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</si>
  <si>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</si>
  <si>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</si>
  <si>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</si>
  <si>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</si>
  <si>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</si>
  <si>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</si>
  <si>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</si>
  <si>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</si>
  <si>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</si>
  <si>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</si>
  <si>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</si>
  <si>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</si>
  <si>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</si>
  <si>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</si>
  <si>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</si>
  <si>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</si>
  <si>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</si>
  <si>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</si>
  <si>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</si>
  <si>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</si>
  <si>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</si>
  <si>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</si>
  <si>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</si>
  <si>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</si>
  <si>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</si>
  <si>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</si>
  <si>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</si>
  <si>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</si>
  <si>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</si>
  <si>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</si>
  <si>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</si>
  <si>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</si>
  <si>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</si>
  <si>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</si>
  <si>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</si>
  <si>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</si>
  <si>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</si>
  <si>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</si>
  <si>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</si>
  <si>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</si>
  <si>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</si>
  <si>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</si>
  <si>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</si>
  <si>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</si>
  <si>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</si>
  <si>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</si>
  <si>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</si>
  <si>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</si>
  <si>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</si>
  <si>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</si>
  <si>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</si>
  <si>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</si>
  <si>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</si>
  <si>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</si>
  <si>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</si>
  <si>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</si>
  <si>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</si>
  <si>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</si>
  <si>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</si>
  <si>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</si>
  <si>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</si>
  <si>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</si>
  <si>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</si>
  <si>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</si>
  <si>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</si>
  <si>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</si>
  <si>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</si>
  <si>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</si>
  <si>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</si>
  <si>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</si>
  <si>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</si>
  <si>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</si>
  <si>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</si>
  <si>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</si>
  <si>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</si>
  <si>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</si>
  <si>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</si>
  <si>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</si>
  <si>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</si>
  <si>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</si>
  <si>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</si>
  <si>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</si>
  <si>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</si>
  <si>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</si>
  <si>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</si>
  <si>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</si>
  <si>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</si>
  <si>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</si>
  <si>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</si>
  <si>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</si>
  <si>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</si>
  <si>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</si>
  <si>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</si>
  <si>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</si>
  <si>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</si>
  <si>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</si>
  <si>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</si>
  <si>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</si>
  <si>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</si>
  <si>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</si>
  <si>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</si>
  <si>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</si>
  <si>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</si>
  <si>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</si>
  <si>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</si>
  <si>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</si>
  <si>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</si>
  <si>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</si>
  <si>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</si>
  <si>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</si>
  <si>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</si>
  <si>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</si>
  <si>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</si>
  <si>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</si>
  <si>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</si>
  <si>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</si>
  <si>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</si>
  <si>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</si>
  <si>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</si>
  <si>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</si>
  <si>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</si>
  <si>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</si>
  <si>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</si>
  <si>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</si>
  <si>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</si>
  <si>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</si>
  <si>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</si>
  <si>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</si>
  <si>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</si>
  <si>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</si>
  <si>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</si>
  <si>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</si>
  <si>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</si>
  <si>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</si>
  <si>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</si>
  <si>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</si>
  <si>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</si>
  <si>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</si>
  <si>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</si>
  <si>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</si>
  <si>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</si>
  <si>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</si>
  <si>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</si>
  <si>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</si>
  <si>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</si>
  <si>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</si>
  <si>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</si>
  <si>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</si>
  <si>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</si>
  <si>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</si>
  <si>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</si>
  <si>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</si>
  <si>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</si>
  <si>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</si>
  <si>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</si>
  <si>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</si>
  <si>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</si>
  <si>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</si>
  <si>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</si>
  <si>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</si>
  <si>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</si>
  <si>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</si>
  <si>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</si>
  <si>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</si>
  <si>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</si>
  <si>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</si>
  <si>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</si>
  <si>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</si>
  <si>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</si>
  <si>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</si>
  <si>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</si>
  <si>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</si>
  <si>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</si>
  <si>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</si>
  <si>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</si>
  <si>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</si>
  <si>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</si>
  <si>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</si>
  <si>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</si>
  <si>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</si>
  <si>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</si>
  <si>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</si>
  <si>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</si>
  <si>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</si>
  <si>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</si>
  <si>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</si>
  <si>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</si>
  <si>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</si>
  <si>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</si>
  <si>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</si>
  <si>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</si>
  <si>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</si>
  <si>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</si>
  <si>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</si>
  <si>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</si>
  <si>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</si>
  <si>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</si>
  <si>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</si>
  <si>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</si>
  <si>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</si>
  <si>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</si>
  <si>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</si>
  <si>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</si>
  <si>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</si>
  <si>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</si>
  <si>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</si>
  <si>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</si>
  <si>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</si>
  <si>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</si>
  <si>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</si>
  <si>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</si>
  <si>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</si>
  <si>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</si>
  <si>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</si>
  <si>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</si>
  <si>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</si>
  <si>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</si>
  <si>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</si>
  <si>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</si>
  <si>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</si>
  <si>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</si>
  <si>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</si>
  <si>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</si>
  <si>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</si>
  <si>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</si>
  <si>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</si>
  <si>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</si>
  <si>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</si>
  <si>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</si>
  <si>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</si>
  <si>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</si>
  <si>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</si>
  <si>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</si>
  <si>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</si>
  <si>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</si>
  <si>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</si>
  <si>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</si>
  <si>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</si>
  <si>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</si>
  <si>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</si>
  <si>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</si>
  <si>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</si>
  <si>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</si>
  <si>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</si>
  <si>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</si>
  <si>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</si>
  <si>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</si>
  <si>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</si>
  <si>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</si>
  <si>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</si>
  <si>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</si>
  <si>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</si>
  <si>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</si>
  <si>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</si>
  <si>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</si>
  <si>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</si>
  <si>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</si>
  <si>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</si>
  <si>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</si>
  <si>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</si>
  <si>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</si>
  <si>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</si>
  <si>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</si>
  <si>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</si>
  <si>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</si>
  <si>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</si>
  <si>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</si>
  <si>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</si>
  <si>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</si>
  <si>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</si>
  <si>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</si>
  <si>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</si>
  <si>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</si>
  <si>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</si>
  <si>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</si>
  <si>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</si>
  <si>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</si>
  <si>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</si>
  <si>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</si>
  <si>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</si>
  <si>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</si>
  <si>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</si>
  <si>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</si>
  <si>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</si>
  <si>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</si>
  <si>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</si>
  <si>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</si>
  <si>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</si>
  <si>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</si>
  <si>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</si>
  <si>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</si>
  <si>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</si>
  <si>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</si>
  <si>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</si>
  <si>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</si>
  <si>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</si>
  <si>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</si>
  <si>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</si>
  <si>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</si>
  <si>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</si>
  <si>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</si>
  <si>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</si>
  <si>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</si>
  <si>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</si>
  <si>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</si>
  <si>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</si>
  <si>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</si>
  <si>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</si>
  <si>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</si>
  <si>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</si>
  <si>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</si>
  <si>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</si>
  <si>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</si>
  <si>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</si>
  <si>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</si>
  <si>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</si>
  <si>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</si>
  <si>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</si>
  <si>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</si>
  <si>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</si>
  <si>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</si>
  <si>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</si>
  <si>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</si>
  <si>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</si>
  <si>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</si>
  <si>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</si>
  <si>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</si>
  <si>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</si>
  <si>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</si>
  <si>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</si>
  <si>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</si>
  <si>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</si>
  <si>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</si>
  <si>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</si>
  <si>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</si>
  <si>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</si>
  <si>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</si>
  <si>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</si>
  <si>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</si>
  <si>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</si>
  <si>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</si>
  <si>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</si>
  <si>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</si>
  <si>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</si>
  <si>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</si>
  <si>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</si>
  <si>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</si>
  <si>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</si>
  <si>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</si>
  <si>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</si>
  <si>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</si>
  <si>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</si>
  <si>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</si>
  <si>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</si>
  <si>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</si>
  <si>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</si>
  <si>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</si>
  <si>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</si>
  <si>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</si>
  <si>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</si>
  <si>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</si>
  <si>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</si>
  <si>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</si>
  <si>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</si>
  <si>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</si>
  <si>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</si>
  <si>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</si>
  <si>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</si>
  <si>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</si>
  <si>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</si>
  <si>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</si>
  <si>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</si>
  <si>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</si>
  <si>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</si>
  <si>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</si>
  <si>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</si>
  <si>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</si>
  <si>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</si>
  <si>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</si>
  <si>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</si>
  <si>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</si>
  <si>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</si>
  <si>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</si>
  <si>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</si>
  <si>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</si>
  <si>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</si>
  <si>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</si>
  <si>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</si>
  <si>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</si>
  <si>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</si>
  <si>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</si>
  <si>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</si>
  <si>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</si>
  <si>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</si>
  <si>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</si>
  <si>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</si>
  <si>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</si>
  <si>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</si>
  <si>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</si>
  <si>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</si>
  <si>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</si>
  <si>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</si>
  <si>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</si>
  <si>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</si>
  <si>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</si>
  <si>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</si>
  <si>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</si>
  <si>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</si>
  <si>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</si>
  <si>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</si>
  <si>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</si>
  <si>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</si>
  <si>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</si>
  <si>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</si>
  <si>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</si>
  <si>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</si>
  <si>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</si>
  <si>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</si>
  <si>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</si>
  <si>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</si>
  <si>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</si>
  <si>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</si>
  <si>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</si>
  <si>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</si>
  <si>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</si>
  <si>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</si>
  <si>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</si>
  <si>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</si>
  <si>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</si>
  <si>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</si>
  <si>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</si>
  <si>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</si>
  <si>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</si>
  <si>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</si>
  <si>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</si>
  <si>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</si>
  <si>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</si>
  <si>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</si>
  <si>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</si>
  <si>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</si>
  <si>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</si>
  <si>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</si>
  <si>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</si>
  <si>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</si>
  <si>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</si>
  <si>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</si>
  <si>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</si>
  <si>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</si>
  <si>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</si>
  <si>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</si>
  <si>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</si>
  <si>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</si>
  <si>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</si>
  <si>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</si>
  <si>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</si>
  <si>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</si>
  <si>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</si>
  <si>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</si>
  <si>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</si>
  <si>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</si>
  <si>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</si>
  <si>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</si>
  <si>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</si>
  <si>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</si>
  <si>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</si>
  <si>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</si>
  <si>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</si>
  <si>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</si>
  <si>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</si>
  <si>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</si>
  <si>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</si>
  <si>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</si>
  <si>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</si>
  <si>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</si>
  <si>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</si>
  <si>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</si>
  <si>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</si>
  <si>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</si>
  <si>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</si>
  <si>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</si>
  <si>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</si>
  <si>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</si>
  <si>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</si>
  <si>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</si>
  <si>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</si>
  <si>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</si>
  <si>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</si>
  <si>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</si>
  <si>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</si>
  <si>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</si>
  <si>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</si>
  <si>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</si>
  <si>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</si>
  <si>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</si>
  <si>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</si>
  <si>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</si>
  <si>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</si>
  <si>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</si>
  <si>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</si>
  <si>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</si>
  <si>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</si>
  <si>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</si>
  <si>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</si>
  <si>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</si>
  <si>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</si>
  <si>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</si>
  <si>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</si>
  <si>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</si>
  <si>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</si>
  <si>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</si>
  <si>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</si>
  <si>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</si>
  <si>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</si>
  <si>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</si>
  <si>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</si>
  <si>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</si>
  <si>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</si>
  <si>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</si>
  <si>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</si>
  <si>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</si>
  <si>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</si>
  <si>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</si>
  <si>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</si>
  <si>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</si>
  <si>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</si>
  <si>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</si>
  <si>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</si>
  <si>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</si>
  <si>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</si>
  <si>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</si>
  <si>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</si>
  <si>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</si>
  <si>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</si>
  <si>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</si>
  <si>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</si>
  <si>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</si>
  <si>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</si>
  <si>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</si>
  <si>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</si>
  <si>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</si>
  <si>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</si>
  <si>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</si>
  <si>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</si>
  <si>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</si>
  <si>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</si>
  <si>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</si>
  <si>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</si>
  <si>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</si>
  <si>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</si>
  <si>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</si>
  <si>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</si>
  <si>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</si>
  <si>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</si>
  <si>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</si>
  <si>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</si>
  <si>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</si>
  <si>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</si>
  <si>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</si>
  <si>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</si>
  <si>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</si>
  <si>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</si>
  <si>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</si>
  <si>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</si>
  <si>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</si>
  <si>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</si>
  <si>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</si>
  <si>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</si>
  <si>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</si>
  <si>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</si>
  <si>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</si>
  <si>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</si>
  <si>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</si>
  <si>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</si>
  <si>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</si>
  <si>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</si>
  <si>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</si>
  <si>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</si>
  <si>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</si>
  <si>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</si>
  <si>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</si>
  <si>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</si>
  <si>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</si>
  <si>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</si>
  <si>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</si>
  <si>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</si>
  <si>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</si>
  <si>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</si>
  <si>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</si>
  <si>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</si>
  <si>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</si>
  <si>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</si>
  <si>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</si>
  <si>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</si>
  <si>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</si>
  <si>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</si>
  <si>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</si>
  <si>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</si>
  <si>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</si>
  <si>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</si>
  <si>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</si>
  <si>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</si>
  <si>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</si>
  <si>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</si>
  <si>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</si>
  <si>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</si>
  <si>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</si>
  <si>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</si>
  <si>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</si>
  <si>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</si>
  <si>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</si>
  <si>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</si>
  <si>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</si>
  <si>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</si>
  <si>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</si>
  <si>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</si>
  <si>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</si>
  <si>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</si>
  <si>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</si>
  <si>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</si>
  <si>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</si>
  <si>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</si>
  <si>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</si>
  <si>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</si>
  <si>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</si>
  <si>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</si>
  <si>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</si>
  <si>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</si>
  <si>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</si>
  <si>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</si>
  <si>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</si>
  <si>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</si>
  <si>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</si>
  <si>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</si>
  <si>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</si>
  <si>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</si>
  <si>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</si>
  <si>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</si>
  <si>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</si>
  <si>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</si>
  <si>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</si>
  <si>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</si>
  <si>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</si>
  <si>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</si>
  <si>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</si>
  <si>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</si>
  <si>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</si>
  <si>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</si>
  <si>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</si>
  <si>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</si>
  <si>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</si>
  <si>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</si>
  <si>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</si>
  <si>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</si>
  <si>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</si>
  <si>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</si>
  <si>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</si>
  <si>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</si>
  <si>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</si>
  <si>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</si>
  <si>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</si>
  <si>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</si>
  <si>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</si>
  <si>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</si>
  <si>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</si>
  <si>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</si>
  <si>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</si>
  <si>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</si>
  <si>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</si>
  <si>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</si>
  <si>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</si>
  <si>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</si>
  <si>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</si>
  <si>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</si>
  <si>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</si>
  <si>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</si>
  <si>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</si>
  <si>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</si>
  <si>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</si>
  <si>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</si>
  <si>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</si>
  <si>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</si>
  <si>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</si>
  <si>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</si>
  <si>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</si>
  <si>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</si>
  <si>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</si>
  <si>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</si>
  <si>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</si>
  <si>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</si>
  <si>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</si>
  <si>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</si>
  <si>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</si>
  <si>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</si>
  <si>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</si>
  <si>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</si>
  <si>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</si>
  <si>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</si>
  <si>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</si>
  <si>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</si>
  <si>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</si>
  <si>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</si>
  <si>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</si>
  <si>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</si>
  <si>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</si>
  <si>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</si>
  <si>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</si>
  <si>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</si>
  <si>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</si>
  <si>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</si>
  <si>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</si>
  <si>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</si>
  <si>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</si>
  <si>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</si>
  <si>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</si>
  <si>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</si>
  <si>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</si>
  <si>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</si>
  <si>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</si>
  <si>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</si>
  <si>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</si>
  <si>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</si>
  <si>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</si>
  <si>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</si>
  <si>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</si>
  <si>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</si>
  <si>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</si>
  <si>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</si>
  <si>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</si>
  <si>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</si>
  <si>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</si>
  <si>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</si>
  <si>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</si>
  <si>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</si>
  <si>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</si>
  <si>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</si>
  <si>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</si>
  <si>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</si>
  <si>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</si>
  <si>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</si>
  <si>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</si>
  <si>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</si>
  <si>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</si>
  <si>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</si>
  <si>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</si>
  <si>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</si>
  <si>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</si>
  <si>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</si>
  <si>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</si>
  <si>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</si>
  <si>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</si>
  <si>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</si>
  <si>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</si>
  <si>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</si>
  <si>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</si>
  <si>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</si>
  <si>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</si>
  <si>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</si>
  <si>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</si>
  <si>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</si>
  <si>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</si>
  <si>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</si>
  <si>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</si>
  <si>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</si>
  <si>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</si>
  <si>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</si>
  <si>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</si>
  <si>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</si>
  <si>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</si>
  <si>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</si>
  <si>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</si>
  <si>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</si>
  <si>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</si>
  <si>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</si>
  <si>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</si>
  <si>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</si>
  <si>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</si>
  <si>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</si>
  <si>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</si>
  <si>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</si>
  <si>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</si>
  <si>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</si>
  <si>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</si>
  <si>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</si>
  <si>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</si>
  <si>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</si>
  <si>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</si>
  <si>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</si>
  <si>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</si>
  <si>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</si>
  <si>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</si>
  <si>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</si>
  <si>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</si>
  <si>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</si>
  <si>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</si>
  <si>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</si>
  <si>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</si>
  <si>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</si>
  <si>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</si>
  <si>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</si>
  <si>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</si>
  <si>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</si>
  <si>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</si>
  <si>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</si>
  <si>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</si>
  <si>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</si>
  <si>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</si>
  <si>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</si>
  <si>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</si>
  <si>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</si>
  <si>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</si>
  <si>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</si>
  <si>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</si>
  <si>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</si>
  <si>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</si>
  <si>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</si>
  <si>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</si>
  <si>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</si>
  <si>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</si>
  <si>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</si>
  <si>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</si>
  <si>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</si>
  <si>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</si>
  <si>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</si>
  <si>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</si>
  <si>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</si>
  <si>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</si>
  <si>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</si>
  <si>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</si>
  <si>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</si>
  <si>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</si>
  <si>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</si>
  <si>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</si>
  <si>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</si>
  <si>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</si>
  <si>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</si>
  <si>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</si>
  <si>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</si>
  <si>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</si>
  <si>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</si>
  <si>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</si>
  <si>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</si>
  <si>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</si>
  <si>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</si>
  <si>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</si>
  <si>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</si>
  <si>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</si>
  <si>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</si>
  <si>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</si>
  <si>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</si>
  <si>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</si>
  <si>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</si>
  <si>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</si>
  <si>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</si>
  <si>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</si>
  <si>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</si>
  <si>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</si>
  <si>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</si>
  <si>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</si>
  <si>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</si>
  <si>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</si>
  <si>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</si>
  <si>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</si>
  <si>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</si>
  <si>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</si>
  <si>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</si>
  <si>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</si>
  <si>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</si>
  <si>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</si>
  <si>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</si>
  <si>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</si>
  <si>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</si>
  <si>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</si>
  <si>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</si>
  <si>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</si>
  <si>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</si>
  <si>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</si>
  <si>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</si>
  <si>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</si>
  <si>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</si>
  <si>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</si>
  <si>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</si>
  <si>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</si>
  <si>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</si>
  <si>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</si>
  <si>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</si>
  <si>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</si>
  <si>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</si>
  <si>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</si>
  <si>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</si>
  <si>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</si>
  <si>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</si>
  <si>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</si>
  <si>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</si>
  <si>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</si>
  <si>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</si>
  <si>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</si>
  <si>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</si>
  <si>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</si>
  <si>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</si>
  <si>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</si>
  <si>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</si>
  <si>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</si>
  <si>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</si>
  <si>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</si>
  <si>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</si>
  <si>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</si>
  <si>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</si>
  <si>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</si>
  <si>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</si>
  <si>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</si>
  <si>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</si>
  <si>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</si>
  <si>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</si>
  <si>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</si>
  <si>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</si>
  <si>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</si>
  <si>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</si>
  <si>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</si>
  <si>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</si>
  <si>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</si>
  <si>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</si>
  <si>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</si>
  <si>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</si>
  <si>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</si>
  <si>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</si>
  <si>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</si>
  <si>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</si>
  <si>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</si>
  <si>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</si>
  <si>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</si>
  <si>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</si>
  <si>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</si>
  <si>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</si>
  <si>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</si>
  <si>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</si>
  <si>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</si>
  <si>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</si>
  <si>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</si>
  <si>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</si>
  <si>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</si>
  <si>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</si>
  <si>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</si>
  <si>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</si>
  <si>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</si>
  <si>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</si>
  <si>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</si>
  <si>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</si>
  <si>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</si>
  <si>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</si>
  <si>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</si>
  <si>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</si>
  <si>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</si>
  <si>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</si>
  <si>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</si>
  <si>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</si>
  <si>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</si>
  <si>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</si>
  <si>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</si>
  <si>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</si>
  <si>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</si>
  <si>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</si>
  <si>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</si>
  <si>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</si>
  <si>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</si>
  <si>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</si>
  <si>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</si>
  <si>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</si>
  <si>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</si>
  <si>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</si>
  <si>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</si>
  <si>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</si>
  <si>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</si>
  <si>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</si>
  <si>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</si>
  <si>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</si>
  <si>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</si>
  <si>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</si>
  <si>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</si>
  <si>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</si>
  <si>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</si>
  <si>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</si>
  <si>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</si>
  <si>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</si>
  <si>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</si>
  <si>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</si>
  <si>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</si>
  <si>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</si>
  <si>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</si>
  <si>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</si>
  <si>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</si>
  <si>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</si>
  <si>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</si>
  <si>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</si>
  <si>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</si>
  <si>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</si>
  <si>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</si>
  <si>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</si>
  <si>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</si>
  <si>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</si>
  <si>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</si>
  <si>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</si>
  <si>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</si>
  <si>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</si>
  <si>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</si>
  <si>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</si>
  <si>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</si>
  <si>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</si>
  <si>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</si>
  <si>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</si>
  <si>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</si>
  <si>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</si>
  <si>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</si>
  <si>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</si>
  <si>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</si>
  <si>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</si>
  <si>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</si>
  <si>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</si>
  <si>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</si>
  <si>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</si>
  <si>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</si>
  <si>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</si>
  <si>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</si>
  <si>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</si>
  <si>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</si>
  <si>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</si>
  <si>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</si>
  <si>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</si>
  <si>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</si>
  <si>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</si>
  <si>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</si>
  <si>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</si>
  <si>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</si>
  <si>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</si>
  <si>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</si>
  <si>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</si>
  <si>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</si>
  <si>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</si>
  <si>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</si>
  <si>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</si>
  <si>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</si>
  <si>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</si>
  <si>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</si>
  <si>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</si>
  <si>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</si>
  <si>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</si>
  <si>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</si>
  <si>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</si>
  <si>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</si>
  <si>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</si>
  <si>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</si>
  <si>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</si>
  <si>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</si>
  <si>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</si>
  <si>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</si>
  <si>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</si>
  <si>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</si>
  <si>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</si>
  <si>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</si>
  <si>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</si>
  <si>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</si>
  <si>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</si>
  <si>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</si>
  <si>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</si>
  <si>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</si>
  <si>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</si>
  <si>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</si>
  <si>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</si>
  <si>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</si>
  <si>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</si>
  <si>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</si>
  <si>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</si>
  <si>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</si>
  <si>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</si>
  <si>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</si>
  <si>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</si>
  <si>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</si>
  <si>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</si>
  <si>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</si>
  <si>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</si>
  <si>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</si>
  <si>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</si>
  <si>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</si>
  <si>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</si>
  <si>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</si>
  <si>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</si>
  <si>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</si>
  <si>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</si>
  <si>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</si>
  <si>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</si>
  <si>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</si>
  <si>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</si>
  <si>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</si>
  <si>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</si>
  <si>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</si>
  <si>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</si>
  <si>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</si>
  <si>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</si>
  <si>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</si>
  <si>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</si>
  <si>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</si>
  <si>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</si>
  <si>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</si>
  <si>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</si>
  <si>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</si>
  <si>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</si>
  <si>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</si>
  <si>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</si>
  <si>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</si>
  <si>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</si>
  <si>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</si>
  <si>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</si>
  <si>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</si>
  <si>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</si>
  <si>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</si>
  <si>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</si>
  <si>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</si>
  <si>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</si>
  <si>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</si>
  <si>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</si>
  <si>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</si>
  <si>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</si>
  <si>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</si>
  <si>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</si>
  <si>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</si>
  <si>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</si>
  <si>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</si>
  <si>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</si>
  <si>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</si>
  <si>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</si>
  <si>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</si>
  <si>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</si>
  <si>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</si>
  <si>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</si>
  <si>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</si>
  <si>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</si>
  <si>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</si>
  <si>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</si>
  <si>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</si>
  <si>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</si>
  <si>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</si>
  <si>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</si>
  <si>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</si>
  <si>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</si>
  <si>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</si>
  <si>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</si>
  <si>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</si>
  <si>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</si>
  <si>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</si>
  <si>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</si>
  <si>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</si>
  <si>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</si>
  <si>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</si>
  <si>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</si>
  <si>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</si>
  <si>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</si>
  <si>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</si>
  <si>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</si>
  <si>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</si>
  <si>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</si>
  <si>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</si>
  <si>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</si>
  <si>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</si>
  <si>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</si>
  <si>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</si>
  <si>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</si>
  <si>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</si>
  <si>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</si>
  <si>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</si>
  <si>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</si>
  <si>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</si>
  <si>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</si>
  <si>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</si>
  <si>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</si>
  <si>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</si>
  <si>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</si>
  <si>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</si>
  <si>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</si>
  <si>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</si>
  <si>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</si>
  <si>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</si>
  <si>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</si>
  <si>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</si>
  <si>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</si>
  <si>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</si>
  <si>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</si>
  <si>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</si>
  <si>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</si>
  <si>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</si>
  <si>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</si>
  <si>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</si>
  <si>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</si>
  <si>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</si>
  <si>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</si>
  <si>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</si>
  <si>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</si>
  <si>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</si>
  <si>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</si>
  <si>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</si>
  <si>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</si>
  <si>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</si>
  <si>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</si>
  <si>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</si>
  <si>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</si>
  <si>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</si>
  <si>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</si>
  <si>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</si>
  <si>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</si>
  <si>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</si>
  <si>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</si>
  <si>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</si>
  <si>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</si>
  <si>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</si>
  <si>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</si>
  <si>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</si>
  <si>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</si>
  <si>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</si>
  <si>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</si>
  <si>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</si>
  <si>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</si>
  <si>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</si>
  <si>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</si>
  <si>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</si>
  <si>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</si>
  <si>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</si>
  <si>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</si>
  <si>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</si>
  <si>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</si>
  <si>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</si>
  <si>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</si>
  <si>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</si>
  <si>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</si>
  <si>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</si>
  <si>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</si>
  <si>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</si>
  <si>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</si>
  <si>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</si>
  <si>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</si>
  <si>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</si>
  <si>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</si>
  <si>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</si>
  <si>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</si>
  <si>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</si>
  <si>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</si>
  <si>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</si>
  <si>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</si>
  <si>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</si>
  <si>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</si>
  <si>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</si>
  <si>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</si>
  <si>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</si>
  <si>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</si>
  <si>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</si>
  <si>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</si>
  <si>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</si>
  <si>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</si>
  <si>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</si>
  <si>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</si>
  <si>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</si>
  <si>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</si>
  <si>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</si>
  <si>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</si>
  <si>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</si>
  <si>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</si>
  <si>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</si>
  <si>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</si>
  <si>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</si>
  <si>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</si>
  <si>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</si>
  <si>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</si>
  <si>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</si>
  <si>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</si>
  <si>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</si>
  <si>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</si>
  <si>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</si>
  <si>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</si>
  <si>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</si>
  <si>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</si>
  <si>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</si>
  <si>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</si>
  <si>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</si>
  <si>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</si>
  <si>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</si>
  <si>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</si>
  <si>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</si>
  <si>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</si>
  <si>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</si>
  <si>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</si>
  <si>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</si>
  <si>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</si>
  <si>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</si>
  <si>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</si>
  <si>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</si>
  <si>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</si>
  <si>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</si>
  <si>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</si>
  <si>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</si>
  <si>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</si>
  <si>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</si>
  <si>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</si>
  <si>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</si>
  <si>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</si>
  <si>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</si>
  <si>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</si>
  <si>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</si>
  <si>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</si>
  <si>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</si>
  <si>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</si>
  <si>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</si>
  <si>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</si>
  <si>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</si>
  <si>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</si>
  <si>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</si>
  <si>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</si>
  <si>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</si>
  <si>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</si>
  <si>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</si>
  <si>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</si>
  <si>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</si>
  <si>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</si>
  <si>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</si>
  <si>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</si>
  <si>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</si>
  <si>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</si>
  <si>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</si>
  <si>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</si>
  <si>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</si>
  <si>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</si>
  <si>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</si>
  <si>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</si>
  <si>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</si>
  <si>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</si>
  <si>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</si>
  <si>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</si>
  <si>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</si>
  <si>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</si>
  <si>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</si>
  <si>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</si>
  <si>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</si>
  <si>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</si>
  <si>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</si>
  <si>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</si>
  <si>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</si>
  <si>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</si>
  <si>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</si>
  <si>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</si>
  <si>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</si>
  <si>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</si>
  <si>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</si>
  <si>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</si>
  <si>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</si>
  <si>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</si>
  <si>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</si>
  <si>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</si>
  <si>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</si>
  <si>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</si>
  <si>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</si>
  <si>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</si>
  <si>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</si>
  <si>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</si>
  <si>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</si>
  <si>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</si>
  <si>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</si>
  <si>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</si>
  <si>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</si>
  <si>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</si>
  <si>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</si>
  <si>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</si>
  <si>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</si>
  <si>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</si>
  <si>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</si>
  <si>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</si>
  <si>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</si>
  <si>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</si>
  <si>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</si>
  <si>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</si>
  <si>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</si>
  <si>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</si>
  <si>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</si>
  <si>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</si>
  <si>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</si>
  <si>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</si>
  <si>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</si>
  <si>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</si>
  <si>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</si>
  <si>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</si>
  <si>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</si>
  <si>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</si>
  <si>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</si>
  <si>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</si>
  <si>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</si>
  <si>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</si>
  <si>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</si>
  <si>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</si>
  <si>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</si>
  <si>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</si>
  <si>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</si>
  <si>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</si>
  <si>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</si>
  <si>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</si>
  <si>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</si>
  <si>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</si>
  <si>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</si>
  <si>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</si>
  <si>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</si>
  <si>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</si>
  <si>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</si>
  <si>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</si>
  <si>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</si>
  <si>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</si>
  <si>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</si>
  <si>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</si>
  <si>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</si>
  <si>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</si>
  <si>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</si>
  <si>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</si>
  <si>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</si>
  <si>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</si>
  <si>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</si>
  <si>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</si>
  <si>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</si>
  <si>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</si>
  <si>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</si>
  <si>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</si>
  <si>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</si>
  <si>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</si>
  <si>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</si>
  <si>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</si>
  <si>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</si>
  <si>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</si>
  <si>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</si>
  <si>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</si>
  <si>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</si>
  <si>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</si>
  <si>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</si>
  <si>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</si>
  <si>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</si>
  <si>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</si>
  <si>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</si>
  <si>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</si>
  <si>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</si>
  <si>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</si>
  <si>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</si>
  <si>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</si>
  <si>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</si>
  <si>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</si>
  <si>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</si>
  <si>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</si>
  <si>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</si>
  <si>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</si>
  <si>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</si>
  <si>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</si>
  <si>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</si>
  <si>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</si>
  <si>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</si>
  <si>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</si>
  <si>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</si>
  <si>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</si>
  <si>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</si>
  <si>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</si>
  <si>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</si>
  <si>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</si>
  <si>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</si>
  <si>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</si>
  <si>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</si>
  <si>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</si>
  <si>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</si>
  <si>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</si>
  <si>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</si>
  <si>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</si>
  <si>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</si>
  <si>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</si>
  <si>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</si>
  <si>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</si>
  <si>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</si>
  <si>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</si>
  <si>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</si>
  <si>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</si>
  <si>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</si>
  <si>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</si>
  <si>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</si>
  <si>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</si>
  <si>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</si>
  <si>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</si>
  <si>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</si>
  <si>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</si>
  <si>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</si>
  <si>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</si>
  <si>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</si>
  <si>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</si>
  <si>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</si>
  <si>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</si>
  <si>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</si>
  <si>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</si>
  <si>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</si>
  <si>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</si>
  <si>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</si>
  <si>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</si>
  <si>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</si>
  <si>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</si>
  <si>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</si>
  <si>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</si>
  <si>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</si>
  <si>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</si>
  <si>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</si>
  <si>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</si>
  <si>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</si>
  <si>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</si>
  <si>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</si>
  <si>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</si>
  <si>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</si>
  <si>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</si>
  <si>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</si>
  <si>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</si>
  <si>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</si>
  <si>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</si>
  <si>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</si>
  <si>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</si>
  <si>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</si>
  <si>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</si>
  <si>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</si>
  <si>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</si>
  <si>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</si>
  <si>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</si>
  <si>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</si>
  <si>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</si>
  <si>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</si>
  <si>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</si>
  <si>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</si>
  <si>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</si>
  <si>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</si>
  <si>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</si>
  <si>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</si>
  <si>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</si>
  <si>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</si>
  <si>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</si>
  <si>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</si>
  <si>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</si>
  <si>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</si>
  <si>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</si>
  <si>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</si>
  <si>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</si>
  <si>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</si>
  <si>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</si>
  <si>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</si>
  <si>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</si>
  <si>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</si>
  <si>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</si>
  <si>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</si>
  <si>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</si>
  <si>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</si>
  <si>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</si>
  <si>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</si>
  <si>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</si>
  <si>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</si>
  <si>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</si>
  <si>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</si>
  <si>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</si>
  <si>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</si>
  <si>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</si>
  <si>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</si>
  <si>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</si>
  <si>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</si>
  <si>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</si>
  <si>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</si>
  <si>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</si>
  <si>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</si>
  <si>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</si>
  <si>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</si>
  <si>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</si>
  <si>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</si>
  <si>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</si>
  <si>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</si>
  <si>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</si>
  <si>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</si>
  <si>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</si>
  <si>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</si>
  <si>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</si>
  <si>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</si>
  <si>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</si>
  <si>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</si>
  <si>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</si>
  <si>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</si>
  <si>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</si>
  <si>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</si>
  <si>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</si>
  <si>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</si>
  <si>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</si>
  <si>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</si>
  <si>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</si>
  <si>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</si>
  <si>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</si>
  <si>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</si>
  <si>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</si>
  <si>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</si>
  <si>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</si>
  <si>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</si>
  <si>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</si>
  <si>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</si>
  <si>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</si>
  <si>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</si>
  <si>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</si>
  <si>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</si>
  <si>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</si>
  <si>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</si>
  <si>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</si>
  <si>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</si>
  <si>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</si>
  <si>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</si>
  <si>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</si>
  <si>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</si>
  <si>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</si>
  <si>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</si>
  <si>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</si>
  <si>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</si>
  <si>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</si>
  <si>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</si>
  <si>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</si>
  <si>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</si>
  <si>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</si>
  <si>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</si>
  <si>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</si>
  <si>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</si>
  <si>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</si>
  <si>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</si>
  <si>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</si>
  <si>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</si>
  <si>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</si>
  <si>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</si>
  <si>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</si>
  <si>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</si>
  <si>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</si>
  <si>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</si>
  <si>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</si>
  <si>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</si>
  <si>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</si>
  <si>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</si>
  <si>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</si>
  <si>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</si>
  <si>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</si>
  <si>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</si>
  <si>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</si>
  <si>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</si>
  <si>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</si>
  <si>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</si>
  <si>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</si>
  <si>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</si>
  <si>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</si>
  <si>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</si>
  <si>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</si>
  <si>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</si>
  <si>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</si>
  <si>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</si>
  <si>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</si>
  <si>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</si>
  <si>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</si>
  <si>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</si>
  <si>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</si>
  <si>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</si>
  <si>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</si>
  <si>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</si>
  <si>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</si>
  <si>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</si>
  <si>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</si>
  <si>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</si>
  <si>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</si>
  <si>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</si>
  <si>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</si>
  <si>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</si>
  <si>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</si>
  <si>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</si>
  <si>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</si>
  <si>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</si>
  <si>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</si>
  <si>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</si>
  <si>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</si>
  <si>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</si>
  <si>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</si>
  <si>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</si>
  <si>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</si>
  <si>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</si>
  <si>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</si>
  <si>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</si>
  <si>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</si>
  <si>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</si>
  <si>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</si>
  <si>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</si>
  <si>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</si>
  <si>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</si>
  <si>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</si>
  <si>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</si>
  <si>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</si>
  <si>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</si>
  <si>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</si>
  <si>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</si>
  <si>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</si>
  <si>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</si>
  <si>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</si>
  <si>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</si>
  <si>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</si>
  <si>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</si>
  <si>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</si>
  <si>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</si>
  <si>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</si>
  <si>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</si>
  <si>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</si>
  <si>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</si>
  <si>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</si>
  <si>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</si>
  <si>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</si>
  <si>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</si>
  <si>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</si>
  <si>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</si>
  <si>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</si>
  <si>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</si>
  <si>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</si>
  <si>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</si>
  <si>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</si>
  <si>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</si>
  <si>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</si>
  <si>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</si>
  <si>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</si>
  <si>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</si>
  <si>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</si>
  <si>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</si>
  <si>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</si>
  <si>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</si>
  <si>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</si>
  <si>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</si>
  <si>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</si>
  <si>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</si>
  <si>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</si>
  <si>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</si>
  <si>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</si>
  <si>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</si>
  <si>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</si>
  <si>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</si>
  <si>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</si>
  <si>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</si>
  <si>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</si>
  <si>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</si>
  <si>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</si>
  <si>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</si>
  <si>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</si>
  <si>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</si>
  <si>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</si>
  <si>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</si>
  <si>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</si>
  <si>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</si>
  <si>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</si>
  <si>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</si>
  <si>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</si>
  <si>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</si>
  <si>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</si>
  <si>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</si>
  <si>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</si>
  <si>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</si>
  <si>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</si>
  <si>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</si>
  <si>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</si>
  <si>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</si>
  <si>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</si>
  <si>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</si>
  <si>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</si>
  <si>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</si>
  <si>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</si>
  <si>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</si>
  <si>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</si>
  <si>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</si>
  <si>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</si>
  <si>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</si>
  <si>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</si>
  <si>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</si>
  <si>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</si>
  <si>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</si>
  <si>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</si>
  <si>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</si>
  <si>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</si>
  <si>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</si>
  <si>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</si>
  <si>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</si>
  <si>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</si>
  <si>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</si>
  <si>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</si>
  <si>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</si>
  <si>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</si>
  <si>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</si>
  <si>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</si>
  <si>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</si>
  <si>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</si>
  <si>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</si>
  <si>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</si>
  <si>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</si>
  <si>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</si>
  <si>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</si>
  <si>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</si>
  <si>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</si>
  <si>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</si>
  <si>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</si>
  <si>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</si>
  <si>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</si>
  <si>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</si>
  <si>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</si>
  <si>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</si>
  <si>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</si>
  <si>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</si>
  <si>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</si>
  <si>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</si>
  <si>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</si>
  <si>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</si>
  <si>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</si>
  <si>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</si>
  <si>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</si>
  <si>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</si>
  <si>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</si>
  <si>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</si>
  <si>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</si>
  <si>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</si>
  <si>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</si>
  <si>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</si>
  <si>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</si>
  <si>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</si>
  <si>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</si>
  <si>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</si>
  <si>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</si>
  <si>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</si>
  <si>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</si>
  <si>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</si>
  <si>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</si>
  <si>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</si>
  <si>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</si>
  <si>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</si>
  <si>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</si>
  <si>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</si>
  <si>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</si>
  <si>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</si>
  <si>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</si>
  <si>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</si>
  <si>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</si>
  <si>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</si>
  <si>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</si>
  <si>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</si>
  <si>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</si>
  <si>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</si>
  <si>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</si>
  <si>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</si>
  <si>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</si>
  <si>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</si>
  <si>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</si>
  <si>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</si>
  <si>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</si>
  <si>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</si>
  <si>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</si>
  <si>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</si>
  <si>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</si>
  <si>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</si>
  <si>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</si>
  <si>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</si>
  <si>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</si>
  <si>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</si>
  <si>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</si>
  <si>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</si>
  <si>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</si>
  <si>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</si>
  <si>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</si>
  <si>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</si>
  <si>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</si>
  <si>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</si>
  <si>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</si>
  <si>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</si>
  <si>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</si>
  <si>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</si>
  <si>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</si>
  <si>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</si>
  <si>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</si>
  <si>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</si>
  <si>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</si>
  <si>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</si>
  <si>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</si>
  <si>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</si>
  <si>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</si>
  <si>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</si>
  <si>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</si>
  <si>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</si>
  <si>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</si>
  <si>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</si>
  <si>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</si>
  <si>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</si>
  <si>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</si>
  <si>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</si>
  <si>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</si>
  <si>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</si>
  <si>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</si>
  <si>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</si>
  <si>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</si>
  <si>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</si>
  <si>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</si>
  <si>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</si>
  <si>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</si>
  <si>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</si>
  <si>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</si>
  <si>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</si>
  <si>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</si>
  <si>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</si>
  <si>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</si>
  <si>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</si>
  <si>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</si>
  <si>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</si>
  <si>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</si>
  <si>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</si>
  <si>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</si>
  <si>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</si>
  <si>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</si>
  <si>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</si>
  <si>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</si>
  <si>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</si>
  <si>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</si>
  <si>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</si>
  <si>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</si>
  <si>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</si>
  <si>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</si>
  <si>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</si>
  <si>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</si>
  <si>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</si>
  <si>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</si>
  <si>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</si>
  <si>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</si>
  <si>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</si>
  <si>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</si>
  <si>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</si>
  <si>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</si>
  <si>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</si>
  <si>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</si>
  <si>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</si>
  <si>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</si>
  <si>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</si>
  <si>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</si>
  <si>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</si>
  <si>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</si>
  <si>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</si>
  <si>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</si>
  <si>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</si>
  <si>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</si>
  <si>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</si>
  <si>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</si>
  <si>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</si>
  <si>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</si>
  <si>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</si>
  <si>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</si>
  <si>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</si>
  <si>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</si>
  <si>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</si>
  <si>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</si>
  <si>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</si>
  <si>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</si>
  <si>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</si>
  <si>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</si>
  <si>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</si>
  <si>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</si>
  <si>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</si>
  <si>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</si>
  <si>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</si>
  <si>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</si>
  <si>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</si>
  <si>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</si>
  <si>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</si>
  <si>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</si>
  <si>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</si>
  <si>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</si>
  <si>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</si>
  <si>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</si>
  <si>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</si>
  <si>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</si>
  <si>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</si>
  <si>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</si>
  <si>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</si>
  <si>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</si>
  <si>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</si>
  <si>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</si>
  <si>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</si>
  <si>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</si>
  <si>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</si>
  <si>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</si>
  <si>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</si>
  <si>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</si>
  <si>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</si>
  <si>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</si>
  <si>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</si>
  <si>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</si>
  <si>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</si>
  <si>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</si>
  <si>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</si>
  <si>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</si>
  <si>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</si>
  <si>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</si>
  <si>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</si>
  <si>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</si>
  <si>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</si>
  <si>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</si>
  <si>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</si>
  <si>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</si>
  <si>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</si>
  <si>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</si>
  <si>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</si>
  <si>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</si>
  <si>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</si>
  <si>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</si>
  <si>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</si>
  <si>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</si>
  <si>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</si>
  <si>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</si>
  <si>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</si>
  <si>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</si>
  <si>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</si>
  <si>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</si>
  <si>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</si>
  <si>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</si>
  <si>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</si>
  <si>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</si>
  <si>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</si>
  <si>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</si>
  <si>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</si>
  <si>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</si>
  <si>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</si>
  <si>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</si>
  <si>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</si>
  <si>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</si>
  <si>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</si>
  <si>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</si>
  <si>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</si>
  <si>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</si>
  <si>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</si>
  <si>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</si>
  <si>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</si>
  <si>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</si>
  <si>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</si>
  <si>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</si>
  <si>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</si>
  <si>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</si>
  <si>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</si>
  <si>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</si>
  <si>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</si>
  <si>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</si>
  <si>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</si>
  <si>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</si>
  <si>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</si>
  <si>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</si>
  <si>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</si>
  <si>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</si>
  <si>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</si>
  <si>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</si>
  <si>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</si>
  <si>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</si>
  <si>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</si>
  <si>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</si>
  <si>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</si>
  <si>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</si>
  <si>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</si>
  <si>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</si>
  <si>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</si>
  <si>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</si>
  <si>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</si>
  <si>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</si>
  <si>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</si>
  <si>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</si>
  <si>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</si>
  <si>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</si>
  <si>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</si>
  <si>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</si>
  <si>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</si>
  <si>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</si>
  <si>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</si>
  <si>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</si>
  <si>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</si>
  <si>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</si>
  <si>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</si>
  <si>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</si>
  <si>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</si>
  <si>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</si>
  <si>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</si>
  <si>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</si>
  <si>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</si>
  <si>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</si>
  <si>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</si>
  <si>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</si>
  <si>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</si>
  <si>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</si>
  <si>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</si>
  <si>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</si>
  <si>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</si>
  <si>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</si>
  <si>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</si>
  <si>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</si>
  <si>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</si>
  <si>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</si>
  <si>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</si>
  <si>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</si>
  <si>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</si>
  <si>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</si>
  <si>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</si>
  <si>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</si>
  <si>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</si>
  <si>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</si>
  <si>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</si>
  <si>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</si>
  <si>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</si>
  <si>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</si>
  <si>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</si>
  <si>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</si>
  <si>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</si>
  <si>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</si>
  <si>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</si>
  <si>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</si>
  <si>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</si>
  <si>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</si>
  <si>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</si>
  <si>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</si>
  <si>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</si>
  <si>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</si>
  <si>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</si>
  <si>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</si>
  <si>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</si>
  <si>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</si>
  <si>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</si>
  <si>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</si>
  <si>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</si>
  <si>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</si>
  <si>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</si>
  <si>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</si>
  <si>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</si>
  <si>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</si>
  <si>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</si>
  <si>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</si>
  <si>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</si>
  <si>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</si>
  <si>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</si>
  <si>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</si>
  <si>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</si>
  <si>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</si>
  <si>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</si>
  <si>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</si>
  <si>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</si>
  <si>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</si>
  <si>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</si>
  <si>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</si>
  <si>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</si>
  <si>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</si>
  <si>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</si>
  <si>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</si>
  <si>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</si>
  <si>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</si>
  <si>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</si>
  <si>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</si>
  <si>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</si>
  <si>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</si>
  <si>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</si>
  <si>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</si>
  <si>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</si>
  <si>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</si>
  <si>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</si>
  <si>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</si>
  <si>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</si>
  <si>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</si>
  <si>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</si>
  <si>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</si>
  <si>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</si>
  <si>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</si>
  <si>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</si>
  <si>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</si>
  <si>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</si>
  <si>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</si>
  <si>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</si>
  <si>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</si>
  <si>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</si>
  <si>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</si>
  <si>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</si>
  <si>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</si>
  <si>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</si>
  <si>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</si>
  <si>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</si>
  <si>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</si>
  <si>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</si>
  <si>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</si>
  <si>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</si>
  <si>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</si>
  <si>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</si>
  <si>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</si>
  <si>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</si>
  <si>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</si>
  <si>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</si>
  <si>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</si>
  <si>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</si>
  <si>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</si>
  <si>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</si>
  <si>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</si>
  <si>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</si>
  <si>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</si>
  <si>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</si>
  <si>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</si>
  <si>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</si>
  <si>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</si>
  <si>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</si>
  <si>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</si>
  <si>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</si>
  <si>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</si>
  <si>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</si>
  <si>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</si>
  <si>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</si>
  <si>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</si>
  <si>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</si>
  <si>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</si>
  <si>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</si>
  <si>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</si>
  <si>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</si>
  <si>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</si>
  <si>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</si>
  <si>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</si>
  <si>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</si>
  <si>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</si>
  <si>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</si>
  <si>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</si>
  <si>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</si>
  <si>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</si>
  <si>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</si>
  <si>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</si>
  <si>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</si>
  <si>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</si>
  <si>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</si>
  <si>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</si>
  <si>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</si>
  <si>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</si>
  <si>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</si>
  <si>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</si>
  <si>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</si>
  <si>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</si>
  <si>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</si>
  <si>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</si>
  <si>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</si>
  <si>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</si>
  <si>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</si>
  <si>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</si>
  <si>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</si>
  <si>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</si>
  <si>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</si>
  <si>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</si>
  <si>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</si>
  <si>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</si>
  <si>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</si>
  <si>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</si>
  <si>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</si>
  <si>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</si>
  <si>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</si>
  <si>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</si>
  <si>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</si>
  <si>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</si>
  <si>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</si>
  <si>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</si>
  <si>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</si>
  <si>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</si>
  <si>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</si>
  <si>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</si>
  <si>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</si>
  <si>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</si>
  <si>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</si>
  <si>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</si>
  <si>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</si>
  <si>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</si>
  <si>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</si>
  <si>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</si>
  <si>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</si>
  <si>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</si>
  <si>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</si>
  <si>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</si>
  <si>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</si>
  <si>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</si>
  <si>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</si>
  <si>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</si>
  <si>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</si>
  <si>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</si>
  <si>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</si>
  <si>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</si>
  <si>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</si>
  <si>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</si>
  <si>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</si>
  <si>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</si>
  <si>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</si>
  <si>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</si>
  <si>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</si>
  <si>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</si>
  <si>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</si>
  <si>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</si>
  <si>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</si>
  <si>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</si>
  <si>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</si>
  <si>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</si>
  <si>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</si>
  <si>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</si>
  <si>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</si>
  <si>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</si>
  <si>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</si>
  <si>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</si>
  <si>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</si>
  <si>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</si>
  <si>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</si>
  <si>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</si>
  <si>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</si>
  <si>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</si>
  <si>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</si>
  <si>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</si>
  <si>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</si>
  <si>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</si>
  <si>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</si>
  <si>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</si>
  <si>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</si>
  <si>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</si>
  <si>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</si>
  <si>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</si>
  <si>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</si>
  <si>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</si>
  <si>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</si>
  <si>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</si>
  <si>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</si>
  <si>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</si>
  <si>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</si>
  <si>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</si>
  <si>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</si>
  <si>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</si>
  <si>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</si>
  <si>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</si>
  <si>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</si>
  <si>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</si>
  <si>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</si>
  <si>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</si>
  <si>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</si>
  <si>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</si>
  <si>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</si>
  <si>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</si>
  <si>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</si>
  <si>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</si>
  <si>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</si>
  <si>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</si>
  <si>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</si>
  <si>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</si>
  <si>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</si>
  <si>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</si>
  <si>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</si>
  <si>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</si>
  <si>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</si>
  <si>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</si>
  <si>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</si>
  <si>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</si>
  <si>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</si>
  <si>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</si>
  <si>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</si>
  <si>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</si>
  <si>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</si>
  <si>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</si>
  <si>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</si>
  <si>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</si>
  <si>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</si>
  <si>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</si>
  <si>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</si>
  <si>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</si>
  <si>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</si>
  <si>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</si>
  <si>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</si>
  <si>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</si>
  <si>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</si>
  <si>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</si>
  <si>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</si>
  <si>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</si>
  <si>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</si>
  <si>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</si>
  <si>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</si>
  <si>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</si>
  <si>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</si>
  <si>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</si>
  <si>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</si>
  <si>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</si>
  <si>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</si>
  <si>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</si>
  <si>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</si>
  <si>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</si>
  <si>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</si>
  <si>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</si>
  <si>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</si>
  <si>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</si>
  <si>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</si>
  <si>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</si>
  <si>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</si>
  <si>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</si>
  <si>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</si>
  <si>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</si>
  <si>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</si>
  <si>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</si>
  <si>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</si>
  <si>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</si>
  <si>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</si>
  <si>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</si>
  <si>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</si>
  <si>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</si>
  <si>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</si>
  <si>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</si>
  <si>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</si>
  <si>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</si>
  <si>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</si>
  <si>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</si>
  <si>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</si>
  <si>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</si>
  <si>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</si>
  <si>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</si>
  <si>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</si>
  <si>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</si>
  <si>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</si>
  <si>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</si>
  <si>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</si>
  <si>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</si>
  <si>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</si>
  <si>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</si>
  <si>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</si>
  <si>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</si>
  <si>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</si>
  <si>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</si>
  <si>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</si>
  <si>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</si>
  <si>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</si>
  <si>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</si>
  <si>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</si>
  <si>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</si>
  <si>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</si>
  <si>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</si>
  <si>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</si>
  <si>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</si>
  <si>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</si>
  <si>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</si>
  <si>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</si>
  <si>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</si>
  <si>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</si>
  <si>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</si>
  <si>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</si>
  <si>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</si>
  <si>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</si>
  <si>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</si>
  <si>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</si>
  <si>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</si>
  <si>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</si>
  <si>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</si>
  <si>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</si>
  <si>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</si>
  <si>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</si>
  <si>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</si>
  <si>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</si>
  <si>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</si>
  <si>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</si>
  <si>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</si>
  <si>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</si>
  <si>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</si>
  <si>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</si>
  <si>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</si>
  <si>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</si>
  <si>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</si>
  <si>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</si>
  <si>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</si>
  <si>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</si>
  <si>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</si>
  <si>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</si>
  <si>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</si>
  <si>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</si>
  <si>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</si>
  <si>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</si>
  <si>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</si>
  <si>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</si>
  <si>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</si>
  <si>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</si>
  <si>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</si>
  <si>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</si>
  <si>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</si>
  <si>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</si>
  <si>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</si>
  <si>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</si>
  <si>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</si>
  <si>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</si>
  <si>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</si>
  <si>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</si>
  <si>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</si>
  <si>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</si>
  <si>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</si>
  <si>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</si>
  <si>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</si>
  <si>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</si>
  <si>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</si>
  <si>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</si>
  <si>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</si>
  <si>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</si>
  <si>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</si>
  <si>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</si>
  <si>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</si>
  <si>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</si>
  <si>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</si>
  <si>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</si>
  <si>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</si>
  <si>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</si>
  <si>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</si>
  <si>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</si>
  <si>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</si>
  <si>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</si>
  <si>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</si>
  <si>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</si>
  <si>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</si>
  <si>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</si>
  <si>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</si>
  <si>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</si>
  <si>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</si>
  <si>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</si>
  <si>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</si>
  <si>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</si>
  <si>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</si>
  <si>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</si>
  <si>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</si>
  <si>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</si>
  <si>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</si>
  <si>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</si>
  <si>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</si>
  <si>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</si>
  <si>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</si>
  <si>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</si>
  <si>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</si>
  <si>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</si>
  <si>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</si>
  <si>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</si>
  <si>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</si>
  <si>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</si>
  <si>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</si>
  <si>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</si>
  <si>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</si>
  <si>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</si>
  <si>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</si>
  <si>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</si>
  <si>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</si>
  <si>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</si>
  <si>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</si>
  <si>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</si>
  <si>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</si>
  <si>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</si>
  <si>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</si>
  <si>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</si>
  <si>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</si>
  <si>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</si>
  <si>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</si>
  <si>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</si>
  <si>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</si>
  <si>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</si>
  <si>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</si>
  <si>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</si>
  <si>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</si>
  <si>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</si>
  <si>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</si>
  <si>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</si>
  <si>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</si>
  <si>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</si>
  <si>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</si>
  <si>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</si>
  <si>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</si>
  <si>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</si>
  <si>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</si>
  <si>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</si>
  <si>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</si>
  <si>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</si>
  <si>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</si>
  <si>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</si>
  <si>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</si>
  <si>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</si>
  <si>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</si>
  <si>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</si>
  <si>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</si>
  <si>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</si>
  <si>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</si>
  <si>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</si>
  <si>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</si>
  <si>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</si>
  <si>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</si>
  <si>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</si>
  <si>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</si>
  <si>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</si>
  <si>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</si>
  <si>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</si>
  <si>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</si>
  <si>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</si>
  <si>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</si>
  <si>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</si>
  <si>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</si>
  <si>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</si>
  <si>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</si>
  <si>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</si>
  <si>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</si>
  <si>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</si>
  <si>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</si>
  <si>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</si>
  <si>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</si>
  <si>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</si>
  <si>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</si>
  <si>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</si>
  <si>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</si>
  <si>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</si>
  <si>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</si>
  <si>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</si>
  <si>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</si>
  <si>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</si>
  <si>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</si>
  <si>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</si>
  <si>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</si>
  <si>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</si>
  <si>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</si>
  <si>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</si>
  <si>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</si>
  <si>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</si>
  <si>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</si>
  <si>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</si>
  <si>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</si>
  <si>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</si>
  <si>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</si>
  <si>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</si>
  <si>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</si>
  <si>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</si>
  <si>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</si>
  <si>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</si>
  <si>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</si>
  <si>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</si>
  <si>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</si>
  <si>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</si>
  <si>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</si>
  <si>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</si>
  <si>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</si>
  <si>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</si>
  <si>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</si>
  <si>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</si>
  <si>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</si>
  <si>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</si>
  <si>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</si>
  <si>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</si>
  <si>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</si>
  <si>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</si>
  <si>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</si>
  <si>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</si>
  <si>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</si>
  <si>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</si>
  <si>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</si>
  <si>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</si>
  <si>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</si>
  <si>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</si>
  <si>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</si>
  <si>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</si>
  <si>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</si>
  <si>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</si>
  <si>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</si>
  <si>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</si>
  <si>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</si>
  <si>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</si>
  <si>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</si>
  <si>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</si>
  <si>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</si>
  <si>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</si>
  <si>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</si>
  <si>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</si>
  <si>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</si>
  <si>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</si>
  <si>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</si>
  <si>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</si>
  <si>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</si>
  <si>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</si>
  <si>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</si>
  <si>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</si>
  <si>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</si>
  <si>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</si>
  <si>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</si>
  <si>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</si>
  <si>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</si>
  <si>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</si>
  <si>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</si>
  <si>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</si>
  <si>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</si>
  <si>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</si>
  <si>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</si>
  <si>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</si>
  <si>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</si>
  <si>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</si>
  <si>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</si>
  <si>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</si>
  <si>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</si>
  <si>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</si>
  <si>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</si>
  <si>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</si>
  <si>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</si>
  <si>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</si>
  <si>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</si>
  <si>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</si>
  <si>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</si>
  <si>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</si>
  <si>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</si>
  <si>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</si>
  <si>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</si>
  <si>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</si>
  <si>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</si>
  <si>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</si>
  <si>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</si>
  <si>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</si>
  <si>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</si>
  <si>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</si>
  <si>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</si>
  <si>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</si>
  <si>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</si>
  <si>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</si>
  <si>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</si>
  <si>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</si>
  <si>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</si>
  <si>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</si>
  <si>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</si>
  <si>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</si>
  <si>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</si>
  <si>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</si>
  <si>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</si>
  <si>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</si>
  <si>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</si>
  <si>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</si>
  <si>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</si>
  <si>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</si>
  <si>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</si>
  <si>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</si>
  <si>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</si>
  <si>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</si>
  <si>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</si>
  <si>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</si>
  <si>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</si>
  <si>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</si>
  <si>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</si>
  <si>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</si>
  <si>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</si>
  <si>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</si>
  <si>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</si>
  <si>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</si>
  <si>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</si>
  <si>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</si>
  <si>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</si>
  <si>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</si>
  <si>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</si>
  <si>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</si>
  <si>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</si>
  <si>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</si>
  <si>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</si>
  <si>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</si>
  <si>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</si>
  <si>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</si>
  <si>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</si>
  <si>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</si>
  <si>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</si>
  <si>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</si>
  <si>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</si>
  <si>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</si>
  <si>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</si>
  <si>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</si>
  <si>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</si>
  <si>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</si>
  <si>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</si>
  <si>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</si>
  <si>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</si>
  <si>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</si>
  <si>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</si>
  <si>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</si>
  <si>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</si>
  <si>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</si>
  <si>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</si>
  <si>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</si>
  <si>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</si>
  <si>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</si>
  <si>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</si>
  <si>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</si>
  <si>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</si>
  <si>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</si>
  <si>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</si>
  <si>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</si>
  <si>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</si>
  <si>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</si>
  <si>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</si>
  <si>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</si>
  <si>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</si>
  <si>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</si>
  <si>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</si>
  <si>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</si>
  <si>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</si>
  <si>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</si>
  <si>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</si>
  <si>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</si>
  <si>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</si>
  <si>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</si>
  <si>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</si>
  <si>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</si>
  <si>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</si>
  <si>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</si>
  <si>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</si>
  <si>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</si>
  <si>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</si>
  <si>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</si>
  <si>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</si>
  <si>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</si>
  <si>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</si>
  <si>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</si>
  <si>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</si>
  <si>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</si>
  <si>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</si>
  <si>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</si>
  <si>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</si>
  <si>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</si>
  <si>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</si>
  <si>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</si>
  <si>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</si>
  <si>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</si>
  <si>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</si>
  <si>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</si>
  <si>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</si>
  <si>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</si>
  <si>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</si>
  <si>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</si>
  <si>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</si>
  <si>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</si>
  <si>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</si>
  <si>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</si>
  <si>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</si>
  <si>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</si>
  <si>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</si>
  <si>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</si>
  <si>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</si>
  <si>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</si>
  <si>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</si>
  <si>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</si>
  <si>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</si>
  <si>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</si>
  <si>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</si>
  <si>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</si>
  <si>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</si>
  <si>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</si>
  <si>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</si>
  <si>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</si>
  <si>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</si>
  <si>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</si>
  <si>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</si>
  <si>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</si>
  <si>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</si>
  <si>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</si>
  <si>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</si>
  <si>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</si>
  <si>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</si>
  <si>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</si>
  <si>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</si>
  <si>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</si>
  <si>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</si>
  <si>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</si>
  <si>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</si>
  <si>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</si>
  <si>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</si>
  <si>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</si>
  <si>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</si>
  <si>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</si>
  <si>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</si>
  <si>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</si>
  <si>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</si>
  <si>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</si>
  <si>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</si>
  <si>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</si>
  <si>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</si>
  <si>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</si>
  <si>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</si>
  <si>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</si>
  <si>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</si>
  <si>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</si>
  <si>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</si>
  <si>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</si>
  <si>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</si>
  <si>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</si>
  <si>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</si>
  <si>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</si>
  <si>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</si>
  <si>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</si>
  <si>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</si>
  <si>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</si>
  <si>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</si>
  <si>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</si>
  <si>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</si>
  <si>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</si>
  <si>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</si>
  <si>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</si>
  <si>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</si>
  <si>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</si>
  <si>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</si>
  <si>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</si>
  <si>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</si>
  <si>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</si>
  <si>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</si>
  <si>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</si>
  <si>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</si>
  <si>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</si>
  <si>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</si>
  <si>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</si>
  <si>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</si>
  <si>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</si>
  <si>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</si>
  <si>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</si>
  <si>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</si>
  <si>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</si>
  <si>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</si>
  <si>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</si>
  <si>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</si>
  <si>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</si>
  <si>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</si>
  <si>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</si>
  <si>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</si>
  <si>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</si>
  <si>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</si>
  <si>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</si>
  <si>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</si>
  <si>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</si>
  <si>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</si>
  <si>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</si>
  <si>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</si>
  <si>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</si>
  <si>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</si>
  <si>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</si>
  <si>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</si>
  <si>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</si>
  <si>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</si>
  <si>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</si>
  <si>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</si>
  <si>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</si>
  <si>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</si>
  <si>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</si>
  <si>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</si>
  <si>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</si>
  <si>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</si>
  <si>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</si>
  <si>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</si>
  <si>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</si>
  <si>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</si>
  <si>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</si>
  <si>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</si>
  <si>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</si>
  <si>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</si>
  <si>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</si>
  <si>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</si>
  <si>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</si>
  <si>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</si>
  <si>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</si>
  <si>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</si>
  <si>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</si>
  <si>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</si>
  <si>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</si>
  <si>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</si>
  <si>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</si>
  <si>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</si>
  <si>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</si>
  <si>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</si>
  <si>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</si>
  <si>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</si>
  <si>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</si>
  <si>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</si>
  <si>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</si>
  <si>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</si>
  <si>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</si>
  <si>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</si>
  <si>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</si>
  <si>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</si>
  <si>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</si>
  <si>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</si>
  <si>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</si>
  <si>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</si>
  <si>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</si>
  <si>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</si>
  <si>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</si>
  <si>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</si>
  <si>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</si>
  <si>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</si>
  <si>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</si>
  <si>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</si>
  <si>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</si>
  <si>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</si>
  <si>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</si>
  <si>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</si>
  <si>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</si>
  <si>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</si>
  <si>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</si>
  <si>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</si>
  <si>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</si>
  <si>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</si>
  <si>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</si>
  <si>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</si>
  <si>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</si>
  <si>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</si>
  <si>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</si>
  <si>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</si>
  <si>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</si>
  <si>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</si>
  <si>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</si>
  <si>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</si>
  <si>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</si>
  <si>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</si>
  <si>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</si>
  <si>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</si>
  <si>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</si>
  <si>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</si>
  <si>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</si>
  <si>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</si>
  <si>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</si>
  <si>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</si>
  <si>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</si>
  <si>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</si>
  <si>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</si>
  <si>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</si>
  <si>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</si>
  <si>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</si>
  <si>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</si>
  <si>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</si>
  <si>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</si>
  <si>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</si>
  <si>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</si>
  <si>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</si>
  <si>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</si>
  <si>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</si>
  <si>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</si>
  <si>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</si>
  <si>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</si>
  <si>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</si>
  <si>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</si>
  <si>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</si>
  <si>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</si>
  <si>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</si>
  <si>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</si>
  <si>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</si>
  <si>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</si>
  <si>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</si>
  <si>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</si>
  <si>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</si>
  <si>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</si>
  <si>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</si>
  <si>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</si>
  <si>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</si>
  <si>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</si>
  <si>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</si>
  <si>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</si>
  <si>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</si>
  <si>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</si>
  <si>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</si>
  <si>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</si>
  <si>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</si>
  <si>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</si>
  <si>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</si>
  <si>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</si>
  <si>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</si>
  <si>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</si>
  <si>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</si>
  <si>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</si>
  <si>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</si>
  <si>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</si>
  <si>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</si>
  <si>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</si>
  <si>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</si>
  <si>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</si>
  <si>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</si>
  <si>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</si>
  <si>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</si>
  <si>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</si>
  <si>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</si>
  <si>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</si>
  <si>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</si>
  <si>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</si>
  <si>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</si>
  <si>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</si>
  <si>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</si>
  <si>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</si>
  <si>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</si>
  <si>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</si>
  <si>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</si>
  <si>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</si>
  <si>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</si>
  <si>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</si>
  <si>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</si>
  <si>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</si>
  <si>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</si>
  <si>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</si>
  <si>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</si>
  <si>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</si>
  <si>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</si>
  <si>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</si>
  <si>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</si>
  <si>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</si>
  <si>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</si>
  <si>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</si>
  <si>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</si>
  <si>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</si>
  <si>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</si>
  <si>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</si>
  <si>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</si>
  <si>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</si>
  <si>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</si>
  <si>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</si>
  <si>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</si>
  <si>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</si>
  <si>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</si>
  <si>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</si>
  <si>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</si>
  <si>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</si>
  <si>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</si>
  <si>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</si>
  <si>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</si>
  <si>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</si>
  <si>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</si>
  <si>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</si>
  <si>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</si>
  <si>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</si>
  <si>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</si>
  <si>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</si>
  <si>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</si>
  <si>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</si>
  <si>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</si>
  <si>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</si>
  <si>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</si>
  <si>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</si>
  <si>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</si>
  <si>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</si>
  <si>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</si>
  <si>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</si>
  <si>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</si>
  <si>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</si>
  <si>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</si>
  <si>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</si>
  <si>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</si>
  <si>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</si>
  <si>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</si>
  <si>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</si>
  <si>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</si>
  <si>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</si>
  <si>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</si>
  <si>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</si>
  <si>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</si>
  <si>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</si>
  <si>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</si>
  <si>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</si>
  <si>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</si>
  <si>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</si>
  <si>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</si>
  <si>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</si>
  <si>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</si>
  <si>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</si>
  <si>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</si>
  <si>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</si>
  <si>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</si>
  <si>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</si>
  <si>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</si>
  <si>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</si>
  <si>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</si>
  <si>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</si>
  <si>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</si>
  <si>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</si>
  <si>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</si>
  <si>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</si>
  <si>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</si>
  <si>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</si>
  <si>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</si>
  <si>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</si>
  <si>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</si>
  <si>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</si>
  <si>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</si>
  <si>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</si>
  <si>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</si>
  <si>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</si>
  <si>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</si>
  <si>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</si>
  <si>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</si>
  <si>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</si>
  <si>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</si>
  <si>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</si>
  <si>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</si>
  <si>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</si>
  <si>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</si>
  <si>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</si>
  <si>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</si>
  <si>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</si>
  <si>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</si>
  <si>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</si>
  <si>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</si>
  <si>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</si>
  <si>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</si>
  <si>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</si>
  <si>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</si>
  <si>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</si>
  <si>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</si>
  <si>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</si>
  <si>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</si>
  <si>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</si>
  <si>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</si>
  <si>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</si>
  <si>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</si>
  <si>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</si>
  <si>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</si>
  <si>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</si>
  <si>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</si>
  <si>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</si>
  <si>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</si>
  <si>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</si>
  <si>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</si>
  <si>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</si>
  <si>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</si>
  <si>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</si>
  <si>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</si>
  <si>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</si>
  <si>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</si>
  <si>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</si>
  <si>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</si>
  <si>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</si>
  <si>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</si>
  <si>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</si>
  <si>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</si>
  <si>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</si>
  <si>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</si>
  <si>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</si>
  <si>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</si>
  <si>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</si>
  <si>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</si>
  <si>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</si>
  <si>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</si>
  <si>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</si>
  <si>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</si>
  <si>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</si>
  <si>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</si>
  <si>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</si>
  <si>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</si>
  <si>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</si>
  <si>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</si>
  <si>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</si>
  <si>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</si>
  <si>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</si>
  <si>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</si>
  <si>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</si>
  <si>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</si>
  <si>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</si>
  <si>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</si>
  <si>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</si>
  <si>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</si>
  <si>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</si>
  <si>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</si>
  <si>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</si>
  <si>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</si>
  <si>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</si>
  <si>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</si>
  <si>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</si>
  <si>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</si>
  <si>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</si>
  <si>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</si>
  <si>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</si>
  <si>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</si>
  <si>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</si>
  <si>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</si>
  <si>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</si>
  <si>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</si>
  <si>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</si>
  <si>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</si>
  <si>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</si>
  <si>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</si>
  <si>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</si>
  <si>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</si>
  <si>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</si>
  <si>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</si>
  <si>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</si>
  <si>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</si>
  <si>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</si>
  <si>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</si>
  <si>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</si>
  <si>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</si>
  <si>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</si>
  <si>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</si>
  <si>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</si>
  <si>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</si>
  <si>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</si>
  <si>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</si>
  <si>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</si>
  <si>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</si>
  <si>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</si>
  <si>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</si>
  <si>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</si>
  <si>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</si>
  <si>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</si>
  <si>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</si>
  <si>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</si>
  <si>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</si>
  <si>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</si>
  <si>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</si>
  <si>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</si>
  <si>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</si>
  <si>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</si>
  <si>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</si>
  <si>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</si>
  <si>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</si>
  <si>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</si>
  <si>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</si>
  <si>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</si>
  <si>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</si>
  <si>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</si>
  <si>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</si>
  <si>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</si>
  <si>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</si>
  <si>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</si>
  <si>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</si>
  <si>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</si>
  <si>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</si>
  <si>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</si>
  <si>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</si>
  <si>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</si>
  <si>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</si>
  <si>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</si>
  <si>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</si>
  <si>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</si>
  <si>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</si>
  <si>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</si>
  <si>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</si>
  <si>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</si>
  <si>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</si>
  <si>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</si>
  <si>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</si>
  <si>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</si>
  <si>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</si>
  <si>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</si>
  <si>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</si>
  <si>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</si>
  <si>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</si>
  <si>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</si>
  <si>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</si>
  <si>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</si>
  <si>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</si>
  <si>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</si>
  <si>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</si>
  <si>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</si>
  <si>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</si>
  <si>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</si>
  <si>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</si>
  <si>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</si>
  <si>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</si>
  <si>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</si>
  <si>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</si>
  <si>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</si>
  <si>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</si>
  <si>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</si>
  <si>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</si>
  <si>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</si>
  <si>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</si>
  <si>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</si>
  <si>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</si>
  <si>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</si>
  <si>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</si>
  <si>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</si>
  <si>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</si>
  <si>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</si>
  <si>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</si>
  <si>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</si>
  <si>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</si>
  <si>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</si>
  <si>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</si>
  <si>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</si>
  <si>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</si>
  <si>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</si>
  <si>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</si>
  <si>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</si>
  <si>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</si>
  <si>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</si>
  <si>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</si>
  <si>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</si>
  <si>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</si>
  <si>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</si>
  <si>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</si>
  <si>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</si>
  <si>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</si>
  <si>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</si>
  <si>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</si>
  <si>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</si>
  <si>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</si>
  <si>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</si>
  <si>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</si>
  <si>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</si>
  <si>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</si>
  <si>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</si>
  <si>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</si>
  <si>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</si>
  <si>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</si>
  <si>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</si>
  <si>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</si>
  <si>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</si>
  <si>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</si>
  <si>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</si>
  <si>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</si>
  <si>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</si>
  <si>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</si>
  <si>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</si>
  <si>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</si>
  <si>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</si>
  <si>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</si>
  <si>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</si>
  <si>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</si>
  <si>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</si>
  <si>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</si>
  <si>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</si>
  <si>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</si>
  <si>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</si>
  <si>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</si>
  <si>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</si>
  <si>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</si>
  <si>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</si>
  <si>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</si>
  <si>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</si>
  <si>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</si>
  <si>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</si>
  <si>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</si>
  <si>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</si>
  <si>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</si>
  <si>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</si>
  <si>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</si>
  <si>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</si>
  <si>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</si>
  <si>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</si>
  <si>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</si>
  <si>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</si>
  <si>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</si>
  <si>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</si>
  <si>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</si>
  <si>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</si>
  <si>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</si>
  <si>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</si>
  <si>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</si>
  <si>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</si>
  <si>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</si>
  <si>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</si>
  <si>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</si>
  <si>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</si>
  <si>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</si>
  <si>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</si>
  <si>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</si>
  <si>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</si>
  <si>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</si>
  <si>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</si>
  <si>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</si>
  <si>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</si>
  <si>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</si>
  <si>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</si>
  <si>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</si>
  <si>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</si>
  <si>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</si>
  <si>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</si>
  <si>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</si>
  <si>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</si>
  <si>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</si>
  <si>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</si>
  <si>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</si>
  <si>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</si>
  <si>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</si>
  <si>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</si>
  <si>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</si>
  <si>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</si>
  <si>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</si>
  <si>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</si>
  <si>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</si>
  <si>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</si>
  <si>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</si>
  <si>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</si>
  <si>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</si>
  <si>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</si>
  <si>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</si>
  <si>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</si>
  <si>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</si>
  <si>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</si>
  <si>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</si>
  <si>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</si>
  <si>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</si>
  <si>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</si>
  <si>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</si>
  <si>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</si>
  <si>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</si>
  <si>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</si>
  <si>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</si>
  <si>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</si>
  <si>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</si>
  <si>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</si>
  <si>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</si>
  <si>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</si>
  <si>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</si>
  <si>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</si>
  <si>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</si>
  <si>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</si>
  <si>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</si>
  <si>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</si>
  <si>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</si>
  <si>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</si>
  <si>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</si>
  <si>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</si>
  <si>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</si>
  <si>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</si>
  <si>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</si>
  <si>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</si>
  <si>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</si>
  <si>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</si>
  <si>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</si>
  <si>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</si>
  <si>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</si>
  <si>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</si>
  <si>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</si>
  <si>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</si>
  <si>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</si>
  <si>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</si>
  <si>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</si>
  <si>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</si>
  <si>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</si>
  <si>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</si>
  <si>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</si>
  <si>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</si>
  <si>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</si>
  <si>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</si>
  <si>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</si>
  <si>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</si>
  <si>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</si>
  <si>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</si>
  <si>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</si>
  <si>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</si>
  <si>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</si>
  <si>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</si>
  <si>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</si>
  <si>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</si>
  <si>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</si>
  <si>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</si>
  <si>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</si>
  <si>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</si>
  <si>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</si>
  <si>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</si>
  <si>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</si>
  <si>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</si>
  <si>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</si>
  <si>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</si>
  <si>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</si>
  <si>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</si>
  <si>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</si>
  <si>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</si>
  <si>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</si>
  <si>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</si>
  <si>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</si>
  <si>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</si>
  <si>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</si>
  <si>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</si>
  <si>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</si>
  <si>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</si>
  <si>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</si>
  <si>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</si>
  <si>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</si>
  <si>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</si>
  <si>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</si>
  <si>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</si>
  <si>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</si>
  <si>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</si>
  <si>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</si>
  <si>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</si>
  <si>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</si>
  <si>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</si>
  <si>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</si>
  <si>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Price 3</t>
  </si>
  <si>
    <t xml:space="preserve">Concession </t>
  </si>
  <si>
    <t>PREVIEW SUBTOTAL</t>
  </si>
  <si>
    <t>MATINEE SUBTOTAL</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</si>
  <si>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</si>
  <si>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</si>
  <si>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</si>
  <si>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</si>
  <si>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</si>
  <si>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</si>
  <si>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</si>
  <si>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</si>
  <si>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</si>
  <si>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</si>
  <si>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</si>
  <si>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</si>
  <si>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</si>
  <si>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</si>
  <si>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</si>
  <si>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</si>
  <si>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</si>
  <si>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</si>
  <si>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</si>
  <si>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</si>
  <si>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</si>
  <si>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 xml:space="preserve">Hull Truck Hire </t>
  </si>
  <si>
    <t>ACTUAL COST TBC</t>
  </si>
  <si>
    <t>General marketing holding budget</t>
  </si>
  <si>
    <t>WATERSON CARTHY CONCERT</t>
  </si>
  <si>
    <t>BRITISH ALT FOLK CONCERT</t>
  </si>
  <si>
    <t>STUDIO CONCERT</t>
  </si>
  <si>
    <t>SIERRE LEONE / FREETOWN CONCERT</t>
  </si>
  <si>
    <t>C420</t>
  </si>
  <si>
    <t>Radio 3 Folk Festival</t>
  </si>
  <si>
    <t>Handed over to Truck</t>
  </si>
  <si>
    <t>Tfr to Truck</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</si>
</sst>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4">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6" fontId="0" fillId="6" borderId="2" xfId="1"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v>
          </cell>
          <cell r="B14" t="str">
            <v>ZK015</v>
          </cell>
          <cell r="C14">
            <v>0</v>
          </cell>
          <cell r="D14">
            <v>0</v>
          </cell>
          <cell r="E14">
            <v>0</v>
          </cell>
          <cell r="F14">
            <v>0</v>
          </cell>
        </row>
        <row r="15">
          <cell r="A15" t="str">
            <v>ZK100.0001</v>
          </cell>
          <cell r="B15" t="str">
            <v>ZK100</v>
          </cell>
          <cell r="C15">
            <v>0</v>
          </cell>
          <cell r="D15">
            <v>0</v>
          </cell>
          <cell r="E15">
            <v>0</v>
          </cell>
          <cell r="F15">
            <v>0</v>
          </cell>
        </row>
        <row r="16">
          <cell r="A16" t="str">
            <v>ZK100.0001.0000</v>
          </cell>
          <cell r="B16" t="str">
            <v>ZK100</v>
          </cell>
          <cell r="C16">
            <v>0</v>
          </cell>
          <cell r="D16">
            <v>0</v>
          </cell>
          <cell r="E16">
            <v>0</v>
          </cell>
          <cell r="F16">
            <v>10605.86</v>
          </cell>
        </row>
        <row r="17">
          <cell r="A17" t="str">
            <v>ZK100.0008.0000</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ZK100.K006.0000</v>
          </cell>
          <cell r="B20" t="str">
            <v>ZK100</v>
          </cell>
          <cell r="C20">
            <v>0</v>
          </cell>
          <cell r="D20">
            <v>0</v>
          </cell>
          <cell r="E20">
            <v>0</v>
          </cell>
          <cell r="F20">
            <v>0</v>
          </cell>
        </row>
        <row r="21">
          <cell r="A21" t="str">
            <v>ZK100.K100.C390</v>
          </cell>
          <cell r="B21" t="str">
            <v>ZK100</v>
          </cell>
          <cell r="C21">
            <v>0</v>
          </cell>
          <cell r="D21">
            <v>0</v>
          </cell>
          <cell r="E21">
            <v>0</v>
          </cell>
          <cell r="F21">
            <v>0</v>
          </cell>
        </row>
        <row r="22">
          <cell r="A22" t="str">
            <v>ZK100.K102.0000</v>
          </cell>
          <cell r="B22" t="str">
            <v>ZK100</v>
          </cell>
          <cell r="C22">
            <v>0</v>
          </cell>
          <cell r="D22">
            <v>0</v>
          </cell>
          <cell r="E22">
            <v>0</v>
          </cell>
          <cell r="F22">
            <v>0</v>
          </cell>
        </row>
        <row r="23">
          <cell r="A23" t="str">
            <v>ZK100.K104.0000</v>
          </cell>
          <cell r="B23" t="str">
            <v>ZK100</v>
          </cell>
          <cell r="C23">
            <v>0</v>
          </cell>
          <cell r="D23">
            <v>6521.7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0.08</v>
          </cell>
          <cell r="E26">
            <v>0</v>
          </cell>
          <cell r="F26">
            <v>0</v>
          </cell>
        </row>
        <row r="27">
          <cell r="A27" t="str">
            <v>ZK100.K115.I001</v>
          </cell>
          <cell r="B27" t="str">
            <v>ZK100</v>
          </cell>
          <cell r="C27">
            <v>0</v>
          </cell>
          <cell r="D27">
            <v>0</v>
          </cell>
          <cell r="E27">
            <v>-0.65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-0.33</v>
          </cell>
          <cell r="E29">
            <v>0</v>
          </cell>
          <cell r="F29">
            <v>0</v>
          </cell>
        </row>
        <row r="30">
          <cell r="A30" t="str">
            <v>ZK100.K116.C140</v>
          </cell>
          <cell r="B30" t="str">
            <v>ZK100</v>
          </cell>
          <cell r="C30">
            <v>0</v>
          </cell>
          <cell r="D30">
            <v>0</v>
          </cell>
          <cell r="E30">
            <v>-0.5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-0.05</v>
          </cell>
          <cell r="F33">
            <v>0</v>
          </cell>
        </row>
        <row r="34">
          <cell r="A34" t="str">
            <v>ZK100.K120.I001</v>
          </cell>
          <cell r="B34" t="str">
            <v>ZK100</v>
          </cell>
          <cell r="C34">
            <v>0</v>
          </cell>
          <cell r="D34">
            <v>0</v>
          </cell>
          <cell r="E34">
            <v>-0.53</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ZK100.K146.0000</v>
          </cell>
          <cell r="B40" t="str">
            <v>ZK100</v>
          </cell>
          <cell r="C40">
            <v>0</v>
          </cell>
          <cell r="D40">
            <v>57.99</v>
          </cell>
          <cell r="E40">
            <v>0</v>
          </cell>
          <cell r="F40">
            <v>0</v>
          </cell>
        </row>
        <row r="41">
          <cell r="A41" t="str">
            <v>ZK100.K170.C390</v>
          </cell>
          <cell r="B41" t="str">
            <v>ZK100</v>
          </cell>
          <cell r="C41">
            <v>0</v>
          </cell>
          <cell r="D41">
            <v>0</v>
          </cell>
          <cell r="E41">
            <v>0</v>
          </cell>
          <cell r="F41">
            <v>0</v>
          </cell>
        </row>
        <row r="42">
          <cell r="A42" t="str">
            <v>ZK100.K176.C140</v>
          </cell>
          <cell r="B42" t="str">
            <v>ZK100</v>
          </cell>
          <cell r="C42">
            <v>0</v>
          </cell>
          <cell r="D42">
            <v>10</v>
          </cell>
          <cell r="E42">
            <v>-10</v>
          </cell>
          <cell r="F42">
            <v>0</v>
          </cell>
        </row>
        <row r="43">
          <cell r="A43" t="str">
            <v>ZK100.K200.0000</v>
          </cell>
          <cell r="B43" t="str">
            <v>ZK100</v>
          </cell>
          <cell r="C43">
            <v>0</v>
          </cell>
          <cell r="D43">
            <v>86388</v>
          </cell>
          <cell r="E43">
            <v>14000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0</v>
          </cell>
          <cell r="F45">
            <v>0</v>
          </cell>
        </row>
        <row r="46">
          <cell r="A46" t="str">
            <v>ZK100.K201.I001</v>
          </cell>
          <cell r="B46" t="str">
            <v>ZK100</v>
          </cell>
          <cell r="C46">
            <v>0</v>
          </cell>
          <cell r="D46">
            <v>0</v>
          </cell>
          <cell r="E46">
            <v>200</v>
          </cell>
          <cell r="F46">
            <v>0</v>
          </cell>
        </row>
        <row r="47">
          <cell r="A47" t="str">
            <v>ZK100.K202.0000</v>
          </cell>
          <cell r="B47" t="str">
            <v>ZK100</v>
          </cell>
          <cell r="C47">
            <v>0</v>
          </cell>
          <cell r="D47">
            <v>27883.5</v>
          </cell>
          <cell r="E47">
            <v>0</v>
          </cell>
          <cell r="F47">
            <v>0</v>
          </cell>
        </row>
        <row r="48">
          <cell r="A48" t="str">
            <v>ZK100.K203.0000</v>
          </cell>
          <cell r="B48" t="str">
            <v>ZK100</v>
          </cell>
          <cell r="C48">
            <v>0</v>
          </cell>
          <cell r="D48">
            <v>300.57</v>
          </cell>
          <cell r="E48">
            <v>0</v>
          </cell>
          <cell r="F48">
            <v>0</v>
          </cell>
        </row>
        <row r="49">
          <cell r="A49" t="str">
            <v>ZK100.K203.I001</v>
          </cell>
          <cell r="B49" t="str">
            <v>ZK100</v>
          </cell>
          <cell r="C49">
            <v>0</v>
          </cell>
          <cell r="D49">
            <v>0</v>
          </cell>
          <cell r="E49">
            <v>-0.24</v>
          </cell>
          <cell r="F49">
            <v>0</v>
          </cell>
        </row>
        <row r="50">
          <cell r="A50" t="str">
            <v>ZK100.K244.C390</v>
          </cell>
          <cell r="B50" t="str">
            <v>ZK100</v>
          </cell>
          <cell r="C50">
            <v>0</v>
          </cell>
          <cell r="D50">
            <v>0</v>
          </cell>
          <cell r="E50">
            <v>0</v>
          </cell>
          <cell r="F50">
            <v>0</v>
          </cell>
        </row>
        <row r="51">
          <cell r="A51" t="str">
            <v>ZK100.K270.C390</v>
          </cell>
          <cell r="B51" t="str">
            <v>ZK100</v>
          </cell>
          <cell r="C51">
            <v>0</v>
          </cell>
          <cell r="D51">
            <v>0</v>
          </cell>
          <cell r="E51">
            <v>0</v>
          </cell>
          <cell r="F51">
            <v>0</v>
          </cell>
        </row>
        <row r="52">
          <cell r="A52" t="str">
            <v>ZK100.K304.0000</v>
          </cell>
          <cell r="B52" t="str">
            <v>ZK100</v>
          </cell>
          <cell r="C52">
            <v>0</v>
          </cell>
          <cell r="D52">
            <v>-3669</v>
          </cell>
          <cell r="E52">
            <v>0</v>
          </cell>
          <cell r="F52">
            <v>0</v>
          </cell>
        </row>
        <row r="53">
          <cell r="A53" t="str">
            <v>ZK100.K304.C009</v>
          </cell>
          <cell r="B53" t="str">
            <v>ZK100</v>
          </cell>
          <cell r="C53">
            <v>0</v>
          </cell>
          <cell r="D53">
            <v>3669</v>
          </cell>
          <cell r="E53">
            <v>0</v>
          </cell>
          <cell r="F53">
            <v>0</v>
          </cell>
        </row>
        <row r="54">
          <cell r="A54" t="str">
            <v>ZK101.K115.I001</v>
          </cell>
          <cell r="B54" t="str">
            <v>ZK101</v>
          </cell>
          <cell r="C54">
            <v>0</v>
          </cell>
          <cell r="D54">
            <v>0</v>
          </cell>
          <cell r="E54">
            <v>-0.04</v>
          </cell>
          <cell r="F54">
            <v>0</v>
          </cell>
        </row>
        <row r="55">
          <cell r="A55" t="str">
            <v>ZK101.K116.C350</v>
          </cell>
          <cell r="B55" t="str">
            <v>ZK101</v>
          </cell>
          <cell r="C55">
            <v>0</v>
          </cell>
          <cell r="D55">
            <v>0</v>
          </cell>
          <cell r="E55">
            <v>64.17</v>
          </cell>
          <cell r="F55">
            <v>0</v>
          </cell>
        </row>
        <row r="56">
          <cell r="A56" t="str">
            <v>ZK101.K200.C009</v>
          </cell>
          <cell r="B56" t="str">
            <v>ZK101</v>
          </cell>
          <cell r="C56">
            <v>0</v>
          </cell>
          <cell r="D56">
            <v>0</v>
          </cell>
          <cell r="E56">
            <v>53100</v>
          </cell>
          <cell r="F56">
            <v>0</v>
          </cell>
        </row>
        <row r="57">
          <cell r="A57" t="str">
            <v>ZK101.K200.C142</v>
          </cell>
          <cell r="B57" t="str">
            <v>ZK101</v>
          </cell>
          <cell r="C57">
            <v>0</v>
          </cell>
          <cell r="D57">
            <v>3800</v>
          </cell>
          <cell r="E57">
            <v>0</v>
          </cell>
          <cell r="F57">
            <v>0</v>
          </cell>
        </row>
        <row r="58">
          <cell r="A58" t="str">
            <v>ZK101.K200.C143</v>
          </cell>
          <cell r="B58" t="str">
            <v>ZK101</v>
          </cell>
          <cell r="C58">
            <v>0</v>
          </cell>
          <cell r="D58">
            <v>0</v>
          </cell>
          <cell r="E58">
            <v>7000</v>
          </cell>
          <cell r="F58">
            <v>0</v>
          </cell>
        </row>
        <row r="59">
          <cell r="A59" t="str">
            <v>ZK101.K200.C395</v>
          </cell>
          <cell r="B59" t="str">
            <v>ZK101</v>
          </cell>
          <cell r="C59">
            <v>0</v>
          </cell>
          <cell r="D59">
            <v>0</v>
          </cell>
          <cell r="E59">
            <v>20600</v>
          </cell>
          <cell r="F59">
            <v>0</v>
          </cell>
        </row>
        <row r="60">
          <cell r="A60" t="str">
            <v>ZK101.K200.C435</v>
          </cell>
          <cell r="B60" t="str">
            <v>ZK101</v>
          </cell>
          <cell r="C60">
            <v>0</v>
          </cell>
          <cell r="D60">
            <v>0</v>
          </cell>
          <cell r="E60">
            <v>7000</v>
          </cell>
          <cell r="F60">
            <v>0</v>
          </cell>
        </row>
        <row r="61">
          <cell r="A61" t="str">
            <v>ZK101.K200.C810</v>
          </cell>
          <cell r="B61" t="str">
            <v>ZK101</v>
          </cell>
          <cell r="C61">
            <v>0</v>
          </cell>
          <cell r="D61">
            <v>0</v>
          </cell>
          <cell r="E61">
            <v>5000</v>
          </cell>
          <cell r="F61">
            <v>0</v>
          </cell>
        </row>
        <row r="62">
          <cell r="A62" t="str">
            <v>ZK101.K201.C141</v>
          </cell>
          <cell r="B62" t="str">
            <v>ZK101</v>
          </cell>
          <cell r="C62">
            <v>0</v>
          </cell>
          <cell r="D62">
            <v>0</v>
          </cell>
          <cell r="E62">
            <v>600</v>
          </cell>
          <cell r="F62">
            <v>0</v>
          </cell>
        </row>
        <row r="63">
          <cell r="A63" t="str">
            <v>ZK101.K207.C020</v>
          </cell>
          <cell r="B63" t="str">
            <v>ZK101</v>
          </cell>
          <cell r="C63">
            <v>0</v>
          </cell>
          <cell r="D63">
            <v>0</v>
          </cell>
          <cell r="E63">
            <v>94509.47</v>
          </cell>
          <cell r="F63">
            <v>99980.7</v>
          </cell>
        </row>
        <row r="64">
          <cell r="A64" t="str">
            <v>ZK101.K207.C141</v>
          </cell>
          <cell r="B64" t="str">
            <v>ZK101</v>
          </cell>
          <cell r="C64">
            <v>0</v>
          </cell>
          <cell r="D64">
            <v>0</v>
          </cell>
          <cell r="E64">
            <v>4195</v>
          </cell>
          <cell r="F64">
            <v>0</v>
          </cell>
        </row>
        <row r="65">
          <cell r="A65" t="str">
            <v>ZK101.K207.C200</v>
          </cell>
          <cell r="B65" t="str">
            <v>ZK101</v>
          </cell>
          <cell r="C65">
            <v>0</v>
          </cell>
          <cell r="D65">
            <v>0</v>
          </cell>
          <cell r="E65">
            <v>210703</v>
          </cell>
          <cell r="F65">
            <v>0</v>
          </cell>
        </row>
        <row r="66">
          <cell r="A66" t="str">
            <v>ZK101.K207.C430</v>
          </cell>
          <cell r="B66" t="str">
            <v>ZK101</v>
          </cell>
          <cell r="C66">
            <v>0</v>
          </cell>
          <cell r="D66">
            <v>0</v>
          </cell>
          <cell r="E66">
            <v>42.4</v>
          </cell>
          <cell r="F66">
            <v>0</v>
          </cell>
        </row>
        <row r="67">
          <cell r="A67" t="str">
            <v>ZK101.K207.C505</v>
          </cell>
          <cell r="B67" t="str">
            <v>ZK101</v>
          </cell>
          <cell r="C67">
            <v>0</v>
          </cell>
          <cell r="D67">
            <v>0</v>
          </cell>
          <cell r="E67">
            <v>14000</v>
          </cell>
          <cell r="F67">
            <v>6000</v>
          </cell>
        </row>
        <row r="68">
          <cell r="A68" t="str">
            <v>ZK101.K207.C525</v>
          </cell>
          <cell r="B68" t="str">
            <v>ZK101</v>
          </cell>
          <cell r="C68">
            <v>0</v>
          </cell>
          <cell r="D68">
            <v>0</v>
          </cell>
          <cell r="E68">
            <v>8400</v>
          </cell>
          <cell r="F68">
            <v>0</v>
          </cell>
        </row>
        <row r="69">
          <cell r="A69" t="str">
            <v>ZK101.K207.C545</v>
          </cell>
          <cell r="B69" t="str">
            <v>ZK101</v>
          </cell>
          <cell r="C69">
            <v>0</v>
          </cell>
          <cell r="D69">
            <v>0</v>
          </cell>
          <cell r="E69">
            <v>0</v>
          </cell>
          <cell r="F69">
            <v>7000</v>
          </cell>
        </row>
        <row r="70">
          <cell r="A70" t="str">
            <v>ZK101.K207.C900</v>
          </cell>
          <cell r="B70" t="str">
            <v>ZK101</v>
          </cell>
          <cell r="C70">
            <v>0</v>
          </cell>
          <cell r="D70">
            <v>0</v>
          </cell>
          <cell r="E70">
            <v>1991.36</v>
          </cell>
          <cell r="F70">
            <v>0</v>
          </cell>
        </row>
        <row r="71">
          <cell r="A71" t="str">
            <v>ZK101.K207.I002</v>
          </cell>
          <cell r="B71" t="str">
            <v>ZK101</v>
          </cell>
          <cell r="C71">
            <v>0</v>
          </cell>
          <cell r="D71">
            <v>0</v>
          </cell>
          <cell r="E71">
            <v>18933.72</v>
          </cell>
          <cell r="F71">
            <v>0</v>
          </cell>
        </row>
        <row r="72">
          <cell r="A72" t="str">
            <v>ZK101.K208.C019</v>
          </cell>
          <cell r="B72" t="str">
            <v>ZK101</v>
          </cell>
          <cell r="C72">
            <v>0</v>
          </cell>
          <cell r="D72">
            <v>0</v>
          </cell>
          <cell r="E72">
            <v>5000</v>
          </cell>
          <cell r="F72">
            <v>0</v>
          </cell>
        </row>
        <row r="73">
          <cell r="A73" t="str">
            <v>ZK101.K208.C400</v>
          </cell>
          <cell r="B73" t="str">
            <v>ZK101</v>
          </cell>
          <cell r="C73">
            <v>0</v>
          </cell>
          <cell r="D73">
            <v>0</v>
          </cell>
          <cell r="E73">
            <v>4000</v>
          </cell>
          <cell r="F73">
            <v>0</v>
          </cell>
        </row>
        <row r="74">
          <cell r="A74" t="str">
            <v>ZK101.K208.C430</v>
          </cell>
          <cell r="B74" t="str">
            <v>ZK101</v>
          </cell>
          <cell r="C74">
            <v>0</v>
          </cell>
          <cell r="D74">
            <v>0</v>
          </cell>
          <cell r="E74">
            <v>51837.5</v>
          </cell>
          <cell r="F74">
            <v>42412.5</v>
          </cell>
        </row>
        <row r="75">
          <cell r="A75" t="str">
            <v>ZK101.K208.C500</v>
          </cell>
          <cell r="B75" t="str">
            <v>ZK101</v>
          </cell>
          <cell r="C75">
            <v>0</v>
          </cell>
          <cell r="D75">
            <v>0</v>
          </cell>
          <cell r="E75">
            <v>65000</v>
          </cell>
          <cell r="F75">
            <v>36943</v>
          </cell>
        </row>
        <row r="76">
          <cell r="A76" t="str">
            <v>ZK101.K208.I002</v>
          </cell>
          <cell r="B76" t="str">
            <v>ZK101</v>
          </cell>
          <cell r="C76">
            <v>0</v>
          </cell>
          <cell r="D76">
            <v>0</v>
          </cell>
          <cell r="E76">
            <v>18658.5</v>
          </cell>
          <cell r="F76">
            <v>0</v>
          </cell>
        </row>
        <row r="77">
          <cell r="A77" t="str">
            <v>ZK101.K209.C060</v>
          </cell>
          <cell r="B77" t="str">
            <v>ZK101</v>
          </cell>
          <cell r="C77">
            <v>0</v>
          </cell>
          <cell r="D77">
            <v>0</v>
          </cell>
          <cell r="E77">
            <v>220000</v>
          </cell>
          <cell r="F77">
            <v>460000</v>
          </cell>
        </row>
        <row r="78">
          <cell r="A78" t="str">
            <v>ZK101.K209.I002</v>
          </cell>
          <cell r="B78" t="str">
            <v>ZK101</v>
          </cell>
          <cell r="C78">
            <v>0</v>
          </cell>
          <cell r="D78">
            <v>0</v>
          </cell>
          <cell r="E78">
            <v>18831</v>
          </cell>
          <cell r="F78">
            <v>0</v>
          </cell>
        </row>
        <row r="79">
          <cell r="A79" t="str">
            <v>ZK101.K210.C810</v>
          </cell>
          <cell r="B79" t="str">
            <v>ZK101</v>
          </cell>
          <cell r="C79">
            <v>0</v>
          </cell>
          <cell r="D79">
            <v>0</v>
          </cell>
          <cell r="E79">
            <v>7740</v>
          </cell>
          <cell r="F79">
            <v>859</v>
          </cell>
        </row>
        <row r="80">
          <cell r="A80" t="str">
            <v>ZK101.K210.I002</v>
          </cell>
          <cell r="B80" t="str">
            <v>ZK101</v>
          </cell>
          <cell r="C80">
            <v>0</v>
          </cell>
          <cell r="D80">
            <v>0</v>
          </cell>
          <cell r="E80">
            <v>17687</v>
          </cell>
          <cell r="F80">
            <v>0</v>
          </cell>
        </row>
        <row r="81">
          <cell r="A81" t="str">
            <v>ZK101.K211.I002</v>
          </cell>
          <cell r="B81" t="str">
            <v>ZK101</v>
          </cell>
          <cell r="C81">
            <v>0</v>
          </cell>
          <cell r="D81">
            <v>0</v>
          </cell>
          <cell r="E81">
            <v>19486.57</v>
          </cell>
          <cell r="F81">
            <v>0</v>
          </cell>
        </row>
        <row r="82">
          <cell r="A82" t="str">
            <v>ZK101.K212.C300</v>
          </cell>
          <cell r="B82" t="str">
            <v>ZK101</v>
          </cell>
          <cell r="C82">
            <v>0</v>
          </cell>
          <cell r="D82">
            <v>0</v>
          </cell>
          <cell r="E82">
            <v>25000</v>
          </cell>
          <cell r="F82">
            <v>25000</v>
          </cell>
        </row>
        <row r="83">
          <cell r="A83" t="str">
            <v>ZK101.K212.I002</v>
          </cell>
          <cell r="B83" t="str">
            <v>ZK101</v>
          </cell>
          <cell r="C83">
            <v>0</v>
          </cell>
          <cell r="D83">
            <v>0</v>
          </cell>
          <cell r="E83">
            <v>18130</v>
          </cell>
          <cell r="F83">
            <v>0</v>
          </cell>
        </row>
        <row r="84">
          <cell r="A84" t="str">
            <v>ZK101.K213.C260</v>
          </cell>
          <cell r="B84" t="str">
            <v>ZK101</v>
          </cell>
          <cell r="C84">
            <v>0</v>
          </cell>
          <cell r="D84">
            <v>0</v>
          </cell>
          <cell r="E84">
            <v>17500</v>
          </cell>
          <cell r="F84">
            <v>17500</v>
          </cell>
        </row>
        <row r="85">
          <cell r="A85" t="str">
            <v>ZK101.K213.I002</v>
          </cell>
          <cell r="B85" t="str">
            <v>ZK101</v>
          </cell>
          <cell r="C85">
            <v>0</v>
          </cell>
          <cell r="D85">
            <v>0</v>
          </cell>
          <cell r="E85">
            <v>17075.3</v>
          </cell>
          <cell r="F85">
            <v>1897.9000000000015</v>
          </cell>
        </row>
        <row r="86">
          <cell r="A86" t="str">
            <v>ZK101.K214.C272</v>
          </cell>
          <cell r="B86" t="str">
            <v>ZK101</v>
          </cell>
          <cell r="C86">
            <v>0</v>
          </cell>
          <cell r="D86">
            <v>0</v>
          </cell>
          <cell r="E86">
            <v>0</v>
          </cell>
          <cell r="F86">
            <v>49.5</v>
          </cell>
        </row>
        <row r="87">
          <cell r="A87" t="str">
            <v>ZK101.K216.C350</v>
          </cell>
          <cell r="B87" t="str">
            <v>ZK101</v>
          </cell>
          <cell r="C87">
            <v>0</v>
          </cell>
          <cell r="D87">
            <v>0</v>
          </cell>
          <cell r="E87">
            <v>0</v>
          </cell>
          <cell r="F87">
            <v>102000</v>
          </cell>
        </row>
        <row r="88">
          <cell r="A88" t="str">
            <v>ZK101.K216.C360</v>
          </cell>
          <cell r="B88" t="str">
            <v>ZK101</v>
          </cell>
          <cell r="C88">
            <v>0</v>
          </cell>
          <cell r="D88">
            <v>0</v>
          </cell>
          <cell r="E88">
            <v>22076.080000000002</v>
          </cell>
          <cell r="F88">
            <v>350000</v>
          </cell>
        </row>
        <row r="89">
          <cell r="A89" t="str">
            <v>ZK101.K217.C019</v>
          </cell>
          <cell r="B89" t="str">
            <v>ZK101</v>
          </cell>
          <cell r="C89">
            <v>0</v>
          </cell>
          <cell r="D89">
            <v>0</v>
          </cell>
          <cell r="E89">
            <v>9600</v>
          </cell>
          <cell r="F89">
            <v>0</v>
          </cell>
        </row>
        <row r="90">
          <cell r="A90" t="str">
            <v>ZK101.K218.C560</v>
          </cell>
          <cell r="B90" t="str">
            <v>ZK101</v>
          </cell>
          <cell r="C90">
            <v>0</v>
          </cell>
          <cell r="D90">
            <v>0</v>
          </cell>
          <cell r="E90">
            <v>7000</v>
          </cell>
          <cell r="F90">
            <v>3000</v>
          </cell>
        </row>
        <row r="91">
          <cell r="A91" t="str">
            <v>ZK101.K219.C810</v>
          </cell>
          <cell r="B91" t="str">
            <v>ZK101</v>
          </cell>
          <cell r="C91">
            <v>0</v>
          </cell>
          <cell r="D91">
            <v>0</v>
          </cell>
          <cell r="E91">
            <v>17.5</v>
          </cell>
          <cell r="F91">
            <v>0</v>
          </cell>
        </row>
        <row r="92">
          <cell r="A92" t="str">
            <v>ZK102.K100.C400</v>
          </cell>
          <cell r="B92" t="str">
            <v>ZK102</v>
          </cell>
          <cell r="C92">
            <v>0</v>
          </cell>
          <cell r="D92">
            <v>0</v>
          </cell>
          <cell r="E92">
            <v>185</v>
          </cell>
          <cell r="F92">
            <v>0</v>
          </cell>
        </row>
        <row r="93">
          <cell r="A93" t="str">
            <v>ZK102.K114.C320</v>
          </cell>
          <cell r="B93" t="str">
            <v>ZK102</v>
          </cell>
          <cell r="C93">
            <v>0</v>
          </cell>
          <cell r="D93">
            <v>0</v>
          </cell>
          <cell r="E93">
            <v>55.46</v>
          </cell>
          <cell r="F93">
            <v>0</v>
          </cell>
        </row>
        <row r="94">
          <cell r="A94" t="str">
            <v>ZK102.K115.0000</v>
          </cell>
          <cell r="B94" t="str">
            <v>ZK102</v>
          </cell>
          <cell r="C94">
            <v>0</v>
          </cell>
          <cell r="D94">
            <v>140.6</v>
          </cell>
          <cell r="E94">
            <v>0</v>
          </cell>
          <cell r="F94">
            <v>0</v>
          </cell>
        </row>
        <row r="95">
          <cell r="A95" t="str">
            <v>ZK102.K115.C009</v>
          </cell>
          <cell r="B95" t="str">
            <v>ZK102</v>
          </cell>
          <cell r="C95">
            <v>0</v>
          </cell>
          <cell r="D95">
            <v>0</v>
          </cell>
          <cell r="E95">
            <v>14.89</v>
          </cell>
          <cell r="F95">
            <v>0</v>
          </cell>
        </row>
        <row r="96">
          <cell r="A96" t="str">
            <v>ZK102.K115.C019</v>
          </cell>
          <cell r="B96" t="str">
            <v>ZK102</v>
          </cell>
          <cell r="C96">
            <v>0</v>
          </cell>
          <cell r="D96">
            <v>0</v>
          </cell>
          <cell r="E96">
            <v>33.49</v>
          </cell>
          <cell r="F96">
            <v>0</v>
          </cell>
        </row>
        <row r="97">
          <cell r="A97" t="str">
            <v>ZK102.K115.C020</v>
          </cell>
          <cell r="B97" t="str">
            <v>ZK102</v>
          </cell>
          <cell r="C97">
            <v>0</v>
          </cell>
          <cell r="D97">
            <v>154</v>
          </cell>
          <cell r="E97">
            <v>1633.08</v>
          </cell>
          <cell r="F97">
            <v>0</v>
          </cell>
        </row>
        <row r="98">
          <cell r="A98" t="str">
            <v>ZK102.K115.C030</v>
          </cell>
          <cell r="B98" t="str">
            <v>ZK102</v>
          </cell>
          <cell r="C98">
            <v>0</v>
          </cell>
          <cell r="D98">
            <v>0</v>
          </cell>
          <cell r="E98">
            <v>0.54</v>
          </cell>
          <cell r="F98">
            <v>0</v>
          </cell>
        </row>
        <row r="99">
          <cell r="A99" t="str">
            <v>ZK102.K115.C031</v>
          </cell>
          <cell r="B99" t="str">
            <v>ZK102</v>
          </cell>
          <cell r="C99">
            <v>0</v>
          </cell>
          <cell r="D99">
            <v>0</v>
          </cell>
          <cell r="E99">
            <v>626</v>
          </cell>
          <cell r="F99">
            <v>0</v>
          </cell>
        </row>
        <row r="100">
          <cell r="A100" t="str">
            <v>ZK102.K115.C070</v>
          </cell>
          <cell r="B100" t="str">
            <v>ZK102</v>
          </cell>
          <cell r="C100">
            <v>0</v>
          </cell>
          <cell r="D100">
            <v>0</v>
          </cell>
          <cell r="E100">
            <v>232.93</v>
          </cell>
          <cell r="F100">
            <v>0</v>
          </cell>
        </row>
        <row r="101">
          <cell r="A101" t="str">
            <v>ZK102.K115.C080</v>
          </cell>
          <cell r="B101" t="str">
            <v>ZK102</v>
          </cell>
          <cell r="C101">
            <v>0</v>
          </cell>
          <cell r="D101">
            <v>0</v>
          </cell>
          <cell r="E101">
            <v>465</v>
          </cell>
          <cell r="F101">
            <v>0</v>
          </cell>
        </row>
        <row r="102">
          <cell r="A102" t="str">
            <v>ZK102.K115.C100</v>
          </cell>
          <cell r="B102" t="str">
            <v>ZK102</v>
          </cell>
          <cell r="C102">
            <v>0</v>
          </cell>
          <cell r="D102">
            <v>0</v>
          </cell>
          <cell r="E102">
            <v>497.64</v>
          </cell>
          <cell r="F102">
            <v>0</v>
          </cell>
        </row>
        <row r="103">
          <cell r="A103" t="str">
            <v>ZK102.K115.C140</v>
          </cell>
          <cell r="B103" t="str">
            <v>ZK102</v>
          </cell>
          <cell r="C103">
            <v>0</v>
          </cell>
          <cell r="D103">
            <v>436.54</v>
          </cell>
          <cell r="E103">
            <v>0</v>
          </cell>
          <cell r="F103">
            <v>7.7100000000000364</v>
          </cell>
        </row>
        <row r="104">
          <cell r="A104" t="str">
            <v>ZK102.K115.C181</v>
          </cell>
          <cell r="B104" t="str">
            <v>ZK102</v>
          </cell>
          <cell r="C104">
            <v>0</v>
          </cell>
          <cell r="D104">
            <v>0</v>
          </cell>
          <cell r="E104">
            <v>16.8</v>
          </cell>
          <cell r="F104">
            <v>0</v>
          </cell>
        </row>
        <row r="105">
          <cell r="A105" t="str">
            <v>ZK102.K115.C230</v>
          </cell>
          <cell r="B105" t="str">
            <v>ZK102</v>
          </cell>
          <cell r="C105">
            <v>0</v>
          </cell>
          <cell r="D105">
            <v>0</v>
          </cell>
          <cell r="E105">
            <v>717.74</v>
          </cell>
          <cell r="F105">
            <v>0</v>
          </cell>
        </row>
        <row r="106">
          <cell r="A106" t="str">
            <v>ZK102.K115.C300</v>
          </cell>
          <cell r="B106" t="str">
            <v>ZK102</v>
          </cell>
          <cell r="C106">
            <v>0</v>
          </cell>
          <cell r="D106">
            <v>8.9</v>
          </cell>
          <cell r="E106">
            <v>676.28</v>
          </cell>
          <cell r="F106">
            <v>0</v>
          </cell>
        </row>
        <row r="107">
          <cell r="A107" t="str">
            <v>ZK102.K115.C301</v>
          </cell>
          <cell r="B107" t="str">
            <v>ZK102</v>
          </cell>
          <cell r="C107">
            <v>0</v>
          </cell>
          <cell r="D107">
            <v>0</v>
          </cell>
          <cell r="E107">
            <v>38</v>
          </cell>
          <cell r="F107">
            <v>0</v>
          </cell>
        </row>
        <row r="108">
          <cell r="A108" t="str">
            <v>ZK102.K115.C320</v>
          </cell>
          <cell r="B108" t="str">
            <v>ZK102</v>
          </cell>
          <cell r="C108">
            <v>0</v>
          </cell>
          <cell r="D108">
            <v>0</v>
          </cell>
          <cell r="E108">
            <v>150.16999999999999</v>
          </cell>
          <cell r="F108">
            <v>0</v>
          </cell>
        </row>
        <row r="109">
          <cell r="A109" t="str">
            <v>ZK102.K115.C350</v>
          </cell>
          <cell r="B109" t="str">
            <v>ZK102</v>
          </cell>
          <cell r="C109">
            <v>0</v>
          </cell>
          <cell r="D109">
            <v>0</v>
          </cell>
          <cell r="E109">
            <v>207.88</v>
          </cell>
          <cell r="F109">
            <v>0</v>
          </cell>
        </row>
        <row r="110">
          <cell r="A110" t="str">
            <v>ZK102.K115.C360</v>
          </cell>
          <cell r="B110" t="str">
            <v>ZK102</v>
          </cell>
          <cell r="C110">
            <v>0</v>
          </cell>
          <cell r="D110">
            <v>0</v>
          </cell>
          <cell r="E110">
            <v>83.23</v>
          </cell>
          <cell r="F110">
            <v>0</v>
          </cell>
        </row>
        <row r="111">
          <cell r="A111" t="str">
            <v>ZK102.K115.C380</v>
          </cell>
          <cell r="B111" t="str">
            <v>ZK102</v>
          </cell>
          <cell r="C111">
            <v>0</v>
          </cell>
          <cell r="D111">
            <v>0</v>
          </cell>
          <cell r="E111">
            <v>6.17</v>
          </cell>
          <cell r="F111">
            <v>0</v>
          </cell>
        </row>
        <row r="112">
          <cell r="A112" t="str">
            <v>ZK102.K115.C390</v>
          </cell>
          <cell r="B112" t="str">
            <v>ZK102</v>
          </cell>
          <cell r="C112">
            <v>0</v>
          </cell>
          <cell r="D112">
            <v>0</v>
          </cell>
          <cell r="E112">
            <v>34.799999999999997</v>
          </cell>
          <cell r="F112">
            <v>0</v>
          </cell>
        </row>
        <row r="113">
          <cell r="A113" t="str">
            <v>ZK102.K115.C395</v>
          </cell>
          <cell r="B113" t="str">
            <v>ZK102</v>
          </cell>
          <cell r="C113">
            <v>0</v>
          </cell>
          <cell r="D113">
            <v>0</v>
          </cell>
          <cell r="E113">
            <v>0</v>
          </cell>
          <cell r="F113">
            <v>0</v>
          </cell>
        </row>
        <row r="114">
          <cell r="A114" t="str">
            <v>ZK102.K115.C396</v>
          </cell>
          <cell r="B114" t="str">
            <v>ZK102</v>
          </cell>
          <cell r="C114">
            <v>0</v>
          </cell>
          <cell r="D114">
            <v>0</v>
          </cell>
          <cell r="E114">
            <v>711.16</v>
          </cell>
          <cell r="F114">
            <v>0</v>
          </cell>
        </row>
        <row r="115">
          <cell r="A115" t="str">
            <v>ZK102.K115.C397</v>
          </cell>
          <cell r="B115" t="str">
            <v>ZK102</v>
          </cell>
          <cell r="C115">
            <v>0</v>
          </cell>
          <cell r="D115">
            <v>0</v>
          </cell>
          <cell r="E115">
            <v>15.8</v>
          </cell>
          <cell r="F115">
            <v>0</v>
          </cell>
        </row>
        <row r="116">
          <cell r="A116" t="str">
            <v>ZK102.K115.C400</v>
          </cell>
          <cell r="B116" t="str">
            <v>ZK102</v>
          </cell>
          <cell r="C116">
            <v>0</v>
          </cell>
          <cell r="D116">
            <v>0</v>
          </cell>
          <cell r="E116">
            <v>106.08</v>
          </cell>
          <cell r="F116">
            <v>0</v>
          </cell>
        </row>
        <row r="117">
          <cell r="A117" t="str">
            <v>ZK102.K115.C410</v>
          </cell>
          <cell r="B117" t="str">
            <v>ZK102</v>
          </cell>
          <cell r="C117">
            <v>0</v>
          </cell>
          <cell r="D117">
            <v>0</v>
          </cell>
          <cell r="E117">
            <v>15.7</v>
          </cell>
          <cell r="F117">
            <v>0</v>
          </cell>
        </row>
        <row r="118">
          <cell r="A118" t="str">
            <v>ZK102.K115.C435</v>
          </cell>
          <cell r="B118" t="str">
            <v>ZK102</v>
          </cell>
          <cell r="C118">
            <v>0</v>
          </cell>
          <cell r="D118">
            <v>0</v>
          </cell>
          <cell r="E118">
            <v>12.6</v>
          </cell>
          <cell r="F118">
            <v>0</v>
          </cell>
        </row>
        <row r="119">
          <cell r="A119" t="str">
            <v>ZK102.K115.C500</v>
          </cell>
          <cell r="B119" t="str">
            <v>ZK102</v>
          </cell>
          <cell r="C119">
            <v>0</v>
          </cell>
          <cell r="D119">
            <v>0</v>
          </cell>
          <cell r="E119">
            <v>149</v>
          </cell>
          <cell r="F119">
            <v>0</v>
          </cell>
        </row>
        <row r="120">
          <cell r="A120" t="str">
            <v>ZK102.K115.C810</v>
          </cell>
          <cell r="B120" t="str">
            <v>ZK102</v>
          </cell>
          <cell r="C120">
            <v>0</v>
          </cell>
          <cell r="D120">
            <v>0</v>
          </cell>
          <cell r="E120">
            <v>1152.2</v>
          </cell>
          <cell r="F120">
            <v>0</v>
          </cell>
        </row>
        <row r="121">
          <cell r="A121" t="str">
            <v>ZK102.K115.C850</v>
          </cell>
          <cell r="B121" t="str">
            <v>ZK102</v>
          </cell>
          <cell r="C121">
            <v>0</v>
          </cell>
          <cell r="D121">
            <v>0</v>
          </cell>
          <cell r="E121">
            <v>16.8</v>
          </cell>
          <cell r="F121">
            <v>0</v>
          </cell>
        </row>
        <row r="122">
          <cell r="A122" t="str">
            <v>ZK102.K115.I001</v>
          </cell>
          <cell r="B122" t="str">
            <v>ZK102</v>
          </cell>
          <cell r="C122">
            <v>0</v>
          </cell>
          <cell r="D122">
            <v>0</v>
          </cell>
          <cell r="E122">
            <v>0</v>
          </cell>
          <cell r="F122">
            <v>0</v>
          </cell>
        </row>
        <row r="123">
          <cell r="A123" t="str">
            <v>ZK102.K116.0000</v>
          </cell>
          <cell r="B123" t="str">
            <v>ZK102</v>
          </cell>
          <cell r="C123">
            <v>0</v>
          </cell>
          <cell r="D123">
            <v>78.099999999999994</v>
          </cell>
          <cell r="E123">
            <v>0</v>
          </cell>
          <cell r="F123">
            <v>0</v>
          </cell>
        </row>
        <row r="124">
          <cell r="A124" t="str">
            <v>ZK102.K116.C020</v>
          </cell>
          <cell r="B124" t="str">
            <v>ZK102</v>
          </cell>
          <cell r="C124">
            <v>0</v>
          </cell>
          <cell r="D124">
            <v>82</v>
          </cell>
          <cell r="E124">
            <v>1415.49</v>
          </cell>
          <cell r="F124">
            <v>0</v>
          </cell>
        </row>
        <row r="125">
          <cell r="A125" t="str">
            <v>ZK102.K116.C100</v>
          </cell>
          <cell r="B125" t="str">
            <v>ZK102</v>
          </cell>
          <cell r="C125">
            <v>0</v>
          </cell>
          <cell r="D125">
            <v>0</v>
          </cell>
          <cell r="E125">
            <v>911.66</v>
          </cell>
          <cell r="F125">
            <v>0</v>
          </cell>
        </row>
        <row r="126">
          <cell r="A126" t="str">
            <v>ZK102.K116.C181</v>
          </cell>
          <cell r="B126" t="str">
            <v>ZK102</v>
          </cell>
          <cell r="C126">
            <v>0</v>
          </cell>
          <cell r="D126">
            <v>0</v>
          </cell>
          <cell r="E126">
            <v>266</v>
          </cell>
          <cell r="F126">
            <v>0</v>
          </cell>
        </row>
        <row r="127">
          <cell r="A127" t="str">
            <v>ZK102.K116.C350</v>
          </cell>
          <cell r="B127" t="str">
            <v>ZK102</v>
          </cell>
          <cell r="C127">
            <v>0</v>
          </cell>
          <cell r="D127">
            <v>0</v>
          </cell>
          <cell r="E127">
            <v>321.17</v>
          </cell>
          <cell r="F127">
            <v>0</v>
          </cell>
        </row>
        <row r="128">
          <cell r="A128" t="str">
            <v>ZK102.K116.C400</v>
          </cell>
          <cell r="B128" t="str">
            <v>ZK102</v>
          </cell>
          <cell r="C128">
            <v>0</v>
          </cell>
          <cell r="D128">
            <v>0</v>
          </cell>
          <cell r="E128">
            <v>377.5</v>
          </cell>
          <cell r="F128">
            <v>0</v>
          </cell>
        </row>
        <row r="129">
          <cell r="A129" t="str">
            <v>ZK102.K116.C555</v>
          </cell>
          <cell r="B129" t="str">
            <v>ZK102</v>
          </cell>
          <cell r="C129">
            <v>0</v>
          </cell>
          <cell r="D129">
            <v>0</v>
          </cell>
          <cell r="E129">
            <v>54.17</v>
          </cell>
          <cell r="F129">
            <v>0</v>
          </cell>
        </row>
        <row r="130">
          <cell r="A130" t="str">
            <v>ZK102.K117.C070</v>
          </cell>
          <cell r="B130" t="str">
            <v>ZK102</v>
          </cell>
          <cell r="C130">
            <v>0</v>
          </cell>
          <cell r="D130">
            <v>0</v>
          </cell>
          <cell r="E130">
            <v>21.29</v>
          </cell>
          <cell r="F130">
            <v>0</v>
          </cell>
        </row>
        <row r="131">
          <cell r="A131" t="str">
            <v>ZK102.K117.C300</v>
          </cell>
          <cell r="B131" t="str">
            <v>ZK102</v>
          </cell>
          <cell r="C131">
            <v>0</v>
          </cell>
          <cell r="D131">
            <v>6.5</v>
          </cell>
          <cell r="E131">
            <v>0</v>
          </cell>
          <cell r="F131">
            <v>0</v>
          </cell>
        </row>
        <row r="132">
          <cell r="A132" t="str">
            <v>ZK102.K117.C301</v>
          </cell>
          <cell r="B132" t="str">
            <v>ZK102</v>
          </cell>
          <cell r="C132">
            <v>0</v>
          </cell>
          <cell r="D132">
            <v>0</v>
          </cell>
          <cell r="E132">
            <v>22.78</v>
          </cell>
          <cell r="F132">
            <v>0</v>
          </cell>
        </row>
        <row r="133">
          <cell r="A133" t="str">
            <v>ZK102.K120.0000</v>
          </cell>
          <cell r="B133" t="str">
            <v>ZK102</v>
          </cell>
          <cell r="C133">
            <v>0</v>
          </cell>
          <cell r="D133">
            <v>128.25</v>
          </cell>
          <cell r="E133">
            <v>0</v>
          </cell>
          <cell r="F133">
            <v>0</v>
          </cell>
        </row>
        <row r="134">
          <cell r="A134" t="str">
            <v>ZK102.K120.C125</v>
          </cell>
          <cell r="B134" t="str">
            <v>ZK102</v>
          </cell>
          <cell r="C134">
            <v>0</v>
          </cell>
          <cell r="D134">
            <v>0</v>
          </cell>
          <cell r="E134">
            <v>0</v>
          </cell>
          <cell r="F134">
            <v>133.65</v>
          </cell>
        </row>
        <row r="135">
          <cell r="A135" t="str">
            <v>ZK102.K120.C181</v>
          </cell>
          <cell r="B135" t="str">
            <v>ZK102</v>
          </cell>
          <cell r="C135">
            <v>0</v>
          </cell>
          <cell r="D135">
            <v>0</v>
          </cell>
          <cell r="E135">
            <v>10.199999999999999</v>
          </cell>
          <cell r="F135">
            <v>0</v>
          </cell>
        </row>
        <row r="136">
          <cell r="A136" t="str">
            <v>ZK102.K120.C395</v>
          </cell>
          <cell r="B136" t="str">
            <v>ZK102</v>
          </cell>
          <cell r="C136">
            <v>0</v>
          </cell>
          <cell r="D136">
            <v>0</v>
          </cell>
          <cell r="E136">
            <v>22.15</v>
          </cell>
          <cell r="F136">
            <v>0</v>
          </cell>
        </row>
        <row r="137">
          <cell r="A137" t="str">
            <v>ZK102.K133.C395</v>
          </cell>
          <cell r="B137" t="str">
            <v>ZK102</v>
          </cell>
          <cell r="C137">
            <v>0</v>
          </cell>
          <cell r="D137">
            <v>0</v>
          </cell>
          <cell r="E137">
            <v>2.08</v>
          </cell>
          <cell r="F137">
            <v>0</v>
          </cell>
        </row>
        <row r="138">
          <cell r="A138" t="str">
            <v>ZK102.K138.0000</v>
          </cell>
          <cell r="B138" t="str">
            <v>ZK102</v>
          </cell>
          <cell r="C138">
            <v>0</v>
          </cell>
          <cell r="D138">
            <v>95</v>
          </cell>
          <cell r="E138">
            <v>0</v>
          </cell>
          <cell r="F138">
            <v>0</v>
          </cell>
        </row>
        <row r="139">
          <cell r="A139" t="str">
            <v>ZK102.K171.0000</v>
          </cell>
          <cell r="B139" t="str">
            <v>ZK102</v>
          </cell>
          <cell r="C139">
            <v>0</v>
          </cell>
          <cell r="D139">
            <v>37.950000000000003</v>
          </cell>
          <cell r="E139">
            <v>0</v>
          </cell>
          <cell r="F139">
            <v>0</v>
          </cell>
        </row>
        <row r="140">
          <cell r="A140" t="str">
            <v>ZK102.K201.0000</v>
          </cell>
          <cell r="B140" t="str">
            <v>ZK102</v>
          </cell>
          <cell r="C140">
            <v>0</v>
          </cell>
          <cell r="D140">
            <v>10090</v>
          </cell>
          <cell r="E140">
            <v>1140</v>
          </cell>
          <cell r="F140">
            <v>0</v>
          </cell>
        </row>
        <row r="141">
          <cell r="A141" t="str">
            <v>ZK102.K201.C020</v>
          </cell>
          <cell r="B141" t="str">
            <v>ZK102</v>
          </cell>
          <cell r="C141">
            <v>0</v>
          </cell>
          <cell r="D141">
            <v>0</v>
          </cell>
          <cell r="E141">
            <v>19158</v>
          </cell>
          <cell r="F141">
            <v>0</v>
          </cell>
        </row>
        <row r="142">
          <cell r="A142" t="str">
            <v>ZK102.K201.C030</v>
          </cell>
          <cell r="B142" t="str">
            <v>ZK102</v>
          </cell>
          <cell r="C142">
            <v>0</v>
          </cell>
          <cell r="D142">
            <v>0</v>
          </cell>
          <cell r="E142">
            <v>0</v>
          </cell>
          <cell r="F142">
            <v>0</v>
          </cell>
        </row>
        <row r="143">
          <cell r="A143" t="str">
            <v>ZK102.K201.C031</v>
          </cell>
          <cell r="B143" t="str">
            <v>ZK102</v>
          </cell>
          <cell r="C143">
            <v>0</v>
          </cell>
          <cell r="D143">
            <v>0</v>
          </cell>
          <cell r="E143">
            <v>3000</v>
          </cell>
          <cell r="F143">
            <v>0</v>
          </cell>
        </row>
        <row r="144">
          <cell r="A144" t="str">
            <v>ZK102.K201.C035</v>
          </cell>
          <cell r="B144" t="str">
            <v>ZK102</v>
          </cell>
          <cell r="C144">
            <v>0</v>
          </cell>
          <cell r="D144">
            <v>0</v>
          </cell>
          <cell r="E144">
            <v>3000</v>
          </cell>
          <cell r="F144">
            <v>0</v>
          </cell>
        </row>
        <row r="145">
          <cell r="A145" t="str">
            <v>ZK102.K201.C041</v>
          </cell>
          <cell r="B145" t="str">
            <v>ZK102</v>
          </cell>
          <cell r="C145">
            <v>0</v>
          </cell>
          <cell r="D145">
            <v>0</v>
          </cell>
          <cell r="E145">
            <v>3000</v>
          </cell>
          <cell r="F145">
            <v>0</v>
          </cell>
        </row>
        <row r="146">
          <cell r="A146" t="str">
            <v>ZK102.K201.C140</v>
          </cell>
          <cell r="B146" t="str">
            <v>ZK102</v>
          </cell>
          <cell r="C146">
            <v>0</v>
          </cell>
          <cell r="D146">
            <v>2810</v>
          </cell>
          <cell r="E146">
            <v>0</v>
          </cell>
          <cell r="F146">
            <v>0</v>
          </cell>
        </row>
        <row r="147">
          <cell r="A147" t="str">
            <v>ZK102.K201.C320</v>
          </cell>
          <cell r="B147" t="str">
            <v>ZK102</v>
          </cell>
          <cell r="C147">
            <v>0</v>
          </cell>
          <cell r="D147">
            <v>0</v>
          </cell>
          <cell r="E147">
            <v>500</v>
          </cell>
          <cell r="F147">
            <v>0</v>
          </cell>
        </row>
        <row r="148">
          <cell r="A148" t="str">
            <v>ZK102.K201.C395</v>
          </cell>
          <cell r="B148" t="str">
            <v>ZK102</v>
          </cell>
          <cell r="C148">
            <v>0</v>
          </cell>
          <cell r="D148">
            <v>0</v>
          </cell>
          <cell r="E148">
            <v>7000</v>
          </cell>
          <cell r="F148">
            <v>2000</v>
          </cell>
        </row>
        <row r="149">
          <cell r="A149" t="str">
            <v>ZK102.K201.C396</v>
          </cell>
          <cell r="B149" t="str">
            <v>ZK102</v>
          </cell>
          <cell r="C149">
            <v>0</v>
          </cell>
          <cell r="D149">
            <v>0</v>
          </cell>
          <cell r="E149">
            <v>32500</v>
          </cell>
          <cell r="F149">
            <v>0</v>
          </cell>
        </row>
        <row r="150">
          <cell r="A150" t="str">
            <v>ZK102.K201.C700</v>
          </cell>
          <cell r="B150" t="str">
            <v>ZK102</v>
          </cell>
          <cell r="C150">
            <v>0</v>
          </cell>
          <cell r="D150">
            <v>0</v>
          </cell>
          <cell r="E150">
            <v>128.62</v>
          </cell>
          <cell r="F150">
            <v>0</v>
          </cell>
        </row>
        <row r="151">
          <cell r="A151" t="str">
            <v>ZK102.K202.0000</v>
          </cell>
          <cell r="B151" t="str">
            <v>ZK102</v>
          </cell>
          <cell r="C151">
            <v>0</v>
          </cell>
          <cell r="D151">
            <v>875</v>
          </cell>
          <cell r="E151">
            <v>900</v>
          </cell>
          <cell r="F151">
            <v>0</v>
          </cell>
        </row>
        <row r="152">
          <cell r="A152" t="str">
            <v>ZK102.K202.C030</v>
          </cell>
          <cell r="B152" t="str">
            <v>ZK102</v>
          </cell>
          <cell r="C152">
            <v>0</v>
          </cell>
          <cell r="D152">
            <v>150</v>
          </cell>
          <cell r="E152">
            <v>0</v>
          </cell>
          <cell r="F152">
            <v>0</v>
          </cell>
        </row>
        <row r="153">
          <cell r="A153" t="str">
            <v>ZK102.K202.C031</v>
          </cell>
          <cell r="B153" t="str">
            <v>ZK102</v>
          </cell>
          <cell r="C153">
            <v>0</v>
          </cell>
          <cell r="D153">
            <v>0</v>
          </cell>
          <cell r="E153">
            <v>17850</v>
          </cell>
          <cell r="F153">
            <v>0</v>
          </cell>
        </row>
        <row r="154">
          <cell r="A154" t="str">
            <v>ZK102.K202.C396</v>
          </cell>
          <cell r="B154" t="str">
            <v>ZK102</v>
          </cell>
          <cell r="C154">
            <v>0</v>
          </cell>
          <cell r="D154">
            <v>0</v>
          </cell>
          <cell r="E154">
            <v>10639.31</v>
          </cell>
          <cell r="F154">
            <v>0</v>
          </cell>
        </row>
        <row r="155">
          <cell r="A155" t="str">
            <v>ZK102.K203.0000</v>
          </cell>
          <cell r="B155" t="str">
            <v>ZK102</v>
          </cell>
          <cell r="C155">
            <v>0</v>
          </cell>
          <cell r="D155">
            <v>142.5</v>
          </cell>
          <cell r="E155">
            <v>0</v>
          </cell>
          <cell r="F155">
            <v>0</v>
          </cell>
        </row>
        <row r="156">
          <cell r="A156" t="str">
            <v>ZK102.K203.C100</v>
          </cell>
          <cell r="B156" t="str">
            <v>ZK102</v>
          </cell>
          <cell r="C156">
            <v>0</v>
          </cell>
          <cell r="D156">
            <v>0</v>
          </cell>
          <cell r="E156">
            <v>25</v>
          </cell>
          <cell r="F156">
            <v>0</v>
          </cell>
        </row>
        <row r="157">
          <cell r="A157" t="str">
            <v>ZK102.K203.C140</v>
          </cell>
          <cell r="B157" t="str">
            <v>ZK102</v>
          </cell>
          <cell r="C157">
            <v>0</v>
          </cell>
          <cell r="D157">
            <v>166.4</v>
          </cell>
          <cell r="E157">
            <v>0</v>
          </cell>
          <cell r="F157">
            <v>0</v>
          </cell>
        </row>
        <row r="158">
          <cell r="A158" t="str">
            <v>ZK102.K203.C301</v>
          </cell>
          <cell r="B158" t="str">
            <v>ZK102</v>
          </cell>
          <cell r="C158">
            <v>0</v>
          </cell>
          <cell r="D158">
            <v>0</v>
          </cell>
          <cell r="E158">
            <v>31.45</v>
          </cell>
          <cell r="F158">
            <v>0</v>
          </cell>
        </row>
        <row r="159">
          <cell r="A159" t="str">
            <v>ZK102.K203.I001</v>
          </cell>
          <cell r="B159" t="str">
            <v>ZK102</v>
          </cell>
          <cell r="C159">
            <v>0</v>
          </cell>
          <cell r="D159">
            <v>0</v>
          </cell>
          <cell r="E159">
            <v>0.05</v>
          </cell>
          <cell r="F159">
            <v>0</v>
          </cell>
        </row>
        <row r="160">
          <cell r="A160" t="str">
            <v>ZK102.K244.C140</v>
          </cell>
          <cell r="B160" t="str">
            <v>ZK102</v>
          </cell>
          <cell r="C160">
            <v>0</v>
          </cell>
          <cell r="D160">
            <v>0</v>
          </cell>
          <cell r="E160">
            <v>2.5</v>
          </cell>
          <cell r="F160">
            <v>0</v>
          </cell>
        </row>
        <row r="161">
          <cell r="A161" t="str">
            <v>ZK102.K270.C350</v>
          </cell>
          <cell r="B161" t="str">
            <v>ZK102</v>
          </cell>
          <cell r="C161">
            <v>0</v>
          </cell>
          <cell r="D161">
            <v>0</v>
          </cell>
          <cell r="E161">
            <v>0</v>
          </cell>
          <cell r="F161">
            <v>85.5</v>
          </cell>
        </row>
        <row r="162">
          <cell r="A162" t="str">
            <v>ZK102.K299.C020</v>
          </cell>
          <cell r="B162" t="str">
            <v>ZK102</v>
          </cell>
          <cell r="C162">
            <v>0</v>
          </cell>
          <cell r="D162">
            <v>0</v>
          </cell>
          <cell r="E162">
            <v>100</v>
          </cell>
          <cell r="F162">
            <v>0</v>
          </cell>
        </row>
        <row r="163">
          <cell r="A163" t="str">
            <v>ZK103.K005.C360</v>
          </cell>
          <cell r="B163" t="str">
            <v>ZK103</v>
          </cell>
          <cell r="C163">
            <v>0</v>
          </cell>
          <cell r="D163">
            <v>0</v>
          </cell>
          <cell r="E163">
            <v>0</v>
          </cell>
          <cell r="F163">
            <v>0</v>
          </cell>
        </row>
        <row r="164">
          <cell r="A164" t="str">
            <v>ZK103.K115.0000</v>
          </cell>
          <cell r="B164" t="str">
            <v>ZK103</v>
          </cell>
          <cell r="C164">
            <v>0</v>
          </cell>
          <cell r="D164">
            <v>154.08000000000001</v>
          </cell>
          <cell r="E164">
            <v>0</v>
          </cell>
          <cell r="F164">
            <v>0</v>
          </cell>
        </row>
        <row r="165">
          <cell r="A165" t="str">
            <v>ZK103.K115.C020</v>
          </cell>
          <cell r="B165" t="str">
            <v>ZK103</v>
          </cell>
          <cell r="C165">
            <v>0</v>
          </cell>
          <cell r="D165">
            <v>16.61</v>
          </cell>
          <cell r="E165">
            <v>1090.73</v>
          </cell>
          <cell r="F165">
            <v>0</v>
          </cell>
        </row>
        <row r="166">
          <cell r="A166" t="str">
            <v>ZK103.K116.C020</v>
          </cell>
          <cell r="B166" t="str">
            <v>ZK103</v>
          </cell>
          <cell r="C166">
            <v>0</v>
          </cell>
          <cell r="D166">
            <v>81.67</v>
          </cell>
          <cell r="E166">
            <v>1141.83</v>
          </cell>
          <cell r="F166">
            <v>0</v>
          </cell>
        </row>
        <row r="167">
          <cell r="A167" t="str">
            <v>ZK103.K116.C140</v>
          </cell>
          <cell r="B167" t="str">
            <v>ZK103</v>
          </cell>
          <cell r="C167">
            <v>0</v>
          </cell>
          <cell r="D167">
            <v>0</v>
          </cell>
          <cell r="E167">
            <v>4983</v>
          </cell>
          <cell r="F167">
            <v>0</v>
          </cell>
        </row>
        <row r="168">
          <cell r="A168" t="str">
            <v>ZK103.K116.C181</v>
          </cell>
          <cell r="B168" t="str">
            <v>ZK103</v>
          </cell>
          <cell r="C168">
            <v>0</v>
          </cell>
          <cell r="D168">
            <v>0</v>
          </cell>
          <cell r="E168">
            <v>41.67</v>
          </cell>
          <cell r="F168">
            <v>0</v>
          </cell>
        </row>
        <row r="169">
          <cell r="A169" t="str">
            <v>ZK103.K120.C020</v>
          </cell>
          <cell r="B169" t="str">
            <v>ZK103</v>
          </cell>
          <cell r="C169">
            <v>0</v>
          </cell>
          <cell r="D169">
            <v>0</v>
          </cell>
          <cell r="E169">
            <v>145.63999999999999</v>
          </cell>
          <cell r="F169">
            <v>0</v>
          </cell>
        </row>
        <row r="170">
          <cell r="A170" t="str">
            <v>ZK103.K161.C019</v>
          </cell>
          <cell r="B170" t="str">
            <v>ZK103</v>
          </cell>
          <cell r="C170">
            <v>0</v>
          </cell>
          <cell r="D170">
            <v>0</v>
          </cell>
          <cell r="E170">
            <v>127024</v>
          </cell>
          <cell r="F170">
            <v>15000</v>
          </cell>
        </row>
        <row r="171">
          <cell r="A171" t="str">
            <v>ZK103.K161.C020</v>
          </cell>
          <cell r="B171" t="str">
            <v>ZK103</v>
          </cell>
          <cell r="C171">
            <v>0</v>
          </cell>
          <cell r="D171">
            <v>0</v>
          </cell>
          <cell r="E171">
            <v>17850</v>
          </cell>
          <cell r="F171">
            <v>0</v>
          </cell>
        </row>
        <row r="172">
          <cell r="A172" t="str">
            <v>ZK103.K161.C030</v>
          </cell>
          <cell r="B172" t="str">
            <v>ZK103</v>
          </cell>
          <cell r="C172">
            <v>0</v>
          </cell>
          <cell r="D172">
            <v>13200</v>
          </cell>
          <cell r="E172">
            <v>48226.59</v>
          </cell>
          <cell r="F172">
            <v>125073.41</v>
          </cell>
        </row>
        <row r="173">
          <cell r="A173" t="str">
            <v>ZK103.K161.C140</v>
          </cell>
          <cell r="B173" t="str">
            <v>ZK103</v>
          </cell>
          <cell r="C173">
            <v>0</v>
          </cell>
          <cell r="D173">
            <v>0</v>
          </cell>
          <cell r="E173">
            <v>74747.12</v>
          </cell>
          <cell r="F173">
            <v>0</v>
          </cell>
        </row>
        <row r="174">
          <cell r="A174" t="str">
            <v>ZK103.K161.C150</v>
          </cell>
          <cell r="B174" t="str">
            <v>ZK103</v>
          </cell>
          <cell r="C174">
            <v>0</v>
          </cell>
          <cell r="D174">
            <v>0</v>
          </cell>
          <cell r="E174">
            <v>3000</v>
          </cell>
          <cell r="F174">
            <v>23000</v>
          </cell>
        </row>
        <row r="175">
          <cell r="A175" t="str">
            <v>ZK103.K161.I001</v>
          </cell>
          <cell r="B175" t="str">
            <v>ZK103</v>
          </cell>
          <cell r="C175">
            <v>0</v>
          </cell>
          <cell r="D175">
            <v>0</v>
          </cell>
          <cell r="E175">
            <v>4200</v>
          </cell>
          <cell r="F175">
            <v>350</v>
          </cell>
        </row>
        <row r="176">
          <cell r="A176" t="str">
            <v>ZK103.K223.C019</v>
          </cell>
          <cell r="B176" t="str">
            <v>ZK103</v>
          </cell>
          <cell r="C176">
            <v>0</v>
          </cell>
          <cell r="D176">
            <v>0</v>
          </cell>
          <cell r="E176">
            <v>97775</v>
          </cell>
          <cell r="F176">
            <v>21795.200000000001</v>
          </cell>
        </row>
        <row r="177">
          <cell r="A177" t="str">
            <v>ZK103.K223.C020</v>
          </cell>
          <cell r="B177" t="str">
            <v>ZK103</v>
          </cell>
          <cell r="C177">
            <v>0</v>
          </cell>
          <cell r="D177">
            <v>0</v>
          </cell>
          <cell r="E177">
            <v>49005.45</v>
          </cell>
          <cell r="F177">
            <v>54125</v>
          </cell>
        </row>
        <row r="178">
          <cell r="A178" t="str">
            <v>ZK103.K223.C140</v>
          </cell>
          <cell r="B178" t="str">
            <v>ZK103</v>
          </cell>
          <cell r="C178">
            <v>0</v>
          </cell>
          <cell r="D178">
            <v>0</v>
          </cell>
          <cell r="E178">
            <v>49560.44</v>
          </cell>
          <cell r="F178">
            <v>0</v>
          </cell>
        </row>
        <row r="179">
          <cell r="A179" t="str">
            <v>ZK103.K223.C320</v>
          </cell>
          <cell r="B179" t="str">
            <v>ZK103</v>
          </cell>
          <cell r="C179">
            <v>0</v>
          </cell>
          <cell r="D179">
            <v>0</v>
          </cell>
          <cell r="E179">
            <v>5000</v>
          </cell>
          <cell r="F179">
            <v>5000</v>
          </cell>
        </row>
        <row r="180">
          <cell r="A180" t="str">
            <v>ZK103.K224.I001</v>
          </cell>
          <cell r="B180" t="str">
            <v>ZK103</v>
          </cell>
          <cell r="C180">
            <v>0</v>
          </cell>
          <cell r="D180">
            <v>0</v>
          </cell>
          <cell r="E180">
            <v>1318.6</v>
          </cell>
          <cell r="F180">
            <v>1386.8</v>
          </cell>
        </row>
        <row r="181">
          <cell r="A181" t="str">
            <v>ZK103.K225.0000</v>
          </cell>
          <cell r="B181" t="str">
            <v>ZK103</v>
          </cell>
          <cell r="C181">
            <v>0</v>
          </cell>
          <cell r="D181">
            <v>0</v>
          </cell>
          <cell r="E181">
            <v>6.45</v>
          </cell>
          <cell r="F181">
            <v>0</v>
          </cell>
        </row>
        <row r="182">
          <cell r="A182" t="str">
            <v>ZK103.K225.C020</v>
          </cell>
          <cell r="B182" t="str">
            <v>ZK103</v>
          </cell>
          <cell r="C182">
            <v>0</v>
          </cell>
          <cell r="D182">
            <v>0</v>
          </cell>
          <cell r="E182">
            <v>44.9</v>
          </cell>
          <cell r="F182">
            <v>8486.35</v>
          </cell>
        </row>
        <row r="183">
          <cell r="A183" t="str">
            <v>ZK103.K225.C140</v>
          </cell>
          <cell r="B183" t="str">
            <v>ZK103</v>
          </cell>
          <cell r="C183">
            <v>0</v>
          </cell>
          <cell r="D183">
            <v>0</v>
          </cell>
          <cell r="E183">
            <v>13391.1</v>
          </cell>
          <cell r="F183">
            <v>0</v>
          </cell>
        </row>
        <row r="184">
          <cell r="A184" t="str">
            <v>ZK103.K225.C230</v>
          </cell>
          <cell r="B184" t="str">
            <v>ZK103</v>
          </cell>
          <cell r="C184">
            <v>0</v>
          </cell>
          <cell r="D184">
            <v>0</v>
          </cell>
          <cell r="E184">
            <v>35.6</v>
          </cell>
          <cell r="F184">
            <v>0</v>
          </cell>
        </row>
        <row r="185">
          <cell r="A185" t="str">
            <v>ZK103.K225.I001</v>
          </cell>
          <cell r="B185" t="str">
            <v>ZK103</v>
          </cell>
          <cell r="C185">
            <v>0</v>
          </cell>
          <cell r="D185">
            <v>0</v>
          </cell>
          <cell r="E185">
            <v>12494.69</v>
          </cell>
          <cell r="F185">
            <v>735.25</v>
          </cell>
        </row>
        <row r="186">
          <cell r="A186" t="str">
            <v>ZK103.K226.C020</v>
          </cell>
          <cell r="B186" t="str">
            <v>ZK103</v>
          </cell>
          <cell r="C186">
            <v>0</v>
          </cell>
          <cell r="D186">
            <v>0</v>
          </cell>
          <cell r="E186">
            <v>46253.32</v>
          </cell>
          <cell r="F186">
            <v>60846.66</v>
          </cell>
        </row>
        <row r="187">
          <cell r="A187" t="str">
            <v>ZK103.K226.I001</v>
          </cell>
          <cell r="B187" t="str">
            <v>ZK103</v>
          </cell>
          <cell r="C187">
            <v>0</v>
          </cell>
          <cell r="D187">
            <v>0</v>
          </cell>
          <cell r="E187">
            <v>7500</v>
          </cell>
          <cell r="F187">
            <v>0</v>
          </cell>
        </row>
        <row r="188">
          <cell r="A188" t="str">
            <v>ZK103.K227.C020</v>
          </cell>
          <cell r="B188" t="str">
            <v>ZK103</v>
          </cell>
          <cell r="C188">
            <v>0</v>
          </cell>
          <cell r="D188">
            <v>0</v>
          </cell>
          <cell r="E188">
            <v>769.3</v>
          </cell>
          <cell r="F188">
            <v>13835.66</v>
          </cell>
        </row>
        <row r="189">
          <cell r="A189" t="str">
            <v>ZK103.K227.C397</v>
          </cell>
          <cell r="B189" t="str">
            <v>ZK103</v>
          </cell>
          <cell r="C189">
            <v>0</v>
          </cell>
          <cell r="D189">
            <v>0</v>
          </cell>
          <cell r="E189">
            <v>3.5</v>
          </cell>
          <cell r="F189">
            <v>0</v>
          </cell>
        </row>
        <row r="190">
          <cell r="A190" t="str">
            <v>ZK103.K227.C560</v>
          </cell>
          <cell r="B190" t="str">
            <v>ZK103</v>
          </cell>
          <cell r="C190">
            <v>0</v>
          </cell>
          <cell r="D190">
            <v>0</v>
          </cell>
          <cell r="E190">
            <v>3246</v>
          </cell>
          <cell r="F190">
            <v>0</v>
          </cell>
        </row>
        <row r="191">
          <cell r="A191" t="str">
            <v>ZK103.K227.I001</v>
          </cell>
          <cell r="B191" t="str">
            <v>ZK103</v>
          </cell>
          <cell r="C191">
            <v>0</v>
          </cell>
          <cell r="D191">
            <v>0</v>
          </cell>
          <cell r="E191">
            <v>1549.33</v>
          </cell>
          <cell r="F191">
            <v>0</v>
          </cell>
        </row>
        <row r="192">
          <cell r="A192" t="str">
            <v>ZK104.K135.I002</v>
          </cell>
          <cell r="B192" t="str">
            <v>ZK104</v>
          </cell>
          <cell r="C192">
            <v>0</v>
          </cell>
          <cell r="D192">
            <v>0</v>
          </cell>
          <cell r="E192">
            <v>150</v>
          </cell>
          <cell r="F192">
            <v>0</v>
          </cell>
        </row>
        <row r="193">
          <cell r="A193" t="str">
            <v>ZK104.K223.C330</v>
          </cell>
          <cell r="B193" t="str">
            <v>ZK104</v>
          </cell>
          <cell r="C193">
            <v>0</v>
          </cell>
          <cell r="D193">
            <v>0</v>
          </cell>
          <cell r="E193">
            <v>700</v>
          </cell>
          <cell r="F193">
            <v>0</v>
          </cell>
        </row>
        <row r="194">
          <cell r="A194" t="str">
            <v>ZK106.K005.C390</v>
          </cell>
          <cell r="B194" t="str">
            <v>ZK106</v>
          </cell>
          <cell r="C194">
            <v>0</v>
          </cell>
          <cell r="D194">
            <v>0</v>
          </cell>
          <cell r="E194">
            <v>0</v>
          </cell>
          <cell r="F194">
            <v>0</v>
          </cell>
        </row>
        <row r="195">
          <cell r="A195" t="str">
            <v>ZK106.K115.C230</v>
          </cell>
          <cell r="B195" t="str">
            <v>ZK106</v>
          </cell>
          <cell r="C195">
            <v>0</v>
          </cell>
          <cell r="D195">
            <v>0</v>
          </cell>
          <cell r="E195">
            <v>6.2</v>
          </cell>
          <cell r="F195">
            <v>0</v>
          </cell>
        </row>
        <row r="196">
          <cell r="A196" t="str">
            <v>ZK106.K115.C390</v>
          </cell>
          <cell r="B196" t="str">
            <v>ZK106</v>
          </cell>
          <cell r="C196">
            <v>0</v>
          </cell>
          <cell r="D196">
            <v>0</v>
          </cell>
          <cell r="E196">
            <v>5.5</v>
          </cell>
          <cell r="F196">
            <v>0</v>
          </cell>
        </row>
        <row r="197">
          <cell r="A197" t="str">
            <v>ZK106.K120.C390</v>
          </cell>
          <cell r="B197" t="str">
            <v>ZK106</v>
          </cell>
          <cell r="C197">
            <v>0</v>
          </cell>
          <cell r="D197">
            <v>0</v>
          </cell>
          <cell r="E197">
            <v>2.1</v>
          </cell>
          <cell r="F197">
            <v>0</v>
          </cell>
        </row>
        <row r="198">
          <cell r="A198" t="str">
            <v>ZK106.K129.C390</v>
          </cell>
          <cell r="B198" t="str">
            <v>ZK106</v>
          </cell>
          <cell r="C198">
            <v>0</v>
          </cell>
          <cell r="D198">
            <v>0</v>
          </cell>
          <cell r="E198">
            <v>84.4</v>
          </cell>
          <cell r="F198">
            <v>0</v>
          </cell>
        </row>
        <row r="199">
          <cell r="A199" t="str">
            <v>ZK106.K130.C390</v>
          </cell>
          <cell r="B199" t="str">
            <v>ZK106</v>
          </cell>
          <cell r="C199">
            <v>0</v>
          </cell>
          <cell r="D199">
            <v>0</v>
          </cell>
          <cell r="E199">
            <v>5.79</v>
          </cell>
          <cell r="F199">
            <v>0</v>
          </cell>
        </row>
        <row r="200">
          <cell r="A200" t="str">
            <v>ZK106.K131.C390</v>
          </cell>
          <cell r="B200" t="str">
            <v>ZK106</v>
          </cell>
          <cell r="C200">
            <v>0</v>
          </cell>
          <cell r="D200">
            <v>0</v>
          </cell>
          <cell r="E200">
            <v>3.1</v>
          </cell>
          <cell r="F200">
            <v>0</v>
          </cell>
        </row>
        <row r="201">
          <cell r="A201" t="str">
            <v>ZK106.K133.C390</v>
          </cell>
          <cell r="B201" t="str">
            <v>ZK106</v>
          </cell>
          <cell r="C201">
            <v>0</v>
          </cell>
          <cell r="D201">
            <v>0</v>
          </cell>
          <cell r="E201">
            <v>51.8</v>
          </cell>
          <cell r="F201">
            <v>0</v>
          </cell>
        </row>
        <row r="202">
          <cell r="A202" t="str">
            <v>ZK106.K161.0000</v>
          </cell>
          <cell r="B202" t="str">
            <v>ZK106</v>
          </cell>
          <cell r="C202">
            <v>0</v>
          </cell>
          <cell r="D202">
            <v>0</v>
          </cell>
          <cell r="E202">
            <v>0</v>
          </cell>
          <cell r="F202">
            <v>0</v>
          </cell>
        </row>
        <row r="203">
          <cell r="A203" t="str">
            <v>ZK106.K161.C019</v>
          </cell>
          <cell r="B203" t="str">
            <v>ZK106</v>
          </cell>
          <cell r="C203">
            <v>0</v>
          </cell>
          <cell r="D203">
            <v>0</v>
          </cell>
          <cell r="E203">
            <v>3000</v>
          </cell>
          <cell r="F203">
            <v>0</v>
          </cell>
        </row>
        <row r="204">
          <cell r="A204" t="str">
            <v>ZK106.K201.C396</v>
          </cell>
          <cell r="B204" t="str">
            <v>ZK106</v>
          </cell>
          <cell r="C204">
            <v>0</v>
          </cell>
          <cell r="D204">
            <v>0</v>
          </cell>
          <cell r="E204">
            <v>140</v>
          </cell>
          <cell r="F204">
            <v>0</v>
          </cell>
        </row>
        <row r="205">
          <cell r="A205" t="str">
            <v>ZK106.K203.C019</v>
          </cell>
          <cell r="B205" t="str">
            <v>ZK106</v>
          </cell>
          <cell r="C205">
            <v>0</v>
          </cell>
          <cell r="D205">
            <v>0</v>
          </cell>
          <cell r="E205">
            <v>74.55</v>
          </cell>
          <cell r="F205">
            <v>0</v>
          </cell>
        </row>
        <row r="206">
          <cell r="A206" t="str">
            <v>ZK106.K203.C100</v>
          </cell>
          <cell r="B206" t="str">
            <v>ZK106</v>
          </cell>
          <cell r="C206">
            <v>0</v>
          </cell>
          <cell r="D206">
            <v>0</v>
          </cell>
          <cell r="E206">
            <v>3</v>
          </cell>
          <cell r="F206">
            <v>0</v>
          </cell>
        </row>
        <row r="207">
          <cell r="A207" t="str">
            <v>ZK106.K203.C396</v>
          </cell>
          <cell r="B207" t="str">
            <v>ZK106</v>
          </cell>
          <cell r="C207">
            <v>0</v>
          </cell>
          <cell r="D207">
            <v>0</v>
          </cell>
          <cell r="E207">
            <v>14.99</v>
          </cell>
          <cell r="F207">
            <v>0</v>
          </cell>
        </row>
        <row r="208">
          <cell r="A208" t="str">
            <v>ZK106.K219.C390</v>
          </cell>
          <cell r="B208" t="str">
            <v>ZK106</v>
          </cell>
          <cell r="C208">
            <v>0</v>
          </cell>
          <cell r="D208">
            <v>0</v>
          </cell>
          <cell r="E208">
            <v>11132</v>
          </cell>
          <cell r="F208">
            <v>0</v>
          </cell>
        </row>
        <row r="209">
          <cell r="A209" t="str">
            <v>ZK106.K244.C020</v>
          </cell>
          <cell r="B209" t="str">
            <v>ZK106</v>
          </cell>
          <cell r="C209">
            <v>0</v>
          </cell>
          <cell r="D209">
            <v>0</v>
          </cell>
          <cell r="E209">
            <v>8450</v>
          </cell>
          <cell r="F209">
            <v>0</v>
          </cell>
        </row>
        <row r="210">
          <cell r="A210" t="str">
            <v>ZK106.K244.C031</v>
          </cell>
          <cell r="B210" t="str">
            <v>ZK106</v>
          </cell>
          <cell r="C210">
            <v>0</v>
          </cell>
          <cell r="D210">
            <v>0</v>
          </cell>
          <cell r="E210">
            <v>15000</v>
          </cell>
          <cell r="F210">
            <v>35000</v>
          </cell>
        </row>
        <row r="211">
          <cell r="A211" t="str">
            <v>ZK106.K244.C100</v>
          </cell>
          <cell r="B211" t="str">
            <v>ZK106</v>
          </cell>
          <cell r="C211">
            <v>0</v>
          </cell>
          <cell r="D211">
            <v>0</v>
          </cell>
          <cell r="E211">
            <v>10</v>
          </cell>
          <cell r="F211">
            <v>0</v>
          </cell>
        </row>
        <row r="212">
          <cell r="A212" t="str">
            <v>ZK106.K244.C140</v>
          </cell>
          <cell r="B212" t="str">
            <v>ZK106</v>
          </cell>
          <cell r="C212">
            <v>0</v>
          </cell>
          <cell r="D212">
            <v>0</v>
          </cell>
          <cell r="E212">
            <v>19.170000000000002</v>
          </cell>
          <cell r="F212">
            <v>0</v>
          </cell>
        </row>
        <row r="213">
          <cell r="A213" t="str">
            <v>ZK106.K244.C390</v>
          </cell>
          <cell r="B213" t="str">
            <v>ZK106</v>
          </cell>
          <cell r="C213">
            <v>0</v>
          </cell>
          <cell r="D213">
            <v>0</v>
          </cell>
          <cell r="E213">
            <v>110</v>
          </cell>
          <cell r="F213">
            <v>0</v>
          </cell>
        </row>
        <row r="214">
          <cell r="A214" t="str">
            <v>ZK106.K245.C020</v>
          </cell>
          <cell r="B214" t="str">
            <v>ZK106</v>
          </cell>
          <cell r="C214">
            <v>0</v>
          </cell>
          <cell r="D214">
            <v>0</v>
          </cell>
          <cell r="E214">
            <v>0</v>
          </cell>
          <cell r="F214">
            <v>19815</v>
          </cell>
        </row>
        <row r="215">
          <cell r="A215" t="str">
            <v>ZK106.K245.C320</v>
          </cell>
          <cell r="B215" t="str">
            <v>ZK106</v>
          </cell>
          <cell r="C215">
            <v>0</v>
          </cell>
          <cell r="D215">
            <v>0</v>
          </cell>
          <cell r="E215">
            <v>497.26</v>
          </cell>
          <cell r="F215">
            <v>0</v>
          </cell>
        </row>
        <row r="216">
          <cell r="A216" t="str">
            <v>ZK106.K245.C330</v>
          </cell>
          <cell r="B216" t="str">
            <v>ZK106</v>
          </cell>
          <cell r="C216">
            <v>0</v>
          </cell>
          <cell r="D216">
            <v>0</v>
          </cell>
          <cell r="E216">
            <v>0</v>
          </cell>
          <cell r="F216">
            <v>862.76</v>
          </cell>
        </row>
        <row r="217">
          <cell r="A217" t="str">
            <v>ZK106.K245.C350</v>
          </cell>
          <cell r="B217" t="str">
            <v>ZK106</v>
          </cell>
          <cell r="C217">
            <v>0</v>
          </cell>
          <cell r="D217">
            <v>0</v>
          </cell>
          <cell r="E217">
            <v>0</v>
          </cell>
          <cell r="F217">
            <v>1290.9000000000001</v>
          </cell>
        </row>
        <row r="218">
          <cell r="A218" t="str">
            <v>ZK106.K265.C390</v>
          </cell>
          <cell r="B218" t="str">
            <v>ZK106</v>
          </cell>
          <cell r="C218">
            <v>0</v>
          </cell>
          <cell r="D218">
            <v>0</v>
          </cell>
          <cell r="E218">
            <v>23.99</v>
          </cell>
          <cell r="F218">
            <v>0</v>
          </cell>
        </row>
        <row r="219">
          <cell r="A219" t="str">
            <v>ZK106.K265.C900</v>
          </cell>
          <cell r="B219" t="str">
            <v>ZK106</v>
          </cell>
          <cell r="C219">
            <v>0</v>
          </cell>
          <cell r="D219">
            <v>0</v>
          </cell>
          <cell r="E219">
            <v>200</v>
          </cell>
          <cell r="F219">
            <v>0</v>
          </cell>
        </row>
        <row r="220">
          <cell r="A220" t="str">
            <v>ZK106.K299.C390</v>
          </cell>
          <cell r="B220" t="str">
            <v>ZK106</v>
          </cell>
          <cell r="C220">
            <v>0</v>
          </cell>
          <cell r="D220">
            <v>0</v>
          </cell>
          <cell r="E220">
            <v>17.420000000000002</v>
          </cell>
          <cell r="F220">
            <v>0</v>
          </cell>
        </row>
        <row r="221">
          <cell r="A221" t="str">
            <v>ZK106.K306.C902</v>
          </cell>
          <cell r="B221" t="str">
            <v>ZK106</v>
          </cell>
          <cell r="C221">
            <v>0</v>
          </cell>
          <cell r="D221">
            <v>0</v>
          </cell>
          <cell r="E221">
            <v>21</v>
          </cell>
          <cell r="F221">
            <v>0</v>
          </cell>
        </row>
        <row r="222">
          <cell r="A222" t="str">
            <v>ZK106.K309.C902</v>
          </cell>
          <cell r="B222" t="str">
            <v>ZK106</v>
          </cell>
          <cell r="C222">
            <v>0</v>
          </cell>
          <cell r="D222">
            <v>0</v>
          </cell>
          <cell r="E222">
            <v>21</v>
          </cell>
          <cell r="F222">
            <v>0</v>
          </cell>
        </row>
        <row r="223">
          <cell r="A223" t="str">
            <v>ZK107.K005.C019</v>
          </cell>
          <cell r="B223" t="str">
            <v>ZK107</v>
          </cell>
          <cell r="C223">
            <v>0</v>
          </cell>
          <cell r="D223">
            <v>0</v>
          </cell>
          <cell r="E223">
            <v>0</v>
          </cell>
          <cell r="F223">
            <v>0</v>
          </cell>
        </row>
        <row r="224">
          <cell r="A224" t="str">
            <v>ZK107.K115.0000</v>
          </cell>
          <cell r="B224" t="str">
            <v>ZK107</v>
          </cell>
          <cell r="C224">
            <v>0</v>
          </cell>
          <cell r="D224">
            <v>0</v>
          </cell>
          <cell r="E224">
            <v>4</v>
          </cell>
          <cell r="F224">
            <v>0</v>
          </cell>
        </row>
        <row r="225">
          <cell r="A225" t="str">
            <v>ZK107.K136.C019</v>
          </cell>
          <cell r="B225" t="str">
            <v>ZK107</v>
          </cell>
          <cell r="C225">
            <v>0</v>
          </cell>
          <cell r="D225">
            <v>0</v>
          </cell>
          <cell r="E225">
            <v>0</v>
          </cell>
          <cell r="F225">
            <v>344</v>
          </cell>
        </row>
        <row r="226">
          <cell r="A226" t="str">
            <v>ZK107.K136.C020</v>
          </cell>
          <cell r="B226" t="str">
            <v>ZK107</v>
          </cell>
          <cell r="C226">
            <v>0</v>
          </cell>
          <cell r="D226">
            <v>0</v>
          </cell>
          <cell r="E226">
            <v>2600</v>
          </cell>
          <cell r="F226">
            <v>0</v>
          </cell>
        </row>
        <row r="227">
          <cell r="A227" t="str">
            <v>ZK107.K136.C140</v>
          </cell>
          <cell r="B227" t="str">
            <v>ZK107</v>
          </cell>
          <cell r="C227">
            <v>0</v>
          </cell>
          <cell r="D227">
            <v>0</v>
          </cell>
          <cell r="E227">
            <v>2750</v>
          </cell>
          <cell r="F227">
            <v>0</v>
          </cell>
        </row>
        <row r="228">
          <cell r="A228" t="str">
            <v>ZK107.K136.I002</v>
          </cell>
          <cell r="B228" t="str">
            <v>ZK107</v>
          </cell>
          <cell r="C228">
            <v>0</v>
          </cell>
          <cell r="D228">
            <v>0</v>
          </cell>
          <cell r="E228">
            <v>3837.63</v>
          </cell>
          <cell r="F228">
            <v>350</v>
          </cell>
        </row>
        <row r="229">
          <cell r="A229" t="str">
            <v>ZK107.K145.C019</v>
          </cell>
          <cell r="B229" t="str">
            <v>ZK107</v>
          </cell>
          <cell r="C229">
            <v>0</v>
          </cell>
          <cell r="D229">
            <v>0</v>
          </cell>
          <cell r="E229">
            <v>0</v>
          </cell>
          <cell r="F229">
            <v>1738.43</v>
          </cell>
        </row>
        <row r="230">
          <cell r="A230" t="str">
            <v>ZK107.K258.C019</v>
          </cell>
          <cell r="B230" t="str">
            <v>ZK107</v>
          </cell>
          <cell r="C230">
            <v>0</v>
          </cell>
          <cell r="D230">
            <v>0</v>
          </cell>
          <cell r="E230">
            <v>7200</v>
          </cell>
          <cell r="F230">
            <v>10800</v>
          </cell>
        </row>
        <row r="231">
          <cell r="A231" t="str">
            <v>ZK107.K258.C140</v>
          </cell>
          <cell r="B231" t="str">
            <v>ZK107</v>
          </cell>
          <cell r="C231">
            <v>0</v>
          </cell>
          <cell r="D231">
            <v>0</v>
          </cell>
          <cell r="E231">
            <v>3558.66</v>
          </cell>
          <cell r="F231">
            <v>0</v>
          </cell>
        </row>
        <row r="232">
          <cell r="A232" t="str">
            <v>ZK107.K265.C020</v>
          </cell>
          <cell r="B232" t="str">
            <v>ZK107</v>
          </cell>
          <cell r="C232">
            <v>0</v>
          </cell>
          <cell r="D232">
            <v>0</v>
          </cell>
          <cell r="E232">
            <v>1413.5</v>
          </cell>
          <cell r="F232">
            <v>0</v>
          </cell>
        </row>
        <row r="233">
          <cell r="A233" t="str">
            <v>ZK108.K162.C019</v>
          </cell>
          <cell r="B233" t="str">
            <v>ZK108</v>
          </cell>
          <cell r="C233">
            <v>0</v>
          </cell>
          <cell r="D233">
            <v>0</v>
          </cell>
          <cell r="E233">
            <v>315</v>
          </cell>
          <cell r="F233">
            <v>610</v>
          </cell>
        </row>
        <row r="234">
          <cell r="A234" t="str">
            <v>ZK108.K162.C020</v>
          </cell>
          <cell r="B234" t="str">
            <v>ZK108</v>
          </cell>
          <cell r="C234">
            <v>0</v>
          </cell>
          <cell r="D234">
            <v>0</v>
          </cell>
          <cell r="E234">
            <v>6485</v>
          </cell>
          <cell r="F234">
            <v>1688</v>
          </cell>
        </row>
        <row r="235">
          <cell r="A235" t="str">
            <v>ZK108.K162.C140</v>
          </cell>
          <cell r="B235" t="str">
            <v>ZK108</v>
          </cell>
          <cell r="C235">
            <v>0</v>
          </cell>
          <cell r="D235">
            <v>0</v>
          </cell>
          <cell r="E235">
            <v>2472</v>
          </cell>
          <cell r="F235">
            <v>0</v>
          </cell>
        </row>
        <row r="236">
          <cell r="A236" t="str">
            <v>ZK108.K162.C320</v>
          </cell>
          <cell r="B236" t="str">
            <v>ZK108</v>
          </cell>
          <cell r="C236">
            <v>0</v>
          </cell>
          <cell r="D236">
            <v>0</v>
          </cell>
          <cell r="E236">
            <v>1500</v>
          </cell>
          <cell r="F236">
            <v>0</v>
          </cell>
        </row>
        <row r="237">
          <cell r="A237" t="str">
            <v>ZK108.K266.C020</v>
          </cell>
          <cell r="B237" t="str">
            <v>ZK108</v>
          </cell>
          <cell r="C237">
            <v>0</v>
          </cell>
          <cell r="D237">
            <v>0</v>
          </cell>
          <cell r="E237">
            <v>630</v>
          </cell>
          <cell r="F237">
            <v>105</v>
          </cell>
        </row>
        <row r="238">
          <cell r="A238" t="str">
            <v>ZK109.K138.C320</v>
          </cell>
          <cell r="B238" t="str">
            <v>ZK109</v>
          </cell>
          <cell r="C238">
            <v>0</v>
          </cell>
          <cell r="D238">
            <v>0</v>
          </cell>
          <cell r="E238">
            <v>1146.75</v>
          </cell>
          <cell r="F238">
            <v>0</v>
          </cell>
        </row>
        <row r="239">
          <cell r="A239" t="str">
            <v>ZK109.K138.C330</v>
          </cell>
          <cell r="B239" t="str">
            <v>ZK109</v>
          </cell>
          <cell r="C239">
            <v>0</v>
          </cell>
          <cell r="D239">
            <v>0</v>
          </cell>
          <cell r="E239">
            <v>0</v>
          </cell>
          <cell r="F239">
            <v>240</v>
          </cell>
        </row>
        <row r="240">
          <cell r="A240" t="str">
            <v>ZK109.K138.C350</v>
          </cell>
          <cell r="B240" t="str">
            <v>ZK109</v>
          </cell>
          <cell r="C240">
            <v>0</v>
          </cell>
          <cell r="D240">
            <v>0</v>
          </cell>
          <cell r="E240">
            <v>0</v>
          </cell>
          <cell r="F240">
            <v>27</v>
          </cell>
        </row>
        <row r="241">
          <cell r="A241" t="str">
            <v>ZK109.K138.C390</v>
          </cell>
          <cell r="B241" t="str">
            <v>ZK109</v>
          </cell>
          <cell r="C241">
            <v>0</v>
          </cell>
          <cell r="D241">
            <v>613</v>
          </cell>
          <cell r="E241">
            <v>0</v>
          </cell>
          <cell r="F241">
            <v>0</v>
          </cell>
        </row>
        <row r="242">
          <cell r="A242" t="str">
            <v>ZK109.K207.C140</v>
          </cell>
          <cell r="B242" t="str">
            <v>ZK109</v>
          </cell>
          <cell r="C242">
            <v>0</v>
          </cell>
          <cell r="D242">
            <v>0</v>
          </cell>
          <cell r="E242">
            <v>20</v>
          </cell>
          <cell r="F242">
            <v>0</v>
          </cell>
        </row>
        <row r="243">
          <cell r="A243" t="str">
            <v>ZK109.K270.C009</v>
          </cell>
          <cell r="B243" t="str">
            <v>ZK109</v>
          </cell>
          <cell r="C243">
            <v>0</v>
          </cell>
          <cell r="D243">
            <v>0</v>
          </cell>
          <cell r="E243">
            <v>751</v>
          </cell>
          <cell r="F243">
            <v>400</v>
          </cell>
        </row>
        <row r="244">
          <cell r="A244" t="str">
            <v>ZK109.K270.C019</v>
          </cell>
          <cell r="B244" t="str">
            <v>ZK109</v>
          </cell>
          <cell r="C244">
            <v>0</v>
          </cell>
          <cell r="D244">
            <v>0</v>
          </cell>
          <cell r="E244">
            <v>180</v>
          </cell>
          <cell r="F244">
            <v>0</v>
          </cell>
        </row>
        <row r="245">
          <cell r="A245" t="str">
            <v>ZK109.K270.C020</v>
          </cell>
          <cell r="B245" t="str">
            <v>ZK109</v>
          </cell>
          <cell r="C245">
            <v>0</v>
          </cell>
          <cell r="D245">
            <v>0</v>
          </cell>
          <cell r="E245">
            <v>600</v>
          </cell>
          <cell r="F245">
            <v>9707</v>
          </cell>
        </row>
        <row r="246">
          <cell r="A246" t="str">
            <v>ZK109.K270.C030</v>
          </cell>
          <cell r="B246" t="str">
            <v>ZK109</v>
          </cell>
          <cell r="C246">
            <v>0</v>
          </cell>
          <cell r="D246">
            <v>0</v>
          </cell>
          <cell r="E246">
            <v>1000</v>
          </cell>
          <cell r="F246">
            <v>0</v>
          </cell>
        </row>
        <row r="247">
          <cell r="A247" t="str">
            <v>ZK109.K270.C031</v>
          </cell>
          <cell r="B247" t="str">
            <v>ZK109</v>
          </cell>
          <cell r="C247">
            <v>0</v>
          </cell>
          <cell r="D247">
            <v>0</v>
          </cell>
          <cell r="E247">
            <v>0</v>
          </cell>
          <cell r="F247">
            <v>500</v>
          </cell>
        </row>
        <row r="248">
          <cell r="A248" t="str">
            <v>ZK109.K270.C140</v>
          </cell>
          <cell r="B248" t="str">
            <v>ZK109</v>
          </cell>
          <cell r="C248">
            <v>0</v>
          </cell>
          <cell r="D248">
            <v>0</v>
          </cell>
          <cell r="E248">
            <v>8718.9</v>
          </cell>
          <cell r="F248">
            <v>0</v>
          </cell>
        </row>
        <row r="249">
          <cell r="A249" t="str">
            <v>ZK109.K270.C320</v>
          </cell>
          <cell r="B249" t="str">
            <v>ZK109</v>
          </cell>
          <cell r="C249">
            <v>0</v>
          </cell>
          <cell r="D249">
            <v>0</v>
          </cell>
          <cell r="E249">
            <v>202.5</v>
          </cell>
          <cell r="F249">
            <v>250</v>
          </cell>
        </row>
        <row r="250">
          <cell r="A250" t="str">
            <v>ZK109.K270.C330</v>
          </cell>
          <cell r="B250" t="str">
            <v>ZK109</v>
          </cell>
          <cell r="C250">
            <v>0</v>
          </cell>
          <cell r="D250">
            <v>0</v>
          </cell>
          <cell r="E250">
            <v>3000</v>
          </cell>
          <cell r="F250">
            <v>0</v>
          </cell>
        </row>
        <row r="251">
          <cell r="A251" t="str">
            <v>ZK109.K270.C350</v>
          </cell>
          <cell r="B251" t="str">
            <v>ZK109</v>
          </cell>
          <cell r="C251">
            <v>0</v>
          </cell>
          <cell r="D251">
            <v>0</v>
          </cell>
          <cell r="E251">
            <v>2000</v>
          </cell>
          <cell r="F251">
            <v>0</v>
          </cell>
        </row>
        <row r="252">
          <cell r="A252" t="str">
            <v>ZK109.K270.C360</v>
          </cell>
          <cell r="B252" t="str">
            <v>ZK109</v>
          </cell>
          <cell r="C252">
            <v>0</v>
          </cell>
          <cell r="D252">
            <v>0</v>
          </cell>
          <cell r="E252">
            <v>2250</v>
          </cell>
          <cell r="F252">
            <v>0</v>
          </cell>
        </row>
        <row r="253">
          <cell r="A253" t="str">
            <v>ZK109.K270.C370</v>
          </cell>
          <cell r="B253" t="str">
            <v>ZK109</v>
          </cell>
          <cell r="C253">
            <v>0</v>
          </cell>
          <cell r="D253">
            <v>0</v>
          </cell>
          <cell r="E253">
            <v>34.299999999999997</v>
          </cell>
          <cell r="F253">
            <v>0</v>
          </cell>
        </row>
        <row r="254">
          <cell r="A254" t="str">
            <v>ZK109.K270.C390</v>
          </cell>
          <cell r="B254" t="str">
            <v>ZK109</v>
          </cell>
          <cell r="C254">
            <v>0</v>
          </cell>
          <cell r="D254">
            <v>90</v>
          </cell>
          <cell r="E254">
            <v>0</v>
          </cell>
          <cell r="F254">
            <v>0</v>
          </cell>
        </row>
        <row r="255">
          <cell r="A255" t="str">
            <v>ZK109.K270.C415</v>
          </cell>
          <cell r="B255" t="str">
            <v>ZK109</v>
          </cell>
          <cell r="C255">
            <v>0</v>
          </cell>
          <cell r="D255">
            <v>0</v>
          </cell>
          <cell r="E255">
            <v>0</v>
          </cell>
          <cell r="F255">
            <v>2847</v>
          </cell>
        </row>
        <row r="256">
          <cell r="A256" t="str">
            <v>ZK109.K270.C430</v>
          </cell>
          <cell r="B256" t="str">
            <v>ZK109</v>
          </cell>
          <cell r="C256">
            <v>0</v>
          </cell>
          <cell r="D256">
            <v>0</v>
          </cell>
          <cell r="E256">
            <v>80</v>
          </cell>
          <cell r="F256">
            <v>0</v>
          </cell>
        </row>
        <row r="257">
          <cell r="A257" t="str">
            <v>ZK109.K270.C435</v>
          </cell>
          <cell r="B257" t="str">
            <v>ZK109</v>
          </cell>
          <cell r="C257">
            <v>0</v>
          </cell>
          <cell r="D257">
            <v>0</v>
          </cell>
          <cell r="E257">
            <v>315</v>
          </cell>
          <cell r="F257">
            <v>0</v>
          </cell>
        </row>
        <row r="258">
          <cell r="A258" t="str">
            <v>ZK109.K270.C700</v>
          </cell>
          <cell r="B258" t="str">
            <v>ZK109</v>
          </cell>
          <cell r="C258">
            <v>0</v>
          </cell>
          <cell r="D258">
            <v>0</v>
          </cell>
          <cell r="E258">
            <v>400</v>
          </cell>
          <cell r="F258">
            <v>1300</v>
          </cell>
        </row>
        <row r="259">
          <cell r="A259" t="str">
            <v>ZK109.K270.I001</v>
          </cell>
          <cell r="B259" t="str">
            <v>ZK109</v>
          </cell>
          <cell r="C259">
            <v>0</v>
          </cell>
          <cell r="D259">
            <v>0</v>
          </cell>
          <cell r="E259">
            <v>1200</v>
          </cell>
          <cell r="F259">
            <v>0</v>
          </cell>
        </row>
        <row r="260">
          <cell r="A260" t="str">
            <v>ZK109.K271.C019</v>
          </cell>
          <cell r="B260" t="str">
            <v>ZK109</v>
          </cell>
          <cell r="C260">
            <v>0</v>
          </cell>
          <cell r="D260">
            <v>0</v>
          </cell>
          <cell r="E260">
            <v>286</v>
          </cell>
          <cell r="F260">
            <v>800.57</v>
          </cell>
        </row>
        <row r="261">
          <cell r="A261" t="str">
            <v>ZK109.K272.C320</v>
          </cell>
          <cell r="B261" t="str">
            <v>ZK109</v>
          </cell>
          <cell r="C261">
            <v>0</v>
          </cell>
          <cell r="D261">
            <v>0</v>
          </cell>
          <cell r="E261">
            <v>115.67</v>
          </cell>
          <cell r="F261">
            <v>0</v>
          </cell>
        </row>
        <row r="262">
          <cell r="A262" t="str">
            <v>ZK109.K304.0000</v>
          </cell>
          <cell r="B262" t="str">
            <v>ZK109</v>
          </cell>
          <cell r="C262">
            <v>0</v>
          </cell>
          <cell r="D262">
            <v>3669</v>
          </cell>
          <cell r="E262">
            <v>0</v>
          </cell>
          <cell r="F262">
            <v>0</v>
          </cell>
        </row>
        <row r="263">
          <cell r="A263" t="str">
            <v>ZK109.K304.C009</v>
          </cell>
          <cell r="B263" t="str">
            <v>ZK109</v>
          </cell>
          <cell r="C263">
            <v>0</v>
          </cell>
          <cell r="D263">
            <v>187</v>
          </cell>
          <cell r="E263">
            <v>0</v>
          </cell>
          <cell r="F263">
            <v>0</v>
          </cell>
        </row>
        <row r="264">
          <cell r="A264" t="str">
            <v>ZK109.K318.C320</v>
          </cell>
          <cell r="B264" t="str">
            <v>ZK109</v>
          </cell>
          <cell r="C264">
            <v>0</v>
          </cell>
          <cell r="D264">
            <v>0</v>
          </cell>
          <cell r="E264">
            <v>195</v>
          </cell>
          <cell r="F264">
            <v>0</v>
          </cell>
        </row>
        <row r="265">
          <cell r="A265" t="str">
            <v>ZK110.K281.C019</v>
          </cell>
          <cell r="B265" t="str">
            <v>ZK110</v>
          </cell>
          <cell r="C265">
            <v>0</v>
          </cell>
          <cell r="D265">
            <v>0</v>
          </cell>
          <cell r="E265">
            <v>0</v>
          </cell>
          <cell r="F265">
            <v>1660</v>
          </cell>
        </row>
        <row r="266">
          <cell r="A266" t="str">
            <v>ZK110.K281.C140</v>
          </cell>
          <cell r="B266" t="str">
            <v>ZK110</v>
          </cell>
          <cell r="C266">
            <v>0</v>
          </cell>
          <cell r="D266">
            <v>0</v>
          </cell>
          <cell r="E266">
            <v>1610</v>
          </cell>
          <cell r="F266">
            <v>0</v>
          </cell>
        </row>
        <row r="267">
          <cell r="A267" t="str">
            <v>ZK110.K281.C320</v>
          </cell>
          <cell r="B267" t="str">
            <v>ZK110</v>
          </cell>
          <cell r="C267">
            <v>0</v>
          </cell>
          <cell r="D267">
            <v>0</v>
          </cell>
          <cell r="E267">
            <v>93</v>
          </cell>
          <cell r="F267">
            <v>0</v>
          </cell>
        </row>
        <row r="268">
          <cell r="A268" t="str">
            <v>ZK110.K282.C320</v>
          </cell>
          <cell r="B268" t="str">
            <v>ZK110</v>
          </cell>
          <cell r="C268">
            <v>0</v>
          </cell>
          <cell r="D268">
            <v>0</v>
          </cell>
          <cell r="E268">
            <v>426.89</v>
          </cell>
          <cell r="F268">
            <v>0</v>
          </cell>
        </row>
        <row r="269">
          <cell r="A269" t="str">
            <v>ZK111.K283.C020</v>
          </cell>
          <cell r="B269" t="str">
            <v>ZK111</v>
          </cell>
          <cell r="C269">
            <v>0</v>
          </cell>
          <cell r="D269">
            <v>0</v>
          </cell>
          <cell r="E269">
            <v>0</v>
          </cell>
          <cell r="F269">
            <v>250</v>
          </cell>
        </row>
        <row r="270">
          <cell r="A270" t="str">
            <v>ZK111.K352.0000</v>
          </cell>
          <cell r="B270" t="str">
            <v>ZK111</v>
          </cell>
          <cell r="C270">
            <v>0</v>
          </cell>
          <cell r="D270">
            <v>0</v>
          </cell>
          <cell r="E270">
            <v>24.99</v>
          </cell>
          <cell r="F270">
            <v>0</v>
          </cell>
        </row>
        <row r="271">
          <cell r="A271" t="str">
            <v>ZK112.K115.C320</v>
          </cell>
          <cell r="B271" t="str">
            <v>ZK112</v>
          </cell>
          <cell r="C271">
            <v>0</v>
          </cell>
          <cell r="D271">
            <v>0</v>
          </cell>
          <cell r="E271">
            <v>13.2</v>
          </cell>
          <cell r="F271">
            <v>0</v>
          </cell>
        </row>
        <row r="272">
          <cell r="A272" t="str">
            <v>ZK112.K120.C350</v>
          </cell>
          <cell r="B272" t="str">
            <v>ZK112</v>
          </cell>
          <cell r="C272">
            <v>0</v>
          </cell>
          <cell r="D272">
            <v>0</v>
          </cell>
          <cell r="E272">
            <v>218.65</v>
          </cell>
          <cell r="F272">
            <v>0</v>
          </cell>
        </row>
        <row r="273">
          <cell r="A273" t="str">
            <v>ZK112.K170.C390</v>
          </cell>
          <cell r="B273" t="str">
            <v>ZK112</v>
          </cell>
          <cell r="C273">
            <v>0</v>
          </cell>
          <cell r="D273">
            <v>0</v>
          </cell>
          <cell r="E273">
            <v>210</v>
          </cell>
          <cell r="F273">
            <v>0</v>
          </cell>
        </row>
        <row r="274">
          <cell r="A274" t="str">
            <v>ZK114.K005.C395</v>
          </cell>
          <cell r="B274" t="str">
            <v>ZK114</v>
          </cell>
          <cell r="C274">
            <v>0</v>
          </cell>
          <cell r="D274">
            <v>0</v>
          </cell>
          <cell r="E274">
            <v>0</v>
          </cell>
          <cell r="F274">
            <v>0</v>
          </cell>
        </row>
        <row r="275">
          <cell r="A275" t="str">
            <v>ZK114.K100.C390</v>
          </cell>
          <cell r="B275" t="str">
            <v>ZK114</v>
          </cell>
          <cell r="C275">
            <v>0</v>
          </cell>
          <cell r="D275">
            <v>350</v>
          </cell>
          <cell r="E275">
            <v>150</v>
          </cell>
          <cell r="F275">
            <v>0</v>
          </cell>
        </row>
        <row r="276">
          <cell r="A276" t="str">
            <v>ZK114.K100.C395</v>
          </cell>
          <cell r="B276" t="str">
            <v>ZK114</v>
          </cell>
          <cell r="C276">
            <v>0</v>
          </cell>
          <cell r="D276">
            <v>0</v>
          </cell>
          <cell r="E276">
            <v>150</v>
          </cell>
          <cell r="F276">
            <v>0</v>
          </cell>
        </row>
        <row r="277">
          <cell r="A277" t="str">
            <v>ZK114.K114.C395</v>
          </cell>
          <cell r="B277" t="str">
            <v>ZK114</v>
          </cell>
          <cell r="C277">
            <v>0</v>
          </cell>
          <cell r="D277">
            <v>0</v>
          </cell>
          <cell r="E277">
            <v>203.98</v>
          </cell>
          <cell r="F277">
            <v>0</v>
          </cell>
        </row>
        <row r="278">
          <cell r="A278" t="str">
            <v>ZK114.K115.C009</v>
          </cell>
          <cell r="B278" t="str">
            <v>ZK114</v>
          </cell>
          <cell r="C278">
            <v>0</v>
          </cell>
          <cell r="D278">
            <v>0</v>
          </cell>
          <cell r="E278">
            <v>38</v>
          </cell>
          <cell r="F278">
            <v>0</v>
          </cell>
        </row>
        <row r="279">
          <cell r="A279" t="str">
            <v>ZK114.K115.C020</v>
          </cell>
          <cell r="B279" t="str">
            <v>ZK114</v>
          </cell>
          <cell r="C279">
            <v>0</v>
          </cell>
          <cell r="D279">
            <v>0</v>
          </cell>
          <cell r="E279">
            <v>17.600000000000001</v>
          </cell>
          <cell r="F279">
            <v>0</v>
          </cell>
        </row>
        <row r="280">
          <cell r="A280" t="str">
            <v>ZK114.K115.C140</v>
          </cell>
          <cell r="B280" t="str">
            <v>ZK114</v>
          </cell>
          <cell r="C280">
            <v>0</v>
          </cell>
          <cell r="D280">
            <v>0</v>
          </cell>
          <cell r="E280">
            <v>24.8</v>
          </cell>
          <cell r="F280">
            <v>0</v>
          </cell>
        </row>
        <row r="281">
          <cell r="A281" t="str">
            <v>ZK114.K115.C395</v>
          </cell>
          <cell r="B281" t="str">
            <v>ZK114</v>
          </cell>
          <cell r="C281">
            <v>0</v>
          </cell>
          <cell r="D281">
            <v>0</v>
          </cell>
          <cell r="E281">
            <v>1221.6300000000001</v>
          </cell>
          <cell r="F281">
            <v>0</v>
          </cell>
        </row>
        <row r="282">
          <cell r="A282" t="str">
            <v>ZK114.K115.C555</v>
          </cell>
          <cell r="B282" t="str">
            <v>ZK114</v>
          </cell>
          <cell r="C282">
            <v>0</v>
          </cell>
          <cell r="D282">
            <v>0</v>
          </cell>
          <cell r="E282">
            <v>301.2</v>
          </cell>
          <cell r="F282">
            <v>0</v>
          </cell>
        </row>
        <row r="283">
          <cell r="A283" t="str">
            <v>ZK114.K115.C850</v>
          </cell>
          <cell r="B283" t="str">
            <v>ZK114</v>
          </cell>
          <cell r="C283">
            <v>0</v>
          </cell>
          <cell r="D283">
            <v>0</v>
          </cell>
          <cell r="E283">
            <v>16.399999999999999</v>
          </cell>
          <cell r="F283">
            <v>0</v>
          </cell>
        </row>
        <row r="284">
          <cell r="A284" t="str">
            <v>ZK114.K116.C395</v>
          </cell>
          <cell r="B284" t="str">
            <v>ZK114</v>
          </cell>
          <cell r="C284">
            <v>0</v>
          </cell>
          <cell r="D284">
            <v>0</v>
          </cell>
          <cell r="E284">
            <v>271.77999999999997</v>
          </cell>
          <cell r="F284">
            <v>0</v>
          </cell>
        </row>
        <row r="285">
          <cell r="A285" t="str">
            <v>ZK114.K117.C395</v>
          </cell>
          <cell r="B285" t="str">
            <v>ZK114</v>
          </cell>
          <cell r="C285">
            <v>0</v>
          </cell>
          <cell r="D285">
            <v>0</v>
          </cell>
          <cell r="E285">
            <v>137.06</v>
          </cell>
          <cell r="F285">
            <v>0</v>
          </cell>
        </row>
        <row r="286">
          <cell r="A286" t="str">
            <v>ZK114.K120.C009</v>
          </cell>
          <cell r="B286" t="str">
            <v>ZK114</v>
          </cell>
          <cell r="C286">
            <v>0</v>
          </cell>
          <cell r="D286">
            <v>0</v>
          </cell>
          <cell r="E286">
            <v>299.56</v>
          </cell>
          <cell r="F286">
            <v>0</v>
          </cell>
        </row>
        <row r="287">
          <cell r="A287" t="str">
            <v>ZK114.K120.C030</v>
          </cell>
          <cell r="B287" t="str">
            <v>ZK114</v>
          </cell>
          <cell r="C287">
            <v>0</v>
          </cell>
          <cell r="D287">
            <v>0</v>
          </cell>
          <cell r="E287">
            <v>58.33</v>
          </cell>
          <cell r="F287">
            <v>0</v>
          </cell>
        </row>
        <row r="288">
          <cell r="A288" t="str">
            <v>ZK114.K133.0000</v>
          </cell>
          <cell r="B288" t="str">
            <v>ZK114</v>
          </cell>
          <cell r="C288">
            <v>0</v>
          </cell>
          <cell r="D288">
            <v>26.88</v>
          </cell>
          <cell r="E288">
            <v>0</v>
          </cell>
          <cell r="F288">
            <v>0</v>
          </cell>
        </row>
        <row r="289">
          <cell r="A289" t="str">
            <v>ZK114.K133.C181</v>
          </cell>
          <cell r="B289" t="str">
            <v>ZK114</v>
          </cell>
          <cell r="C289">
            <v>0</v>
          </cell>
          <cell r="D289">
            <v>0</v>
          </cell>
          <cell r="E289">
            <v>6.7</v>
          </cell>
          <cell r="F289">
            <v>0</v>
          </cell>
        </row>
        <row r="290">
          <cell r="A290" t="str">
            <v>ZK114.K133.C390</v>
          </cell>
          <cell r="B290" t="str">
            <v>ZK114</v>
          </cell>
          <cell r="C290">
            <v>0</v>
          </cell>
          <cell r="D290">
            <v>0</v>
          </cell>
          <cell r="E290">
            <v>41.1</v>
          </cell>
          <cell r="F290">
            <v>7.5</v>
          </cell>
        </row>
        <row r="291">
          <cell r="A291" t="str">
            <v>ZK114.K133.C395</v>
          </cell>
          <cell r="B291" t="str">
            <v>ZK114</v>
          </cell>
          <cell r="C291">
            <v>0</v>
          </cell>
          <cell r="D291">
            <v>0</v>
          </cell>
          <cell r="E291">
            <v>12</v>
          </cell>
          <cell r="F291">
            <v>0</v>
          </cell>
        </row>
        <row r="292">
          <cell r="A292" t="str">
            <v>ZK114.K170.C390</v>
          </cell>
          <cell r="B292" t="str">
            <v>ZK114</v>
          </cell>
          <cell r="C292">
            <v>0</v>
          </cell>
          <cell r="D292">
            <v>0</v>
          </cell>
          <cell r="E292">
            <v>7239.5</v>
          </cell>
          <cell r="F292">
            <v>0</v>
          </cell>
        </row>
        <row r="293">
          <cell r="A293" t="str">
            <v>ZK114.K176.C140</v>
          </cell>
          <cell r="B293" t="str">
            <v>ZK114</v>
          </cell>
          <cell r="C293">
            <v>0</v>
          </cell>
          <cell r="D293">
            <v>0</v>
          </cell>
          <cell r="E293">
            <v>10</v>
          </cell>
          <cell r="F293">
            <v>0</v>
          </cell>
        </row>
        <row r="294">
          <cell r="A294" t="str">
            <v>ZK114.K190.C390</v>
          </cell>
          <cell r="B294" t="str">
            <v>ZK114</v>
          </cell>
          <cell r="C294">
            <v>0</v>
          </cell>
          <cell r="D294">
            <v>0</v>
          </cell>
          <cell r="E294">
            <v>105</v>
          </cell>
          <cell r="F294">
            <v>0</v>
          </cell>
        </row>
        <row r="295">
          <cell r="A295" t="str">
            <v>ZK114.K219.C810</v>
          </cell>
          <cell r="B295" t="str">
            <v>ZK114</v>
          </cell>
          <cell r="C295">
            <v>0</v>
          </cell>
          <cell r="D295">
            <v>0</v>
          </cell>
          <cell r="E295">
            <v>204.71</v>
          </cell>
          <cell r="F295">
            <v>0</v>
          </cell>
        </row>
        <row r="296">
          <cell r="A296" t="str">
            <v>ZK114.K299.C009</v>
          </cell>
          <cell r="B296" t="str">
            <v>ZK114</v>
          </cell>
          <cell r="C296">
            <v>0</v>
          </cell>
          <cell r="D296">
            <v>5076.1899999999996</v>
          </cell>
          <cell r="E296">
            <v>380.07</v>
          </cell>
          <cell r="F296">
            <v>0</v>
          </cell>
        </row>
        <row r="297">
          <cell r="A297" t="str">
            <v>ZK114.K299.C070</v>
          </cell>
          <cell r="B297" t="str">
            <v>ZK114</v>
          </cell>
          <cell r="C297">
            <v>0</v>
          </cell>
          <cell r="D297">
            <v>0</v>
          </cell>
          <cell r="E297">
            <v>1255.93</v>
          </cell>
          <cell r="F297">
            <v>72.400000000000006</v>
          </cell>
        </row>
        <row r="298">
          <cell r="A298" t="str">
            <v>ZK114.K299.C080</v>
          </cell>
          <cell r="B298" t="str">
            <v>ZK114</v>
          </cell>
          <cell r="C298">
            <v>0</v>
          </cell>
          <cell r="D298">
            <v>0</v>
          </cell>
          <cell r="E298">
            <v>103.57</v>
          </cell>
          <cell r="F298">
            <v>0</v>
          </cell>
        </row>
        <row r="299">
          <cell r="A299" t="str">
            <v>ZK114.K299.C140</v>
          </cell>
          <cell r="B299" t="str">
            <v>ZK114</v>
          </cell>
          <cell r="C299">
            <v>0</v>
          </cell>
          <cell r="D299">
            <v>0</v>
          </cell>
          <cell r="E299">
            <v>291.14999999999998</v>
          </cell>
          <cell r="F299">
            <v>0</v>
          </cell>
        </row>
        <row r="300">
          <cell r="A300" t="str">
            <v>ZK114.K299.C155</v>
          </cell>
          <cell r="B300" t="str">
            <v>ZK114</v>
          </cell>
          <cell r="C300">
            <v>0</v>
          </cell>
          <cell r="D300">
            <v>0</v>
          </cell>
          <cell r="E300">
            <v>0</v>
          </cell>
          <cell r="F300">
            <v>312.46000000000004</v>
          </cell>
        </row>
        <row r="301">
          <cell r="A301" t="str">
            <v>ZK114.K299.C265</v>
          </cell>
          <cell r="B301" t="str">
            <v>ZK114</v>
          </cell>
          <cell r="C301">
            <v>0</v>
          </cell>
          <cell r="D301">
            <v>0</v>
          </cell>
          <cell r="E301">
            <v>87.5</v>
          </cell>
          <cell r="F301">
            <v>0</v>
          </cell>
        </row>
        <row r="302">
          <cell r="A302" t="str">
            <v>ZK114.K299.C300</v>
          </cell>
          <cell r="B302" t="str">
            <v>ZK114</v>
          </cell>
          <cell r="C302">
            <v>0</v>
          </cell>
          <cell r="D302">
            <v>0</v>
          </cell>
          <cell r="E302">
            <v>20.100000000000001</v>
          </cell>
          <cell r="F302">
            <v>0</v>
          </cell>
        </row>
        <row r="303">
          <cell r="A303" t="str">
            <v>ZK114.K299.C320</v>
          </cell>
          <cell r="B303" t="str">
            <v>ZK114</v>
          </cell>
          <cell r="C303">
            <v>0</v>
          </cell>
          <cell r="D303">
            <v>0</v>
          </cell>
          <cell r="E303">
            <v>150.6</v>
          </cell>
          <cell r="F303">
            <v>0</v>
          </cell>
        </row>
        <row r="304">
          <cell r="A304" t="str">
            <v>ZK114.K299.C330</v>
          </cell>
          <cell r="B304" t="str">
            <v>ZK114</v>
          </cell>
          <cell r="C304">
            <v>0</v>
          </cell>
          <cell r="D304">
            <v>0</v>
          </cell>
          <cell r="E304">
            <v>617.13</v>
          </cell>
          <cell r="F304">
            <v>0</v>
          </cell>
        </row>
        <row r="305">
          <cell r="A305" t="str">
            <v>ZK114.K299.C360</v>
          </cell>
          <cell r="B305" t="str">
            <v>ZK114</v>
          </cell>
          <cell r="C305">
            <v>0</v>
          </cell>
          <cell r="D305">
            <v>0</v>
          </cell>
          <cell r="E305">
            <v>343.22</v>
          </cell>
          <cell r="F305">
            <v>0</v>
          </cell>
        </row>
        <row r="306">
          <cell r="A306" t="str">
            <v>ZK114.K299.C390</v>
          </cell>
          <cell r="B306" t="str">
            <v>ZK114</v>
          </cell>
          <cell r="C306">
            <v>0</v>
          </cell>
          <cell r="D306">
            <v>0</v>
          </cell>
          <cell r="E306">
            <v>12.2</v>
          </cell>
          <cell r="F306">
            <v>0</v>
          </cell>
        </row>
        <row r="307">
          <cell r="A307" t="str">
            <v>ZK114.K299.C430</v>
          </cell>
          <cell r="B307" t="str">
            <v>ZK114</v>
          </cell>
          <cell r="C307">
            <v>0</v>
          </cell>
          <cell r="D307">
            <v>0</v>
          </cell>
          <cell r="E307">
            <v>93.76</v>
          </cell>
          <cell r="F307">
            <v>0</v>
          </cell>
        </row>
        <row r="308">
          <cell r="A308" t="str">
            <v>ZK114.K299.C500</v>
          </cell>
          <cell r="B308" t="str">
            <v>ZK114</v>
          </cell>
          <cell r="C308">
            <v>0</v>
          </cell>
          <cell r="D308">
            <v>0</v>
          </cell>
          <cell r="E308">
            <v>232.2</v>
          </cell>
          <cell r="F308">
            <v>340</v>
          </cell>
        </row>
        <row r="309">
          <cell r="A309" t="str">
            <v>ZK114.K299.C555</v>
          </cell>
          <cell r="B309" t="str">
            <v>ZK114</v>
          </cell>
          <cell r="C309">
            <v>0</v>
          </cell>
          <cell r="D309">
            <v>0</v>
          </cell>
          <cell r="E309">
            <v>195.9</v>
          </cell>
          <cell r="F309">
            <v>72.98</v>
          </cell>
        </row>
        <row r="310">
          <cell r="A310" t="str">
            <v>ZK114.K299.I001</v>
          </cell>
          <cell r="B310" t="str">
            <v>ZK114</v>
          </cell>
          <cell r="C310">
            <v>0</v>
          </cell>
          <cell r="D310">
            <v>0</v>
          </cell>
          <cell r="E310">
            <v>468.93</v>
          </cell>
          <cell r="F310">
            <v>0</v>
          </cell>
        </row>
        <row r="311">
          <cell r="A311" t="str">
            <v>ZK200.0001</v>
          </cell>
          <cell r="B311" t="str">
            <v>ZK200</v>
          </cell>
          <cell r="C311">
            <v>0</v>
          </cell>
          <cell r="D311">
            <v>0</v>
          </cell>
          <cell r="E311">
            <v>0</v>
          </cell>
          <cell r="F311">
            <v>0</v>
          </cell>
        </row>
        <row r="312">
          <cell r="A312" t="str">
            <v>ZK200.0008</v>
          </cell>
          <cell r="B312" t="str">
            <v>ZK200</v>
          </cell>
          <cell r="C312">
            <v>0</v>
          </cell>
          <cell r="D312">
            <v>0</v>
          </cell>
          <cell r="E312">
            <v>0</v>
          </cell>
          <cell r="F312">
            <v>0</v>
          </cell>
        </row>
        <row r="313">
          <cell r="A313" t="str">
            <v>ZK200.0009</v>
          </cell>
          <cell r="B313" t="str">
            <v>ZK200</v>
          </cell>
          <cell r="C313">
            <v>0</v>
          </cell>
          <cell r="D313">
            <v>0</v>
          </cell>
          <cell r="E313">
            <v>0</v>
          </cell>
          <cell r="F313">
            <v>0</v>
          </cell>
        </row>
        <row r="314">
          <cell r="A314" t="str">
            <v>ZK200.4810</v>
          </cell>
          <cell r="B314" t="str">
            <v>ZK200</v>
          </cell>
          <cell r="C314">
            <v>0</v>
          </cell>
          <cell r="D314">
            <v>0</v>
          </cell>
          <cell r="E314">
            <v>0</v>
          </cell>
          <cell r="F314">
            <v>0</v>
          </cell>
        </row>
        <row r="315">
          <cell r="A315" t="str">
            <v>ZK200.K001</v>
          </cell>
          <cell r="B315" t="str">
            <v>ZK200</v>
          </cell>
          <cell r="C315">
            <v>0</v>
          </cell>
          <cell r="D315">
            <v>0</v>
          </cell>
          <cell r="E315">
            <v>0</v>
          </cell>
          <cell r="F315">
            <v>0</v>
          </cell>
        </row>
        <row r="316">
          <cell r="A316" t="str">
            <v>ZK200.K006</v>
          </cell>
          <cell r="B316" t="str">
            <v>ZK200</v>
          </cell>
          <cell r="C316">
            <v>0</v>
          </cell>
          <cell r="D316">
            <v>0</v>
          </cell>
          <cell r="E316">
            <v>0</v>
          </cell>
          <cell r="F316">
            <v>0</v>
          </cell>
        </row>
        <row r="317">
          <cell r="A317" t="str">
            <v>ZK200.K100</v>
          </cell>
          <cell r="B317" t="str">
            <v>ZK200</v>
          </cell>
          <cell r="C317">
            <v>0</v>
          </cell>
          <cell r="D317">
            <v>526.24</v>
          </cell>
          <cell r="E317">
            <v>3260.45</v>
          </cell>
          <cell r="F317">
            <v>220</v>
          </cell>
        </row>
        <row r="318">
          <cell r="A318" t="str">
            <v>ZK200.K102</v>
          </cell>
          <cell r="B318" t="str">
            <v>ZK200</v>
          </cell>
          <cell r="C318">
            <v>0</v>
          </cell>
          <cell r="D318">
            <v>7060.95</v>
          </cell>
          <cell r="E318">
            <v>1725</v>
          </cell>
          <cell r="F318">
            <v>0</v>
          </cell>
        </row>
        <row r="319">
          <cell r="A319" t="str">
            <v>ZK200.K104</v>
          </cell>
          <cell r="B319" t="str">
            <v>ZK200</v>
          </cell>
          <cell r="C319">
            <v>0</v>
          </cell>
          <cell r="D319">
            <v>318.92</v>
          </cell>
          <cell r="E319">
            <v>408</v>
          </cell>
          <cell r="F319">
            <v>0</v>
          </cell>
        </row>
        <row r="320">
          <cell r="A320" t="str">
            <v>ZK200.K115</v>
          </cell>
          <cell r="B320" t="str">
            <v>ZK200</v>
          </cell>
          <cell r="C320">
            <v>0</v>
          </cell>
          <cell r="D320">
            <v>3449.29</v>
          </cell>
          <cell r="E320">
            <v>11239.81</v>
          </cell>
          <cell r="F320">
            <v>0</v>
          </cell>
        </row>
        <row r="321">
          <cell r="A321" t="str">
            <v>ZK200.K116</v>
          </cell>
          <cell r="B321" t="str">
            <v>ZK200</v>
          </cell>
          <cell r="C321">
            <v>0</v>
          </cell>
          <cell r="D321">
            <v>610.95000000000005</v>
          </cell>
          <cell r="E321">
            <v>3027.49</v>
          </cell>
          <cell r="F321">
            <v>0</v>
          </cell>
        </row>
        <row r="322">
          <cell r="A322" t="str">
            <v>ZK200.K119</v>
          </cell>
          <cell r="B322" t="str">
            <v>ZK200</v>
          </cell>
          <cell r="C322">
            <v>0</v>
          </cell>
          <cell r="D322">
            <v>127.93</v>
          </cell>
          <cell r="E322">
            <v>0</v>
          </cell>
          <cell r="F322">
            <v>0</v>
          </cell>
        </row>
        <row r="323">
          <cell r="A323" t="str">
            <v>ZK200.K120</v>
          </cell>
          <cell r="B323" t="str">
            <v>ZK200</v>
          </cell>
          <cell r="C323">
            <v>0</v>
          </cell>
          <cell r="D323">
            <v>1471.81</v>
          </cell>
          <cell r="E323">
            <v>1178.82</v>
          </cell>
          <cell r="F323">
            <v>100</v>
          </cell>
        </row>
        <row r="324">
          <cell r="A324" t="str">
            <v>ZK200.K130</v>
          </cell>
          <cell r="B324" t="str">
            <v>ZK200</v>
          </cell>
          <cell r="C324">
            <v>0</v>
          </cell>
          <cell r="D324">
            <v>0</v>
          </cell>
          <cell r="E324">
            <v>394.03</v>
          </cell>
          <cell r="F324">
            <v>0</v>
          </cell>
        </row>
        <row r="325">
          <cell r="A325" t="str">
            <v>ZK200.K133</v>
          </cell>
          <cell r="B325" t="str">
            <v>ZK200</v>
          </cell>
          <cell r="C325">
            <v>0</v>
          </cell>
          <cell r="D325">
            <v>441.7</v>
          </cell>
          <cell r="E325">
            <v>1370.6299999999999</v>
          </cell>
          <cell r="F325">
            <v>0</v>
          </cell>
        </row>
        <row r="326">
          <cell r="A326" t="str">
            <v>ZK200.K134</v>
          </cell>
          <cell r="B326" t="str">
            <v>ZK200</v>
          </cell>
          <cell r="C326">
            <v>0</v>
          </cell>
          <cell r="D326">
            <v>0</v>
          </cell>
          <cell r="E326">
            <v>5722.66</v>
          </cell>
          <cell r="F326">
            <v>0</v>
          </cell>
        </row>
        <row r="327">
          <cell r="A327" t="str">
            <v>ZK200.K138</v>
          </cell>
          <cell r="B327" t="str">
            <v>ZK200</v>
          </cell>
          <cell r="C327">
            <v>0</v>
          </cell>
          <cell r="D327">
            <v>545.5</v>
          </cell>
          <cell r="E327">
            <v>281.58</v>
          </cell>
          <cell r="F327">
            <v>0</v>
          </cell>
        </row>
        <row r="328">
          <cell r="A328" t="str">
            <v>ZK200.K175</v>
          </cell>
          <cell r="B328" t="str">
            <v>ZK200</v>
          </cell>
          <cell r="C328">
            <v>0</v>
          </cell>
          <cell r="D328">
            <v>0</v>
          </cell>
          <cell r="E328">
            <v>341.96</v>
          </cell>
          <cell r="F328">
            <v>0</v>
          </cell>
        </row>
        <row r="329">
          <cell r="A329" t="str">
            <v>ZK200.K300</v>
          </cell>
          <cell r="B329" t="str">
            <v>ZK200</v>
          </cell>
          <cell r="C329">
            <v>0</v>
          </cell>
          <cell r="D329">
            <v>928.32</v>
          </cell>
          <cell r="E329">
            <v>11549.9</v>
          </cell>
          <cell r="F329">
            <v>3263</v>
          </cell>
        </row>
        <row r="330">
          <cell r="A330" t="str">
            <v>ZK200.K302</v>
          </cell>
          <cell r="B330" t="str">
            <v>ZK200</v>
          </cell>
          <cell r="C330">
            <v>0</v>
          </cell>
          <cell r="D330">
            <v>0</v>
          </cell>
          <cell r="E330">
            <v>226.52</v>
          </cell>
          <cell r="F330">
            <v>0</v>
          </cell>
        </row>
        <row r="331">
          <cell r="A331" t="str">
            <v>ZK200.K303</v>
          </cell>
          <cell r="B331" t="str">
            <v>ZK200</v>
          </cell>
          <cell r="C331">
            <v>0</v>
          </cell>
          <cell r="D331">
            <v>0</v>
          </cell>
          <cell r="E331">
            <v>19</v>
          </cell>
          <cell r="F331">
            <v>0</v>
          </cell>
        </row>
        <row r="332">
          <cell r="A332" t="str">
            <v>ZK200.K306</v>
          </cell>
          <cell r="B332" t="str">
            <v>ZK200</v>
          </cell>
          <cell r="C332">
            <v>0</v>
          </cell>
          <cell r="D332">
            <v>24980</v>
          </cell>
          <cell r="E332">
            <v>6700</v>
          </cell>
          <cell r="F332">
            <v>900</v>
          </cell>
        </row>
        <row r="333">
          <cell r="A333" t="str">
            <v>ZK200.K307</v>
          </cell>
          <cell r="B333" t="str">
            <v>ZK200</v>
          </cell>
          <cell r="C333">
            <v>0</v>
          </cell>
          <cell r="D333">
            <v>20985.3</v>
          </cell>
          <cell r="E333">
            <v>2775.95</v>
          </cell>
          <cell r="F333">
            <v>0</v>
          </cell>
        </row>
        <row r="334">
          <cell r="A334" t="str">
            <v>ZK200.K308</v>
          </cell>
          <cell r="B334" t="str">
            <v>ZK200</v>
          </cell>
          <cell r="C334">
            <v>0</v>
          </cell>
          <cell r="D334">
            <v>0</v>
          </cell>
          <cell r="E334">
            <v>20.82</v>
          </cell>
          <cell r="F334">
            <v>0</v>
          </cell>
        </row>
        <row r="335">
          <cell r="A335" t="str">
            <v>ZK200.K317</v>
          </cell>
          <cell r="B335" t="str">
            <v>ZK200</v>
          </cell>
          <cell r="C335">
            <v>0</v>
          </cell>
          <cell r="D335">
            <v>0</v>
          </cell>
          <cell r="E335">
            <v>91.8</v>
          </cell>
          <cell r="F335">
            <v>0</v>
          </cell>
        </row>
        <row r="336">
          <cell r="A336" t="str">
            <v>ZK200.K335</v>
          </cell>
          <cell r="B336" t="str">
            <v>ZK200</v>
          </cell>
          <cell r="C336">
            <v>0</v>
          </cell>
          <cell r="D336">
            <v>0</v>
          </cell>
          <cell r="E336">
            <v>4.5</v>
          </cell>
          <cell r="F336">
            <v>0</v>
          </cell>
        </row>
        <row r="337">
          <cell r="A337" t="str">
            <v>ZK200.K342</v>
          </cell>
          <cell r="B337" t="str">
            <v>ZK200</v>
          </cell>
          <cell r="C337">
            <v>0</v>
          </cell>
          <cell r="D337">
            <v>0</v>
          </cell>
          <cell r="E337">
            <v>8</v>
          </cell>
          <cell r="F337">
            <v>0</v>
          </cell>
        </row>
        <row r="338">
          <cell r="A338" t="str">
            <v>ZK201.K005</v>
          </cell>
          <cell r="B338" t="str">
            <v>ZK201</v>
          </cell>
          <cell r="C338">
            <v>0</v>
          </cell>
          <cell r="D338">
            <v>0</v>
          </cell>
          <cell r="E338">
            <v>0</v>
          </cell>
          <cell r="F338">
            <v>0</v>
          </cell>
        </row>
        <row r="339">
          <cell r="A339" t="str">
            <v>ZK201.K104</v>
          </cell>
          <cell r="B339" t="str">
            <v>ZK201</v>
          </cell>
          <cell r="C339">
            <v>0</v>
          </cell>
          <cell r="D339">
            <v>0</v>
          </cell>
          <cell r="E339">
            <v>0</v>
          </cell>
          <cell r="F339">
            <v>0</v>
          </cell>
        </row>
        <row r="340">
          <cell r="A340" t="str">
            <v>ZK201.K115</v>
          </cell>
          <cell r="B340" t="str">
            <v>ZK201</v>
          </cell>
          <cell r="C340">
            <v>0</v>
          </cell>
          <cell r="D340">
            <v>0</v>
          </cell>
          <cell r="E340">
            <v>159.72999999999999</v>
          </cell>
          <cell r="F340">
            <v>0</v>
          </cell>
        </row>
        <row r="341">
          <cell r="A341" t="str">
            <v>ZK201.K138</v>
          </cell>
          <cell r="B341" t="str">
            <v>ZK201</v>
          </cell>
          <cell r="C341">
            <v>0</v>
          </cell>
          <cell r="D341">
            <v>4424</v>
          </cell>
          <cell r="E341">
            <v>57086.59</v>
          </cell>
          <cell r="F341">
            <v>0</v>
          </cell>
        </row>
        <row r="342">
          <cell r="A342" t="str">
            <v>ZK201.K158</v>
          </cell>
          <cell r="B342" t="str">
            <v>ZK201</v>
          </cell>
          <cell r="C342">
            <v>0</v>
          </cell>
          <cell r="D342">
            <v>8010</v>
          </cell>
          <cell r="E342">
            <v>650</v>
          </cell>
          <cell r="F342">
            <v>11340</v>
          </cell>
        </row>
        <row r="343">
          <cell r="A343" t="str">
            <v>ZK201.K159</v>
          </cell>
          <cell r="B343" t="str">
            <v>ZK201</v>
          </cell>
          <cell r="C343">
            <v>0</v>
          </cell>
          <cell r="D343">
            <v>5800</v>
          </cell>
          <cell r="E343">
            <v>5000</v>
          </cell>
          <cell r="F343">
            <v>0</v>
          </cell>
        </row>
        <row r="344">
          <cell r="A344" t="str">
            <v>ZK201.K160</v>
          </cell>
          <cell r="B344" t="str">
            <v>ZK201</v>
          </cell>
          <cell r="C344">
            <v>0</v>
          </cell>
          <cell r="D344">
            <v>1300</v>
          </cell>
          <cell r="E344">
            <v>17200.349999999999</v>
          </cell>
          <cell r="F344">
            <v>14364.65</v>
          </cell>
        </row>
        <row r="345">
          <cell r="A345" t="str">
            <v>ZK201.K201</v>
          </cell>
          <cell r="B345" t="str">
            <v>ZK201</v>
          </cell>
          <cell r="C345">
            <v>0</v>
          </cell>
          <cell r="D345">
            <v>0</v>
          </cell>
          <cell r="E345">
            <v>0</v>
          </cell>
          <cell r="F345">
            <v>0</v>
          </cell>
        </row>
        <row r="346">
          <cell r="A346" t="str">
            <v>ZK201.K301</v>
          </cell>
          <cell r="B346" t="str">
            <v>ZK201</v>
          </cell>
          <cell r="C346">
            <v>0</v>
          </cell>
          <cell r="D346">
            <v>131202.65</v>
          </cell>
          <cell r="E346">
            <v>12489.88</v>
          </cell>
          <cell r="F346">
            <v>0</v>
          </cell>
        </row>
        <row r="347">
          <cell r="A347" t="str">
            <v>ZK201.K302</v>
          </cell>
          <cell r="B347" t="str">
            <v>ZK201</v>
          </cell>
          <cell r="C347">
            <v>0</v>
          </cell>
          <cell r="D347">
            <v>0</v>
          </cell>
          <cell r="E347">
            <v>295869</v>
          </cell>
          <cell r="F347">
            <v>1300</v>
          </cell>
        </row>
        <row r="348">
          <cell r="A348" t="str">
            <v>ZK201.K303</v>
          </cell>
          <cell r="B348" t="str">
            <v>ZK201</v>
          </cell>
          <cell r="C348">
            <v>0</v>
          </cell>
          <cell r="D348">
            <v>12640.25</v>
          </cell>
          <cell r="E348">
            <v>50668.78</v>
          </cell>
          <cell r="F348">
            <v>15466</v>
          </cell>
        </row>
        <row r="349">
          <cell r="A349" t="str">
            <v>ZK201.K304</v>
          </cell>
          <cell r="B349" t="str">
            <v>ZK201</v>
          </cell>
          <cell r="C349">
            <v>0</v>
          </cell>
          <cell r="D349">
            <v>50397.43</v>
          </cell>
          <cell r="E349">
            <v>159399.69</v>
          </cell>
          <cell r="F349">
            <v>18484</v>
          </cell>
        </row>
        <row r="350">
          <cell r="A350" t="str">
            <v>ZK201.K305</v>
          </cell>
          <cell r="B350" t="str">
            <v>ZK201</v>
          </cell>
          <cell r="C350">
            <v>0</v>
          </cell>
          <cell r="D350">
            <v>0</v>
          </cell>
          <cell r="E350">
            <v>0</v>
          </cell>
          <cell r="F350">
            <v>85000</v>
          </cell>
        </row>
        <row r="351">
          <cell r="A351" t="str">
            <v>ZK201.K307</v>
          </cell>
          <cell r="B351" t="str">
            <v>ZK201</v>
          </cell>
          <cell r="C351">
            <v>0</v>
          </cell>
          <cell r="D351">
            <v>0</v>
          </cell>
          <cell r="E351">
            <v>6053</v>
          </cell>
          <cell r="F351">
            <v>0</v>
          </cell>
        </row>
        <row r="352">
          <cell r="A352" t="str">
            <v>ZK201.K308</v>
          </cell>
          <cell r="B352" t="str">
            <v>ZK201</v>
          </cell>
          <cell r="C352">
            <v>0</v>
          </cell>
          <cell r="D352">
            <v>264</v>
          </cell>
          <cell r="E352">
            <v>10885.23</v>
          </cell>
          <cell r="F352">
            <v>472</v>
          </cell>
        </row>
        <row r="353">
          <cell r="A353" t="str">
            <v>ZK201.K309</v>
          </cell>
          <cell r="B353" t="str">
            <v>ZK201</v>
          </cell>
          <cell r="C353">
            <v>0</v>
          </cell>
          <cell r="D353">
            <v>3017.37</v>
          </cell>
          <cell r="E353">
            <v>1900</v>
          </cell>
          <cell r="F353">
            <v>0</v>
          </cell>
        </row>
        <row r="354">
          <cell r="A354" t="str">
            <v>ZK201.K310</v>
          </cell>
          <cell r="B354" t="str">
            <v>ZK201</v>
          </cell>
          <cell r="C354">
            <v>0</v>
          </cell>
          <cell r="D354">
            <v>0</v>
          </cell>
          <cell r="E354">
            <v>15742.5</v>
          </cell>
          <cell r="F354">
            <v>35</v>
          </cell>
        </row>
        <row r="355">
          <cell r="A355" t="str">
            <v>ZK202.K115</v>
          </cell>
          <cell r="B355" t="str">
            <v>ZK202</v>
          </cell>
          <cell r="C355">
            <v>0</v>
          </cell>
          <cell r="D355">
            <v>0</v>
          </cell>
          <cell r="E355">
            <v>74.97</v>
          </cell>
          <cell r="F355">
            <v>0</v>
          </cell>
        </row>
        <row r="356">
          <cell r="A356" t="str">
            <v>ZK202.K116</v>
          </cell>
          <cell r="B356" t="str">
            <v>ZK202</v>
          </cell>
          <cell r="C356">
            <v>0</v>
          </cell>
          <cell r="D356">
            <v>0</v>
          </cell>
          <cell r="E356">
            <v>54.17</v>
          </cell>
          <cell r="F356">
            <v>0</v>
          </cell>
        </row>
        <row r="357">
          <cell r="A357" t="str">
            <v>ZK202.K160</v>
          </cell>
          <cell r="B357" t="str">
            <v>ZK202</v>
          </cell>
          <cell r="C357">
            <v>0</v>
          </cell>
          <cell r="D357">
            <v>150</v>
          </cell>
          <cell r="E357">
            <v>6124.75</v>
          </cell>
          <cell r="F357">
            <v>0</v>
          </cell>
        </row>
        <row r="358">
          <cell r="A358" t="str">
            <v>ZK202.K316</v>
          </cell>
          <cell r="B358" t="str">
            <v>ZK202</v>
          </cell>
          <cell r="C358">
            <v>0</v>
          </cell>
          <cell r="D358">
            <v>3125</v>
          </cell>
          <cell r="E358">
            <v>69750</v>
          </cell>
          <cell r="F358">
            <v>120250</v>
          </cell>
        </row>
        <row r="359">
          <cell r="A359" t="str">
            <v>ZK202.K317</v>
          </cell>
          <cell r="B359" t="str">
            <v>ZK202</v>
          </cell>
          <cell r="C359">
            <v>0</v>
          </cell>
          <cell r="D359">
            <v>0</v>
          </cell>
          <cell r="E359">
            <v>471.46</v>
          </cell>
          <cell r="F359">
            <v>0</v>
          </cell>
        </row>
        <row r="360">
          <cell r="A360" t="str">
            <v>ZK202.K319</v>
          </cell>
          <cell r="B360" t="str">
            <v>ZK202</v>
          </cell>
          <cell r="C360">
            <v>0</v>
          </cell>
          <cell r="D360">
            <v>0</v>
          </cell>
          <cell r="E360">
            <v>0</v>
          </cell>
          <cell r="F360">
            <v>4015</v>
          </cell>
        </row>
        <row r="361">
          <cell r="A361" t="str">
            <v>ZK203.K005</v>
          </cell>
          <cell r="B361" t="str">
            <v>ZK203</v>
          </cell>
          <cell r="C361">
            <v>0</v>
          </cell>
          <cell r="D361">
            <v>0</v>
          </cell>
          <cell r="E361">
            <v>0</v>
          </cell>
          <cell r="F361">
            <v>0</v>
          </cell>
        </row>
        <row r="362">
          <cell r="A362" t="str">
            <v>ZK203.K130</v>
          </cell>
          <cell r="B362" t="str">
            <v>ZK203</v>
          </cell>
          <cell r="C362">
            <v>0</v>
          </cell>
          <cell r="D362">
            <v>20.63</v>
          </cell>
          <cell r="E362">
            <v>0</v>
          </cell>
          <cell r="F362">
            <v>0</v>
          </cell>
        </row>
        <row r="363">
          <cell r="A363" t="str">
            <v>ZK203.K133</v>
          </cell>
          <cell r="B363" t="str">
            <v>ZK203</v>
          </cell>
          <cell r="C363">
            <v>0</v>
          </cell>
          <cell r="D363">
            <v>0</v>
          </cell>
          <cell r="E363">
            <v>101.84</v>
          </cell>
          <cell r="F363">
            <v>0</v>
          </cell>
        </row>
        <row r="364">
          <cell r="A364" t="str">
            <v>ZK203.K160</v>
          </cell>
          <cell r="B364" t="str">
            <v>ZK203</v>
          </cell>
          <cell r="C364">
            <v>0</v>
          </cell>
          <cell r="D364">
            <v>200</v>
          </cell>
          <cell r="E364">
            <v>9382.5</v>
          </cell>
          <cell r="F364">
            <v>4912.5</v>
          </cell>
        </row>
        <row r="365">
          <cell r="A365" t="str">
            <v>ZK203.K310</v>
          </cell>
          <cell r="B365" t="str">
            <v>ZK203</v>
          </cell>
          <cell r="C365">
            <v>0</v>
          </cell>
          <cell r="D365">
            <v>-20.63</v>
          </cell>
          <cell r="E365">
            <v>0</v>
          </cell>
          <cell r="F365">
            <v>0</v>
          </cell>
        </row>
        <row r="366">
          <cell r="A366" t="str">
            <v>ZK203.K324</v>
          </cell>
          <cell r="B366" t="str">
            <v>ZK203</v>
          </cell>
          <cell r="C366">
            <v>0</v>
          </cell>
          <cell r="D366">
            <v>66069.62</v>
          </cell>
          <cell r="E366">
            <v>231377.82</v>
          </cell>
          <cell r="F366">
            <v>0</v>
          </cell>
        </row>
        <row r="367">
          <cell r="A367" t="str">
            <v>ZK203.K325</v>
          </cell>
          <cell r="B367" t="str">
            <v>ZK203</v>
          </cell>
          <cell r="C367">
            <v>0</v>
          </cell>
          <cell r="D367">
            <v>0</v>
          </cell>
          <cell r="E367">
            <v>31451.5</v>
          </cell>
          <cell r="F367">
            <v>0</v>
          </cell>
        </row>
        <row r="368">
          <cell r="A368" t="str">
            <v>ZK203.K326</v>
          </cell>
          <cell r="B368" t="str">
            <v>ZK203</v>
          </cell>
          <cell r="C368">
            <v>0</v>
          </cell>
          <cell r="D368">
            <v>20426.55</v>
          </cell>
          <cell r="E368">
            <v>82224.160000000003</v>
          </cell>
          <cell r="F368">
            <v>145481</v>
          </cell>
        </row>
        <row r="369">
          <cell r="A369" t="str">
            <v>ZK203.K327</v>
          </cell>
          <cell r="B369" t="str">
            <v>ZK203</v>
          </cell>
          <cell r="C369">
            <v>0</v>
          </cell>
          <cell r="D369">
            <v>11193.32</v>
          </cell>
          <cell r="E369">
            <v>24951.58</v>
          </cell>
          <cell r="F369">
            <v>0</v>
          </cell>
        </row>
        <row r="370">
          <cell r="A370" t="str">
            <v>ZK203.K329</v>
          </cell>
          <cell r="B370" t="str">
            <v>ZK203</v>
          </cell>
          <cell r="C370">
            <v>0</v>
          </cell>
          <cell r="D370">
            <v>1502.65</v>
          </cell>
          <cell r="E370">
            <v>1575.31</v>
          </cell>
          <cell r="F370">
            <v>0</v>
          </cell>
        </row>
        <row r="371">
          <cell r="A371" t="str">
            <v>ZK204.K115</v>
          </cell>
          <cell r="B371" t="str">
            <v>ZK204</v>
          </cell>
          <cell r="C371">
            <v>0</v>
          </cell>
          <cell r="D371">
            <v>0</v>
          </cell>
          <cell r="E371">
            <v>0</v>
          </cell>
          <cell r="F371">
            <v>0</v>
          </cell>
        </row>
        <row r="372">
          <cell r="A372" t="str">
            <v>ZK204.K133</v>
          </cell>
          <cell r="B372" t="str">
            <v>ZK204</v>
          </cell>
          <cell r="C372">
            <v>0</v>
          </cell>
          <cell r="D372">
            <v>0</v>
          </cell>
          <cell r="E372">
            <v>0</v>
          </cell>
          <cell r="F372">
            <v>0</v>
          </cell>
        </row>
        <row r="373">
          <cell r="A373" t="str">
            <v>ZK204.K134</v>
          </cell>
          <cell r="B373" t="str">
            <v>ZK204</v>
          </cell>
          <cell r="C373">
            <v>0</v>
          </cell>
          <cell r="D373">
            <v>0</v>
          </cell>
          <cell r="E373">
            <v>0</v>
          </cell>
          <cell r="F373">
            <v>0</v>
          </cell>
        </row>
        <row r="374">
          <cell r="A374" t="str">
            <v>ZK204.K160</v>
          </cell>
          <cell r="B374" t="str">
            <v>ZK204</v>
          </cell>
          <cell r="C374">
            <v>0</v>
          </cell>
          <cell r="D374">
            <v>0</v>
          </cell>
          <cell r="E374">
            <v>2520</v>
          </cell>
          <cell r="F374">
            <v>0</v>
          </cell>
        </row>
        <row r="375">
          <cell r="A375" t="str">
            <v>ZK204.K334</v>
          </cell>
          <cell r="B375" t="str">
            <v>ZK204</v>
          </cell>
          <cell r="C375">
            <v>0</v>
          </cell>
          <cell r="D375">
            <v>28667.58</v>
          </cell>
          <cell r="E375">
            <v>76462.149999999994</v>
          </cell>
          <cell r="F375">
            <v>5095</v>
          </cell>
        </row>
        <row r="376">
          <cell r="A376" t="str">
            <v>ZK204.K335</v>
          </cell>
          <cell r="B376" t="str">
            <v>ZK204</v>
          </cell>
          <cell r="C376">
            <v>0</v>
          </cell>
          <cell r="D376">
            <v>4267.95</v>
          </cell>
          <cell r="E376">
            <v>32938.65</v>
          </cell>
          <cell r="F376">
            <v>13936.75</v>
          </cell>
        </row>
        <row r="377">
          <cell r="A377" t="str">
            <v>ZK204.K336</v>
          </cell>
          <cell r="B377" t="str">
            <v>ZK204</v>
          </cell>
          <cell r="C377">
            <v>0</v>
          </cell>
          <cell r="D377">
            <v>870.1</v>
          </cell>
          <cell r="E377">
            <v>458.39</v>
          </cell>
          <cell r="F377">
            <v>80</v>
          </cell>
        </row>
        <row r="378">
          <cell r="A378" t="str">
            <v>ZK204.K341</v>
          </cell>
          <cell r="B378" t="str">
            <v>ZK204</v>
          </cell>
          <cell r="C378">
            <v>0</v>
          </cell>
          <cell r="D378">
            <v>0</v>
          </cell>
          <cell r="E378">
            <v>23000</v>
          </cell>
          <cell r="F378">
            <v>0</v>
          </cell>
        </row>
        <row r="379">
          <cell r="A379" t="str">
            <v>ZK204.K352</v>
          </cell>
          <cell r="B379" t="str">
            <v>ZK204</v>
          </cell>
          <cell r="C379">
            <v>0</v>
          </cell>
          <cell r="D379">
            <v>0</v>
          </cell>
          <cell r="E379">
            <v>0</v>
          </cell>
          <cell r="F379">
            <v>0</v>
          </cell>
        </row>
        <row r="380">
          <cell r="A380" t="str">
            <v>ZK204.K353</v>
          </cell>
          <cell r="B380" t="str">
            <v>ZK204</v>
          </cell>
          <cell r="C380">
            <v>0</v>
          </cell>
          <cell r="D380">
            <v>0</v>
          </cell>
          <cell r="E380">
            <v>0</v>
          </cell>
          <cell r="F380">
            <v>0</v>
          </cell>
        </row>
        <row r="381">
          <cell r="A381" t="str">
            <v>ZK204.K355</v>
          </cell>
          <cell r="B381" t="str">
            <v>ZK204</v>
          </cell>
          <cell r="C381">
            <v>0</v>
          </cell>
          <cell r="D381">
            <v>0</v>
          </cell>
          <cell r="E381">
            <v>0</v>
          </cell>
          <cell r="F381">
            <v>1000</v>
          </cell>
        </row>
        <row r="382">
          <cell r="A382" t="str">
            <v>ZK205.K120</v>
          </cell>
          <cell r="B382" t="str">
            <v>ZK205</v>
          </cell>
          <cell r="C382">
            <v>0</v>
          </cell>
          <cell r="D382">
            <v>0</v>
          </cell>
          <cell r="E382">
            <v>74</v>
          </cell>
          <cell r="F382">
            <v>23.7</v>
          </cell>
        </row>
        <row r="383">
          <cell r="A383" t="str">
            <v>ZK205.K136</v>
          </cell>
          <cell r="B383" t="str">
            <v>ZK205</v>
          </cell>
          <cell r="C383">
            <v>0</v>
          </cell>
          <cell r="D383">
            <v>0</v>
          </cell>
          <cell r="E383">
            <v>0</v>
          </cell>
          <cell r="F383">
            <v>0</v>
          </cell>
        </row>
        <row r="384">
          <cell r="A384" t="str">
            <v>ZK205.K307</v>
          </cell>
          <cell r="B384" t="str">
            <v>ZK205</v>
          </cell>
          <cell r="C384">
            <v>0</v>
          </cell>
          <cell r="D384">
            <v>7500</v>
          </cell>
          <cell r="E384">
            <v>6340.93</v>
          </cell>
          <cell r="F384">
            <v>0</v>
          </cell>
        </row>
        <row r="385">
          <cell r="A385" t="str">
            <v>ZK205.K308</v>
          </cell>
          <cell r="B385" t="str">
            <v>ZK205</v>
          </cell>
          <cell r="C385">
            <v>0</v>
          </cell>
          <cell r="D385">
            <v>0</v>
          </cell>
          <cell r="E385">
            <v>0</v>
          </cell>
          <cell r="F385">
            <v>1000</v>
          </cell>
        </row>
        <row r="386">
          <cell r="A386" t="str">
            <v>ZK205.K334</v>
          </cell>
          <cell r="B386" t="str">
            <v>ZK205</v>
          </cell>
          <cell r="C386">
            <v>0</v>
          </cell>
          <cell r="D386">
            <v>0</v>
          </cell>
          <cell r="E386">
            <v>9.17</v>
          </cell>
          <cell r="F386">
            <v>0</v>
          </cell>
        </row>
        <row r="387">
          <cell r="A387" t="str">
            <v>ZK205.K341</v>
          </cell>
          <cell r="B387" t="str">
            <v>ZK205</v>
          </cell>
          <cell r="C387">
            <v>0</v>
          </cell>
          <cell r="D387">
            <v>2780</v>
          </cell>
          <cell r="E387">
            <v>60726.5</v>
          </cell>
          <cell r="F387">
            <v>8770</v>
          </cell>
        </row>
        <row r="388">
          <cell r="A388" t="str">
            <v>ZK205.K342</v>
          </cell>
          <cell r="B388" t="str">
            <v>ZK205</v>
          </cell>
          <cell r="C388">
            <v>0</v>
          </cell>
          <cell r="D388">
            <v>771</v>
          </cell>
          <cell r="E388">
            <v>2100</v>
          </cell>
          <cell r="F388">
            <v>920</v>
          </cell>
        </row>
        <row r="389">
          <cell r="A389" t="str">
            <v>ZK205.K343</v>
          </cell>
          <cell r="B389" t="str">
            <v>ZK205</v>
          </cell>
          <cell r="C389">
            <v>0</v>
          </cell>
          <cell r="D389">
            <v>1122.21</v>
          </cell>
          <cell r="E389">
            <v>26460.13</v>
          </cell>
          <cell r="F389">
            <v>8922</v>
          </cell>
        </row>
        <row r="390">
          <cell r="A390" t="str">
            <v>ZK205.K344</v>
          </cell>
          <cell r="B390" t="str">
            <v>ZK205</v>
          </cell>
          <cell r="C390">
            <v>0</v>
          </cell>
          <cell r="D390">
            <v>710</v>
          </cell>
          <cell r="E390">
            <v>28153.94</v>
          </cell>
          <cell r="F390">
            <v>4576</v>
          </cell>
        </row>
        <row r="391">
          <cell r="A391" t="str">
            <v>ZK206.K300</v>
          </cell>
          <cell r="B391" t="str">
            <v>ZK206</v>
          </cell>
          <cell r="C391">
            <v>0</v>
          </cell>
          <cell r="D391">
            <v>0</v>
          </cell>
          <cell r="E391">
            <v>9.6999999999999993</v>
          </cell>
          <cell r="F391">
            <v>0</v>
          </cell>
        </row>
        <row r="392">
          <cell r="A392" t="str">
            <v>ZK206.K326</v>
          </cell>
          <cell r="B392" t="str">
            <v>ZK206</v>
          </cell>
          <cell r="C392">
            <v>0</v>
          </cell>
          <cell r="D392">
            <v>0</v>
          </cell>
          <cell r="E392">
            <v>39.99</v>
          </cell>
          <cell r="F392">
            <v>0</v>
          </cell>
        </row>
        <row r="393">
          <cell r="A393" t="str">
            <v>ZK206.K335</v>
          </cell>
          <cell r="B393" t="str">
            <v>ZK206</v>
          </cell>
          <cell r="C393">
            <v>0</v>
          </cell>
          <cell r="D393">
            <v>0</v>
          </cell>
          <cell r="E393">
            <v>237.49</v>
          </cell>
          <cell r="F393">
            <v>0</v>
          </cell>
        </row>
        <row r="394">
          <cell r="A394" t="str">
            <v>ZK206.K349</v>
          </cell>
          <cell r="B394" t="str">
            <v>ZK206</v>
          </cell>
          <cell r="C394">
            <v>0</v>
          </cell>
          <cell r="D394">
            <v>16481.25</v>
          </cell>
          <cell r="E394">
            <v>312.08</v>
          </cell>
          <cell r="F394">
            <v>242</v>
          </cell>
        </row>
        <row r="395">
          <cell r="A395" t="str">
            <v>ZK206.K350</v>
          </cell>
          <cell r="B395" t="str">
            <v>ZK206</v>
          </cell>
          <cell r="C395">
            <v>0</v>
          </cell>
          <cell r="D395">
            <v>3690</v>
          </cell>
          <cell r="E395">
            <v>6006.94</v>
          </cell>
          <cell r="F395">
            <v>3496.2</v>
          </cell>
        </row>
        <row r="396">
          <cell r="A396" t="str">
            <v>ZK206.K351</v>
          </cell>
          <cell r="B396" t="str">
            <v>ZK206</v>
          </cell>
          <cell r="C396">
            <v>0</v>
          </cell>
          <cell r="D396">
            <v>0</v>
          </cell>
          <cell r="E396">
            <v>10105.31</v>
          </cell>
          <cell r="F396">
            <v>1361.4300000000003</v>
          </cell>
        </row>
        <row r="397">
          <cell r="A397" t="str">
            <v>ZK206.K352</v>
          </cell>
          <cell r="B397" t="str">
            <v>ZK206</v>
          </cell>
          <cell r="C397">
            <v>0</v>
          </cell>
          <cell r="D397">
            <v>6125.74</v>
          </cell>
          <cell r="E397">
            <v>80208.260000000009</v>
          </cell>
          <cell r="F397">
            <v>8588</v>
          </cell>
        </row>
        <row r="398">
          <cell r="A398" t="str">
            <v>ZK206.K353</v>
          </cell>
          <cell r="B398" t="str">
            <v>ZK206</v>
          </cell>
          <cell r="C398">
            <v>0</v>
          </cell>
          <cell r="D398">
            <v>4916.24</v>
          </cell>
          <cell r="E398">
            <v>14597.26</v>
          </cell>
          <cell r="F398">
            <v>7294</v>
          </cell>
        </row>
        <row r="399">
          <cell r="A399" t="str">
            <v>ZK206.K354</v>
          </cell>
          <cell r="B399" t="str">
            <v>ZK206</v>
          </cell>
          <cell r="C399">
            <v>0</v>
          </cell>
          <cell r="D399">
            <v>5338.13</v>
          </cell>
          <cell r="E399">
            <v>149639.79999999999</v>
          </cell>
          <cell r="F399">
            <v>7775.11</v>
          </cell>
        </row>
        <row r="400">
          <cell r="A400" t="str">
            <v>ZK206.K355</v>
          </cell>
          <cell r="B400" t="str">
            <v>ZK206</v>
          </cell>
          <cell r="C400">
            <v>0</v>
          </cell>
          <cell r="D400">
            <v>0</v>
          </cell>
          <cell r="E400">
            <v>48472.84</v>
          </cell>
          <cell r="F400">
            <v>24607.4</v>
          </cell>
        </row>
        <row r="401">
          <cell r="A401" t="str">
            <v>ZK206.K356</v>
          </cell>
          <cell r="B401" t="str">
            <v>ZK206</v>
          </cell>
          <cell r="C401">
            <v>0</v>
          </cell>
          <cell r="D401">
            <v>0</v>
          </cell>
          <cell r="E401">
            <v>69.150000000000006</v>
          </cell>
          <cell r="F401">
            <v>0</v>
          </cell>
        </row>
        <row r="402">
          <cell r="A402" t="str">
            <v>ZK207.K176</v>
          </cell>
          <cell r="B402" t="str">
            <v>ZK207</v>
          </cell>
          <cell r="C402">
            <v>0</v>
          </cell>
          <cell r="D402">
            <v>0</v>
          </cell>
          <cell r="E402">
            <v>219.95</v>
          </cell>
          <cell r="F402">
            <v>0</v>
          </cell>
        </row>
        <row r="403">
          <cell r="A403" t="str">
            <v>ZK207.K309</v>
          </cell>
          <cell r="B403" t="str">
            <v>ZK207</v>
          </cell>
          <cell r="C403">
            <v>0</v>
          </cell>
          <cell r="D403">
            <v>0</v>
          </cell>
          <cell r="E403">
            <v>2000</v>
          </cell>
          <cell r="F403">
            <v>0</v>
          </cell>
        </row>
        <row r="404">
          <cell r="A404" t="str">
            <v>ZK207.K360</v>
          </cell>
          <cell r="B404" t="str">
            <v>ZK207</v>
          </cell>
          <cell r="C404">
            <v>0</v>
          </cell>
          <cell r="D404">
            <v>0</v>
          </cell>
          <cell r="E404">
            <v>3120.57</v>
          </cell>
          <cell r="F404">
            <v>241.42000000000002</v>
          </cell>
        </row>
        <row r="405">
          <cell r="A405" t="str">
            <v>ZK207.K361</v>
          </cell>
          <cell r="B405" t="str">
            <v>ZK207</v>
          </cell>
          <cell r="C405">
            <v>0</v>
          </cell>
          <cell r="D405">
            <v>0</v>
          </cell>
          <cell r="E405">
            <v>3654.23</v>
          </cell>
          <cell r="F405">
            <v>0</v>
          </cell>
        </row>
        <row r="406">
          <cell r="A406" t="str">
            <v>ZK207.K362</v>
          </cell>
          <cell r="B406" t="str">
            <v>ZK207</v>
          </cell>
          <cell r="C406">
            <v>0</v>
          </cell>
          <cell r="D406">
            <v>0</v>
          </cell>
          <cell r="E406">
            <v>0</v>
          </cell>
          <cell r="F406">
            <v>17750</v>
          </cell>
        </row>
        <row r="407">
          <cell r="A407" t="str">
            <v>ZK208.K207</v>
          </cell>
          <cell r="B407" t="str">
            <v>ZK208</v>
          </cell>
          <cell r="C407">
            <v>0</v>
          </cell>
          <cell r="D407">
            <v>0</v>
          </cell>
          <cell r="E407">
            <v>2516</v>
          </cell>
          <cell r="F407">
            <v>0</v>
          </cell>
        </row>
        <row r="408">
          <cell r="A408" t="str">
            <v>ZK208.K302</v>
          </cell>
          <cell r="B408" t="str">
            <v>ZK208</v>
          </cell>
          <cell r="C408">
            <v>0</v>
          </cell>
          <cell r="D408">
            <v>0</v>
          </cell>
          <cell r="E408">
            <v>648.82000000000005</v>
          </cell>
          <cell r="F408">
            <v>4500</v>
          </cell>
        </row>
        <row r="409">
          <cell r="A409" t="str">
            <v>ZK208.K303</v>
          </cell>
          <cell r="B409" t="str">
            <v>ZK208</v>
          </cell>
          <cell r="C409">
            <v>0</v>
          </cell>
          <cell r="D409">
            <v>0</v>
          </cell>
          <cell r="E409">
            <v>37.799999999999997</v>
          </cell>
          <cell r="F409">
            <v>0</v>
          </cell>
        </row>
        <row r="410">
          <cell r="A410" t="str">
            <v>ZK208.K304</v>
          </cell>
          <cell r="B410" t="str">
            <v>ZK208</v>
          </cell>
          <cell r="C410">
            <v>0</v>
          </cell>
          <cell r="D410">
            <v>0</v>
          </cell>
          <cell r="E410">
            <v>11296</v>
          </cell>
          <cell r="F410">
            <v>0</v>
          </cell>
        </row>
        <row r="411">
          <cell r="A411" t="str">
            <v>ZK208.K316</v>
          </cell>
          <cell r="B411" t="str">
            <v>ZK208</v>
          </cell>
          <cell r="C411">
            <v>0</v>
          </cell>
          <cell r="D411">
            <v>0</v>
          </cell>
          <cell r="E411">
            <v>7799.18</v>
          </cell>
          <cell r="F411">
            <v>416.62</v>
          </cell>
        </row>
        <row r="412">
          <cell r="A412" t="str">
            <v>ZK208.K335</v>
          </cell>
          <cell r="B412" t="str">
            <v>ZK208</v>
          </cell>
          <cell r="C412">
            <v>0</v>
          </cell>
          <cell r="D412">
            <v>0</v>
          </cell>
          <cell r="E412">
            <v>5151.09</v>
          </cell>
          <cell r="F412">
            <v>3851</v>
          </cell>
        </row>
        <row r="413">
          <cell r="A413" t="str">
            <v>ZK208.K354</v>
          </cell>
          <cell r="B413" t="str">
            <v>ZK208</v>
          </cell>
          <cell r="C413">
            <v>0</v>
          </cell>
          <cell r="D413">
            <v>0</v>
          </cell>
          <cell r="E413">
            <v>6706.25</v>
          </cell>
          <cell r="F413">
            <v>13345</v>
          </cell>
        </row>
        <row r="414">
          <cell r="A414" t="str">
            <v>ZK300.0001</v>
          </cell>
          <cell r="B414" t="str">
            <v>ZK300</v>
          </cell>
          <cell r="C414">
            <v>0</v>
          </cell>
          <cell r="D414">
            <v>0</v>
          </cell>
          <cell r="E414">
            <v>0</v>
          </cell>
          <cell r="F414">
            <v>0</v>
          </cell>
        </row>
        <row r="415">
          <cell r="A415" t="str">
            <v>ZK300.0008</v>
          </cell>
          <cell r="B415" t="str">
            <v>ZK300</v>
          </cell>
          <cell r="C415">
            <v>0</v>
          </cell>
          <cell r="D415">
            <v>0</v>
          </cell>
          <cell r="E415">
            <v>0</v>
          </cell>
          <cell r="F415">
            <v>0</v>
          </cell>
        </row>
        <row r="416">
          <cell r="A416" t="str">
            <v>ZK300.0009</v>
          </cell>
          <cell r="B416" t="str">
            <v>ZK300</v>
          </cell>
          <cell r="C416">
            <v>0</v>
          </cell>
          <cell r="D416">
            <v>0</v>
          </cell>
          <cell r="E416">
            <v>0</v>
          </cell>
          <cell r="F416">
            <v>0</v>
          </cell>
        </row>
        <row r="417">
          <cell r="A417" t="str">
            <v>ZK300.K100</v>
          </cell>
          <cell r="B417" t="str">
            <v>ZK300</v>
          </cell>
          <cell r="C417">
            <v>0</v>
          </cell>
          <cell r="D417">
            <v>69</v>
          </cell>
          <cell r="E417">
            <v>0</v>
          </cell>
          <cell r="F417">
            <v>0</v>
          </cell>
        </row>
        <row r="418">
          <cell r="A418" t="str">
            <v>ZK300.K102</v>
          </cell>
          <cell r="B418" t="str">
            <v>ZK300</v>
          </cell>
          <cell r="C418">
            <v>0</v>
          </cell>
          <cell r="D418">
            <v>7028.5</v>
          </cell>
          <cell r="E418">
            <v>0</v>
          </cell>
          <cell r="F418">
            <v>0</v>
          </cell>
        </row>
        <row r="419">
          <cell r="A419" t="str">
            <v>ZK300.K115</v>
          </cell>
          <cell r="B419" t="str">
            <v>ZK300</v>
          </cell>
          <cell r="C419">
            <v>0</v>
          </cell>
          <cell r="D419">
            <v>4715.16</v>
          </cell>
          <cell r="E419">
            <v>3506.85</v>
          </cell>
          <cell r="F419">
            <v>0</v>
          </cell>
        </row>
        <row r="420">
          <cell r="A420" t="str">
            <v>ZK300.K116</v>
          </cell>
          <cell r="B420" t="str">
            <v>ZK300</v>
          </cell>
          <cell r="C420">
            <v>0</v>
          </cell>
          <cell r="D420">
            <v>253.29</v>
          </cell>
          <cell r="E420">
            <v>0</v>
          </cell>
          <cell r="F420">
            <v>0</v>
          </cell>
        </row>
        <row r="421">
          <cell r="A421" t="str">
            <v>ZK300.K117</v>
          </cell>
          <cell r="B421" t="str">
            <v>ZK300</v>
          </cell>
          <cell r="C421">
            <v>0</v>
          </cell>
          <cell r="D421">
            <v>410.2</v>
          </cell>
          <cell r="E421">
            <v>115.84</v>
          </cell>
          <cell r="F421">
            <v>0</v>
          </cell>
        </row>
        <row r="422">
          <cell r="A422" t="str">
            <v>ZK300.K120</v>
          </cell>
          <cell r="B422" t="str">
            <v>ZK300</v>
          </cell>
          <cell r="C422">
            <v>0</v>
          </cell>
          <cell r="D422">
            <v>376.84</v>
          </cell>
          <cell r="E422">
            <v>0</v>
          </cell>
          <cell r="F422">
            <v>0</v>
          </cell>
        </row>
        <row r="423">
          <cell r="A423" t="str">
            <v>ZK300.K130</v>
          </cell>
          <cell r="B423" t="str">
            <v>ZK300</v>
          </cell>
          <cell r="C423">
            <v>0</v>
          </cell>
          <cell r="D423">
            <v>664</v>
          </cell>
          <cell r="E423">
            <v>116.62</v>
          </cell>
          <cell r="F423">
            <v>0</v>
          </cell>
        </row>
        <row r="424">
          <cell r="A424" t="str">
            <v>ZK300.K133</v>
          </cell>
          <cell r="B424" t="str">
            <v>ZK300</v>
          </cell>
          <cell r="C424">
            <v>0</v>
          </cell>
          <cell r="D424">
            <v>26.59</v>
          </cell>
          <cell r="E424">
            <v>65.36</v>
          </cell>
          <cell r="F424">
            <v>0</v>
          </cell>
        </row>
        <row r="425">
          <cell r="A425" t="str">
            <v>ZK300.K138</v>
          </cell>
          <cell r="B425" t="str">
            <v>ZK300</v>
          </cell>
          <cell r="C425">
            <v>0</v>
          </cell>
          <cell r="D425">
            <v>503</v>
          </cell>
          <cell r="E425">
            <v>0</v>
          </cell>
          <cell r="F425">
            <v>0</v>
          </cell>
        </row>
        <row r="426">
          <cell r="A426" t="str">
            <v>ZK300.K146</v>
          </cell>
          <cell r="B426" t="str">
            <v>ZK300</v>
          </cell>
          <cell r="C426">
            <v>0</v>
          </cell>
          <cell r="D426">
            <v>20.73</v>
          </cell>
          <cell r="E426">
            <v>0</v>
          </cell>
          <cell r="F426">
            <v>0</v>
          </cell>
        </row>
        <row r="427">
          <cell r="A427" t="str">
            <v>ZK300.K158</v>
          </cell>
          <cell r="B427" t="str">
            <v>ZK300</v>
          </cell>
          <cell r="C427">
            <v>0</v>
          </cell>
          <cell r="D427">
            <v>268</v>
          </cell>
          <cell r="E427">
            <v>0</v>
          </cell>
          <cell r="F427">
            <v>0</v>
          </cell>
        </row>
        <row r="428">
          <cell r="A428" t="str">
            <v>ZK300.K160</v>
          </cell>
          <cell r="B428" t="str">
            <v>ZK300</v>
          </cell>
          <cell r="C428">
            <v>0</v>
          </cell>
          <cell r="D428">
            <v>169.17</v>
          </cell>
          <cell r="E428">
            <v>0</v>
          </cell>
          <cell r="F428">
            <v>0</v>
          </cell>
        </row>
        <row r="429">
          <cell r="A429" t="str">
            <v>ZK300.K161</v>
          </cell>
          <cell r="B429" t="str">
            <v>ZK300</v>
          </cell>
          <cell r="C429">
            <v>0</v>
          </cell>
          <cell r="D429">
            <v>34.57</v>
          </cell>
          <cell r="E429">
            <v>0</v>
          </cell>
          <cell r="F429">
            <v>0</v>
          </cell>
        </row>
        <row r="430">
          <cell r="A430" t="str">
            <v>ZK300.K171</v>
          </cell>
          <cell r="B430" t="str">
            <v>ZK300</v>
          </cell>
          <cell r="C430">
            <v>0</v>
          </cell>
          <cell r="D430">
            <v>366.67</v>
          </cell>
          <cell r="E430">
            <v>2708.5</v>
          </cell>
          <cell r="F430">
            <v>0</v>
          </cell>
        </row>
        <row r="431">
          <cell r="A431" t="str">
            <v>ZK300.K181</v>
          </cell>
          <cell r="B431" t="str">
            <v>ZK300</v>
          </cell>
          <cell r="C431">
            <v>0</v>
          </cell>
          <cell r="D431">
            <v>0.4</v>
          </cell>
          <cell r="E431">
            <v>0</v>
          </cell>
          <cell r="F431">
            <v>0</v>
          </cell>
        </row>
        <row r="432">
          <cell r="A432" t="str">
            <v>ZK300.K185</v>
          </cell>
          <cell r="B432" t="str">
            <v>ZK300</v>
          </cell>
          <cell r="C432">
            <v>0</v>
          </cell>
          <cell r="D432">
            <v>12935.25</v>
          </cell>
          <cell r="E432">
            <v>6553.97</v>
          </cell>
          <cell r="F432">
            <v>3464.83</v>
          </cell>
        </row>
        <row r="433">
          <cell r="A433" t="str">
            <v>ZK300.K186</v>
          </cell>
          <cell r="B433" t="str">
            <v>ZK300</v>
          </cell>
          <cell r="C433">
            <v>0</v>
          </cell>
          <cell r="D433">
            <v>2567.77</v>
          </cell>
          <cell r="E433">
            <v>1325.4</v>
          </cell>
          <cell r="F433">
            <v>228.15</v>
          </cell>
        </row>
        <row r="434">
          <cell r="A434" t="str">
            <v>ZK400.0001</v>
          </cell>
          <cell r="B434" t="str">
            <v>ZK400</v>
          </cell>
          <cell r="C434">
            <v>0</v>
          </cell>
          <cell r="D434">
            <v>0</v>
          </cell>
          <cell r="E434">
            <v>0</v>
          </cell>
          <cell r="F434">
            <v>0</v>
          </cell>
        </row>
        <row r="435">
          <cell r="A435" t="str">
            <v>ZK400.0008</v>
          </cell>
          <cell r="B435" t="str">
            <v>ZK400</v>
          </cell>
          <cell r="C435">
            <v>0</v>
          </cell>
          <cell r="D435">
            <v>0</v>
          </cell>
          <cell r="E435">
            <v>0</v>
          </cell>
          <cell r="F435">
            <v>0</v>
          </cell>
        </row>
        <row r="436">
          <cell r="A436" t="str">
            <v>ZK400.0009</v>
          </cell>
          <cell r="B436" t="str">
            <v>ZK400</v>
          </cell>
          <cell r="C436">
            <v>0</v>
          </cell>
          <cell r="D436">
            <v>0</v>
          </cell>
          <cell r="E436">
            <v>0</v>
          </cell>
          <cell r="F436">
            <v>0</v>
          </cell>
        </row>
        <row r="437">
          <cell r="A437" t="str">
            <v>ZK400.2460</v>
          </cell>
          <cell r="B437" t="str">
            <v>ZK400</v>
          </cell>
          <cell r="C437">
            <v>0</v>
          </cell>
          <cell r="D437">
            <v>0</v>
          </cell>
          <cell r="E437">
            <v>0</v>
          </cell>
          <cell r="F437">
            <v>0</v>
          </cell>
        </row>
        <row r="438">
          <cell r="A438" t="str">
            <v>ZK400.K002</v>
          </cell>
          <cell r="B438" t="str">
            <v>ZK400</v>
          </cell>
          <cell r="C438">
            <v>0</v>
          </cell>
          <cell r="D438">
            <v>0</v>
          </cell>
          <cell r="E438">
            <v>0</v>
          </cell>
          <cell r="F438">
            <v>0</v>
          </cell>
        </row>
        <row r="439">
          <cell r="A439" t="str">
            <v>ZK400.K005</v>
          </cell>
          <cell r="B439" t="str">
            <v>ZK400</v>
          </cell>
          <cell r="C439">
            <v>0</v>
          </cell>
          <cell r="D439">
            <v>0</v>
          </cell>
          <cell r="E439">
            <v>0</v>
          </cell>
          <cell r="F439">
            <v>0</v>
          </cell>
        </row>
        <row r="440">
          <cell r="A440" t="str">
            <v>ZK400.K006</v>
          </cell>
          <cell r="B440" t="str">
            <v>ZK400</v>
          </cell>
          <cell r="C440">
            <v>0</v>
          </cell>
          <cell r="D440">
            <v>0</v>
          </cell>
          <cell r="E440">
            <v>0</v>
          </cell>
          <cell r="F440">
            <v>0</v>
          </cell>
        </row>
        <row r="441">
          <cell r="A441" t="str">
            <v>ZK400.K100</v>
          </cell>
          <cell r="B441" t="str">
            <v>ZK400</v>
          </cell>
          <cell r="C441">
            <v>0</v>
          </cell>
          <cell r="D441">
            <v>2517.71</v>
          </cell>
          <cell r="E441">
            <v>411.6</v>
          </cell>
          <cell r="F441">
            <v>0</v>
          </cell>
        </row>
        <row r="442">
          <cell r="A442" t="str">
            <v>ZK400.K101</v>
          </cell>
          <cell r="B442" t="str">
            <v>ZK400</v>
          </cell>
          <cell r="C442">
            <v>0</v>
          </cell>
          <cell r="D442">
            <v>1449.82</v>
          </cell>
          <cell r="E442">
            <v>3699.42</v>
          </cell>
          <cell r="F442">
            <v>0</v>
          </cell>
        </row>
        <row r="443">
          <cell r="A443" t="str">
            <v>ZK400.K102</v>
          </cell>
          <cell r="B443" t="str">
            <v>ZK400</v>
          </cell>
          <cell r="C443">
            <v>0</v>
          </cell>
          <cell r="D443">
            <v>10562.95</v>
          </cell>
          <cell r="E443">
            <v>6576.3</v>
          </cell>
          <cell r="F443">
            <v>0</v>
          </cell>
        </row>
        <row r="444">
          <cell r="A444" t="str">
            <v>ZK400.K104</v>
          </cell>
          <cell r="B444" t="str">
            <v>ZK400</v>
          </cell>
          <cell r="C444">
            <v>0</v>
          </cell>
          <cell r="D444">
            <v>253.4</v>
          </cell>
          <cell r="E444">
            <v>349.72</v>
          </cell>
          <cell r="F444">
            <v>0</v>
          </cell>
        </row>
        <row r="445">
          <cell r="A445" t="str">
            <v>ZK400.K105</v>
          </cell>
          <cell r="B445" t="str">
            <v>ZK400</v>
          </cell>
          <cell r="C445">
            <v>0</v>
          </cell>
          <cell r="D445">
            <v>93.1</v>
          </cell>
          <cell r="E445">
            <v>1204.5999999999999</v>
          </cell>
          <cell r="F445">
            <v>0</v>
          </cell>
        </row>
        <row r="446">
          <cell r="A446" t="str">
            <v>ZK400.K114</v>
          </cell>
          <cell r="B446" t="str">
            <v>ZK400</v>
          </cell>
          <cell r="C446">
            <v>0</v>
          </cell>
          <cell r="D446">
            <v>0</v>
          </cell>
          <cell r="E446">
            <v>40.25</v>
          </cell>
          <cell r="F446">
            <v>0</v>
          </cell>
        </row>
        <row r="447">
          <cell r="A447" t="str">
            <v>ZK400.K115</v>
          </cell>
          <cell r="B447" t="str">
            <v>ZK400</v>
          </cell>
          <cell r="C447">
            <v>0</v>
          </cell>
          <cell r="D447">
            <v>4150.8</v>
          </cell>
          <cell r="E447">
            <v>1555.71</v>
          </cell>
          <cell r="F447">
            <v>0</v>
          </cell>
        </row>
        <row r="448">
          <cell r="A448" t="str">
            <v>ZK400.K116</v>
          </cell>
          <cell r="B448" t="str">
            <v>ZK400</v>
          </cell>
          <cell r="C448">
            <v>0</v>
          </cell>
          <cell r="D448">
            <v>7182.37</v>
          </cell>
          <cell r="E448">
            <v>74.25</v>
          </cell>
          <cell r="F448">
            <v>0</v>
          </cell>
        </row>
        <row r="449">
          <cell r="A449" t="str">
            <v>ZK400.K117</v>
          </cell>
          <cell r="B449" t="str">
            <v>ZK400</v>
          </cell>
          <cell r="C449">
            <v>0</v>
          </cell>
          <cell r="D449">
            <v>335</v>
          </cell>
          <cell r="E449">
            <v>14.04</v>
          </cell>
          <cell r="F449">
            <v>0</v>
          </cell>
        </row>
        <row r="450">
          <cell r="A450" t="str">
            <v>ZK400.K118</v>
          </cell>
          <cell r="B450" t="str">
            <v>ZK400</v>
          </cell>
          <cell r="C450">
            <v>0</v>
          </cell>
          <cell r="D450">
            <v>7577.16</v>
          </cell>
          <cell r="E450">
            <v>6112.28</v>
          </cell>
          <cell r="F450">
            <v>581.68999999999994</v>
          </cell>
        </row>
        <row r="451">
          <cell r="A451" t="str">
            <v>ZK400.K119</v>
          </cell>
          <cell r="B451" t="str">
            <v>ZK400</v>
          </cell>
          <cell r="C451">
            <v>0</v>
          </cell>
          <cell r="D451">
            <v>18800.57</v>
          </cell>
          <cell r="E451">
            <v>13715.46</v>
          </cell>
          <cell r="F451">
            <v>0</v>
          </cell>
        </row>
        <row r="452">
          <cell r="A452" t="str">
            <v>ZK400.K120</v>
          </cell>
          <cell r="B452" t="str">
            <v>ZK400</v>
          </cell>
          <cell r="C452">
            <v>0</v>
          </cell>
          <cell r="D452">
            <v>3026.98</v>
          </cell>
          <cell r="E452">
            <v>549.15</v>
          </cell>
          <cell r="F452">
            <v>19.8</v>
          </cell>
        </row>
        <row r="453">
          <cell r="A453" t="str">
            <v>ZK400.K130</v>
          </cell>
          <cell r="B453" t="str">
            <v>ZK400</v>
          </cell>
          <cell r="C453">
            <v>0</v>
          </cell>
          <cell r="D453">
            <v>327.48</v>
          </cell>
          <cell r="E453">
            <v>49</v>
          </cell>
          <cell r="F453">
            <v>0</v>
          </cell>
        </row>
        <row r="454">
          <cell r="A454" t="str">
            <v>ZK400.K131</v>
          </cell>
          <cell r="B454" t="str">
            <v>ZK400</v>
          </cell>
          <cell r="C454">
            <v>0</v>
          </cell>
          <cell r="D454">
            <v>70.83</v>
          </cell>
          <cell r="E454">
            <v>0</v>
          </cell>
          <cell r="F454">
            <v>0</v>
          </cell>
        </row>
        <row r="455">
          <cell r="A455" t="str">
            <v>ZK400.K132</v>
          </cell>
          <cell r="B455" t="str">
            <v>ZK400</v>
          </cell>
          <cell r="C455">
            <v>0</v>
          </cell>
          <cell r="D455">
            <v>317.33999999999997</v>
          </cell>
          <cell r="E455">
            <v>190.6</v>
          </cell>
          <cell r="F455">
            <v>0</v>
          </cell>
        </row>
        <row r="456">
          <cell r="A456" t="str">
            <v>ZK400.K133</v>
          </cell>
          <cell r="B456" t="str">
            <v>ZK400</v>
          </cell>
          <cell r="C456">
            <v>0</v>
          </cell>
          <cell r="D456">
            <v>3134.2</v>
          </cell>
          <cell r="E456">
            <v>2506.0700000000002</v>
          </cell>
          <cell r="F456">
            <v>0</v>
          </cell>
        </row>
        <row r="457">
          <cell r="A457" t="str">
            <v>ZK400.K135</v>
          </cell>
          <cell r="B457" t="str">
            <v>ZK400</v>
          </cell>
          <cell r="C457">
            <v>0</v>
          </cell>
          <cell r="D457">
            <v>-1857.01</v>
          </cell>
          <cell r="E457">
            <v>158.31</v>
          </cell>
          <cell r="F457">
            <v>0</v>
          </cell>
        </row>
        <row r="458">
          <cell r="A458" t="str">
            <v>ZK400.K138</v>
          </cell>
          <cell r="B458" t="str">
            <v>ZK400</v>
          </cell>
          <cell r="C458">
            <v>0</v>
          </cell>
          <cell r="D458">
            <v>0</v>
          </cell>
          <cell r="E458">
            <v>1429.63</v>
          </cell>
          <cell r="F458">
            <v>0</v>
          </cell>
        </row>
        <row r="459">
          <cell r="A459" t="str">
            <v>ZK400.K145</v>
          </cell>
          <cell r="B459" t="str">
            <v>ZK400</v>
          </cell>
          <cell r="C459">
            <v>0</v>
          </cell>
          <cell r="D459">
            <v>811.55</v>
          </cell>
          <cell r="E459">
            <v>902.71</v>
          </cell>
          <cell r="F459">
            <v>0</v>
          </cell>
        </row>
        <row r="460">
          <cell r="A460" t="str">
            <v>ZK400.K146</v>
          </cell>
          <cell r="B460" t="str">
            <v>ZK400</v>
          </cell>
          <cell r="C460">
            <v>0</v>
          </cell>
          <cell r="D460">
            <v>3042.14</v>
          </cell>
          <cell r="E460">
            <v>8.98</v>
          </cell>
          <cell r="F460">
            <v>546</v>
          </cell>
        </row>
        <row r="461">
          <cell r="A461" t="str">
            <v>ZK400.K148</v>
          </cell>
          <cell r="B461" t="str">
            <v>ZK400</v>
          </cell>
          <cell r="C461">
            <v>0</v>
          </cell>
          <cell r="D461">
            <v>0</v>
          </cell>
          <cell r="E461">
            <v>20265.03</v>
          </cell>
          <cell r="F461">
            <v>6778.64</v>
          </cell>
        </row>
        <row r="462">
          <cell r="A462" t="str">
            <v>ZK400.K158</v>
          </cell>
          <cell r="B462" t="str">
            <v>ZK400</v>
          </cell>
          <cell r="C462">
            <v>0</v>
          </cell>
          <cell r="D462">
            <v>260</v>
          </cell>
          <cell r="E462">
            <v>0</v>
          </cell>
          <cell r="F462">
            <v>0</v>
          </cell>
        </row>
        <row r="463">
          <cell r="A463" t="str">
            <v>ZK400.K159</v>
          </cell>
          <cell r="B463" t="str">
            <v>ZK400</v>
          </cell>
          <cell r="C463">
            <v>0</v>
          </cell>
          <cell r="D463">
            <v>42</v>
          </cell>
          <cell r="E463">
            <v>0</v>
          </cell>
          <cell r="F463">
            <v>0</v>
          </cell>
        </row>
        <row r="464">
          <cell r="A464" t="str">
            <v>ZK400.K161</v>
          </cell>
          <cell r="B464" t="str">
            <v>ZK400</v>
          </cell>
          <cell r="C464">
            <v>0</v>
          </cell>
          <cell r="D464">
            <v>99248.91</v>
          </cell>
          <cell r="E464">
            <v>37333.910000000003</v>
          </cell>
          <cell r="F464">
            <v>26405.41</v>
          </cell>
        </row>
        <row r="465">
          <cell r="A465" t="str">
            <v>ZK400.K162</v>
          </cell>
          <cell r="B465" t="str">
            <v>ZK400</v>
          </cell>
          <cell r="C465">
            <v>0</v>
          </cell>
          <cell r="D465">
            <v>64305.2</v>
          </cell>
          <cell r="E465">
            <v>31037.439999999999</v>
          </cell>
          <cell r="F465">
            <v>0</v>
          </cell>
        </row>
        <row r="466">
          <cell r="A466" t="str">
            <v>ZK400.K163</v>
          </cell>
          <cell r="B466" t="str">
            <v>ZK400</v>
          </cell>
          <cell r="C466">
            <v>0</v>
          </cell>
          <cell r="D466">
            <v>3100</v>
          </cell>
          <cell r="E466">
            <v>0</v>
          </cell>
          <cell r="F466">
            <v>0</v>
          </cell>
        </row>
        <row r="467">
          <cell r="A467" t="str">
            <v>ZK400.K175</v>
          </cell>
          <cell r="B467" t="str">
            <v>ZK400</v>
          </cell>
          <cell r="C467">
            <v>0</v>
          </cell>
          <cell r="D467">
            <v>4974.2700000000004</v>
          </cell>
          <cell r="E467">
            <v>14961.78</v>
          </cell>
          <cell r="F467">
            <v>0</v>
          </cell>
        </row>
        <row r="468">
          <cell r="A468" t="str">
            <v>ZK400.K176</v>
          </cell>
          <cell r="B468" t="str">
            <v>ZK400</v>
          </cell>
          <cell r="C468">
            <v>0</v>
          </cell>
          <cell r="D468">
            <v>73.14</v>
          </cell>
          <cell r="E468">
            <v>92.63</v>
          </cell>
          <cell r="F468">
            <v>0</v>
          </cell>
        </row>
        <row r="469">
          <cell r="A469" t="str">
            <v>ZK400.K177</v>
          </cell>
          <cell r="B469" t="str">
            <v>ZK400</v>
          </cell>
          <cell r="C469">
            <v>0</v>
          </cell>
          <cell r="D469">
            <v>63.75</v>
          </cell>
          <cell r="E469">
            <v>-43.54</v>
          </cell>
          <cell r="F469">
            <v>0</v>
          </cell>
        </row>
        <row r="470">
          <cell r="A470" t="str">
            <v>ZK400.K181</v>
          </cell>
          <cell r="B470" t="str">
            <v>ZK400</v>
          </cell>
          <cell r="C470">
            <v>0</v>
          </cell>
          <cell r="D470">
            <v>12766.85</v>
          </cell>
          <cell r="E470">
            <v>69245.87999999999</v>
          </cell>
          <cell r="F470">
            <v>1000</v>
          </cell>
        </row>
        <row r="471">
          <cell r="A471" t="str">
            <v>ZK400.K182</v>
          </cell>
          <cell r="B471" t="str">
            <v>ZK400</v>
          </cell>
          <cell r="C471">
            <v>0</v>
          </cell>
          <cell r="D471">
            <v>4565.21</v>
          </cell>
          <cell r="E471">
            <v>8372.61</v>
          </cell>
          <cell r="F471">
            <v>250</v>
          </cell>
        </row>
        <row r="472">
          <cell r="A472" t="str">
            <v>ZK400.K187</v>
          </cell>
          <cell r="B472" t="str">
            <v>ZK400</v>
          </cell>
          <cell r="C472">
            <v>0</v>
          </cell>
          <cell r="D472">
            <v>0</v>
          </cell>
          <cell r="E472">
            <v>13309.42</v>
          </cell>
          <cell r="F472">
            <v>16545</v>
          </cell>
        </row>
        <row r="473">
          <cell r="A473" t="str">
            <v>ZK401.K309</v>
          </cell>
          <cell r="B473" t="str">
            <v>ZK401</v>
          </cell>
          <cell r="C473">
            <v>0</v>
          </cell>
          <cell r="D473">
            <v>0</v>
          </cell>
          <cell r="E473">
            <v>300</v>
          </cell>
          <cell r="F473">
            <v>344</v>
          </cell>
        </row>
        <row r="474">
          <cell r="A474" t="str">
            <v>ZK403.K133</v>
          </cell>
          <cell r="B474" t="str">
            <v>ZK403</v>
          </cell>
          <cell r="C474">
            <v>0</v>
          </cell>
          <cell r="D474">
            <v>0</v>
          </cell>
          <cell r="E474">
            <v>13.6</v>
          </cell>
          <cell r="F474">
            <v>0</v>
          </cell>
        </row>
        <row r="475">
          <cell r="A475" t="str">
            <v>ZK600.0001</v>
          </cell>
          <cell r="B475" t="str">
            <v>ZK600</v>
          </cell>
          <cell r="C475">
            <v>0</v>
          </cell>
          <cell r="D475">
            <v>0</v>
          </cell>
          <cell r="E475">
            <v>0</v>
          </cell>
          <cell r="F475">
            <v>0</v>
          </cell>
        </row>
        <row r="476">
          <cell r="A476" t="str">
            <v>ZK600.0008</v>
          </cell>
          <cell r="B476" t="str">
            <v>ZK600</v>
          </cell>
          <cell r="C476">
            <v>0</v>
          </cell>
          <cell r="D476">
            <v>0</v>
          </cell>
          <cell r="E476">
            <v>0</v>
          </cell>
          <cell r="F476">
            <v>0</v>
          </cell>
        </row>
        <row r="477">
          <cell r="A477" t="str">
            <v>ZK600.K102</v>
          </cell>
          <cell r="B477" t="str">
            <v>ZK600</v>
          </cell>
          <cell r="C477">
            <v>0</v>
          </cell>
          <cell r="D477">
            <v>0</v>
          </cell>
          <cell r="E477">
            <v>177.59</v>
          </cell>
          <cell r="F477">
            <v>0</v>
          </cell>
        </row>
        <row r="478">
          <cell r="A478" t="str">
            <v>ZK600.K115</v>
          </cell>
          <cell r="B478" t="str">
            <v>ZK600</v>
          </cell>
          <cell r="C478">
            <v>0</v>
          </cell>
          <cell r="D478">
            <v>0</v>
          </cell>
          <cell r="E478">
            <v>0</v>
          </cell>
          <cell r="F478">
            <v>0</v>
          </cell>
        </row>
        <row r="479">
          <cell r="A479" t="str">
            <v>ZK777.6999</v>
          </cell>
          <cell r="B479" t="str">
            <v>ZK777</v>
          </cell>
          <cell r="C479">
            <v>0</v>
          </cell>
          <cell r="D479">
            <v>0</v>
          </cell>
          <cell r="E479">
            <v>0</v>
          </cell>
          <cell r="F479">
            <v>0</v>
          </cell>
        </row>
        <row r="480">
          <cell r="A480" t="str">
            <v>ZK777.8999</v>
          </cell>
          <cell r="B480" t="str">
            <v>ZK777</v>
          </cell>
          <cell r="C480">
            <v>0</v>
          </cell>
          <cell r="D480">
            <v>0</v>
          </cell>
          <cell r="E480">
            <v>0</v>
          </cell>
          <cell r="F480">
            <v>0</v>
          </cell>
        </row>
        <row r="481">
          <cell r="A481" t="str">
            <v>ZK777.K999</v>
          </cell>
          <cell r="B481" t="str">
            <v>ZK777</v>
          </cell>
          <cell r="C481">
            <v>0</v>
          </cell>
          <cell r="D481">
            <v>0</v>
          </cell>
          <cell r="E481">
            <v>0</v>
          </cell>
          <cell r="F481">
            <v>0</v>
          </cell>
        </row>
        <row r="482">
          <cell r="A482" t="str">
            <v>ZK800.K002</v>
          </cell>
          <cell r="B482" t="str">
            <v>ZK800</v>
          </cell>
          <cell r="C482">
            <v>0</v>
          </cell>
          <cell r="D482">
            <v>0</v>
          </cell>
          <cell r="E482">
            <v>0</v>
          </cell>
          <cell r="F482">
            <v>0</v>
          </cell>
        </row>
        <row r="483">
          <cell r="A483" t="str">
            <v>ZK800.K010</v>
          </cell>
          <cell r="B483" t="str">
            <v>ZK800</v>
          </cell>
          <cell r="C483">
            <v>0</v>
          </cell>
          <cell r="D483">
            <v>0</v>
          </cell>
          <cell r="E483">
            <v>0</v>
          </cell>
          <cell r="F483">
            <v>0</v>
          </cell>
        </row>
        <row r="484">
          <cell r="A484" t="str">
            <v>ZK800.K161</v>
          </cell>
          <cell r="B484" t="str">
            <v>ZK800</v>
          </cell>
          <cell r="C484">
            <v>0</v>
          </cell>
          <cell r="D484">
            <v>0</v>
          </cell>
          <cell r="E484">
            <v>0</v>
          </cell>
          <cell r="F484">
            <v>0</v>
          </cell>
        </row>
        <row r="485">
          <cell r="A485" t="str">
            <v>ZK800.K163</v>
          </cell>
          <cell r="B485" t="str">
            <v>ZK800</v>
          </cell>
          <cell r="C485">
            <v>0</v>
          </cell>
          <cell r="D485">
            <v>0</v>
          </cell>
          <cell r="E485">
            <v>0</v>
          </cell>
          <cell r="F485">
            <v>0</v>
          </cell>
        </row>
        <row r="486">
          <cell r="A486" t="str">
            <v>ZK800.K176</v>
          </cell>
          <cell r="B486" t="str">
            <v>ZK800</v>
          </cell>
          <cell r="C486">
            <v>0</v>
          </cell>
          <cell r="D486">
            <v>0</v>
          </cell>
          <cell r="E486">
            <v>0</v>
          </cell>
          <cell r="F486">
            <v>0</v>
          </cell>
        </row>
        <row r="487">
          <cell r="A487" t="str">
            <v>ZK800.K198</v>
          </cell>
          <cell r="B487" t="str">
            <v>ZK800</v>
          </cell>
          <cell r="C487">
            <v>0</v>
          </cell>
          <cell r="D487">
            <v>0</v>
          </cell>
          <cell r="E487">
            <v>0</v>
          </cell>
          <cell r="F487">
            <v>0</v>
          </cell>
        </row>
        <row r="488">
          <cell r="A488" t="str">
            <v>ZK800.K199</v>
          </cell>
          <cell r="B488" t="str">
            <v>ZK800</v>
          </cell>
          <cell r="C488">
            <v>0</v>
          </cell>
          <cell r="D488">
            <v>0</v>
          </cell>
          <cell r="E488">
            <v>0</v>
          </cell>
          <cell r="F488">
            <v>0</v>
          </cell>
        </row>
        <row r="489">
          <cell r="A489" t="str">
            <v>ZK877.8999</v>
          </cell>
          <cell r="B489" t="str">
            <v>ZK877</v>
          </cell>
          <cell r="C489">
            <v>0</v>
          </cell>
          <cell r="D489">
            <v>0</v>
          </cell>
          <cell r="E489">
            <v>0</v>
          </cell>
          <cell r="F489">
            <v>0</v>
          </cell>
        </row>
        <row r="490">
          <cell r="A490" t="str">
            <v>ZK877.K999</v>
          </cell>
          <cell r="B490" t="str">
            <v>ZK877</v>
          </cell>
          <cell r="C490">
            <v>0</v>
          </cell>
          <cell r="D490">
            <v>0</v>
          </cell>
          <cell r="E490">
            <v>0</v>
          </cell>
          <cell r="F490">
            <v>0</v>
          </cell>
        </row>
        <row r="491">
          <cell r="A491" t="str">
            <v>ZK900.A006</v>
          </cell>
          <cell r="B491" t="str">
            <v>ZK900</v>
          </cell>
          <cell r="C491">
            <v>0</v>
          </cell>
          <cell r="D491">
            <v>0</v>
          </cell>
          <cell r="E491">
            <v>0</v>
          </cell>
          <cell r="F491">
            <v>0</v>
          </cell>
        </row>
        <row r="492">
          <cell r="A492" t="str">
            <v>ZK901.A006</v>
          </cell>
          <cell r="B492" t="str">
            <v>ZK901</v>
          </cell>
          <cell r="C492">
            <v>0</v>
          </cell>
          <cell r="D492">
            <v>0</v>
          </cell>
          <cell r="E492">
            <v>0</v>
          </cell>
          <cell r="F492">
            <v>0</v>
          </cell>
        </row>
        <row r="493">
          <cell r="A493" t="str">
            <v>ZK902.A006</v>
          </cell>
          <cell r="B493" t="str">
            <v>ZK902</v>
          </cell>
          <cell r="C493">
            <v>0</v>
          </cell>
          <cell r="D493">
            <v>0</v>
          </cell>
          <cell r="E493">
            <v>0</v>
          </cell>
          <cell r="F493">
            <v>7710</v>
          </cell>
        </row>
        <row r="494">
          <cell r="A494" t="str">
            <v>ZK905.A015</v>
          </cell>
          <cell r="B494" t="str">
            <v>ZK905</v>
          </cell>
          <cell r="C494">
            <v>0</v>
          </cell>
          <cell r="D494">
            <v>0</v>
          </cell>
          <cell r="E494">
            <v>0</v>
          </cell>
          <cell r="F494">
            <v>0</v>
          </cell>
        </row>
        <row r="495">
          <cell r="A495" t="str">
            <v>ZK906.A015</v>
          </cell>
          <cell r="B495" t="str">
            <v>ZK906</v>
          </cell>
          <cell r="C495">
            <v>0</v>
          </cell>
          <cell r="D495">
            <v>0</v>
          </cell>
          <cell r="E495">
            <v>0</v>
          </cell>
          <cell r="F495">
            <v>0</v>
          </cell>
        </row>
        <row r="496">
          <cell r="A496" t="str">
            <v>ZK907.A015</v>
          </cell>
          <cell r="B496" t="str">
            <v>ZK907</v>
          </cell>
          <cell r="C496">
            <v>0</v>
          </cell>
          <cell r="D496">
            <v>0</v>
          </cell>
          <cell r="E496">
            <v>0</v>
          </cell>
          <cell r="F496">
            <v>0</v>
          </cell>
        </row>
        <row r="497">
          <cell r="A497" t="str">
            <v>ZK930.A050</v>
          </cell>
          <cell r="B497" t="str">
            <v>ZK930</v>
          </cell>
          <cell r="C497">
            <v>0</v>
          </cell>
          <cell r="D497">
            <v>0</v>
          </cell>
          <cell r="E497">
            <v>0</v>
          </cell>
          <cell r="F497">
            <v>0</v>
          </cell>
        </row>
        <row r="498">
          <cell r="A498" t="str">
            <v>ZK930.A059</v>
          </cell>
          <cell r="B498" t="str">
            <v>ZK930</v>
          </cell>
          <cell r="C498">
            <v>0</v>
          </cell>
          <cell r="D498">
            <v>0</v>
          </cell>
          <cell r="E498">
            <v>0</v>
          </cell>
          <cell r="F498">
            <v>0</v>
          </cell>
        </row>
        <row r="499">
          <cell r="A499" t="str">
            <v>ZK930.A060</v>
          </cell>
          <cell r="B499" t="str">
            <v>ZK930</v>
          </cell>
          <cell r="C499">
            <v>0</v>
          </cell>
          <cell r="D499">
            <v>0</v>
          </cell>
          <cell r="E499">
            <v>0</v>
          </cell>
          <cell r="F499">
            <v>0</v>
          </cell>
        </row>
        <row r="500">
          <cell r="A500" t="str">
            <v>ZK940.A210</v>
          </cell>
          <cell r="B500" t="str">
            <v>ZK940</v>
          </cell>
          <cell r="C500">
            <v>0</v>
          </cell>
          <cell r="D500">
            <v>0</v>
          </cell>
          <cell r="E500">
            <v>0</v>
          </cell>
          <cell r="F500">
            <v>0</v>
          </cell>
        </row>
        <row r="501">
          <cell r="A501" t="str">
            <v>ZK940.A211</v>
          </cell>
          <cell r="B501" t="str">
            <v>ZK940</v>
          </cell>
          <cell r="C501">
            <v>0</v>
          </cell>
          <cell r="D501">
            <v>0</v>
          </cell>
          <cell r="E501">
            <v>0</v>
          </cell>
          <cell r="F501">
            <v>0</v>
          </cell>
        </row>
        <row r="502">
          <cell r="A502" t="str">
            <v>ZK950.A240</v>
          </cell>
          <cell r="B502" t="str">
            <v>ZK950</v>
          </cell>
          <cell r="C502">
            <v>0</v>
          </cell>
          <cell r="D502">
            <v>0</v>
          </cell>
          <cell r="E502">
            <v>0</v>
          </cell>
          <cell r="F502">
            <v>0</v>
          </cell>
        </row>
        <row r="503">
          <cell r="A503" t="str">
            <v>ZK950.A241</v>
          </cell>
          <cell r="B503" t="str">
            <v>ZK950</v>
          </cell>
          <cell r="C503">
            <v>0</v>
          </cell>
          <cell r="D503">
            <v>0</v>
          </cell>
          <cell r="E503">
            <v>0</v>
          </cell>
          <cell r="F503">
            <v>0</v>
          </cell>
        </row>
        <row r="504">
          <cell r="A504" t="str">
            <v>ZK950.A242</v>
          </cell>
          <cell r="B504" t="str">
            <v>ZK950</v>
          </cell>
          <cell r="C504">
            <v>0</v>
          </cell>
          <cell r="D504">
            <v>0</v>
          </cell>
          <cell r="E504">
            <v>0</v>
          </cell>
          <cell r="F504">
            <v>0</v>
          </cell>
        </row>
        <row r="505">
          <cell r="A505" t="str">
            <v>ZK951.A240</v>
          </cell>
          <cell r="B505" t="str">
            <v>ZK951</v>
          </cell>
          <cell r="C505">
            <v>0</v>
          </cell>
          <cell r="D505">
            <v>0</v>
          </cell>
          <cell r="E505">
            <v>0</v>
          </cell>
          <cell r="F505">
            <v>0</v>
          </cell>
        </row>
        <row r="506">
          <cell r="A506" t="str">
            <v>ZK951.A241</v>
          </cell>
          <cell r="B506" t="str">
            <v>ZK951</v>
          </cell>
          <cell r="C506">
            <v>0</v>
          </cell>
          <cell r="D506">
            <v>0</v>
          </cell>
          <cell r="E506">
            <v>0</v>
          </cell>
          <cell r="F506">
            <v>0</v>
          </cell>
        </row>
        <row r="507">
          <cell r="A507" t="str">
            <v>ZK952.A240</v>
          </cell>
          <cell r="B507" t="str">
            <v>ZK952</v>
          </cell>
          <cell r="C507">
            <v>0</v>
          </cell>
          <cell r="D507">
            <v>0</v>
          </cell>
          <cell r="E507">
            <v>0</v>
          </cell>
          <cell r="F507">
            <v>0</v>
          </cell>
        </row>
        <row r="508">
          <cell r="A508" t="str">
            <v>ZK952.A241</v>
          </cell>
          <cell r="B508" t="str">
            <v>ZK952</v>
          </cell>
          <cell r="C508">
            <v>0</v>
          </cell>
          <cell r="D508">
            <v>0</v>
          </cell>
          <cell r="E508">
            <v>0</v>
          </cell>
          <cell r="F508">
            <v>0</v>
          </cell>
        </row>
        <row r="509">
          <cell r="A509" t="str">
            <v>ZK955.A042</v>
          </cell>
          <cell r="B509" t="str">
            <v>ZK955</v>
          </cell>
          <cell r="C509">
            <v>0</v>
          </cell>
          <cell r="D509">
            <v>0</v>
          </cell>
          <cell r="E509">
            <v>0</v>
          </cell>
          <cell r="F509">
            <v>0</v>
          </cell>
        </row>
        <row r="510">
          <cell r="A510" t="str">
            <v>ZK955.A210</v>
          </cell>
          <cell r="B510" t="str">
            <v>ZK955</v>
          </cell>
          <cell r="C510">
            <v>0</v>
          </cell>
          <cell r="D510">
            <v>0</v>
          </cell>
          <cell r="E510">
            <v>0</v>
          </cell>
          <cell r="F510">
            <v>0</v>
          </cell>
        </row>
        <row r="511">
          <cell r="A511" t="str">
            <v>ZK960.A100</v>
          </cell>
          <cell r="B511" t="str">
            <v>ZK960</v>
          </cell>
          <cell r="C511">
            <v>0</v>
          </cell>
          <cell r="D511">
            <v>0</v>
          </cell>
          <cell r="E511">
            <v>0</v>
          </cell>
          <cell r="F511">
            <v>0</v>
          </cell>
        </row>
        <row r="512">
          <cell r="A512" t="str">
            <v>ZK960.A210</v>
          </cell>
          <cell r="B512" t="str">
            <v>ZK960</v>
          </cell>
          <cell r="C512">
            <v>0</v>
          </cell>
          <cell r="D512">
            <v>0</v>
          </cell>
          <cell r="E512">
            <v>0</v>
          </cell>
          <cell r="F512">
            <v>0</v>
          </cell>
        </row>
        <row r="513">
          <cell r="A513" t="str">
            <v>ZK970.A210</v>
          </cell>
          <cell r="B513" t="str">
            <v>ZK970</v>
          </cell>
          <cell r="C513">
            <v>0</v>
          </cell>
          <cell r="D513">
            <v>0</v>
          </cell>
          <cell r="E513">
            <v>0</v>
          </cell>
          <cell r="F513">
            <v>0</v>
          </cell>
        </row>
        <row r="514">
          <cell r="A514" t="str">
            <v>ZK970.A211</v>
          </cell>
          <cell r="B514" t="str">
            <v>ZK970</v>
          </cell>
          <cell r="C514">
            <v>0</v>
          </cell>
          <cell r="D514">
            <v>0</v>
          </cell>
          <cell r="E514">
            <v>0</v>
          </cell>
          <cell r="F514">
            <v>0</v>
          </cell>
        </row>
        <row r="515">
          <cell r="A515" t="str">
            <v>ZK972.A203</v>
          </cell>
          <cell r="B515" t="str">
            <v>ZK972</v>
          </cell>
          <cell r="C515">
            <v>0</v>
          </cell>
          <cell r="D515">
            <v>0</v>
          </cell>
          <cell r="E515">
            <v>0</v>
          </cell>
          <cell r="F515">
            <v>0</v>
          </cell>
        </row>
        <row r="516">
          <cell r="A516" t="str">
            <v>ZK972.A204</v>
          </cell>
          <cell r="B516" t="str">
            <v>ZK972</v>
          </cell>
          <cell r="C516">
            <v>0</v>
          </cell>
          <cell r="D516">
            <v>0</v>
          </cell>
          <cell r="E516">
            <v>0</v>
          </cell>
          <cell r="F516">
            <v>0</v>
          </cell>
        </row>
        <row r="517">
          <cell r="A517" t="str">
            <v>ZK975.A220</v>
          </cell>
          <cell r="B517" t="str">
            <v>ZK975</v>
          </cell>
          <cell r="C517">
            <v>0</v>
          </cell>
          <cell r="D517">
            <v>0</v>
          </cell>
          <cell r="E517">
            <v>0</v>
          </cell>
          <cell r="F517">
            <v>0</v>
          </cell>
        </row>
        <row r="518">
          <cell r="A518" t="str">
            <v>ZK975.A221</v>
          </cell>
          <cell r="B518" t="str">
            <v>ZK975</v>
          </cell>
          <cell r="C518">
            <v>0</v>
          </cell>
          <cell r="D518">
            <v>0</v>
          </cell>
          <cell r="E518">
            <v>0</v>
          </cell>
          <cell r="F518">
            <v>0</v>
          </cell>
        </row>
        <row r="519">
          <cell r="A519" t="str">
            <v>ZK976.A210</v>
          </cell>
          <cell r="B519" t="str">
            <v>ZK976</v>
          </cell>
          <cell r="C519">
            <v>0</v>
          </cell>
          <cell r="D519">
            <v>0</v>
          </cell>
          <cell r="E519">
            <v>0</v>
          </cell>
          <cell r="F519">
            <v>0</v>
          </cell>
        </row>
        <row r="520">
          <cell r="A520" t="str">
            <v>ZK976.A211</v>
          </cell>
          <cell r="B520" t="str">
            <v>ZK976</v>
          </cell>
          <cell r="C520">
            <v>0</v>
          </cell>
          <cell r="D520">
            <v>0</v>
          </cell>
          <cell r="E520">
            <v>0</v>
          </cell>
          <cell r="F520">
            <v>0</v>
          </cell>
        </row>
        <row r="521">
          <cell r="A521" t="str">
            <v>ZK980.A210</v>
          </cell>
          <cell r="B521" t="str">
            <v>ZK980</v>
          </cell>
          <cell r="C521">
            <v>0</v>
          </cell>
          <cell r="D521">
            <v>0</v>
          </cell>
          <cell r="E521">
            <v>0</v>
          </cell>
          <cell r="F521">
            <v>0</v>
          </cell>
        </row>
        <row r="522">
          <cell r="A522" t="str">
            <v>ZK980.A211</v>
          </cell>
          <cell r="B522" t="str">
            <v>ZK980</v>
          </cell>
          <cell r="C522">
            <v>0</v>
          </cell>
          <cell r="D522">
            <v>0</v>
          </cell>
          <cell r="E522">
            <v>0</v>
          </cell>
          <cell r="F522">
            <v>0</v>
          </cell>
        </row>
        <row r="523">
          <cell r="A523" t="str">
            <v>ZK981.A213</v>
          </cell>
          <cell r="B523" t="str">
            <v>ZK981</v>
          </cell>
          <cell r="C523">
            <v>0</v>
          </cell>
          <cell r="D523">
            <v>0</v>
          </cell>
          <cell r="E523">
            <v>0</v>
          </cell>
          <cell r="F523">
            <v>0</v>
          </cell>
        </row>
        <row r="524">
          <cell r="A524" t="str">
            <v>ZK985.A210</v>
          </cell>
          <cell r="B524" t="str">
            <v>ZK985</v>
          </cell>
          <cell r="C524">
            <v>0</v>
          </cell>
          <cell r="D524">
            <v>0</v>
          </cell>
          <cell r="E524">
            <v>0</v>
          </cell>
          <cell r="F524">
            <v>0</v>
          </cell>
        </row>
        <row r="525">
          <cell r="A525" t="str">
            <v>ZK990.A240</v>
          </cell>
          <cell r="B525" t="str">
            <v>ZK990</v>
          </cell>
          <cell r="C525">
            <v>0</v>
          </cell>
          <cell r="D525">
            <v>0</v>
          </cell>
          <cell r="E525">
            <v>0</v>
          </cell>
          <cell r="F525">
            <v>0</v>
          </cell>
        </row>
        <row r="526">
          <cell r="A526" t="str">
            <v>ZK990.A241</v>
          </cell>
          <cell r="B526" t="str">
            <v>ZK990</v>
          </cell>
          <cell r="C526">
            <v>0</v>
          </cell>
          <cell r="D526">
            <v>0</v>
          </cell>
          <cell r="E526">
            <v>0</v>
          </cell>
          <cell r="F526">
            <v>0</v>
          </cell>
        </row>
        <row r="527">
          <cell r="A527" t="str">
            <v>ZK991.A240</v>
          </cell>
          <cell r="B527" t="str">
            <v>ZK991</v>
          </cell>
          <cell r="C527">
            <v>0</v>
          </cell>
          <cell r="D527">
            <v>0</v>
          </cell>
          <cell r="E527">
            <v>0</v>
          </cell>
          <cell r="F527">
            <v>0</v>
          </cell>
        </row>
        <row r="528">
          <cell r="A528" t="str">
            <v>ZK991.A241</v>
          </cell>
          <cell r="B528" t="str">
            <v>ZK991</v>
          </cell>
          <cell r="C528">
            <v>0</v>
          </cell>
          <cell r="D528">
            <v>0</v>
          </cell>
          <cell r="E528">
            <v>0</v>
          </cell>
          <cell r="F528">
            <v>0</v>
          </cell>
        </row>
        <row r="529">
          <cell r="A529" t="str">
            <v>ZK992.A240</v>
          </cell>
          <cell r="B529" t="str">
            <v>ZK992</v>
          </cell>
          <cell r="C529">
            <v>0</v>
          </cell>
          <cell r="D529">
            <v>0</v>
          </cell>
          <cell r="E529">
            <v>0</v>
          </cell>
          <cell r="F529">
            <v>0</v>
          </cell>
        </row>
        <row r="530">
          <cell r="A530" t="str">
            <v>ZK992.A241</v>
          </cell>
          <cell r="B530" t="str">
            <v>ZK992</v>
          </cell>
          <cell r="C530">
            <v>0</v>
          </cell>
          <cell r="D530">
            <v>0</v>
          </cell>
          <cell r="E530">
            <v>0</v>
          </cell>
          <cell r="F530">
            <v>0</v>
          </cell>
        </row>
        <row r="531">
          <cell r="A531" t="str">
            <v>ZK993.A050</v>
          </cell>
          <cell r="B531" t="str">
            <v>ZK993</v>
          </cell>
          <cell r="C531">
            <v>0</v>
          </cell>
          <cell r="D531">
            <v>0</v>
          </cell>
          <cell r="E531">
            <v>0</v>
          </cell>
          <cell r="F531">
            <v>0</v>
          </cell>
        </row>
        <row r="532">
          <cell r="A532" t="str">
            <v>ZK993.A060</v>
          </cell>
          <cell r="B532" t="str">
            <v>ZK993</v>
          </cell>
          <cell r="C532">
            <v>0</v>
          </cell>
          <cell r="D532">
            <v>0</v>
          </cell>
          <cell r="E532">
            <v>0</v>
          </cell>
          <cell r="F532">
            <v>0</v>
          </cell>
        </row>
        <row r="533">
          <cell r="A533" t="str">
            <v>ZK994.A042</v>
          </cell>
          <cell r="B533" t="str">
            <v>ZK994</v>
          </cell>
          <cell r="C533">
            <v>0</v>
          </cell>
          <cell r="D533">
            <v>0</v>
          </cell>
          <cell r="E533">
            <v>0</v>
          </cell>
          <cell r="F533">
            <v>0</v>
          </cell>
        </row>
        <row r="534">
          <cell r="A534" t="str">
            <v>ZK996.A100</v>
          </cell>
          <cell r="B534" t="str">
            <v>ZK996</v>
          </cell>
          <cell r="C534">
            <v>0</v>
          </cell>
          <cell r="D534">
            <v>0</v>
          </cell>
          <cell r="E534">
            <v>0</v>
          </cell>
          <cell r="F534">
            <v>0</v>
          </cell>
        </row>
        <row r="535">
          <cell r="A535" t="str">
            <v>ZK996.A210</v>
          </cell>
          <cell r="B535" t="str">
            <v>ZK996</v>
          </cell>
          <cell r="C535">
            <v>0</v>
          </cell>
          <cell r="D535">
            <v>0</v>
          </cell>
          <cell r="E535">
            <v>0</v>
          </cell>
          <cell r="F535">
            <v>0</v>
          </cell>
        </row>
        <row r="536">
          <cell r="A536" t="str">
            <v>ZK997.A210</v>
          </cell>
          <cell r="B536" t="str">
            <v>ZK997</v>
          </cell>
          <cell r="C536">
            <v>0</v>
          </cell>
          <cell r="D536">
            <v>0</v>
          </cell>
          <cell r="E536">
            <v>0</v>
          </cell>
          <cell r="F536">
            <v>0</v>
          </cell>
        </row>
        <row r="537">
          <cell r="A537" t="str">
            <v>ZK998.A210</v>
          </cell>
          <cell r="B537" t="str">
            <v>ZK998</v>
          </cell>
          <cell r="C537">
            <v>0</v>
          </cell>
          <cell r="D537">
            <v>0</v>
          </cell>
          <cell r="E537">
            <v>0</v>
          </cell>
          <cell r="F537">
            <v>0</v>
          </cell>
        </row>
        <row r="538">
          <cell r="A538" t="str">
            <v>ZK999.A210</v>
          </cell>
          <cell r="B538" t="str">
            <v>ZK999</v>
          </cell>
          <cell r="C538">
            <v>0</v>
          </cell>
          <cell r="D538">
            <v>0</v>
          </cell>
          <cell r="E538">
            <v>0</v>
          </cell>
          <cell r="F538">
            <v>0</v>
          </cell>
        </row>
        <row r="539">
          <cell r="D539">
            <v>961292.45999999973</v>
          </cell>
          <cell r="E539">
            <v>3801477.6199999978</v>
          </cell>
          <cell r="F539">
            <v>2224020.2799999993</v>
          </cell>
        </row>
        <row r="540">
          <cell r="D540">
            <v>961292.45999999973</v>
          </cell>
          <cell r="E540">
            <v>3801477.6199999992</v>
          </cell>
          <cell r="F540">
            <v>2221512.5699999989</v>
          </cell>
        </row>
        <row r="541">
          <cell r="D541">
            <v>0</v>
          </cell>
          <cell r="E541">
            <v>0</v>
          </cell>
          <cell r="F541">
            <v>-2507.7100000004284</v>
          </cell>
        </row>
        <row r="542">
          <cell r="A542" t="str">
            <v>INT ENC</v>
          </cell>
          <cell r="F542">
            <v>2507.71</v>
          </cell>
        </row>
        <row r="543">
          <cell r="F543">
            <v>-4.283720045350492E-10</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18" sqref="D1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IF(G79&gt;E79,"Budget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IF(AY79&lt;0,"Actual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ZK102.K201.C420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5111</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ZK102.K201.C420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ZK102.K115.C420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ZK102.K115.C420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ZK102.K116.C420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ZK102.K116.C420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ZK102.K202.C420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ZK102.K202.C420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ZK102.K203.C420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ZK102.K203.C420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ZK102.K117.C420</v>
      </c>
      <c r="C51" s="450" t="s">
        <v>5094</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ZK102.K117.C420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ZK102..C420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ZK102..C420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ZK102..C420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ZK102..C420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ZK102..C420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ZK102..C420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2"/>
      <c r="F80" s="852"/>
      <c r="G80" s="852"/>
      <c r="H80" s="852"/>
      <c r="I80" s="853"/>
      <c r="J80" s="854"/>
      <c r="K80" s="854"/>
      <c r="L80" s="854"/>
      <c r="M80" s="855"/>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Radio 3 Folk Festival</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C420</v>
      </c>
      <c r="F3" s="212"/>
      <c r="G3" s="212"/>
      <c r="H3" s="874" t="str">
        <f>IF(G102&gt;E102,"Budget Revisions add cost.",":)")</f>
        <v>:)</v>
      </c>
      <c r="I3" s="874"/>
      <c r="J3" s="874"/>
      <c r="K3" s="874"/>
      <c r="L3" s="874"/>
      <c r="M3" s="875"/>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8"/>
      <c r="B4" s="8"/>
      <c r="C4" s="9"/>
      <c r="D4" s="9"/>
      <c r="E4" s="147"/>
      <c r="F4" s="212"/>
      <c r="G4" s="212"/>
      <c r="H4" s="874" t="str">
        <f>IF(AY102&lt;0,"Actual plus expected cost is more than forecast",":)")</f>
        <v>:)</v>
      </c>
      <c r="I4" s="874"/>
      <c r="J4" s="874"/>
      <c r="K4" s="874"/>
      <c r="L4" s="874"/>
      <c r="M4" s="875"/>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8"/>
      <c r="B6" s="8"/>
      <c r="C6" s="8"/>
      <c r="D6" s="8"/>
      <c r="E6" s="876" t="s">
        <v>21</v>
      </c>
      <c r="F6" s="877"/>
      <c r="G6" s="877"/>
      <c r="H6" s="878"/>
      <c r="I6" s="879" t="s">
        <v>22</v>
      </c>
      <c r="J6" s="880"/>
      <c r="K6" s="880"/>
      <c r="L6" s="880"/>
      <c r="M6" s="881"/>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ZK103.K161.C420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ZK103.K161.C420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ZK103.K223.C420</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ZK103.K224.C420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ZK103.K224.C420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ZK103.K225.C420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ZK103.K226.C420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ZK103.K227.C420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ZK103..C420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70"/>
      <c r="F103" s="870"/>
      <c r="G103" s="870"/>
      <c r="H103" s="870"/>
      <c r="I103" s="871"/>
      <c r="J103" s="872"/>
      <c r="K103" s="872"/>
      <c r="L103" s="872"/>
      <c r="M103" s="873"/>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IF(G63&gt;E63,"Budget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IF(AY63&lt;0,"Actual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ZK104.K231.C420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ZK104.K231.C420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ZK104.K232.C420</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ZK104.K232.C420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ZK104.K233.C420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ZK104.K233.C420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2"/>
      <c r="F64" s="852"/>
      <c r="G64" s="852"/>
      <c r="H64" s="852"/>
      <c r="I64" s="853"/>
      <c r="J64" s="854"/>
      <c r="K64" s="854"/>
      <c r="L64" s="854"/>
      <c r="M64" s="855"/>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IF(G70&gt;E70,"Budget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IF(AY70&lt;0,"Actual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ZK105.K237.C420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ZK105.K237.C420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ZK105.K238.C420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ZK105.K238.C420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ZK105.K239.C420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ZK105.K239.C420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ZK105.K240.C420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ZK105.K240.C420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2"/>
      <c r="F71" s="852"/>
      <c r="G71" s="852"/>
      <c r="H71" s="852"/>
      <c r="I71" s="853"/>
      <c r="J71" s="854"/>
      <c r="K71" s="854"/>
      <c r="L71" s="854"/>
      <c r="M71" s="855"/>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C70" sqref="C7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Radio 3 Folk Festival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C420</v>
      </c>
      <c r="F3" s="212"/>
      <c r="G3" s="212"/>
      <c r="H3" s="874" t="str">
        <f>IF(G115&gt;E115,"Budget Revisions add cost.",":)")</f>
        <v>:)</v>
      </c>
      <c r="I3" s="874"/>
      <c r="J3" s="874"/>
      <c r="K3" s="874"/>
      <c r="L3" s="874"/>
      <c r="M3" s="875"/>
      <c r="N3" s="223"/>
      <c r="O3" s="223"/>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2"/>
      <c r="G4" s="212"/>
      <c r="H4" s="874" t="str">
        <f>IF(AY115&lt;0,"Actual plus expected cost is more than forecast",":)")</f>
        <v>:)</v>
      </c>
      <c r="I4" s="874"/>
      <c r="J4" s="874"/>
      <c r="K4" s="874"/>
      <c r="L4" s="874"/>
      <c r="M4" s="875"/>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3"/>
      <c r="O6" s="223"/>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ZK106.K244.C420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ZK106.K244.C420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ZK106.K245.C420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ZK106.K245.C420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ZK106.K246.C420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ZK106.K246.C420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ZK106.K247.C420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ZK106.K247.C420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ZK106.K247.C420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ZK106.K128.C420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ZK106.K128.C420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ZK106.K248.C420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ZK106.K248.C420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ZK106.K249.C420</v>
      </c>
      <c r="C69" s="343" t="s">
        <v>5120</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ZK106.K249.C420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ZK106.K249.C420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ZK106.K250.C420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ZK106.K250.C420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ZK106.K251.C420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ZK106.K251.C420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ZK106.K252.C420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ZK106.K252.C420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ZK106.K253.C420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ZK106.K253.C420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70"/>
      <c r="F116" s="870"/>
      <c r="G116" s="870"/>
      <c r="H116" s="870"/>
      <c r="I116" s="871"/>
      <c r="J116" s="872"/>
      <c r="K116" s="872"/>
      <c r="L116" s="872"/>
      <c r="M116" s="873"/>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E11" sqref="E11"/>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6" style="489" bestFit="1"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IF(G93&gt;E93,"Budget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IF(AY93&lt;0,"Actual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ZK107.K136.C420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t="s">
        <v>5121</v>
      </c>
      <c r="D9" s="351" t="s">
        <v>5122</v>
      </c>
      <c r="E9" s="249">
        <v>6000</v>
      </c>
      <c r="F9" s="370">
        <f>-E9+G9</f>
        <v>0</v>
      </c>
      <c r="G9" s="249">
        <v>6000</v>
      </c>
      <c r="H9" s="572">
        <f>SUM(N9:AV9)</f>
        <v>6000</v>
      </c>
      <c r="I9" s="221"/>
      <c r="J9" s="370">
        <f>-I9+K9</f>
        <v>0</v>
      </c>
      <c r="K9" s="249">
        <v>0</v>
      </c>
      <c r="L9" s="222"/>
      <c r="M9" s="249"/>
      <c r="N9" s="235"/>
      <c r="O9" s="235"/>
      <c r="P9" s="253"/>
      <c r="Q9" s="250"/>
      <c r="R9" s="400"/>
      <c r="S9" s="395"/>
      <c r="T9" s="250"/>
      <c r="U9" s="250"/>
      <c r="V9" s="250"/>
      <c r="W9" s="250"/>
      <c r="X9" s="250"/>
      <c r="Y9" s="250"/>
      <c r="Z9" s="250"/>
      <c r="AA9" s="250"/>
      <c r="AB9" s="250">
        <v>5000</v>
      </c>
      <c r="AC9" s="250"/>
      <c r="AD9" s="400"/>
      <c r="AE9" s="395"/>
      <c r="AF9" s="250"/>
      <c r="AG9" s="250">
        <v>1000</v>
      </c>
      <c r="AH9" s="250"/>
      <c r="AI9" s="250"/>
      <c r="AJ9" s="250"/>
      <c r="AK9" s="250"/>
      <c r="AL9" s="250"/>
      <c r="AM9" s="250"/>
      <c r="AN9" s="250"/>
      <c r="AO9" s="250"/>
      <c r="AP9" s="400"/>
      <c r="AQ9" s="395"/>
      <c r="AR9" s="250"/>
      <c r="AS9" s="250"/>
      <c r="AT9" s="250"/>
      <c r="AU9" s="250"/>
      <c r="AV9" s="250"/>
      <c r="AW9" s="441">
        <f>SUM(P9:AV9)</f>
        <v>6000</v>
      </c>
      <c r="AX9" s="442">
        <f>+AW9+N9</f>
        <v>6000</v>
      </c>
      <c r="AY9" s="443">
        <f t="shared" si="3"/>
        <v>0</v>
      </c>
    </row>
    <row r="10" spans="1:52" s="4" customFormat="1" ht="15" customHeight="1" x14ac:dyDescent="0.2">
      <c r="A10" s="339"/>
      <c r="B10" s="468"/>
      <c r="C10" s="340"/>
      <c r="D10" s="351" t="s">
        <v>5130</v>
      </c>
      <c r="E10" s="256">
        <v>-6000</v>
      </c>
      <c r="F10" s="370">
        <f t="shared" ref="F10:F74" si="4">-E10+G10</f>
        <v>0</v>
      </c>
      <c r="G10" s="256">
        <v>-6000</v>
      </c>
      <c r="H10" s="572">
        <f t="shared" ref="H10:H74" si="5">SUM(N10:AV10)</f>
        <v>-6000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v>-5000</v>
      </c>
      <c r="AC10" s="250"/>
      <c r="AD10" s="400"/>
      <c r="AE10" s="395"/>
      <c r="AF10" s="250"/>
      <c r="AG10" s="250">
        <v>-1000</v>
      </c>
      <c r="AH10" s="250"/>
      <c r="AI10" s="250"/>
      <c r="AJ10" s="250"/>
      <c r="AK10" s="250"/>
      <c r="AL10" s="250"/>
      <c r="AM10" s="250"/>
      <c r="AN10" s="250"/>
      <c r="AO10" s="250"/>
      <c r="AP10" s="400"/>
      <c r="AQ10" s="395"/>
      <c r="AR10" s="250"/>
      <c r="AS10" s="250"/>
      <c r="AT10" s="250"/>
      <c r="AU10" s="250"/>
      <c r="AV10" s="250"/>
      <c r="AW10" s="441">
        <f t="shared" ref="AW10:AW87" si="7">SUM(P10:AV10)</f>
        <v>-6000</v>
      </c>
      <c r="AX10" s="442">
        <f t="shared" ref="AX10:AX87" si="8">+AW10+N10</f>
        <v>-6000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ZK107.K136.C420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ZK107.K257.C420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ZK107.K257.C420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ZK107.K258.C420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ZK107.K258.C420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ZK107.K259.C420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ZK107.K259.C420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ZK107.K260.C420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ZK107.K260.C420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ZK107.K261.C420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ZK107.K261.C420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ZK107.K145.C420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ZK107.K145.C420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ZK107.K137.C420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ZK107.K137.C420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ZK107.K265.C420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ZK107.K265.C420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397"/>
      <c r="AF93" s="240"/>
      <c r="AG93" s="240">
        <f t="shared" si="58"/>
        <v>0</v>
      </c>
      <c r="AH93" s="240"/>
      <c r="AI93" s="240"/>
      <c r="AJ93" s="240">
        <f t="shared" si="58"/>
        <v>0</v>
      </c>
      <c r="AK93" s="240"/>
      <c r="AL93" s="240"/>
      <c r="AM93" s="240">
        <f t="shared" si="58"/>
        <v>0</v>
      </c>
      <c r="AN93" s="240"/>
      <c r="AO93" s="240"/>
      <c r="AP93" s="240">
        <f t="shared" si="58"/>
        <v>0</v>
      </c>
      <c r="AQ93" s="397"/>
      <c r="AR93" s="240"/>
      <c r="AS93" s="240">
        <f t="shared" si="58"/>
        <v>0</v>
      </c>
      <c r="AT93" s="240"/>
      <c r="AU93" s="240"/>
      <c r="AV93" s="240">
        <f t="shared" si="58"/>
        <v>0</v>
      </c>
      <c r="AW93" s="240">
        <f t="shared" si="52"/>
        <v>0</v>
      </c>
      <c r="AX93" s="240">
        <f t="shared" si="53"/>
        <v>0</v>
      </c>
      <c r="AY93" s="445">
        <f t="shared" si="51"/>
        <v>0</v>
      </c>
    </row>
    <row r="94" spans="1:51" hidden="1" x14ac:dyDescent="0.25">
      <c r="A94" s="447"/>
      <c r="B94" s="447"/>
      <c r="C94" s="447"/>
      <c r="D94" s="447"/>
      <c r="E94" s="852"/>
      <c r="F94" s="852"/>
      <c r="G94" s="852"/>
      <c r="H94" s="852"/>
      <c r="I94" s="853"/>
      <c r="J94" s="854"/>
      <c r="K94" s="854"/>
      <c r="L94" s="854"/>
      <c r="M94" s="855"/>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algorithmName="SHA-512" hashValue="MIfVVzO90Dv93gCeujCVFcy7W0QWEKScMyucwi0FhYfYv6qh5bu/h/FAn1mTTEZ2+RyKhSZ8vcU1P9u6hv8M7Q==" saltValue="ayLjYX9YGjcukUIXcCFc0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M116" sqref="AM11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Radio 3 Folk Festival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C420</v>
      </c>
      <c r="F3" s="212"/>
      <c r="G3" s="212"/>
      <c r="H3" s="874" t="str">
        <f>IF(G64&gt;E64,"Budget Revisions add cost.",":)")</f>
        <v>:)</v>
      </c>
      <c r="I3" s="874"/>
      <c r="J3" s="874"/>
      <c r="K3" s="874"/>
      <c r="L3" s="874"/>
      <c r="M3" s="875"/>
      <c r="N3" s="223"/>
      <c r="O3" s="223"/>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2"/>
      <c r="G4" s="212"/>
      <c r="H4" s="874" t="str">
        <f>IF(AY64&lt;0,"Actual plus expected cost is more than forecast",":)")</f>
        <v>:)</v>
      </c>
      <c r="I4" s="874"/>
      <c r="J4" s="874"/>
      <c r="K4" s="874"/>
      <c r="L4" s="874"/>
      <c r="M4" s="875"/>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3"/>
      <c r="O6" s="223"/>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ZK108.K162.C420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ZK108.K162.C420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ZK108.K266.C420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ZK108.K266.C420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70"/>
      <c r="F65" s="870"/>
      <c r="G65" s="870"/>
      <c r="H65" s="870"/>
      <c r="I65" s="871"/>
      <c r="J65" s="872"/>
      <c r="K65" s="872"/>
      <c r="L65" s="872"/>
      <c r="M65" s="873"/>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26" activePane="bottomRight" state="frozen"/>
      <selection activeCell="G31" sqref="G8:G31"/>
      <selection pane="topRight" activeCell="G31" sqref="G8:G31"/>
      <selection pane="bottomLeft" activeCell="G31" sqref="G8:G31"/>
      <selection pane="bottomRight" activeCell="E30" sqref="E30"/>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ZK109.K270.C420</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ZK109.K270.C420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ZK109.K271.C420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ZK109.K271.C420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ZK109.K138.C420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t="s">
        <v>5123</v>
      </c>
      <c r="D28" s="756"/>
      <c r="E28" s="249">
        <v>1659</v>
      </c>
      <c r="F28" s="370">
        <f t="shared" si="5"/>
        <v>0</v>
      </c>
      <c r="G28" s="249">
        <v>1659</v>
      </c>
      <c r="H28" s="572">
        <f t="shared" si="6"/>
        <v>1659</v>
      </c>
      <c r="I28" s="231"/>
      <c r="J28" s="370">
        <f t="shared" si="7"/>
        <v>0</v>
      </c>
      <c r="K28" s="249">
        <v>0</v>
      </c>
      <c r="L28" s="232"/>
      <c r="M28" s="249"/>
      <c r="N28" s="235"/>
      <c r="O28" s="235"/>
      <c r="P28" s="362"/>
      <c r="Q28" s="363"/>
      <c r="R28" s="402"/>
      <c r="S28" s="412"/>
      <c r="T28" s="363"/>
      <c r="U28" s="363"/>
      <c r="V28" s="363"/>
      <c r="W28" s="363"/>
      <c r="X28" s="363"/>
      <c r="Y28" s="363"/>
      <c r="Z28" s="363"/>
      <c r="AA28" s="363"/>
      <c r="AB28" s="363">
        <v>500</v>
      </c>
      <c r="AC28" s="363">
        <v>1159</v>
      </c>
      <c r="AD28" s="402"/>
      <c r="AE28" s="412"/>
      <c r="AF28" s="363"/>
      <c r="AG28" s="363"/>
      <c r="AH28" s="363"/>
      <c r="AI28" s="363"/>
      <c r="AJ28" s="363"/>
      <c r="AK28" s="363"/>
      <c r="AL28" s="363"/>
      <c r="AM28" s="363"/>
      <c r="AN28" s="363"/>
      <c r="AO28" s="363"/>
      <c r="AP28" s="402"/>
      <c r="AQ28" s="412"/>
      <c r="AR28" s="363"/>
      <c r="AS28" s="363"/>
      <c r="AT28" s="363"/>
      <c r="AU28" s="363"/>
      <c r="AV28" s="363"/>
      <c r="AW28" s="441">
        <f t="shared" si="8"/>
        <v>1659</v>
      </c>
      <c r="AX28" s="442">
        <f t="shared" si="9"/>
        <v>1659</v>
      </c>
      <c r="AY28" s="443">
        <f t="shared" si="4"/>
        <v>0</v>
      </c>
    </row>
    <row r="29" spans="1:51" s="4" customFormat="1" ht="15" customHeight="1" x14ac:dyDescent="0.2">
      <c r="A29" s="344"/>
      <c r="B29" s="469"/>
      <c r="C29" s="340" t="s">
        <v>5131</v>
      </c>
      <c r="D29" s="756"/>
      <c r="E29" s="249">
        <v>-1659</v>
      </c>
      <c r="F29" s="370">
        <f t="shared" si="5"/>
        <v>0</v>
      </c>
      <c r="G29" s="249">
        <v>-1659</v>
      </c>
      <c r="H29" s="572">
        <f t="shared" si="6"/>
        <v>-1659</v>
      </c>
      <c r="I29" s="231"/>
      <c r="J29" s="370">
        <f t="shared" si="7"/>
        <v>0</v>
      </c>
      <c r="K29" s="249">
        <v>0</v>
      </c>
      <c r="L29" s="232"/>
      <c r="M29" s="249"/>
      <c r="N29" s="266"/>
      <c r="O29" s="266"/>
      <c r="P29" s="362"/>
      <c r="Q29" s="363"/>
      <c r="R29" s="402"/>
      <c r="S29" s="412"/>
      <c r="T29" s="363"/>
      <c r="U29" s="363"/>
      <c r="V29" s="363"/>
      <c r="W29" s="363"/>
      <c r="X29" s="363"/>
      <c r="Y29" s="363"/>
      <c r="Z29" s="363"/>
      <c r="AA29" s="363"/>
      <c r="AB29" s="363">
        <v>-500</v>
      </c>
      <c r="AC29" s="363">
        <v>-1159</v>
      </c>
      <c r="AD29" s="402"/>
      <c r="AE29" s="412"/>
      <c r="AF29" s="363"/>
      <c r="AG29" s="363"/>
      <c r="AH29" s="363"/>
      <c r="AI29" s="363"/>
      <c r="AJ29" s="363"/>
      <c r="AK29" s="363"/>
      <c r="AL29" s="363"/>
      <c r="AM29" s="363"/>
      <c r="AN29" s="363"/>
      <c r="AO29" s="363"/>
      <c r="AP29" s="402"/>
      <c r="AQ29" s="412"/>
      <c r="AR29" s="363"/>
      <c r="AS29" s="363"/>
      <c r="AT29" s="363"/>
      <c r="AU29" s="363"/>
      <c r="AV29" s="363"/>
      <c r="AW29" s="441">
        <f>SUM(P29:AV29)</f>
        <v>-1659</v>
      </c>
      <c r="AX29" s="442">
        <f>+AW29+N29</f>
        <v>-1659</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ZK109.K138.C420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ZK109.K158.C420</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ZK109.K158.C420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ZK109.K159.C420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ZK109.K159.C420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ZK109.K272.C420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ZK109.K272.C420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ZK109.K273.C420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ZK109.K273.C420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ZK109.K274.C420</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ZK109.K274.C420</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IF(G69&gt;E69,"Budget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IF(AY69&lt;0,"Actual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ZK110.K278.C420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ZK110.K278.C420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ZK110.K279.C420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ZK110.K279.C420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ZK110.K280.C420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ZK110.K280.C420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ZK110.K281.C420</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ZK110.K281.C420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ZK110.K282.C420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ZK110.K282.C420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2"/>
      <c r="F70" s="852"/>
      <c r="G70" s="852"/>
      <c r="H70" s="852"/>
      <c r="I70" s="853"/>
      <c r="J70" s="854"/>
      <c r="K70" s="854"/>
      <c r="L70" s="854"/>
      <c r="M70" s="855"/>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IF(G57&gt;E57,"Budget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IF(AY57&lt;0,"Actual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ZK111.K129.C420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ZK111.K129.C420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ZK111.K246.C420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ZK111.K246.C420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ZK111.K106.C420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ZK111.K106.C420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ZK111.K283.C420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ZK111.K283.C420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ZK111.K105.C420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ZK111.K105.C420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2"/>
      <c r="F58" s="852"/>
      <c r="G58" s="852"/>
      <c r="H58" s="852"/>
      <c r="I58" s="853"/>
      <c r="J58" s="854"/>
      <c r="K58" s="854"/>
      <c r="L58" s="854"/>
      <c r="M58" s="855"/>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G4493" sqref="G4493"/>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C420</v>
      </c>
      <c r="C1" t="s">
        <v>298</v>
      </c>
      <c r="D1" t="s">
        <v>299</v>
      </c>
      <c r="E1" t="s">
        <v>300</v>
      </c>
      <c r="H1" s="613" t="s">
        <v>5108</v>
      </c>
      <c r="I1" s="613"/>
      <c r="J1" s="613"/>
      <c r="K1" s="613"/>
    </row>
    <row r="2" spans="1:21" ht="15.75" thickBot="1" x14ac:dyDescent="0.3">
      <c r="A2" t="s">
        <v>537</v>
      </c>
      <c r="B2" t="str">
        <f>+A2&amp;"."&amp;$A$1</f>
        <v>ZK100.K101.C420</v>
      </c>
      <c r="C2">
        <f>+IFERROR(VLOOKUP(B2,'[1]Sum table'!$A:$D,4,FALSE),0)</f>
        <v>0</v>
      </c>
      <c r="D2">
        <f>+IFERROR(VLOOKUP(B2,'[1]Sum table'!$A:$E,5,FALSE),0)</f>
        <v>0</v>
      </c>
      <c r="E2">
        <f>+IFERROR(VLOOKUP(B2,'[1]Sum table'!$A:$F,6,FALSE),0)</f>
        <v>0</v>
      </c>
      <c r="H2" s="613" t="s">
        <v>5109</v>
      </c>
      <c r="I2" s="613"/>
      <c r="J2" s="613"/>
      <c r="K2" s="613"/>
      <c r="R2" t="str">
        <f>+LEFT(B2,5)</f>
        <v>ZK100</v>
      </c>
      <c r="S2">
        <f>+C2</f>
        <v>0</v>
      </c>
      <c r="T2">
        <f t="shared" ref="T2:U17" si="0">+D2</f>
        <v>0</v>
      </c>
      <c r="U2">
        <f t="shared" si="0"/>
        <v>0</v>
      </c>
    </row>
    <row r="3" spans="1:21" x14ac:dyDescent="0.25">
      <c r="A3" t="s">
        <v>538</v>
      </c>
      <c r="B3" t="str">
        <f t="shared" ref="B3:B66" si="1">+A3&amp;"."&amp;$A$1</f>
        <v>ZK100.K102.C420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ZK100.K103.C420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ZK100.K104.C420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ZK100.K105.C420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ZK100.K106.C420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ZK100.K107.C420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ZK100.K108.C420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ZK100.K109.C420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ZK100.K110.C420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ZK100.K111.C420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ZK100.K112.C420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ZK100.K113.C420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ZK100.K114.C420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ZK100.K115.C420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ZK100.K116.C420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ZK100.K117.C420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ZK100.K118.C420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ZK100.K119.C420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ZK100.K120.C420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ZK100.K121.C420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ZK100.K122.C420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ZK100.K123.C420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ZK100.K124.C420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ZK100.K125.C420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ZK100.K126.C420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ZK100.K127.C420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ZK100.K128.C420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ZK100.K129.C420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ZK100.K130.C420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ZK100.K131.C420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ZK100.K132.C420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ZK100.K133.C420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ZK100.K134.C420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ZK100.K135.C420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ZK100.K136.C420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ZK100.K137.C420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ZK100.K138.C420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ZK100.K139.C420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ZK100.K140.C420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ZK100.K141.C420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ZK100.K142.C420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ZK100.K143.C420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ZK100.K144.C420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ZK100.K145.C420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ZK100.K146.C420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ZK100.K147.C420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ZK100.K148.C420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ZK100.K149.C420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ZK100.K150.C420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ZK100.K151.C420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ZK100.K152.C420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ZK100.K153.C420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ZK100.K154.C420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ZK100.K155.C420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ZK100.K156.C420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ZK100.K157.C420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ZK100.K158.C420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ZK100.K159.C420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ZK100.K160.C420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ZK100.K161.C420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ZK100.K162.C420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ZK100.K163.C420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ZK100.K164.C420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ZK100.K165.C420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ZK100.K166.C420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ZK100.K167.C420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ZK100.K168.C420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ZK100.K169.C420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ZK100.K170.C420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ZK100.K171.C420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ZK100.K172.C420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ZK100.K173.C420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ZK100.K174.C420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ZK100.K175.C420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ZK100.K176.C420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ZK100.K177.C420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ZK100.K178.C420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ZK100.K179.C420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ZK100.K180.C420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ZK100.K181.C420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ZK100.K182.C420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ZK100.K183.C420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ZK100.K184.C420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ZK100.K185.C420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ZK100.K186.C420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ZK100.K187.C420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ZK100.K188.C420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ZK100.K189.C420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ZK100.K190.C420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ZK100.K191.C420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ZK100.K192.C420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ZK100.K193.C420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ZK100.K194.C420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ZK100.K195.C420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ZK100.K196.C420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ZK100.K197.C420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ZK100.K198.C420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ZK100.K199.C420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ZK100.K200.C420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ZK100.K201.C420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ZK100.K202.C420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ZK100.K203.C420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ZK100.K204.C420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ZK100.K205.C420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ZK100.K206.C420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ZK100.K207.C420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ZK100.K208.C420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ZK100.K209.C420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ZK100.K210.C420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ZK100.K211.C420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ZK100.K212.C420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ZK100.K213.C420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ZK100.K214.C420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ZK100.K215.C420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ZK100.K216.C420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ZK100.K217.C420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ZK100.K218.C420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ZK100.K219.C420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ZK100.K220.C420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ZK100.K221.C420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ZK100.K222.C420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ZK100.K223.C420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ZK100.K224.C420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ZK100.K225.C420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ZK100.K226.C420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ZK100.K227.C420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ZK100.K228.C420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ZK100.K229.C420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ZK100.K230.C420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ZK100.K231.C420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ZK100.K232.C420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ZK100.K233.C420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ZK100.K234.C420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ZK100.K235.C420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ZK100.K236.C420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ZK100.K237.C420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ZK100.K238.C420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ZK100.K239.C420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ZK100.K240.C420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ZK100.K241.C420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ZK100.K242.C420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ZK100.K243.C420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ZK100.K244.C420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ZK100.K245.C420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ZK100.K246.C420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ZK100.K247.C420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ZK100.K248.C420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ZK100.K249.C420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ZK100.K250.C420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ZK100.K251.C420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ZK100.K252.C420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ZK100.K253.C420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ZK100.K254.C420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ZK100.K255.C420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ZK100.K256.C420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ZK100.K257.C420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ZK100.K258.C420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ZK100.K259.C420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ZK100.K260.C420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ZK100.K261.C420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ZK100.K262.C420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ZK100.K263.C420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ZK100.K264.C420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ZK100.K265.C420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ZK100.K266.C420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ZK100.K267.C420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ZK100.K268.C420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ZK100.K269.C420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ZK100.K270.C420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ZK100.K271.C420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ZK100.K272.C420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ZK100.K273.C420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ZK100.K274.C420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ZK100.K275.C420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ZK100.K276.C420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ZK100.K277.C420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ZK100.K278.C420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ZK100.K279.C420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ZK100.K280.C420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ZK100.K281.C420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ZK100.K282.C420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ZK100.K283.C420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ZK100.K284.C420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ZK100.K285.C420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ZK100.K286.C420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ZK100.K287.C420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ZK100.K288.C420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ZK100.K289.C420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ZK100.K290.C420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ZK100.K291.C420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ZK100.K292.C420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ZK100.K293.C420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ZK100.K294.C420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ZK100.K295.C420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ZK100.K296.C420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ZK100.K297.C420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ZK100.K298.C420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ZK100.K299.C420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ZK100.K300.C420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ZK100.K301.C420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ZK100.K302.C420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ZK100.K303.C420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ZK100.K304.C420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ZK100.K305.C420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ZK100.K306.C420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ZK100.K307.C420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ZK100.K308.C420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ZK100.K309.C420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ZK100.K310.C420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ZK100.K311.C420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ZK100.K312.C420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ZK100.K313.C420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ZK100.K314.C420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ZK100.K315.C420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ZK100.K316.C420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ZK100.K317.C420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ZK100.K318.C420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ZK100.K319.C420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ZK100.K320.C420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ZK100.K321.C420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ZK100.K322.C420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ZK100.K323.C420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ZK100.K324.C420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ZK100.K325.C420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ZK100.K326.C420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ZK100.K327.C420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ZK100.K328.C420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ZK100.K329.C420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ZK100.K330.C420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ZK100.K331.C420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ZK100.K332.C420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ZK100.K333.C420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ZK100.K334.C420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ZK100.K335.C420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ZK100.K336.C420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ZK100.K337.C420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ZK100.K338.C420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ZK100.K339.C420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ZK100.K340.C420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ZK100.K341.C420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ZK100.K342.C420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ZK100.K343.C420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ZK100.K344.C420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ZK100.K345.C420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ZK100.K346.C420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ZK100.K347.C420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ZK100.K348.C420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ZK100.K349.C420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ZK100.K350.C420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ZK100.K351.C420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ZK100.K352.C420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ZK100.K353.C420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ZK100.K354.C420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ZK100.K355.C420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ZK100.K356.C420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ZK100.K357.C420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ZK100.K358.C420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ZK100.K359.C420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ZK100.K360.C420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ZK100.K361.C420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ZK100.K362.C420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ZK100.K363.C420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ZK100.K364.C420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ZK100.K365.C420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ZK100.K366.C420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ZK100.K367.C420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ZK100.K368.C420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ZK100.K369.C420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ZK100.K370.C420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ZK100.K371.C420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ZK100.K372.C420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ZK100.K373.C420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ZK100.K374.C420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ZK100.K375.C420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ZK100.K376.C420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ZK100.K377.C420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ZK100.K378.C420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ZK100.K379.C420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ZK100.K380.C420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ZK100.K381.C420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ZK100.K382.C420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ZK100.K383.C420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ZK100.K384.C420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ZK100.K385.C420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ZK100.K386.C420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ZK100.K387.C420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ZK100.K388.C420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ZK100.K389.C420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ZK100.K390.C420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ZK100.K391.C420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ZK100.K392.C420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ZK100.K393.C420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ZK100.K394.C420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ZK100.K395.C420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ZK100.K396.C420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ZK100.K397.C420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ZK100.K398.C420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ZK100.K399.C420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ZK101.K100.C420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ZK101.K101.C420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ZK101.K102.C420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ZK101.K103.C420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ZK101.K104.C420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ZK101.K105.C420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ZK101.K106.C420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ZK101.K107.C420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ZK101.K108.C420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ZK101.K109.C420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ZK101.K110.C420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ZK101.K111.C420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ZK101.K112.C420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ZK101.K113.C420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ZK101.K114.C420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ZK101.K115.C420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ZK101.K116.C420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ZK101.K117.C420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ZK101.K118.C420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ZK101.K119.C420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ZK101.K120.C420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ZK101.K121.C420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ZK101.K122.C420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ZK101.K123.C420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ZK101.K124.C420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ZK101.K125.C420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ZK101.K126.C420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ZK101.K127.C420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ZK101.K128.C420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ZK101.K129.C420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ZK101.K130.C420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ZK101.K131.C420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ZK101.K132.C420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ZK101.K133.C420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ZK101.K134.C420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ZK101.K135.C420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ZK101.K136.C420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ZK101.K137.C420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ZK101.K138.C420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ZK101.K139.C420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ZK101.K140.C420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ZK101.K141.C420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ZK101.K142.C420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ZK101.K143.C420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ZK101.K144.C420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ZK101.K145.C420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ZK101.K146.C420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ZK101.K147.C420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ZK101.K148.C420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ZK101.K149.C420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ZK101.K150.C420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ZK101.K151.C420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ZK101.K152.C420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ZK101.K153.C420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ZK101.K154.C420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ZK101.K155.C420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ZK101.K156.C420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ZK101.K157.C420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ZK101.K158.C420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ZK101.K159.C420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ZK101.K160.C420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ZK101.K161.C420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ZK101.K162.C420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ZK101.K163.C420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ZK101.K164.C420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ZK101.K165.C420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ZK101.K166.C420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ZK101.K167.C420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ZK101.K168.C420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ZK101.K169.C420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ZK101.K170.C420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ZK101.K171.C420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ZK101.K172.C420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ZK101.K173.C420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ZK101.K174.C420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ZK101.K175.C420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ZK101.K176.C420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ZK101.K177.C420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ZK101.K178.C420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ZK101.K179.C420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ZK101.K180.C420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ZK101.K181.C420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ZK101.K182.C420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ZK101.K183.C420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ZK101.K184.C420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ZK101.K185.C420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ZK101.K186.C420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ZK101.K187.C420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ZK101.K188.C420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ZK101.K189.C420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ZK101.K190.C420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ZK101.K191.C420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ZK101.K192.C420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ZK101.K193.C420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ZK101.K194.C420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ZK101.K195.C420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ZK101.K196.C420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ZK101.K197.C420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ZK101.K198.C420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ZK101.K199.C420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ZK101.K200.C420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ZK101.K201.C420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ZK101.K202.C420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ZK101.K203.C420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ZK101.K204.C420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ZK101.K205.C420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ZK101.K206.C420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ZK101.K207.C420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ZK101.K208.C420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ZK101.K209.C420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ZK101.K210.C420</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ZK101.K211.C420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ZK101.K212.C420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ZK101.K213.C420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ZK101.K214.C420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ZK101.K215.C420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ZK101.K216.C420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ZK101.K217.C420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ZK101.K218.C420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ZK101.K219.C420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ZK101.K220.C420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ZK101.K221.C420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ZK101.K222.C420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ZK101.K223.C420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ZK101.K224.C420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ZK101.K225.C420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ZK101.K226.C420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ZK101.K227.C420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ZK101.K228.C420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ZK101.K229.C420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ZK101.K230.C420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ZK101.K231.C420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ZK101.K232.C420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ZK101.K233.C420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ZK101.K234.C420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ZK101.K235.C420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ZK101.K236.C420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ZK101.K237.C420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ZK101.K238.C420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ZK101.K239.C420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ZK101.K240.C420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ZK101.K241.C420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ZK101.K242.C420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ZK101.K243.C420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ZK101.K244.C420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ZK101.K245.C420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ZK101.K246.C420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ZK101.K247.C420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ZK101.K248.C420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ZK101.K249.C420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ZK101.K250.C420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ZK101.K251.C420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ZK101.K252.C420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ZK101.K253.C420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ZK101.K254.C420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ZK101.K255.C420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ZK101.K256.C420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ZK101.K257.C420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ZK101.K258.C420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ZK101.K259.C420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ZK101.K260.C420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ZK101.K261.C420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ZK101.K262.C420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ZK101.K263.C420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ZK101.K264.C420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ZK101.K265.C420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ZK101.K266.C420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ZK101.K267.C420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ZK101.K268.C420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ZK101.K269.C420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ZK101.K270.C420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ZK101.K271.C420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ZK101.K272.C420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ZK101.K273.C420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ZK101.K274.C420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ZK101.K275.C420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ZK101.K276.C420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ZK101.K277.C420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ZK101.K278.C420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ZK101.K279.C420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ZK101.K280.C420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ZK101.K281.C420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ZK101.K282.C420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ZK101.K283.C420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ZK101.K284.C420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ZK101.K285.C420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ZK101.K286.C420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ZK101.K287.C420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ZK101.K288.C420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ZK101.K289.C420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ZK101.K290.C420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ZK101.K291.C420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ZK101.K292.C420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ZK101.K293.C420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ZK101.K294.C420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ZK101.K295.C420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ZK101.K296.C420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ZK101.K297.C420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ZK101.K298.C420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ZK101.K299.C420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ZK101.K300.C420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ZK101.K301.C420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ZK101.K302.C420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ZK101.K303.C420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ZK101.K304.C420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ZK101.K305.C420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ZK101.K306.C420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ZK101.K307.C420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ZK101.K308.C420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ZK101.K309.C420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ZK101.K310.C420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ZK101.K311.C420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ZK101.K312.C420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ZK101.K313.C420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ZK101.K314.C420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ZK101.K315.C420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ZK101.K316.C420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ZK101.K317.C420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ZK101.K318.C420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ZK101.K319.C420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ZK101.K320.C420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ZK101.K321.C420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ZK101.K322.C420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ZK101.K323.C420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ZK101.K324.C420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ZK101.K325.C420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ZK101.K326.C420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ZK101.K327.C420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ZK101.K328.C420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ZK101.K329.C420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ZK101.K330.C420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ZK101.K331.C420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ZK101.K332.C420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ZK101.K333.C420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ZK101.K334.C420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ZK101.K335.C420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ZK101.K336.C420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ZK101.K337.C420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ZK101.K338.C420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ZK101.K339.C420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ZK101.K340.C420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ZK101.K341.C420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ZK101.K342.C420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ZK101.K343.C420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ZK101.K344.C420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ZK101.K345.C420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ZK101.K346.C420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ZK101.K347.C420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ZK101.K348.C420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ZK101.K349.C420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ZK101.K350.C420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ZK101.K351.C420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ZK101.K352.C420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ZK101.K353.C420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ZK101.K354.C420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ZK101.K355.C420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ZK101.K356.C420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ZK101.K357.C420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ZK101.K358.C420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ZK101.K359.C420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ZK101.K360.C420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ZK101.K361.C420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ZK101.K362.C420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ZK101.K363.C420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ZK101.K364.C420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ZK101.K365.C420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ZK101.K366.C420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ZK101.K367.C420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ZK101.K368.C420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ZK101.K369.C420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ZK101.K370.C420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ZK101.K371.C420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ZK101.K372.C420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ZK101.K373.C420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ZK101.K374.C420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ZK101.K375.C420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ZK101.K376.C420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ZK101.K377.C420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ZK101.K378.C420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ZK101.K379.C420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ZK101.K380.C420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ZK101.K381.C420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ZK101.K382.C420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ZK101.K383.C420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ZK101.K384.C420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ZK101.K385.C420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ZK101.K386.C420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ZK101.K387.C420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ZK101.K388.C420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ZK101.K389.C420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ZK101.K390.C420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ZK101.K391.C420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ZK101.K392.C420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ZK101.K393.C420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ZK101.K394.C420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ZK101.K395.C420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ZK101.K396.C420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ZK101.K397.C420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ZK101.K398.C420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ZK101.K399.C420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ZK102.K100.C420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ZK102.K101.C420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ZK102.K102.C420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ZK102.K103.C420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ZK102.K104.C420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ZK102.K105.C420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ZK102.K106.C420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ZK102.K107.C420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ZK102.K108.C420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ZK102.K109.C420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ZK102.K110.C420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ZK102.K111.C420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ZK102.K112.C420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ZK102.K113.C420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ZK102.K114.C420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ZK102.K115.C420</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ZK102.K116.C420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ZK102.K117.C420</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ZK102.K118.C420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ZK102.K119.C420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ZK102.K120.C420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ZK102.K121.C420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ZK102.K122.C420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ZK102.K123.C420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ZK102.K124.C420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ZK102.K125.C420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ZK102.K126.C420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ZK102.K127.C420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ZK102.K128.C420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ZK102.K129.C420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ZK102.K130.C420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ZK102.K131.C420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ZK102.K132.C420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ZK102.K133.C420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ZK102.K134.C420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ZK102.K135.C420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ZK102.K136.C420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ZK102.K137.C420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ZK102.K138.C420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ZK102.K139.C420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ZK102.K140.C420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ZK102.K141.C420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ZK102.K142.C420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ZK102.K143.C420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ZK102.K144.C420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ZK102.K145.C420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ZK102.K146.C420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ZK102.K147.C420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ZK102.K148.C420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ZK102.K149.C420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ZK102.K150.C420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ZK102.K151.C420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ZK102.K152.C420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ZK102.K153.C420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ZK102.K154.C420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ZK102.K155.C420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ZK102.K156.C420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ZK102.K157.C420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ZK102.K158.C420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ZK102.K159.C420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ZK102.K160.C420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ZK102.K161.C420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ZK102.K162.C420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ZK102.K163.C420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ZK102.K164.C420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ZK102.K165.C420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ZK102.K166.C420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ZK102.K167.C420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ZK102.K168.C420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ZK102.K169.C420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ZK102.K170.C420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ZK102.K171.C420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ZK102.K172.C420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ZK102.K173.C420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ZK102.K174.C420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ZK102.K175.C420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ZK102.K176.C420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ZK102.K177.C420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ZK102.K178.C420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ZK102.K179.C420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ZK102.K180.C420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ZK102.K181.C420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ZK102.K182.C420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ZK102.K183.C420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ZK102.K184.C420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ZK102.K185.C420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ZK102.K186.C420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ZK102.K187.C420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ZK102.K188.C420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ZK102.K189.C420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ZK102.K190.C420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ZK102.K191.C420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ZK102.K192.C420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ZK102.K193.C420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ZK102.K194.C420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ZK102.K195.C420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ZK102.K196.C420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ZK102.K197.C420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ZK102.K198.C420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ZK102.K199.C420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ZK102.K200.C420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ZK102.K201.C420</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ZK102.K202.C420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ZK102.K203.C420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ZK102.K204.C420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ZK102.K205.C420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ZK102.K206.C420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ZK102.K207.C420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ZK102.K208.C420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ZK102.K209.C420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ZK102.K210.C420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ZK102.K211.C420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ZK102.K212.C420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ZK102.K213.C420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ZK102.K214.C420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ZK102.K215.C420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ZK102.K216.C420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ZK102.K217.C420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ZK102.K218.C420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ZK102.K219.C420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ZK102.K220.C420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ZK102.K221.C420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ZK102.K222.C420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ZK102.K223.C420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ZK102.K224.C420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ZK102.K225.C420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ZK102.K226.C420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ZK102.K227.C420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ZK102.K228.C420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ZK102.K229.C420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ZK102.K230.C420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ZK102.K231.C420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ZK102.K232.C420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ZK102.K233.C420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ZK102.K234.C420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ZK102.K235.C420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ZK102.K236.C420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ZK102.K237.C420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ZK102.K238.C420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ZK102.K239.C420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ZK102.K240.C420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ZK102.K241.C420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ZK102.K242.C420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ZK102.K243.C420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ZK102.K244.C420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ZK102.K245.C420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ZK102.K246.C420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ZK102.K247.C420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ZK102.K248.C420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ZK102.K249.C420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ZK102.K250.C420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ZK102.K251.C420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ZK102.K252.C420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ZK102.K253.C420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ZK102.K254.C420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ZK102.K255.C420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ZK102.K256.C420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ZK102.K257.C420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ZK102.K258.C420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ZK102.K259.C420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ZK102.K260.C420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ZK102.K261.C420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ZK102.K262.C420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ZK102.K263.C420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ZK102.K264.C420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ZK102.K265.C420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ZK102.K266.C420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ZK102.K267.C420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ZK102.K268.C420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ZK102.K269.C420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ZK102.K270.C420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ZK102.K271.C420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ZK102.K272.C420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ZK102.K273.C420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ZK102.K274.C420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ZK102.K275.C420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ZK102.K276.C420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ZK102.K277.C420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ZK102.K278.C420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ZK102.K279.C420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ZK102.K280.C420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ZK102.K281.C420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ZK102.K282.C420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ZK102.K283.C420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ZK102.K284.C420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ZK102.K285.C420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ZK102.K286.C420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ZK102.K287.C420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ZK102.K288.C420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ZK102.K289.C420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ZK102.K290.C420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ZK102.K291.C420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ZK102.K292.C420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ZK102.K293.C420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ZK102.K294.C420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ZK102.K295.C420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ZK102.K296.C420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ZK102.K297.C420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ZK102.K298.C420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ZK102.K299.C420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ZK102.K300.C420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ZK102.K301.C420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ZK102.K302.C420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ZK102.K303.C420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ZK102.K304.C420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ZK102.K305.C420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ZK102.K306.C420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ZK102.K307.C420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ZK102.K308.C420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ZK102.K309.C420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ZK102.K310.C420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ZK102.K311.C420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ZK102.K312.C420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ZK102.K313.C420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ZK102.K314.C420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ZK102.K315.C420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ZK102.K316.C420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ZK102.K317.C420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ZK102.K318.C420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ZK102.K319.C420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ZK102.K320.C420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ZK102.K321.C420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ZK102.K322.C420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ZK102.K323.C420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ZK102.K324.C420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ZK102.K325.C420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ZK102.K326.C420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ZK102.K327.C420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ZK102.K328.C420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ZK102.K329.C420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ZK102.K330.C420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ZK102.K331.C420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ZK102.K332.C420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ZK102.K333.C420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ZK102.K334.C420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ZK102.K335.C420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ZK102.K336.C420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ZK102.K337.C420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ZK102.K338.C420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ZK102.K339.C420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ZK102.K340.C420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ZK102.K341.C420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ZK102.K342.C420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ZK102.K343.C420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ZK102.K344.C420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ZK102.K345.C420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ZK102.K346.C420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ZK102.K347.C420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ZK102.K348.C420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ZK102.K349.C420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ZK102.K350.C420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ZK102.K351.C420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ZK102.K352.C420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ZK102.K353.C420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ZK102.K354.C420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ZK102.K355.C420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ZK102.K356.C420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ZK102.K357.C420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ZK102.K358.C420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ZK102.K359.C420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ZK102.K360.C420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ZK102.K361.C420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ZK102.K362.C420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ZK102.K363.C420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ZK102.K364.C420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ZK102.K365.C420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ZK102.K366.C420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ZK102.K367.C420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ZK102.K368.C420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ZK102.K369.C420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ZK102.K370.C420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ZK102.K371.C420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ZK102.K372.C420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ZK102.K373.C420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ZK102.K374.C420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ZK102.K375.C420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ZK102.K376.C420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ZK102.K377.C420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ZK102.K378.C420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ZK102.K379.C420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ZK102.K380.C420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ZK102.K381.C420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ZK102.K382.C420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ZK102.K383.C420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ZK102.K384.C420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ZK102.K385.C420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ZK102.K386.C420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ZK102.K387.C420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ZK102.K388.C420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ZK102.K389.C420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ZK102.K390.C420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ZK102.K391.C420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ZK102.K392.C420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ZK102.K393.C420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ZK102.K394.C420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ZK102.K395.C420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ZK102.K396.C420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ZK102.K397.C420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ZK102.K398.C420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ZK102.K399.C420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ZK103.K100.C420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ZK103.K101.C420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ZK103.K102.C420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ZK103.K103.C420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ZK103.K104.C420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ZK103.K105.C420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ZK103.K106.C420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ZK103.K107.C420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ZK103.K108.C420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ZK103.K109.C420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ZK103.K110.C420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ZK103.K111.C420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ZK103.K112.C420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ZK103.K113.C420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ZK103.K114.C420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ZK103.K115.C420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ZK103.K116.C420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ZK103.K117.C420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ZK103.K118.C420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ZK103.K119.C420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ZK103.K120.C420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ZK103.K121.C420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ZK103.K122.C420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ZK103.K123.C420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ZK103.K124.C420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ZK103.K125.C420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ZK103.K126.C420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ZK103.K127.C420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ZK103.K128.C420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ZK103.K129.C420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ZK103.K130.C420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ZK103.K131.C420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ZK103.K132.C420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ZK103.K133.C420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ZK103.K134.C420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ZK103.K135.C420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ZK103.K136.C420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ZK103.K137.C420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ZK103.K138.C420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ZK103.K139.C420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ZK103.K140.C420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ZK103.K141.C420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ZK103.K142.C420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ZK103.K143.C420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ZK103.K144.C420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ZK103.K145.C420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ZK103.K146.C420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ZK103.K147.C420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ZK103.K148.C420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ZK103.K149.C420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ZK103.K150.C420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ZK103.K151.C420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ZK103.K152.C420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ZK103.K153.C420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ZK103.K154.C420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ZK103.K155.C420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ZK103.K156.C420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ZK103.K157.C420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ZK103.K158.C420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ZK103.K159.C420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ZK103.K160.C420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ZK103.K161.C420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ZK103.K162.C420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ZK103.K163.C420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ZK103.K164.C420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ZK103.K165.C420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ZK103.K166.C420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ZK103.K167.C420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ZK103.K168.C420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ZK103.K169.C420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ZK103.K170.C420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ZK103.K171.C420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ZK103.K172.C420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ZK103.K173.C420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ZK103.K174.C420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ZK103.K175.C420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ZK103.K176.C420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ZK103.K177.C420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ZK103.K178.C420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ZK103.K179.C420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ZK103.K180.C420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ZK103.K181.C420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ZK103.K182.C420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ZK103.K183.C420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ZK103.K184.C420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ZK103.K185.C420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ZK103.K186.C420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ZK103.K187.C420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ZK103.K188.C420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ZK103.K189.C420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ZK103.K190.C420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ZK103.K191.C420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ZK103.K192.C420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ZK103.K193.C420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ZK103.K194.C420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ZK103.K195.C420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ZK103.K196.C420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ZK103.K197.C420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ZK103.K198.C420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ZK103.K199.C420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ZK103.K200.C420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ZK103.K201.C420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ZK103.K202.C420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ZK103.K203.C420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ZK103.K204.C420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ZK103.K205.C420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ZK103.K206.C420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ZK103.K207.C420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ZK103.K208.C420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ZK103.K209.C420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ZK103.K210.C420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ZK103.K211.C420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ZK103.K212.C420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ZK103.K213.C420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ZK103.K214.C420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ZK103.K215.C420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ZK103.K216.C420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ZK103.K217.C420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ZK103.K218.C420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ZK103.K219.C420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ZK103.K220.C420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ZK103.K221.C420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ZK103.K222.C420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ZK103.K223.C420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ZK103.K224.C420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ZK103.K225.C420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ZK103.K226.C420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ZK103.K227.C420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ZK103.K228.C420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ZK103.K229.C420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ZK103.K230.C420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ZK103.K231.C420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ZK103.K232.C420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ZK103.K233.C420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ZK103.K234.C420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ZK103.K235.C420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ZK103.K236.C420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ZK103.K237.C420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ZK103.K238.C420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ZK103.K239.C420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ZK103.K240.C420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ZK103.K241.C420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ZK103.K242.C420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ZK103.K243.C420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ZK103.K244.C420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ZK103.K245.C420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ZK103.K246.C420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ZK103.K247.C420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ZK103.K248.C420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ZK103.K249.C420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ZK103.K250.C420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ZK103.K251.C420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ZK103.K252.C420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ZK103.K253.C420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ZK103.K254.C420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ZK103.K255.C420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ZK103.K256.C420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ZK103.K257.C420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ZK103.K258.C420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ZK103.K259.C420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ZK103.K260.C420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ZK103.K261.C420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ZK103.K262.C420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ZK103.K263.C420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ZK103.K264.C420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ZK103.K265.C420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ZK103.K266.C420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ZK103.K267.C420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ZK103.K268.C420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ZK103.K269.C420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ZK103.K270.C420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ZK103.K271.C420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ZK103.K272.C420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ZK103.K273.C420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ZK103.K274.C420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ZK103.K275.C420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ZK103.K276.C420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ZK103.K277.C420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ZK103.K278.C420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ZK103.K279.C420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ZK103.K280.C420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ZK103.K281.C420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ZK103.K282.C420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ZK103.K283.C420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ZK103.K284.C420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ZK103.K285.C420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ZK103.K286.C420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ZK103.K287.C420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ZK103.K288.C420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ZK103.K289.C420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ZK103.K290.C420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ZK103.K291.C420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ZK103.K292.C420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ZK103.K293.C420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ZK103.K294.C420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ZK103.K295.C420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ZK103.K296.C420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ZK103.K297.C420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ZK103.K298.C420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ZK103.K299.C420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ZK103.K300.C420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ZK103.K301.C420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ZK103.K302.C420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ZK103.K303.C420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ZK103.K304.C420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ZK103.K305.C420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ZK103.K306.C420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ZK103.K307.C420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ZK103.K308.C420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ZK103.K309.C420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ZK103.K310.C420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ZK103.K311.C420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ZK103.K312.C420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ZK103.K313.C420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ZK103.K314.C420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ZK103.K315.C420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ZK103.K316.C420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ZK103.K317.C420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ZK103.K318.C420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ZK103.K319.C420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ZK103.K320.C420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ZK103.K321.C420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ZK103.K322.C420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ZK103.K323.C420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ZK103.K324.C420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ZK103.K325.C420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ZK103.K326.C420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ZK103.K327.C420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ZK103.K328.C420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ZK103.K329.C420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ZK103.K330.C420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ZK103.K331.C420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ZK103.K332.C420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ZK103.K333.C420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ZK103.K334.C420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ZK103.K335.C420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ZK103.K336.C420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ZK103.K337.C420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ZK103.K338.C420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ZK103.K339.C420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ZK103.K340.C420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ZK103.K341.C420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ZK103.K342.C420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ZK103.K343.C420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ZK103.K344.C420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ZK103.K345.C420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ZK103.K346.C420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ZK103.K347.C420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ZK103.K348.C420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ZK103.K349.C420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ZK103.K350.C420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ZK103.K351.C420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ZK103.K352.C420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ZK103.K353.C420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ZK103.K354.C420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ZK103.K355.C420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ZK103.K356.C420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ZK103.K357.C420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ZK103.K358.C420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ZK103.K359.C420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ZK103.K360.C420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ZK103.K361.C420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ZK103.K362.C420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ZK103.K363.C420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ZK103.K364.C420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ZK103.K365.C420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ZK103.K366.C420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ZK103.K367.C420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ZK103.K368.C420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ZK103.K369.C420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ZK103.K370.C420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ZK103.K371.C420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ZK103.K372.C420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ZK103.K373.C420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ZK103.K374.C420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ZK103.K375.C420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ZK103.K376.C420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ZK103.K377.C420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ZK103.K378.C420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ZK103.K379.C420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ZK103.K380.C420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ZK103.K381.C420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ZK103.K382.C420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ZK103.K383.C420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ZK103.K384.C420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ZK103.K385.C420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ZK103.K386.C420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ZK103.K387.C420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ZK103.K388.C420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ZK103.K389.C420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ZK103.K390.C420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ZK103.K391.C420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ZK103.K392.C420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ZK103.K393.C420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ZK103.K394.C420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ZK103.K395.C420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ZK103.K396.C420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ZK103.K397.C420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ZK103.K398.C420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ZK103.K399.C420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ZK104.K100.C420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ZK104.K101.C420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ZK104.K102.C420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ZK104.K103.C420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ZK104.K104.C420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ZK104.K105.C420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ZK104.K106.C420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ZK104.K107.C420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ZK104.K108.C420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ZK104.K109.C420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ZK104.K110.C420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ZK104.K111.C420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ZK104.K112.C420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ZK104.K113.C420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ZK104.K114.C420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ZK104.K115.C420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ZK104.K116.C420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ZK104.K117.C420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ZK104.K118.C420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ZK104.K119.C420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ZK104.K120.C420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ZK104.K121.C420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ZK104.K122.C420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ZK104.K123.C420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ZK104.K124.C420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ZK104.K125.C420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ZK104.K126.C420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ZK104.K127.C420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ZK104.K128.C420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ZK104.K129.C420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ZK104.K130.C420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ZK104.K131.C420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ZK104.K132.C420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ZK104.K133.C420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ZK104.K134.C420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ZK104.K135.C420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ZK104.K136.C420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ZK104.K137.C420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ZK104.K138.C420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ZK104.K139.C420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ZK104.K140.C420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ZK104.K141.C420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ZK104.K142.C420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ZK104.K143.C420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ZK104.K144.C420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ZK104.K145.C420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ZK104.K146.C420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ZK104.K147.C420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ZK104.K148.C420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ZK104.K149.C420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ZK104.K150.C420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ZK104.K151.C420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ZK104.K152.C420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ZK104.K153.C420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ZK104.K154.C420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ZK104.K155.C420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ZK104.K156.C420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ZK104.K157.C420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ZK104.K158.C420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ZK104.K159.C420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ZK104.K160.C420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ZK104.K161.C420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ZK104.K162.C420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ZK104.K163.C420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ZK104.K164.C420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ZK104.K165.C420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ZK104.K166.C420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ZK104.K167.C420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ZK104.K168.C420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ZK104.K169.C420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ZK104.K170.C420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ZK104.K171.C420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ZK104.K172.C420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ZK104.K173.C420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ZK104.K174.C420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ZK104.K175.C420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ZK104.K176.C420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ZK104.K177.C420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ZK104.K178.C420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ZK104.K179.C420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ZK104.K180.C420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ZK104.K181.C420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ZK104.K182.C420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ZK104.K183.C420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ZK104.K184.C420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ZK104.K185.C420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ZK104.K186.C420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ZK104.K187.C420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ZK104.K188.C420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ZK104.K189.C420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ZK104.K190.C420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ZK104.K191.C420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ZK104.K192.C420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ZK104.K193.C420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ZK104.K194.C420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ZK104.K195.C420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ZK104.K196.C420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ZK104.K197.C420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ZK104.K198.C420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ZK104.K199.C420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ZK104.K200.C420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ZK104.K201.C420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ZK104.K202.C420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ZK104.K203.C420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ZK104.K204.C420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ZK104.K205.C420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ZK104.K206.C420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ZK104.K207.C420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ZK104.K208.C420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ZK104.K209.C420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ZK104.K210.C420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ZK104.K211.C420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ZK104.K212.C420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ZK104.K213.C420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ZK104.K214.C420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ZK104.K215.C420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ZK104.K216.C420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ZK104.K217.C420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ZK104.K218.C420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ZK104.K219.C420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ZK104.K220.C420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ZK104.K221.C420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ZK104.K222.C420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ZK104.K223.C420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ZK104.K224.C420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ZK104.K225.C420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ZK104.K226.C420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ZK104.K227.C420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ZK104.K228.C420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ZK104.K229.C420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ZK104.K230.C420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ZK104.K231.C420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ZK104.K232.C420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ZK104.K233.C420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ZK104.K234.C420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ZK104.K235.C420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ZK104.K236.C420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ZK104.K237.C420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ZK104.K238.C420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ZK104.K239.C420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ZK104.K240.C420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ZK104.K241.C420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ZK104.K242.C420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ZK104.K243.C420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ZK104.K244.C420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ZK104.K245.C420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ZK104.K246.C420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ZK104.K247.C420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ZK104.K248.C420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ZK104.K249.C420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ZK104.K250.C420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ZK104.K251.C420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ZK104.K252.C420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ZK104.K253.C420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ZK104.K254.C420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ZK104.K255.C420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ZK104.K256.C420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ZK104.K257.C420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ZK104.K258.C420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ZK104.K259.C420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ZK104.K260.C420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ZK104.K261.C420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ZK104.K262.C420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ZK104.K263.C420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ZK104.K264.C420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ZK104.K265.C420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ZK104.K266.C420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ZK104.K267.C420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ZK104.K268.C420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ZK104.K269.C420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ZK104.K270.C420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ZK104.K271.C420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ZK104.K272.C420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ZK104.K273.C420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ZK104.K274.C420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ZK104.K275.C420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ZK104.K276.C420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ZK104.K277.C420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ZK104.K278.C420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ZK104.K279.C420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ZK104.K280.C420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ZK104.K281.C420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ZK104.K282.C420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ZK104.K283.C420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ZK104.K284.C420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ZK104.K285.C420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ZK104.K286.C420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ZK104.K287.C420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ZK104.K288.C420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ZK104.K289.C420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ZK104.K290.C420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ZK104.K291.C420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ZK104.K292.C420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ZK104.K293.C420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ZK104.K294.C420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ZK104.K295.C420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ZK104.K296.C420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ZK104.K297.C420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ZK104.K298.C420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ZK104.K299.C420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ZK104.K300.C420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ZK104.K301.C420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ZK104.K302.C420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ZK104.K303.C420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ZK104.K304.C420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ZK104.K305.C420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ZK104.K306.C420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ZK104.K307.C420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ZK104.K308.C420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ZK104.K309.C420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ZK104.K310.C420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ZK104.K311.C420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ZK104.K312.C420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ZK104.K313.C420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ZK104.K314.C420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ZK104.K315.C420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ZK104.K316.C420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ZK104.K317.C420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ZK104.K318.C420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ZK104.K319.C420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ZK104.K320.C420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ZK104.K321.C420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ZK104.K322.C420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ZK104.K323.C420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ZK104.K324.C420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ZK104.K325.C420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ZK104.K326.C420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ZK104.K327.C420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ZK104.K328.C420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ZK104.K329.C420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ZK104.K330.C420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ZK104.K331.C420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ZK104.K332.C420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ZK104.K333.C420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ZK104.K334.C420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ZK104.K335.C420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ZK104.K336.C420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ZK104.K337.C420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ZK104.K338.C420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ZK104.K339.C420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ZK104.K340.C420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ZK104.K341.C420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ZK104.K342.C420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ZK104.K343.C420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ZK104.K344.C420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ZK104.K345.C420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ZK104.K346.C420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ZK104.K347.C420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ZK104.K348.C420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ZK104.K349.C420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ZK104.K350.C420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ZK104.K351.C420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ZK104.K352.C420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ZK104.K353.C420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ZK104.K354.C420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ZK104.K355.C420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ZK104.K356.C420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ZK104.K357.C420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ZK104.K358.C420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ZK104.K359.C420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ZK104.K360.C420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ZK104.K361.C420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ZK104.K362.C420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ZK104.K363.C420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ZK104.K364.C420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ZK104.K365.C420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ZK104.K366.C420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ZK104.K367.C420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ZK104.K368.C420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ZK104.K369.C420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ZK104.K370.C420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ZK104.K371.C420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ZK104.K372.C420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ZK104.K373.C420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ZK104.K374.C420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ZK104.K375.C420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ZK104.K376.C420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ZK104.K377.C420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ZK104.K378.C420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ZK104.K379.C420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ZK104.K380.C420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ZK104.K381.C420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ZK104.K382.C420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ZK104.K383.C420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ZK104.K384.C420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ZK104.K385.C420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ZK104.K386.C420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ZK104.K387.C420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ZK104.K388.C420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ZK104.K389.C420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ZK104.K390.C420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ZK104.K391.C420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ZK104.K392.C420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ZK104.K393.C420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ZK104.K394.C420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ZK104.K395.C420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ZK104.K396.C420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ZK104.K397.C420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ZK104.K398.C420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ZK104.K399.C420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ZK105.K100.C420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ZK105.K101.C420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ZK105.K102.C420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ZK105.K103.C420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ZK105.K104.C420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ZK105.K105.C420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ZK105.K106.C420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ZK105.K107.C420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ZK105.K108.C420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ZK105.K109.C420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ZK105.K110.C420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ZK105.K111.C420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ZK105.K112.C420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ZK105.K113.C420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ZK105.K114.C420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ZK105.K115.C420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ZK105.K116.C420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ZK105.K117.C420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ZK105.K118.C420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ZK105.K119.C420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ZK105.K120.C420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ZK105.K121.C420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ZK105.K122.C420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ZK105.K123.C420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ZK105.K124.C420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ZK105.K125.C420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ZK105.K126.C420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ZK105.K127.C420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ZK105.K128.C420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ZK105.K129.C420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ZK105.K130.C420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ZK105.K131.C420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ZK105.K132.C420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ZK105.K133.C420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ZK105.K134.C420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ZK105.K135.C420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ZK105.K136.C420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ZK105.K137.C420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ZK105.K138.C420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ZK105.K139.C420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ZK105.K140.C420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ZK105.K141.C420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ZK105.K142.C420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ZK105.K143.C420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ZK105.K144.C420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ZK105.K145.C420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ZK105.K146.C420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ZK105.K147.C420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ZK105.K148.C420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ZK105.K149.C420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ZK105.K150.C420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ZK105.K151.C420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ZK105.K152.C420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ZK105.K153.C420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ZK105.K154.C420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ZK105.K155.C420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ZK105.K156.C420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ZK105.K157.C420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ZK105.K158.C420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ZK105.K159.C420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ZK105.K160.C420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ZK105.K161.C420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ZK105.K162.C420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ZK105.K163.C420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ZK105.K164.C420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ZK105.K165.C420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ZK105.K166.C420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ZK105.K167.C420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ZK105.K168.C420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ZK105.K169.C420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ZK105.K170.C420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ZK105.K171.C420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ZK105.K172.C420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ZK105.K173.C420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ZK105.K174.C420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ZK105.K175.C420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ZK105.K176.C420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ZK105.K177.C420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ZK105.K178.C420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ZK105.K179.C420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ZK105.K180.C420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ZK105.K181.C420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ZK105.K182.C420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ZK105.K183.C420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ZK105.K184.C420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ZK105.K185.C420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ZK105.K186.C420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ZK105.K187.C420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ZK105.K188.C420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ZK105.K189.C420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ZK105.K190.C420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ZK105.K191.C420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ZK105.K192.C420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ZK105.K193.C420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ZK105.K194.C420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ZK105.K195.C420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ZK105.K196.C420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ZK105.K197.C420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ZK105.K198.C420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ZK105.K199.C420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ZK105.K200.C420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ZK105.K201.C420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ZK105.K202.C420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ZK105.K203.C420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ZK105.K204.C420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ZK105.K205.C420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ZK105.K206.C420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ZK105.K207.C420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ZK105.K208.C420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ZK105.K209.C420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ZK105.K210.C420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ZK105.K211.C420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ZK105.K212.C420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ZK105.K213.C420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ZK105.K214.C420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ZK105.K215.C420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ZK105.K216.C420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ZK105.K217.C420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ZK105.K218.C420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ZK105.K219.C420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ZK105.K220.C420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ZK105.K221.C420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ZK105.K222.C420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ZK105.K223.C420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ZK105.K224.C420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ZK105.K225.C420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ZK105.K226.C420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ZK105.K227.C420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ZK105.K228.C420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ZK105.K229.C420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ZK105.K230.C420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ZK105.K231.C420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ZK105.K232.C420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ZK105.K233.C420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ZK105.K234.C420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ZK105.K235.C420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ZK105.K236.C420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ZK105.K237.C420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ZK105.K238.C420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ZK105.K239.C420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ZK105.K240.C420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ZK105.K241.C420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ZK105.K242.C420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ZK105.K243.C420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ZK105.K244.C420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ZK105.K245.C420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ZK105.K246.C420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ZK105.K247.C420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ZK105.K248.C420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ZK105.K249.C420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ZK105.K250.C420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ZK105.K251.C420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ZK105.K252.C420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ZK105.K253.C420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ZK105.K254.C420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ZK105.K255.C420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ZK105.K256.C420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ZK105.K257.C420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ZK105.K258.C420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ZK105.K259.C420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ZK105.K260.C420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ZK105.K261.C420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ZK105.K262.C420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ZK105.K263.C420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ZK105.K264.C420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ZK105.K265.C420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ZK105.K266.C420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ZK105.K267.C420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ZK105.K268.C420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ZK105.K269.C420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ZK105.K270.C420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ZK105.K271.C420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ZK105.K272.C420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ZK105.K273.C420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ZK105.K274.C420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ZK105.K275.C420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ZK105.K276.C420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ZK105.K277.C420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ZK105.K278.C420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ZK105.K279.C420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ZK105.K280.C420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ZK105.K281.C420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ZK105.K282.C420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ZK105.K283.C420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ZK105.K284.C420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ZK105.K285.C420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ZK105.K286.C420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ZK105.K287.C420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ZK105.K288.C420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ZK105.K289.C420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ZK105.K290.C420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ZK105.K291.C420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ZK105.K292.C420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ZK105.K293.C420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ZK105.K294.C420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ZK105.K295.C420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ZK105.K296.C420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ZK105.K297.C420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ZK105.K298.C420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ZK105.K299.C420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ZK105.K300.C420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ZK105.K301.C420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ZK105.K302.C420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ZK105.K303.C420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ZK105.K304.C420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ZK105.K305.C420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ZK105.K306.C420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ZK105.K307.C420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ZK105.K308.C420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ZK105.K309.C420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ZK105.K310.C420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ZK105.K311.C420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ZK105.K312.C420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ZK105.K313.C420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ZK105.K314.C420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ZK105.K315.C420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ZK105.K316.C420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ZK105.K317.C420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ZK105.K318.C420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ZK105.K319.C420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ZK105.K320.C420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ZK105.K321.C420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ZK105.K322.C420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ZK105.K323.C420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ZK105.K324.C420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ZK105.K325.C420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ZK105.K326.C420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ZK105.K327.C420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ZK105.K328.C420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ZK105.K329.C420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ZK105.K330.C420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ZK105.K331.C420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ZK105.K332.C420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ZK105.K333.C420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ZK105.K334.C420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ZK105.K335.C420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ZK105.K336.C420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ZK105.K337.C420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ZK105.K338.C420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ZK105.K339.C420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ZK105.K340.C420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ZK105.K341.C420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ZK105.K342.C420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ZK105.K343.C420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ZK105.K344.C420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ZK105.K345.C420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ZK105.K346.C420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ZK105.K347.C420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ZK105.K348.C420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ZK105.K349.C420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ZK105.K350.C420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ZK105.K351.C420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ZK105.K352.C420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ZK105.K353.C420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ZK105.K354.C420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ZK105.K355.C420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ZK105.K356.C420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ZK105.K357.C420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ZK105.K358.C420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ZK105.K359.C420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ZK105.K360.C420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ZK105.K361.C420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ZK105.K362.C420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ZK105.K363.C420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ZK105.K364.C420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ZK105.K365.C420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ZK105.K366.C420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ZK105.K367.C420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ZK105.K368.C420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ZK105.K369.C420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ZK105.K370.C420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ZK105.K371.C420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ZK105.K372.C420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ZK105.K373.C420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ZK105.K374.C420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ZK105.K375.C420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ZK105.K376.C420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ZK105.K377.C420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ZK105.K378.C420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ZK105.K379.C420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ZK105.K380.C420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ZK105.K381.C420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ZK105.K382.C420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ZK105.K383.C420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ZK105.K384.C420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ZK105.K385.C420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ZK105.K386.C420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ZK105.K387.C420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ZK105.K388.C420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ZK105.K389.C420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ZK105.K390.C420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ZK105.K391.C420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ZK105.K392.C420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ZK105.K393.C420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ZK105.K394.C420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ZK105.K395.C420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ZK105.K396.C420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ZK105.K397.C420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ZK105.K398.C420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ZK105.K399.C420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ZK106.K100.C420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ZK106.K101.C420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ZK106.K102.C420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ZK106.K103.C420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ZK106.K104.C420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ZK106.K105.C420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ZK106.K106.C420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ZK106.K107.C420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ZK106.K108.C420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ZK106.K109.C420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ZK106.K110.C420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ZK106.K111.C420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ZK106.K112.C420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ZK106.K113.C420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ZK106.K114.C420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ZK106.K115.C420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ZK106.K116.C420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ZK106.K117.C420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ZK106.K118.C420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ZK106.K119.C420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ZK106.K120.C420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ZK106.K121.C420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ZK106.K122.C420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ZK106.K123.C420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ZK106.K124.C420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ZK106.K125.C420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ZK106.K126.C420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ZK106.K127.C420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ZK106.K128.C420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ZK106.K129.C420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ZK106.K130.C420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ZK106.K131.C420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ZK106.K132.C420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ZK106.K133.C420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ZK106.K134.C420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ZK106.K135.C420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ZK106.K136.C420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ZK106.K137.C420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ZK106.K138.C420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ZK106.K139.C420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ZK106.K140.C420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ZK106.K141.C420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ZK106.K142.C420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ZK106.K143.C420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ZK106.K144.C420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ZK106.K145.C420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ZK106.K146.C420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ZK106.K147.C420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ZK106.K148.C420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ZK106.K149.C420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ZK106.K150.C420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ZK106.K151.C420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ZK106.K152.C420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ZK106.K153.C420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ZK106.K154.C420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ZK106.K155.C420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ZK106.K156.C420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ZK106.K157.C420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ZK106.K158.C420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ZK106.K159.C420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ZK106.K160.C420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ZK106.K161.C420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ZK106.K162.C420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ZK106.K163.C420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ZK106.K164.C420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ZK106.K165.C420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ZK106.K166.C420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ZK106.K167.C420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ZK106.K168.C420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ZK106.K169.C420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ZK106.K170.C420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ZK106.K171.C420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ZK106.K172.C420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ZK106.K173.C420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ZK106.K174.C420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ZK106.K175.C420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ZK106.K176.C420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ZK106.K177.C420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ZK106.K178.C420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ZK106.K179.C420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ZK106.K180.C420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ZK106.K181.C420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ZK106.K182.C420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ZK106.K183.C420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ZK106.K184.C420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ZK106.K185.C420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ZK106.K186.C420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ZK106.K187.C420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ZK106.K188.C420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ZK106.K189.C420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ZK106.K190.C420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ZK106.K191.C420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ZK106.K192.C420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ZK106.K193.C420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ZK106.K194.C420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ZK106.K195.C420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ZK106.K196.C420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ZK106.K197.C420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ZK106.K198.C420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ZK106.K199.C420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ZK106.K200.C420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ZK106.K201.C420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ZK106.K202.C420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ZK106.K203.C420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ZK106.K204.C420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ZK106.K205.C420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ZK106.K206.C420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ZK106.K207.C420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ZK106.K208.C420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ZK106.K209.C420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ZK106.K210.C420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ZK106.K211.C420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ZK106.K212.C420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ZK106.K213.C420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ZK106.K214.C420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ZK106.K215.C420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ZK106.K216.C420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ZK106.K217.C420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ZK106.K218.C420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ZK106.K219.C420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ZK106.K220.C420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ZK106.K221.C420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ZK106.K222.C420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ZK106.K223.C420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ZK106.K224.C420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ZK106.K225.C420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ZK106.K226.C420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ZK106.K227.C420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ZK106.K228.C420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ZK106.K229.C420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ZK106.K230.C420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ZK106.K231.C420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ZK106.K232.C420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ZK106.K233.C420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ZK106.K234.C420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ZK106.K235.C420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ZK106.K236.C420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ZK106.K237.C420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ZK106.K238.C420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ZK106.K239.C420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ZK106.K240.C420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ZK106.K241.C420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ZK106.K242.C420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ZK106.K243.C420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ZK106.K244.C420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ZK106.K245.C420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ZK106.K246.C420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ZK106.K247.C420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ZK106.K248.C420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ZK106.K249.C420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ZK106.K250.C420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ZK106.K251.C420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ZK106.K252.C420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ZK106.K253.C420</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ZK106.K254.C420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ZK106.K255.C420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ZK106.K256.C420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ZK106.K257.C420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ZK106.K258.C420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ZK106.K259.C420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ZK106.K260.C420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ZK106.K261.C420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ZK106.K262.C420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ZK106.K263.C420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ZK106.K264.C420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ZK106.K265.C420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ZK106.K266.C420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ZK106.K267.C420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ZK106.K268.C420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ZK106.K269.C420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ZK106.K270.C420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ZK106.K271.C420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ZK106.K272.C420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ZK106.K273.C420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ZK106.K274.C420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ZK106.K275.C420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ZK106.K276.C420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ZK106.K277.C420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ZK106.K278.C420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ZK106.K279.C420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ZK106.K280.C420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ZK106.K281.C420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ZK106.K282.C420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ZK106.K283.C420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ZK106.K284.C420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ZK106.K285.C420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ZK106.K286.C420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ZK106.K287.C420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ZK106.K288.C420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ZK106.K289.C420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ZK106.K290.C420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ZK106.K291.C420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ZK106.K292.C420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ZK106.K293.C420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ZK106.K294.C420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ZK106.K295.C420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ZK106.K296.C420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ZK106.K297.C420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ZK106.K298.C420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ZK106.K299.C420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ZK106.K300.C420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ZK106.K301.C420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ZK106.K302.C420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ZK106.K303.C420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ZK106.K304.C420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ZK106.K305.C420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ZK106.K306.C420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ZK106.K307.C420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ZK106.K308.C420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ZK106.K309.C420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ZK106.K310.C420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ZK106.K311.C420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ZK106.K312.C420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ZK106.K313.C420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ZK106.K314.C420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ZK106.K315.C420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ZK106.K316.C420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ZK106.K317.C420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ZK106.K318.C420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ZK106.K319.C420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ZK106.K320.C420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ZK106.K321.C420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ZK106.K322.C420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ZK106.K323.C420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ZK106.K324.C420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ZK106.K325.C420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ZK106.K326.C420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ZK106.K327.C420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ZK106.K328.C420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ZK106.K329.C420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ZK106.K330.C420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ZK106.K331.C420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ZK106.K332.C420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ZK106.K333.C420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ZK106.K334.C420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ZK106.K335.C420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ZK106.K336.C420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ZK106.K337.C420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ZK106.K338.C420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ZK106.K339.C420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ZK106.K340.C420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ZK106.K341.C420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ZK106.K342.C420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ZK106.K343.C420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ZK106.K344.C420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ZK106.K345.C420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ZK106.K346.C420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ZK106.K347.C420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ZK106.K348.C420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ZK106.K349.C420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ZK106.K350.C420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ZK106.K351.C420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ZK106.K352.C420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ZK106.K353.C420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ZK106.K354.C420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ZK106.K355.C420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ZK106.K356.C420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ZK106.K357.C420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ZK106.K358.C420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ZK106.K359.C420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ZK106.K360.C420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ZK106.K361.C420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ZK106.K362.C420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ZK106.K363.C420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ZK106.K364.C420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ZK106.K365.C420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ZK106.K366.C420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ZK106.K367.C420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ZK106.K368.C420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ZK106.K369.C420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ZK106.K370.C420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ZK106.K371.C420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ZK106.K372.C420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ZK106.K373.C420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ZK106.K374.C420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ZK106.K375.C420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ZK106.K376.C420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ZK106.K377.C420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ZK106.K378.C420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ZK106.K379.C420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ZK106.K380.C420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ZK106.K381.C420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ZK106.K382.C420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ZK106.K383.C420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ZK106.K384.C420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ZK106.K385.C420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ZK106.K386.C420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ZK106.K387.C420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ZK106.K388.C420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ZK106.K389.C420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ZK106.K390.C420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ZK106.K391.C420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ZK106.K392.C420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ZK106.K393.C420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ZK106.K394.C420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ZK106.K395.C420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ZK106.K396.C420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ZK106.K397.C420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ZK106.K398.C420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ZK106.K399.C420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ZK107.K100.C420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ZK107.K101.C420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ZK107.K102.C420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ZK107.K103.C420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ZK107.K104.C420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ZK107.K105.C420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ZK107.K106.C420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ZK107.K107.C420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ZK107.K108.C420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ZK107.K109.C420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ZK107.K110.C420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ZK107.K111.C420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ZK107.K112.C420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ZK107.K113.C420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ZK107.K114.C420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ZK107.K115.C420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ZK107.K116.C420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ZK107.K117.C420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ZK107.K118.C420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ZK107.K119.C420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ZK107.K120.C420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ZK107.K121.C420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ZK107.K122.C420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ZK107.K123.C420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ZK107.K124.C420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ZK107.K125.C420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ZK107.K126.C420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ZK107.K127.C420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ZK107.K128.C420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ZK107.K129.C420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ZK107.K130.C420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ZK107.K131.C420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ZK107.K132.C420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ZK107.K133.C420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ZK107.K134.C420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ZK107.K135.C420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ZK107.K136.C420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ZK107.K137.C420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ZK107.K138.C420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ZK107.K139.C420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ZK107.K140.C420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ZK107.K141.C420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ZK107.K142.C420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ZK107.K143.C420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ZK107.K144.C420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ZK107.K145.C420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ZK107.K146.C420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ZK107.K147.C420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ZK107.K148.C420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ZK107.K149.C420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ZK107.K150.C420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ZK107.K151.C420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ZK107.K152.C420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ZK107.K153.C420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ZK107.K154.C420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ZK107.K155.C420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ZK107.K156.C420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ZK107.K157.C420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ZK107.K158.C420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ZK107.K159.C420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ZK107.K160.C420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ZK107.K161.C420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ZK107.K162.C420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ZK107.K163.C420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ZK107.K164.C420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ZK107.K165.C420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ZK107.K166.C420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ZK107.K167.C420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ZK107.K168.C420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ZK107.K169.C420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ZK107.K170.C420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ZK107.K171.C420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ZK107.K172.C420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ZK107.K173.C420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ZK107.K174.C420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ZK107.K175.C420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ZK107.K176.C420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ZK107.K177.C420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ZK107.K178.C420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ZK107.K179.C420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ZK107.K180.C420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ZK107.K181.C420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ZK107.K182.C420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ZK107.K183.C420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ZK107.K184.C420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ZK107.K185.C420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ZK107.K186.C420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ZK107.K187.C420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ZK107.K188.C420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ZK107.K189.C420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ZK107.K190.C420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ZK107.K191.C420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ZK107.K192.C420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ZK107.K193.C420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ZK107.K194.C420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ZK107.K195.C420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ZK107.K196.C420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ZK107.K197.C420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ZK107.K198.C420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ZK107.K199.C420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ZK107.K200.C420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ZK107.K201.C420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ZK107.K202.C420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ZK107.K203.C420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ZK107.K204.C420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ZK107.K205.C420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ZK107.K206.C420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ZK107.K207.C420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ZK107.K208.C420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ZK107.K209.C420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ZK107.K210.C420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ZK107.K211.C420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ZK107.K212.C420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ZK107.K213.C420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ZK107.K214.C420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ZK107.K215.C420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ZK107.K216.C420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ZK107.K217.C420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ZK107.K218.C420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ZK107.K219.C420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ZK107.K220.C420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ZK107.K221.C420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ZK107.K222.C420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ZK107.K223.C420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ZK107.K224.C420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ZK107.K225.C420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ZK107.K226.C420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ZK107.K227.C420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ZK107.K228.C420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ZK107.K229.C420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ZK107.K230.C420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ZK107.K231.C420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ZK107.K232.C420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ZK107.K233.C420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ZK107.K234.C420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ZK107.K235.C420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ZK107.K236.C420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ZK107.K237.C420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ZK107.K238.C420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ZK107.K239.C420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ZK107.K240.C420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ZK107.K241.C420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ZK107.K242.C420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ZK107.K243.C420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ZK107.K244.C420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ZK107.K245.C420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ZK107.K246.C420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ZK107.K247.C420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ZK107.K248.C420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ZK107.K249.C420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ZK107.K250.C420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ZK107.K251.C420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ZK107.K252.C420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ZK107.K253.C420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ZK107.K254.C420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ZK107.K255.C420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ZK107.K256.C420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ZK107.K257.C420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ZK107.K258.C420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ZK107.K259.C420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ZK107.K260.C420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ZK107.K261.C420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ZK107.K262.C420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ZK107.K263.C420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ZK107.K264.C420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ZK107.K265.C420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ZK107.K266.C420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ZK107.K267.C420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ZK107.K268.C420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ZK107.K269.C420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ZK107.K270.C420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ZK107.K271.C420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ZK107.K272.C420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ZK107.K273.C420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ZK107.K274.C420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ZK107.K275.C420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ZK107.K276.C420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ZK107.K277.C420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ZK107.K278.C420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ZK107.K279.C420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ZK107.K280.C420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ZK107.K281.C420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ZK107.K282.C420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ZK107.K283.C420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ZK107.K284.C420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ZK107.K285.C420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ZK107.K286.C420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ZK107.K287.C420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ZK107.K288.C420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ZK107.K289.C420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ZK107.K290.C420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ZK107.K291.C420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ZK107.K292.C420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ZK107.K293.C420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ZK107.K294.C420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ZK107.K295.C420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ZK107.K296.C420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ZK107.K297.C420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ZK107.K298.C420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ZK107.K299.C420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ZK107.K300.C420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ZK107.K301.C420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ZK107.K302.C420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ZK107.K303.C420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ZK107.K304.C420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ZK107.K305.C420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ZK107.K306.C420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ZK107.K307.C420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ZK107.K308.C420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ZK107.K309.C420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ZK107.K310.C420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ZK107.K311.C420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ZK107.K312.C420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ZK107.K313.C420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ZK107.K314.C420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ZK107.K315.C420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ZK107.K316.C420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ZK107.K317.C420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ZK107.K318.C420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ZK107.K319.C420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ZK107.K320.C420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ZK107.K321.C420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ZK107.K322.C420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ZK107.K323.C420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ZK107.K324.C420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ZK107.K325.C420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ZK107.K326.C420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ZK107.K327.C420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ZK107.K328.C420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ZK107.K329.C420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ZK107.K330.C420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ZK107.K331.C420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ZK107.K332.C420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ZK107.K333.C420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ZK107.K334.C420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ZK107.K335.C420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ZK107.K336.C420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ZK107.K337.C420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ZK107.K338.C420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ZK107.K339.C420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ZK107.K340.C420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ZK107.K341.C420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ZK107.K342.C420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ZK107.K343.C420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ZK107.K344.C420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ZK107.K345.C420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ZK107.K346.C420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ZK107.K347.C420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ZK107.K348.C420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ZK107.K349.C420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ZK107.K350.C420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ZK107.K351.C420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ZK107.K352.C420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ZK107.K353.C420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ZK107.K354.C420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ZK107.K355.C420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ZK107.K356.C420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ZK107.K357.C420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ZK107.K358.C420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ZK107.K359.C420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ZK107.K360.C420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ZK107.K361.C420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ZK107.K362.C420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ZK107.K363.C420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ZK107.K364.C420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ZK107.K365.C420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ZK107.K366.C420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ZK107.K367.C420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ZK107.K368.C420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ZK107.K369.C420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ZK107.K370.C420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ZK107.K371.C420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ZK107.K372.C420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ZK107.K373.C420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ZK107.K374.C420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ZK107.K375.C420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ZK107.K376.C420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ZK107.K377.C420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ZK107.K378.C420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ZK107.K379.C420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ZK107.K380.C420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ZK107.K381.C420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ZK107.K382.C420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ZK107.K383.C420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ZK107.K384.C420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ZK107.K385.C420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ZK107.K386.C420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ZK107.K387.C420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ZK107.K388.C420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ZK107.K389.C420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ZK107.K390.C420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ZK107.K391.C420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ZK107.K392.C420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ZK107.K393.C420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ZK107.K394.C420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ZK107.K395.C420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ZK107.K396.C420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ZK107.K397.C420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ZK107.K398.C420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ZK107.K399.C420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ZK108.K100.C420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ZK108.K101.C420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ZK108.K102.C420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ZK108.K103.C420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ZK108.K104.C420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ZK108.K105.C420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ZK108.K106.C420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ZK108.K107.C420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ZK108.K108.C420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ZK108.K109.C420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ZK108.K110.C420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ZK108.K111.C420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ZK108.K112.C420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ZK108.K113.C420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ZK108.K114.C420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ZK108.K115.C420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ZK108.K116.C420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ZK108.K117.C420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ZK108.K118.C420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ZK108.K119.C420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ZK108.K120.C420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ZK108.K121.C420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ZK108.K122.C420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ZK108.K123.C420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ZK108.K124.C420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ZK108.K125.C420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ZK108.K126.C420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ZK108.K127.C420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ZK108.K128.C420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ZK108.K129.C420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ZK108.K130.C420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ZK108.K131.C420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ZK108.K132.C420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ZK108.K133.C420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ZK108.K134.C420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ZK108.K135.C420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ZK108.K136.C420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ZK108.K137.C420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ZK108.K138.C420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ZK108.K139.C420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ZK108.K140.C420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ZK108.K141.C420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ZK108.K142.C420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ZK108.K143.C420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ZK108.K144.C420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ZK108.K145.C420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ZK108.K146.C420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ZK108.K147.C420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ZK108.K148.C420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ZK108.K149.C420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ZK108.K150.C420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ZK108.K151.C420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ZK108.K152.C420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ZK108.K153.C420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ZK108.K154.C420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ZK108.K155.C420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ZK108.K156.C420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ZK108.K157.C420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ZK108.K158.C420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ZK108.K159.C420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ZK108.K160.C420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ZK108.K161.C420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ZK108.K162.C420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ZK108.K163.C420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ZK108.K164.C420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ZK108.K165.C420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ZK108.K166.C420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ZK108.K167.C420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ZK108.K168.C420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ZK108.K169.C420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ZK108.K170.C420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ZK108.K171.C420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ZK108.K172.C420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ZK108.K173.C420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ZK108.K174.C420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ZK108.K175.C420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ZK108.K176.C420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ZK108.K177.C420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ZK108.K178.C420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ZK108.K179.C420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ZK108.K180.C420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ZK108.K181.C420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ZK108.K182.C420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ZK108.K183.C420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ZK108.K184.C420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ZK108.K185.C420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ZK108.K186.C420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ZK108.K187.C420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ZK108.K188.C420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ZK108.K189.C420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ZK108.K190.C420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ZK108.K191.C420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ZK108.K192.C420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ZK108.K193.C420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ZK108.K194.C420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ZK108.K195.C420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ZK108.K196.C420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ZK108.K197.C420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ZK108.K198.C420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ZK108.K199.C420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ZK108.K200.C420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ZK108.K201.C420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ZK108.K202.C420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ZK108.K203.C420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ZK108.K204.C420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ZK108.K205.C420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ZK108.K206.C420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ZK108.K207.C420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ZK108.K208.C420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ZK108.K209.C420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ZK108.K210.C420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ZK108.K211.C420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ZK108.K212.C420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ZK108.K213.C420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ZK108.K214.C420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ZK108.K215.C420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ZK108.K216.C420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ZK108.K217.C420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ZK108.K218.C420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ZK108.K219.C420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ZK108.K220.C420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ZK108.K221.C420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ZK108.K222.C420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ZK108.K223.C420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ZK108.K224.C420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ZK108.K225.C420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ZK108.K226.C420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ZK108.K227.C420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ZK108.K228.C420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ZK108.K229.C420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ZK108.K230.C420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ZK108.K231.C420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ZK108.K232.C420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ZK108.K233.C420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ZK108.K234.C420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ZK108.K235.C420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ZK108.K236.C420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ZK108.K237.C420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ZK108.K238.C420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ZK108.K239.C420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ZK108.K240.C420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ZK108.K241.C420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ZK108.K242.C420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ZK108.K243.C420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ZK108.K244.C420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ZK108.K245.C420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ZK108.K246.C420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ZK108.K247.C420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ZK108.K248.C420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ZK108.K249.C420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ZK108.K250.C420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ZK108.K251.C420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ZK108.K252.C420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ZK108.K253.C420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ZK108.K254.C420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ZK108.K255.C420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ZK108.K256.C420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ZK108.K257.C420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ZK108.K258.C420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ZK108.K259.C420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ZK108.K260.C420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ZK108.K261.C420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ZK108.K262.C420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ZK108.K263.C420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ZK108.K264.C420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ZK108.K265.C420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ZK108.K266.C420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ZK108.K267.C420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ZK108.K268.C420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ZK108.K269.C420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ZK108.K270.C420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ZK108.K271.C420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ZK108.K272.C420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ZK108.K273.C420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ZK108.K274.C420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ZK108.K275.C420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ZK108.K276.C420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ZK108.K277.C420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ZK108.K278.C420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ZK108.K279.C420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ZK108.K280.C420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ZK108.K281.C420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ZK108.K282.C420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ZK108.K283.C420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ZK108.K284.C420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ZK108.K285.C420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ZK108.K286.C420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ZK108.K287.C420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ZK108.K288.C420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ZK108.K289.C420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ZK108.K290.C420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ZK108.K291.C420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ZK108.K292.C420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ZK108.K293.C420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ZK108.K294.C420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ZK108.K295.C420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ZK108.K296.C420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ZK108.K297.C420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ZK108.K298.C420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ZK108.K299.C420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ZK108.K300.C420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ZK108.K301.C420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ZK108.K302.C420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ZK108.K303.C420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ZK108.K304.C420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ZK108.K305.C420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ZK108.K306.C420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ZK108.K307.C420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ZK108.K308.C420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ZK108.K309.C420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ZK108.K310.C420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ZK108.K311.C420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ZK108.K312.C420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ZK108.K313.C420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ZK108.K314.C420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ZK108.K315.C420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ZK108.K316.C420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ZK108.K317.C420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ZK108.K318.C420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ZK108.K319.C420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ZK108.K320.C420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ZK108.K321.C420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ZK108.K322.C420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ZK108.K323.C420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ZK108.K324.C420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ZK108.K325.C420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ZK108.K326.C420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ZK108.K327.C420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ZK108.K328.C420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ZK108.K329.C420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ZK108.K330.C420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ZK108.K331.C420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ZK108.K332.C420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ZK108.K333.C420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ZK108.K334.C420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ZK108.K335.C420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ZK108.K336.C420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ZK108.K337.C420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ZK108.K338.C420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ZK108.K339.C420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ZK108.K340.C420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ZK108.K341.C420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ZK108.K342.C420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ZK108.K343.C420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ZK108.K344.C420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ZK108.K345.C420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ZK108.K346.C420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ZK108.K347.C420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ZK108.K348.C420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ZK108.K349.C420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ZK108.K350.C420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ZK108.K351.C420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ZK108.K352.C420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ZK108.K353.C420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ZK108.K354.C420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ZK108.K355.C420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ZK108.K356.C420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ZK108.K357.C420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ZK108.K358.C420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ZK108.K359.C420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ZK108.K360.C420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ZK108.K361.C420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ZK108.K362.C420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ZK108.K363.C420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ZK108.K364.C420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ZK108.K365.C420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ZK108.K366.C420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ZK108.K367.C420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ZK108.K368.C420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ZK108.K369.C420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ZK108.K370.C420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ZK108.K371.C420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ZK108.K372.C420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ZK108.K373.C420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ZK108.K374.C420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ZK108.K375.C420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ZK108.K376.C420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ZK108.K377.C420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ZK108.K378.C420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ZK108.K379.C420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ZK108.K380.C420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ZK108.K381.C420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ZK108.K382.C420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ZK108.K383.C420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ZK108.K384.C420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ZK108.K385.C420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ZK108.K386.C420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ZK108.K387.C420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ZK108.K388.C420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ZK108.K389.C420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ZK108.K390.C420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ZK108.K391.C420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ZK108.K392.C420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ZK108.K393.C420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ZK108.K394.C420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ZK108.K395.C420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ZK108.K396.C420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ZK108.K397.C420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ZK108.K398.C420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ZK108.K399.C420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ZK109.K100.C420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ZK109.K101.C420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ZK109.K102.C420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ZK109.K103.C420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ZK109.K104.C420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ZK109.K105.C420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ZK109.K106.C420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ZK109.K107.C420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ZK109.K108.C420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ZK109.K109.C420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ZK109.K110.C420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ZK109.K111.C420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ZK109.K112.C420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ZK109.K113.C420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ZK109.K114.C420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ZK109.K115.C420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ZK109.K116.C420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ZK109.K117.C420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ZK109.K118.C420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ZK109.K119.C420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ZK109.K120.C420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ZK109.K121.C420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ZK109.K122.C420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ZK109.K123.C420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ZK109.K124.C420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ZK109.K125.C420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ZK109.K126.C420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ZK109.K127.C420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ZK109.K128.C420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ZK109.K129.C420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ZK109.K130.C420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ZK109.K131.C420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ZK109.K132.C420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ZK109.K133.C420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ZK109.K134.C420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ZK109.K135.C420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ZK109.K136.C420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ZK109.K137.C420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ZK109.K138.C420</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ZK109.K139.C420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ZK109.K140.C420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ZK109.K141.C420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ZK109.K142.C420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ZK109.K143.C420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ZK109.K144.C420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ZK109.K145.C420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ZK109.K146.C420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ZK109.K147.C420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ZK109.K148.C420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ZK109.K149.C420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ZK109.K150.C420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ZK109.K151.C420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ZK109.K152.C420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ZK109.K153.C420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ZK109.K154.C420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ZK109.K155.C420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ZK109.K156.C420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ZK109.K157.C420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ZK109.K158.C420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ZK109.K159.C420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ZK109.K160.C420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ZK109.K161.C420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ZK109.K162.C420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ZK109.K163.C420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ZK109.K164.C420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ZK109.K165.C420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ZK109.K166.C420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ZK109.K167.C420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ZK109.K168.C420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ZK109.K169.C420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ZK109.K170.C420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ZK109.K171.C420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ZK109.K172.C420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ZK109.K173.C420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ZK109.K174.C420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ZK109.K175.C420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ZK109.K176.C420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ZK109.K177.C420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ZK109.K178.C420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ZK109.K179.C420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ZK109.K180.C420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ZK109.K181.C420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ZK109.K182.C420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ZK109.K183.C420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ZK109.K184.C420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ZK109.K185.C420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ZK109.K186.C420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ZK109.K187.C420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ZK109.K188.C420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ZK109.K189.C420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ZK109.K190.C420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ZK109.K191.C420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ZK109.K192.C420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ZK109.K193.C420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ZK109.K194.C420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ZK109.K195.C420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ZK109.K196.C420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ZK109.K197.C420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ZK109.K198.C420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ZK109.K199.C420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ZK109.K200.C420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ZK109.K201.C420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ZK109.K202.C420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ZK109.K203.C420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ZK109.K204.C420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ZK109.K205.C420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ZK109.K206.C420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ZK109.K207.C420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ZK109.K208.C420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ZK109.K209.C420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ZK109.K210.C420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ZK109.K211.C420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ZK109.K212.C420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ZK109.K213.C420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ZK109.K214.C420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ZK109.K215.C420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ZK109.K216.C420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ZK109.K217.C420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ZK109.K218.C420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ZK109.K219.C420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ZK109.K220.C420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ZK109.K221.C420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ZK109.K222.C420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ZK109.K223.C420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ZK109.K224.C420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ZK109.K225.C420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ZK109.K226.C420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ZK109.K227.C420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ZK109.K228.C420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ZK109.K229.C420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ZK109.K230.C420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ZK109.K231.C420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ZK109.K232.C420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ZK109.K233.C420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ZK109.K234.C420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ZK109.K235.C420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ZK109.K236.C420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ZK109.K237.C420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ZK109.K238.C420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ZK109.K239.C420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ZK109.K240.C420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ZK109.K241.C420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ZK109.K242.C420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ZK109.K243.C420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ZK109.K244.C420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ZK109.K245.C420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ZK109.K246.C420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ZK109.K247.C420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ZK109.K248.C420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ZK109.K249.C420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ZK109.K250.C420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ZK109.K251.C420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ZK109.K252.C420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ZK109.K253.C420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ZK109.K254.C420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ZK109.K255.C420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ZK109.K256.C420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ZK109.K257.C420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ZK109.K258.C420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ZK109.K259.C420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ZK109.K260.C420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ZK109.K261.C420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ZK109.K262.C420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ZK109.K263.C420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ZK109.K264.C420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ZK109.K265.C420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ZK109.K266.C420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ZK109.K267.C420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ZK109.K268.C420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ZK109.K269.C420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ZK109.K270.C420</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ZK109.K271.C420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ZK109.K272.C420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ZK109.K273.C420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ZK109.K274.C420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ZK109.K275.C420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ZK109.K276.C420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ZK109.K277.C420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ZK109.K278.C420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ZK109.K279.C420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ZK109.K280.C420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ZK109.K281.C420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ZK109.K282.C420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ZK109.K283.C420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ZK109.K284.C420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ZK109.K285.C420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ZK109.K286.C420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ZK109.K287.C420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ZK109.K288.C420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ZK109.K289.C420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ZK109.K290.C420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ZK109.K291.C420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ZK109.K292.C420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ZK109.K293.C420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ZK109.K294.C420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ZK109.K295.C420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ZK109.K296.C420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ZK109.K297.C420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ZK109.K298.C420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ZK109.K299.C420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ZK109.K300.C420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ZK109.K301.C420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ZK109.K302.C420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ZK109.K303.C420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ZK109.K304.C420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ZK109.K305.C420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ZK109.K306.C420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ZK109.K307.C420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ZK109.K308.C420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ZK109.K309.C420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ZK109.K310.C420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ZK109.K311.C420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ZK109.K312.C420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ZK109.K313.C420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ZK109.K314.C420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ZK109.K315.C420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ZK109.K316.C420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ZK109.K317.C420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ZK109.K318.C420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ZK109.K319.C420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ZK109.K320.C420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ZK109.K321.C420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ZK109.K322.C420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ZK109.K323.C420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ZK109.K324.C420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ZK109.K325.C420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ZK109.K326.C420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ZK109.K327.C420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ZK109.K328.C420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ZK109.K329.C420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ZK109.K330.C420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ZK109.K331.C420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ZK109.K332.C420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ZK109.K333.C420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ZK109.K334.C420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ZK109.K335.C420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ZK109.K336.C420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ZK109.K337.C420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ZK109.K338.C420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ZK109.K339.C420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ZK109.K340.C420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ZK109.K341.C420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ZK109.K342.C420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ZK109.K343.C420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ZK109.K344.C420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ZK109.K345.C420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ZK109.K346.C420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ZK109.K347.C420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ZK109.K348.C420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ZK109.K349.C420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ZK109.K350.C420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ZK109.K351.C420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ZK109.K352.C420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ZK109.K353.C420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ZK109.K354.C420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ZK109.K355.C420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ZK109.K356.C420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ZK109.K357.C420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ZK109.K358.C420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ZK109.K359.C420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ZK109.K360.C420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ZK109.K361.C420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ZK109.K362.C420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ZK109.K363.C420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ZK109.K364.C420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ZK109.K365.C420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ZK109.K366.C420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ZK109.K367.C420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ZK109.K368.C420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ZK109.K369.C420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ZK109.K370.C420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ZK109.K371.C420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ZK109.K372.C420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ZK109.K373.C420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ZK109.K374.C420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ZK109.K375.C420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ZK109.K376.C420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ZK109.K377.C420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ZK109.K378.C420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ZK109.K379.C420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ZK109.K380.C420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ZK109.K381.C420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ZK109.K382.C420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ZK109.K383.C420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ZK109.K384.C420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ZK109.K385.C420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ZK109.K386.C420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ZK109.K387.C420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ZK109.K388.C420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ZK109.K389.C420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ZK109.K390.C420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ZK109.K391.C420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ZK109.K392.C420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ZK109.K393.C420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ZK109.K394.C420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ZK109.K395.C420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ZK109.K396.C420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ZK109.K397.C420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ZK109.K398.C420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ZK109.K399.C420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ZK110.K100.C420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ZK110.K101.C420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ZK110.K102.C420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ZK110.K103.C420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ZK110.K104.C420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ZK110.K105.C420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ZK110.K106.C420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ZK110.K107.C420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ZK110.K108.C420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ZK110.K109.C420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ZK110.K110.C420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ZK110.K111.C420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ZK110.K112.C420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ZK110.K113.C420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ZK110.K114.C420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ZK110.K115.C420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ZK110.K116.C420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ZK110.K117.C420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ZK110.K118.C420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ZK110.K119.C420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ZK110.K120.C420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ZK110.K121.C420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ZK110.K122.C420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ZK110.K123.C420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ZK110.K124.C420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ZK110.K125.C420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ZK110.K126.C420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ZK110.K127.C420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ZK110.K128.C420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ZK110.K129.C420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ZK110.K130.C420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ZK110.K131.C420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ZK110.K132.C420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ZK110.K133.C420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ZK110.K134.C420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ZK110.K135.C420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ZK110.K136.C420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ZK110.K137.C420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ZK110.K138.C420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ZK110.K139.C420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ZK110.K140.C420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ZK110.K141.C420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ZK110.K142.C420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ZK110.K143.C420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ZK110.K144.C420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ZK110.K145.C420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ZK110.K146.C420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ZK110.K147.C420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ZK110.K148.C420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ZK110.K149.C420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ZK110.K150.C420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ZK110.K151.C420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ZK110.K152.C420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ZK110.K153.C420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ZK110.K154.C420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ZK110.K155.C420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ZK110.K156.C420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ZK110.K157.C420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ZK110.K158.C420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ZK110.K159.C420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ZK110.K160.C420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ZK110.K161.C420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ZK110.K162.C420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ZK110.K163.C420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ZK110.K164.C420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ZK110.K165.C420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ZK110.K166.C420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ZK110.K167.C420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ZK110.K168.C420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ZK110.K169.C420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ZK110.K170.C420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ZK110.K171.C420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ZK110.K172.C420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ZK110.K173.C420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ZK110.K174.C420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ZK110.K175.C420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ZK110.K176.C420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ZK110.K177.C420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ZK110.K178.C420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ZK110.K179.C420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ZK110.K180.C420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ZK110.K181.C420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ZK110.K182.C420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ZK110.K183.C420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ZK110.K184.C420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ZK110.K185.C420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ZK110.K186.C420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ZK110.K187.C420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ZK110.K188.C420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ZK110.K189.C420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ZK110.K190.C420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ZK110.K191.C420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ZK110.K192.C420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ZK110.K193.C420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ZK110.K194.C420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ZK110.K195.C420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ZK110.K196.C420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ZK110.K197.C420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ZK110.K198.C420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ZK110.K199.C420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ZK110.K200.C420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ZK110.K201.C420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ZK110.K202.C420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ZK110.K203.C420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ZK110.K204.C420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ZK110.K205.C420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ZK110.K206.C420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ZK110.K207.C420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ZK110.K208.C420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ZK110.K209.C420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ZK110.K210.C420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ZK110.K211.C420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ZK110.K212.C420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ZK110.K213.C420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ZK110.K214.C420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ZK110.K215.C420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ZK110.K216.C420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ZK110.K217.C420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ZK110.K218.C420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ZK110.K219.C420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ZK110.K220.C420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ZK110.K221.C420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ZK110.K222.C420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ZK110.K223.C420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ZK110.K224.C420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ZK110.K225.C420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ZK110.K226.C420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ZK110.K227.C420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ZK110.K228.C420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ZK110.K229.C420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ZK110.K230.C420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ZK110.K231.C420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ZK110.K232.C420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ZK110.K233.C420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ZK110.K234.C420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ZK110.K235.C420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ZK110.K236.C420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ZK110.K237.C420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ZK110.K238.C420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ZK110.K239.C420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ZK110.K240.C420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ZK110.K241.C420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ZK110.K242.C420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ZK110.K243.C420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ZK110.K244.C420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ZK110.K245.C420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ZK110.K246.C420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ZK110.K247.C420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ZK110.K248.C420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ZK110.K249.C420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ZK110.K250.C420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ZK110.K251.C420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ZK110.K252.C420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ZK110.K253.C420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ZK110.K254.C420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ZK110.K255.C420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ZK110.K256.C420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ZK110.K257.C420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ZK110.K258.C420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ZK110.K259.C420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ZK110.K260.C420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ZK110.K261.C420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ZK110.K262.C420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ZK110.K263.C420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ZK110.K264.C420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ZK110.K265.C420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ZK110.K266.C420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ZK110.K267.C420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ZK110.K268.C420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ZK110.K269.C420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ZK110.K270.C420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ZK110.K271.C420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ZK110.K272.C420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ZK110.K273.C420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ZK110.K274.C420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ZK110.K275.C420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ZK110.K276.C420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ZK110.K277.C420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ZK110.K278.C420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ZK110.K279.C420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ZK110.K280.C420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ZK110.K281.C420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ZK110.K282.C420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ZK110.K283.C420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ZK110.K284.C420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ZK110.K285.C420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ZK110.K286.C420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ZK110.K287.C420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ZK110.K288.C420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ZK110.K289.C420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ZK110.K290.C420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ZK110.K291.C420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ZK110.K292.C420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ZK110.K293.C420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ZK110.K294.C420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ZK110.K295.C420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ZK110.K296.C420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ZK110.K297.C420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ZK110.K298.C420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ZK110.K299.C420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ZK110.K300.C420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ZK110.K301.C420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ZK110.K302.C420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ZK110.K303.C420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ZK110.K304.C420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ZK110.K305.C420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ZK110.K306.C420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ZK110.K307.C420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ZK110.K308.C420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ZK110.K309.C420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ZK110.K310.C420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ZK110.K311.C420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ZK110.K312.C420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ZK110.K313.C420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ZK110.K314.C420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ZK110.K315.C420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ZK110.K316.C420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ZK110.K317.C420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ZK110.K318.C420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ZK110.K319.C420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ZK110.K320.C420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ZK110.K321.C420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ZK110.K322.C420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ZK110.K323.C420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ZK110.K324.C420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ZK110.K325.C420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ZK110.K326.C420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ZK110.K327.C420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ZK110.K328.C420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ZK110.K329.C420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ZK110.K330.C420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ZK110.K331.C420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ZK110.K332.C420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ZK110.K333.C420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ZK110.K334.C420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ZK110.K335.C420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ZK110.K336.C420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ZK110.K337.C420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ZK110.K338.C420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ZK110.K339.C420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ZK110.K340.C420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ZK110.K341.C420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ZK110.K342.C420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ZK110.K343.C420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ZK110.K344.C420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ZK110.K345.C420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ZK110.K346.C420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ZK110.K347.C420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ZK110.K348.C420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ZK110.K349.C420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ZK110.K350.C420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ZK110.K351.C420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ZK110.K352.C420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ZK110.K353.C420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ZK110.K354.C420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ZK110.K355.C420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ZK110.K356.C420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ZK110.K357.C420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ZK110.K358.C420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ZK110.K359.C420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ZK110.K360.C420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ZK110.K361.C420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ZK110.K362.C420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ZK110.K363.C420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ZK110.K364.C420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ZK110.K365.C420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ZK110.K366.C420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ZK110.K367.C420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ZK110.K368.C420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ZK110.K369.C420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ZK110.K370.C420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ZK110.K371.C420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ZK110.K372.C420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ZK110.K373.C420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ZK110.K374.C420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ZK110.K375.C420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ZK110.K376.C420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ZK110.K377.C420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ZK110.K378.C420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ZK110.K379.C420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ZK110.K380.C420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ZK110.K381.C420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ZK110.K382.C420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ZK110.K383.C420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ZK110.K384.C420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ZK110.K385.C420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ZK110.K386.C420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ZK110.K387.C420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ZK110.K388.C420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ZK110.K389.C420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ZK110.K390.C420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ZK110.K391.C420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ZK110.K392.C420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ZK110.K393.C420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ZK110.K394.C420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ZK110.K395.C420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ZK110.K396.C420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ZK110.K397.C420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ZK110.K398.C420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ZK110.K399.C420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ZK111.K100.C420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ZK111.K101.C420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ZK111.K102.C420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ZK111.K103.C420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ZK111.K104.C420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ZK111.K105.C420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ZK111.K106.C420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ZK111.K107.C420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ZK111.K108.C420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ZK111.K109.C420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ZK111.K110.C420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ZK111.K111.C420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ZK111.K112.C420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ZK111.K113.C420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ZK111.K114.C420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ZK111.K115.C420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ZK111.K116.C420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ZK111.K117.C420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ZK111.K118.C420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ZK111.K119.C420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ZK111.K120.C420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ZK111.K121.C420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ZK111.K122.C420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ZK111.K123.C420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ZK111.K124.C420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ZK111.K125.C420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ZK111.K126.C420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ZK111.K127.C420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ZK111.K128.C420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ZK111.K129.C420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ZK111.K130.C420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ZK111.K131.C420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ZK111.K132.C420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ZK111.K133.C420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ZK111.K134.C420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ZK111.K135.C420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ZK111.K136.C420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ZK111.K137.C420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ZK111.K138.C420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ZK111.K139.C420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ZK111.K140.C420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ZK111.K141.C420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ZK111.K142.C420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ZK111.K143.C420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ZK111.K144.C420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ZK111.K145.C420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ZK111.K146.C420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ZK111.K147.C420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ZK111.K148.C420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ZK111.K149.C420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ZK111.K150.C420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ZK111.K151.C420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ZK111.K152.C420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ZK111.K153.C420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ZK111.K154.C420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ZK111.K155.C420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ZK111.K156.C420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ZK111.K157.C420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ZK111.K158.C420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ZK111.K159.C420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ZK111.K160.C420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ZK111.K161.C420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ZK111.K162.C420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ZK111.K163.C420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ZK111.K164.C420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ZK111.K165.C420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ZK111.K166.C420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ZK111.K167.C420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ZK111.K168.C420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ZK111.K169.C420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ZK111.K170.C420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ZK111.K171.C420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ZK111.K172.C420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ZK111.K173.C420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ZK111.K174.C420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ZK111.K175.C420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ZK111.K176.C420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ZK111.K177.C420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ZK111.K178.C420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ZK111.K179.C420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ZK111.K180.C420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ZK111.K181.C420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ZK111.K182.C420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ZK111.K183.C420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ZK111.K184.C420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ZK111.K185.C420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ZK111.K186.C420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ZK111.K187.C420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ZK111.K188.C420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ZK111.K189.C420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ZK111.K190.C420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ZK111.K191.C420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ZK111.K192.C420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ZK111.K193.C420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ZK111.K194.C420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ZK111.K195.C420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ZK111.K196.C420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ZK111.K197.C420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ZK111.K198.C420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ZK111.K199.C420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ZK111.K200.C420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ZK111.K201.C420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ZK111.K202.C420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ZK111.K203.C420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ZK111.K204.C420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ZK111.K205.C420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ZK111.K206.C420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ZK111.K207.C420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ZK111.K208.C420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ZK111.K209.C420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ZK111.K210.C420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ZK111.K211.C420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ZK111.K212.C420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ZK111.K213.C420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ZK111.K214.C420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ZK111.K215.C420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ZK111.K216.C420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ZK111.K217.C420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ZK111.K218.C420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ZK111.K219.C420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ZK111.K220.C420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ZK111.K221.C420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ZK111.K222.C420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ZK111.K223.C420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ZK111.K224.C420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ZK111.K225.C420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ZK111.K226.C420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ZK111.K227.C420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ZK111.K228.C420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ZK111.K229.C420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ZK111.K230.C420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ZK111.K231.C420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ZK111.K232.C420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ZK111.K233.C420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ZK111.K234.C420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ZK111.K235.C420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ZK111.K236.C420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ZK111.K237.C420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ZK111.K238.C420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ZK111.K239.C420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ZK111.K240.C420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ZK111.K241.C420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ZK111.K242.C420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ZK111.K243.C420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ZK111.K244.C420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ZK111.K245.C420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ZK111.K246.C420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ZK111.K247.C420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ZK111.K248.C420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ZK111.K249.C420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ZK111.K250.C420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ZK111.K251.C420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ZK111.K252.C420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ZK111.K253.C420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ZK111.K254.C420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ZK111.K255.C420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ZK111.K256.C420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ZK111.K257.C420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ZK111.K258.C420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ZK111.K259.C420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ZK111.K260.C420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ZK111.K261.C420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ZK111.K262.C420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ZK111.K263.C420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ZK111.K264.C420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ZK111.K265.C420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ZK111.K266.C420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ZK111.K267.C420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ZK111.K268.C420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ZK111.K269.C420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ZK111.K270.C420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ZK111.K271.C420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ZK111.K272.C420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ZK111.K273.C420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ZK111.K274.C420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ZK111.K275.C420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ZK111.K276.C420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ZK111.K277.C420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ZK111.K278.C420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ZK111.K279.C420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ZK111.K280.C420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ZK111.K281.C420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ZK111.K282.C420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ZK111.K283.C420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ZK111.K284.C420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ZK111.K285.C420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ZK111.K286.C420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ZK111.K287.C420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ZK111.K288.C420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ZK111.K289.C420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ZK111.K290.C420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ZK111.K291.C420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ZK111.K292.C420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ZK111.K293.C420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ZK111.K294.C420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ZK111.K295.C420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ZK111.K296.C420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ZK111.K297.C420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ZK111.K298.C420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ZK111.K299.C420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ZK111.K300.C420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ZK111.K301.C420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ZK111.K302.C420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ZK111.K303.C420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ZK111.K304.C420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ZK111.K305.C420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ZK111.K306.C420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ZK111.K307.C420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ZK111.K308.C420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ZK111.K309.C420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ZK111.K310.C420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ZK111.K311.C420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ZK111.K312.C420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ZK111.K313.C420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ZK111.K314.C420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ZK111.K315.C420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ZK111.K316.C420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ZK111.K317.C420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ZK111.K318.C420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ZK111.K319.C420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ZK111.K320.C420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ZK111.K321.C420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ZK111.K322.C420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ZK111.K323.C420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ZK111.K324.C420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ZK111.K325.C420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ZK111.K326.C420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ZK111.K327.C420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ZK111.K328.C420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ZK111.K329.C420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ZK111.K330.C420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ZK111.K331.C420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ZK111.K332.C420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ZK111.K333.C420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ZK111.K334.C420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ZK111.K335.C420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ZK111.K336.C420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ZK111.K337.C420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ZK111.K338.C420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ZK111.K339.C420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ZK111.K340.C420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ZK111.K341.C420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ZK111.K342.C420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ZK111.K343.C420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ZK111.K344.C420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ZK111.K345.C420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ZK111.K346.C420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ZK111.K347.C420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ZK111.K348.C420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ZK111.K349.C420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ZK111.K350.C420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ZK111.K351.C420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ZK111.K352.C420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ZK111.K353.C420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ZK111.K354.C420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ZK111.K355.C420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ZK111.K356.C420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ZK111.K357.C420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ZK111.K358.C420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ZK111.K359.C420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ZK111.K360.C420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ZK111.K361.C420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ZK111.K362.C420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ZK111.K363.C420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ZK111.K364.C420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ZK111.K365.C420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ZK111.K366.C420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ZK111.K367.C420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ZK111.K368.C420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ZK111.K369.C420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ZK111.K370.C420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ZK111.K371.C420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ZK111.K372.C420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ZK111.K373.C420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ZK111.K374.C420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ZK111.K375.C420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ZK111.K376.C420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ZK111.K377.C420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ZK111.K378.C420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ZK111.K379.C420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ZK111.K380.C420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ZK111.K381.C420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ZK111.K382.C420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ZK111.K383.C420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ZK111.K384.C420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ZK111.K385.C420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ZK111.K386.C420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ZK111.K387.C420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ZK111.K388.C420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ZK111.K389.C420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ZK111.K390.C420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ZK111.K391.C420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ZK111.K392.C420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ZK111.K393.C420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ZK111.K394.C420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ZK111.K395.C420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ZK111.K396.C420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ZK111.K397.C420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ZK111.K398.C420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ZK111.K399.C420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ZK112.K100.C420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ZK112.K101.C420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ZK112.K102.C420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ZK112.K103.C420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ZK112.K104.C420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ZK112.K105.C420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ZK112.K106.C420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ZK112.K107.C420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ZK112.K108.C420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ZK112.K109.C420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ZK112.K110.C420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ZK112.K111.C420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ZK112.K112.C420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ZK112.K113.C420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ZK112.K114.C420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ZK112.K115.C420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ZK112.K116.C420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ZK112.K117.C420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ZK112.K118.C420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ZK112.K119.C420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ZK112.K120.C420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ZK112.K121.C420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ZK112.K122.C420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ZK112.K123.C420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ZK112.K124.C420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ZK112.K125.C420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ZK112.K126.C420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ZK112.K127.C420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ZK112.K128.C420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ZK112.K129.C420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ZK112.K130.C420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ZK112.K131.C420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ZK112.K132.C420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ZK112.K133.C420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ZK112.K134.C420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ZK112.K135.C420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ZK112.K136.C420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ZK112.K137.C420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ZK112.K138.C420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ZK112.K139.C420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ZK112.K140.C420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ZK112.K141.C420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ZK112.K142.C420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ZK112.K143.C420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ZK112.K144.C420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ZK112.K145.C420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ZK112.K146.C420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ZK112.K147.C420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ZK112.K148.C420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ZK112.K149.C420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ZK112.K150.C420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ZK112.K151.C420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ZK112.K152.C420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ZK112.K153.C420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ZK112.K154.C420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ZK112.K155.C420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ZK112.K156.C420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ZK112.K157.C420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ZK112.K158.C420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ZK112.K159.C420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ZK112.K160.C420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ZK112.K161.C420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ZK112.K162.C420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ZK112.K163.C420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ZK112.K164.C420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ZK112.K165.C420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ZK112.K166.C420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ZK112.K167.C420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ZK112.K168.C420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ZK112.K169.C420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ZK112.K170.C420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ZK112.K171.C420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ZK112.K172.C420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ZK112.K173.C420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ZK112.K174.C420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ZK112.K175.C420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ZK112.K176.C420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ZK112.K177.C420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ZK112.K178.C420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ZK112.K179.C420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ZK112.K180.C420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ZK112.K181.C420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ZK112.K182.C420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ZK112.K183.C420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ZK112.K184.C420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ZK112.K185.C420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ZK112.K186.C420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ZK112.K187.C420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ZK112.K188.C420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ZK112.K189.C420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ZK112.K190.C420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ZK112.K191.C420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ZK112.K192.C420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ZK112.K193.C420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ZK112.K194.C420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ZK112.K195.C420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ZK112.K196.C420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ZK112.K197.C420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ZK112.K198.C420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ZK112.K199.C420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ZK112.K200.C420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ZK112.K201.C420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ZK112.K202.C420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ZK112.K203.C420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ZK112.K204.C420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ZK112.K205.C420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ZK112.K206.C420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ZK112.K207.C420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ZK112.K208.C420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ZK112.K209.C420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ZK112.K210.C420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ZK112.K211.C420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ZK112.K212.C420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ZK112.K213.C420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ZK112.K214.C420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ZK112.K215.C420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ZK112.K216.C420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ZK112.K217.C420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ZK112.K218.C420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ZK112.K219.C420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ZK112.K220.C420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ZK112.K221.C420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ZK112.K222.C420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ZK112.K223.C420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ZK112.K224.C420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ZK112.K225.C420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ZK112.K226.C420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ZK112.K227.C420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ZK112.K228.C420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ZK112.K229.C420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ZK112.K230.C420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ZK112.K231.C420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ZK112.K232.C420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ZK112.K233.C420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ZK112.K234.C420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ZK112.K235.C420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ZK112.K236.C420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ZK112.K237.C420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ZK112.K238.C420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ZK112.K239.C420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ZK112.K240.C420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ZK112.K241.C420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ZK112.K242.C420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ZK112.K243.C420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ZK112.K244.C420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ZK112.K245.C420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ZK112.K246.C420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ZK112.K247.C420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ZK112.K248.C420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ZK112.K249.C420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ZK112.K250.C420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ZK112.K251.C420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ZK112.K252.C420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ZK112.K253.C420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ZK112.K254.C420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ZK112.K255.C420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ZK112.K256.C420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ZK112.K257.C420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ZK112.K258.C420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ZK112.K259.C420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ZK112.K260.C420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ZK112.K261.C420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ZK112.K262.C420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ZK112.K263.C420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ZK112.K264.C420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ZK112.K265.C420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ZK112.K266.C420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ZK112.K267.C420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ZK112.K268.C420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ZK112.K269.C420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ZK112.K270.C420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ZK112.K271.C420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ZK112.K272.C420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ZK112.K273.C420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ZK112.K274.C420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ZK112.K275.C420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ZK112.K276.C420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ZK112.K277.C420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ZK112.K278.C420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ZK112.K279.C420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ZK112.K280.C420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ZK112.K281.C420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ZK112.K282.C420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ZK112.K283.C420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ZK112.K284.C420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ZK112.K285.C420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ZK112.K286.C420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ZK112.K287.C420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ZK112.K288.C420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ZK112.K289.C420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ZK112.K290.C420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ZK112.K291.C420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ZK112.K292.C420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ZK112.K293.C420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ZK112.K294.C420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ZK112.K295.C420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ZK112.K296.C420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ZK112.K297.C420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ZK112.K298.C420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ZK112.K299.C420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ZK112.K300.C420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ZK112.K301.C420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ZK112.K302.C420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ZK112.K303.C420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ZK112.K304.C420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ZK112.K305.C420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ZK112.K306.C420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ZK112.K307.C420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ZK112.K308.C420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ZK112.K309.C420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ZK112.K310.C420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ZK112.K311.C420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ZK112.K312.C420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ZK112.K313.C420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ZK112.K314.C420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ZK112.K315.C420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ZK112.K316.C420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ZK112.K317.C420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ZK112.K318.C420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ZK112.K319.C420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ZK112.K320.C420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ZK112.K321.C420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ZK112.K322.C420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ZK112.K323.C420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ZK112.K324.C420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ZK112.K325.C420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ZK112.K326.C420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ZK112.K327.C420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ZK112.K328.C420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ZK112.K329.C420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ZK112.K330.C420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ZK112.K331.C420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ZK112.K332.C420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ZK112.K333.C420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ZK112.K334.C420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ZK112.K335.C420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ZK112.K336.C420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ZK112.K337.C420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ZK112.K338.C420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ZK112.K339.C420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ZK112.K340.C420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ZK112.K341.C420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ZK112.K342.C420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ZK112.K343.C420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ZK112.K344.C420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ZK112.K345.C420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ZK112.K346.C420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ZK112.K347.C420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ZK112.K348.C420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ZK112.K349.C420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ZK112.K350.C420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ZK112.K351.C420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ZK112.K352.C420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ZK112.K353.C420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ZK112.K354.C420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ZK112.K355.C420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ZK112.K356.C420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ZK112.K357.C420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ZK112.K358.C420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ZK112.K359.C420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ZK112.K360.C420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ZK112.K361.C420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ZK112.K362.C420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ZK112.K363.C420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ZK112.K364.C420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ZK112.K365.C420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ZK112.K366.C420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ZK112.K367.C420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ZK112.K368.C420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ZK112.K369.C420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ZK112.K370.C420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ZK112.K371.C420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ZK112.K372.C420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ZK112.K373.C420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ZK112.K374.C420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ZK112.K375.C420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ZK112.K376.C420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ZK112.K377.C420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ZK112.K378.C420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ZK112.K379.C420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ZK112.K380.C420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ZK112.K381.C420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ZK112.K382.C420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ZK112.K383.C420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ZK112.K384.C420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ZK112.K385.C420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ZK112.K386.C420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ZK112.K387.C420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ZK112.K388.C420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ZK112.K389.C420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ZK112.K390.C420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ZK112.K391.C420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ZK112.K392.C420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ZK112.K393.C420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ZK112.K394.C420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ZK112.K395.C420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ZK112.K396.C420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ZK112.K397.C420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ZK112.K398.C420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ZK112.K399.C420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ZK113.K100.C420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ZK113.K101.C420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ZK113.K102.C420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ZK113.K103.C420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ZK113.K104.C420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ZK113.K105.C420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ZK113.K106.C420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ZK113.K107.C420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ZK113.K108.C420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ZK113.K109.C420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ZK113.K110.C420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ZK113.K111.C420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ZK113.K112.C420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ZK113.K113.C420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ZK113.K114.C420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ZK113.K115.C420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ZK113.K116.C420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ZK113.K117.C420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ZK113.K118.C420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ZK113.K119.C420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ZK113.K120.C420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ZK113.K121.C420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ZK113.K122.C420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ZK113.K123.C420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ZK113.K124.C420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ZK113.K125.C420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ZK113.K126.C420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ZK113.K127.C420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ZK113.K128.C420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ZK113.K129.C420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ZK113.K130.C420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ZK113.K131.C420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ZK113.K132.C420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ZK113.K133.C420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ZK113.K134.C420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ZK113.K135.C420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ZK113.K136.C420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ZK113.K137.C420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ZK113.K138.C420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ZK113.K139.C420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ZK113.K140.C420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ZK113.K141.C420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ZK113.K142.C420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ZK113.K143.C420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ZK113.K144.C420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ZK113.K145.C420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ZK113.K146.C420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ZK113.K147.C420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ZK113.K148.C420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ZK113.K149.C420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ZK113.K150.C420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ZK113.K151.C420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ZK113.K152.C420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ZK113.K153.C420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ZK113.K154.C420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ZK113.K155.C420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ZK113.K156.C420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ZK113.K157.C420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ZK113.K158.C420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ZK113.K159.C420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ZK113.K160.C420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ZK113.K161.C420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ZK113.K162.C420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ZK113.K163.C420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ZK113.K164.C420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ZK113.K165.C420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ZK113.K166.C420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ZK113.K167.C420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ZK113.K168.C420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ZK113.K169.C420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ZK113.K170.C420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ZK113.K171.C420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ZK113.K172.C420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ZK113.K173.C420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ZK113.K174.C420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ZK113.K175.C420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ZK113.K176.C420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ZK113.K177.C420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ZK113.K178.C420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ZK113.K179.C420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ZK113.K180.C420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ZK113.K181.C420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ZK113.K182.C420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ZK113.K183.C420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ZK113.K184.C420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ZK113.K185.C420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ZK113.K186.C420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ZK113.K187.C420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ZK113.K188.C420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ZK113.K189.C420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ZK113.K190.C420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ZK113.K191.C420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ZK113.K192.C420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ZK113.K193.C420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ZK113.K194.C420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ZK113.K195.C420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ZK113.K196.C420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ZK113.K197.C420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ZK113.K198.C420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ZK113.K199.C420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ZK113.K200.C420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ZK113.K201.C420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ZK113.K202.C420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ZK113.K203.C420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ZK113.K204.C420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ZK113.K205.C420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ZK113.K206.C420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ZK113.K207.C420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ZK113.K208.C420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ZK113.K209.C420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ZK113.K210.C420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ZK113.K211.C420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ZK113.K212.C420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ZK113.K213.C420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ZK113.K214.C420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ZK113.K215.C420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ZK113.K216.C420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ZK113.K217.C420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ZK113.K218.C420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ZK113.K219.C420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ZK113.K220.C420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ZK113.K221.C420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ZK113.K222.C420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ZK113.K223.C420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ZK113.K224.C420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ZK113.K225.C420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ZK113.K226.C420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ZK113.K227.C420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ZK113.K228.C420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ZK113.K229.C420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ZK113.K230.C420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ZK113.K231.C420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ZK113.K232.C420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ZK113.K233.C420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ZK113.K234.C420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ZK113.K235.C420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ZK113.K236.C420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ZK113.K237.C420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ZK113.K238.C420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ZK113.K239.C420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ZK113.K240.C420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ZK113.K241.C420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ZK113.K242.C420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ZK113.K243.C420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ZK113.K244.C420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ZK113.K245.C420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ZK113.K246.C420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ZK113.K247.C420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ZK113.K248.C420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ZK113.K249.C420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ZK113.K250.C420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ZK113.K251.C420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ZK113.K252.C420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ZK113.K253.C420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ZK113.K254.C420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ZK113.K255.C420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ZK113.K256.C420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ZK113.K257.C420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ZK113.K258.C420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ZK113.K259.C420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ZK113.K260.C420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ZK113.K261.C420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ZK113.K262.C420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ZK113.K263.C420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ZK113.K264.C420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ZK113.K265.C420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ZK113.K266.C420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ZK113.K267.C420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ZK113.K268.C420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ZK113.K269.C420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ZK113.K270.C420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ZK113.K271.C420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ZK113.K272.C420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ZK113.K273.C420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ZK113.K274.C420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ZK113.K275.C420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ZK113.K276.C420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ZK113.K277.C420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ZK113.K278.C420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ZK113.K279.C420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ZK113.K280.C420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ZK113.K281.C420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ZK113.K282.C420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ZK113.K283.C420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ZK113.K284.C420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ZK113.K285.C420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ZK113.K286.C420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ZK113.K287.C420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ZK113.K288.C420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ZK113.K289.C420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ZK113.K290.C420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ZK113.K291.C420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ZK113.K292.C420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ZK113.K293.C420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ZK113.K294.C420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ZK113.K295.C420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ZK113.K296.C420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ZK113.K297.C420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ZK113.K298.C420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ZK113.K299.C420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ZK113.K300.C420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ZK113.K301.C420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ZK113.K302.C420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ZK113.K303.C420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ZK113.K304.C420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ZK113.K305.C420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ZK113.K306.C420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ZK113.K307.C420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ZK113.K308.C420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ZK113.K309.C420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ZK113.K310.C420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ZK113.K311.C420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ZK113.K312.C420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ZK113.K313.C420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ZK113.K314.C420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ZK113.K315.C420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ZK113.K316.C420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ZK113.K317.C420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ZK113.K318.C420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ZK113.K319.C420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ZK113.K320.C420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ZK113.K321.C420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ZK113.K322.C420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ZK113.K323.C420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ZK113.K324.C420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ZK113.K325.C420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ZK113.K326.C420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ZK113.K327.C420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ZK113.K328.C420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ZK113.K329.C420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ZK113.K330.C420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ZK113.K331.C420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ZK113.K332.C420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ZK113.K333.C420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ZK113.K334.C420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ZK113.K335.C420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ZK113.K336.C420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ZK113.K337.C420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ZK113.K338.C420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ZK113.K339.C420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ZK113.K340.C420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ZK113.K341.C420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ZK113.K342.C420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ZK113.K343.C420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ZK113.K344.C420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ZK113.K345.C420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ZK113.K346.C420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ZK113.K347.C420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ZK113.K348.C420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ZK113.K349.C420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ZK113.K350.C420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ZK113.K351.C420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ZK113.K352.C420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ZK113.K353.C420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ZK113.K354.C420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ZK113.K355.C420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ZK113.K356.C420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ZK113.K357.C420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ZK113.K358.C420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ZK113.K359.C420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ZK113.K360.C420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ZK113.K361.C420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ZK113.K362.C420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ZK113.K363.C420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ZK113.K364.C420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ZK113.K365.C420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ZK113.K366.C420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ZK113.K367.C420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ZK113.K368.C420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ZK113.K369.C420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ZK113.K370.C420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ZK113.K371.C420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ZK113.K372.C420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ZK113.K373.C420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ZK113.K374.C420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ZK113.K375.C420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ZK113.K376.C420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ZK113.K377.C420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ZK113.K378.C420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ZK113.K379.C420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ZK113.K380.C420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ZK113.K381.C420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ZK113.K382.C420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ZK113.K383.C420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ZK113.K384.C420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ZK113.K385.C420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ZK113.K386.C420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ZK113.K387.C420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ZK113.K388.C420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ZK113.K389.C420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ZK113.K390.C420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ZK113.K391.C420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ZK113.K392.C420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ZK113.K393.C420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ZK113.K394.C420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ZK113.K395.C420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ZK113.K396.C420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ZK113.K397.C420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ZK113.K398.C420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ZK113.K399.C420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ZK114.K100.C420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ZK114.K101.C420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ZK114.K102.C420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ZK114.K103.C420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ZK114.K104.C420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ZK114.K105.C420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ZK114.K106.C420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ZK114.K107.C420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ZK114.K108.C420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ZK114.K109.C420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ZK114.K110.C420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ZK114.K111.C420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ZK114.K112.C420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ZK114.K113.C420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ZK114.K114.C420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ZK114.K115.C420</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ZK114.K116.C420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ZK114.K117.C420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ZK114.K118.C420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ZK114.K119.C420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ZK114.K120.C420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ZK114.K121.C420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ZK114.K122.C420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ZK114.K123.C420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ZK114.K124.C420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ZK114.K125.C420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ZK114.K126.C420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ZK114.K127.C420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ZK114.K128.C420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ZK114.K129.C420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ZK114.K130.C420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ZK114.K131.C420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ZK114.K132.C420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ZK114.K133.C420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ZK114.K134.C420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ZK114.K135.C420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ZK114.K136.C420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ZK114.K137.C420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ZK114.K138.C420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ZK114.K139.C420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ZK114.K140.C420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ZK114.K141.C420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ZK114.K142.C420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ZK114.K143.C420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ZK114.K144.C420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ZK114.K145.C420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ZK114.K146.C420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ZK114.K147.C420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ZK114.K148.C420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ZK114.K149.C420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ZK114.K150.C420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ZK114.K151.C420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ZK114.K152.C420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ZK114.K153.C420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ZK114.K154.C420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ZK114.K155.C420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ZK114.K156.C420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ZK114.K157.C420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ZK114.K158.C420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ZK114.K159.C420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ZK114.K160.C420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ZK114.K161.C420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ZK114.K162.C420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ZK114.K163.C420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ZK114.K164.C420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ZK114.K165.C420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ZK114.K166.C420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ZK114.K167.C420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ZK114.K168.C420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ZK114.K169.C420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ZK114.K170.C420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ZK114.K171.C420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ZK114.K172.C420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ZK114.K173.C420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ZK114.K174.C420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ZK114.K175.C420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ZK114.K176.C420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ZK114.K177.C420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ZK114.K178.C420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ZK114.K179.C420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ZK114.K180.C420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ZK114.K181.C420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ZK114.K182.C420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ZK114.K183.C420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ZK114.K184.C420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ZK114.K185.C420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ZK114.K186.C420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ZK114.K187.C420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ZK114.K188.C420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ZK114.K189.C420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ZK114.K190.C420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ZK114.K191.C420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ZK114.K192.C420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ZK114.K193.C420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ZK114.K194.C420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ZK114.K195.C420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ZK114.K196.C420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ZK114.K197.C420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ZK114.K198.C420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ZK114.K199.C420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ZK114.K200.C420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ZK114.K201.C420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ZK114.K202.C420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ZK114.K203.C420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ZK114.K204.C420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ZK114.K205.C420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ZK114.K206.C420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ZK114.K207.C420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ZK114.K208.C420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ZK114.K209.C420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ZK114.K210.C420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ZK114.K211.C420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ZK114.K212.C420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ZK114.K213.C420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ZK114.K214.C420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ZK114.K215.C420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ZK114.K216.C420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ZK114.K217.C420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ZK114.K218.C420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ZK114.K219.C420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ZK114.K220.C420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ZK114.K221.C420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ZK114.K222.C420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ZK114.K223.C420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ZK114.K224.C420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ZK114.K225.C420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ZK114.K226.C420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ZK114.K227.C420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ZK114.K228.C420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ZK114.K229.C420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ZK114.K230.C420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ZK114.K231.C420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ZK114.K232.C420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ZK114.K233.C420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ZK114.K234.C420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ZK114.K235.C420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ZK114.K236.C420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ZK114.K237.C420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ZK114.K238.C420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ZK114.K239.C420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ZK114.K240.C420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ZK114.K241.C420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ZK114.K242.C420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ZK114.K243.C420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ZK114.K244.C420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ZK114.K245.C420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ZK114.K246.C420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ZK114.K247.C420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ZK114.K248.C420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ZK114.K249.C420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ZK114.K250.C420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ZK114.K251.C420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ZK114.K252.C420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ZK114.K253.C420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ZK114.K254.C420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ZK114.K255.C420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ZK114.K256.C420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ZK114.K257.C420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ZK114.K258.C420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ZK114.K259.C420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ZK114.K260.C420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ZK114.K261.C420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ZK114.K262.C420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ZK114.K263.C420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ZK114.K264.C420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ZK114.K265.C420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ZK114.K266.C420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ZK114.K267.C420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ZK114.K268.C420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ZK114.K269.C420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ZK114.K270.C420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ZK114.K271.C420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ZK114.K272.C420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ZK114.K273.C420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ZK114.K274.C420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ZK114.K275.C420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ZK114.K276.C420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ZK114.K277.C420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ZK114.K278.C420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ZK114.K279.C420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ZK114.K280.C420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ZK114.K281.C420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ZK114.K282.C420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ZK114.K283.C420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ZK114.K284.C420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ZK114.K285.C420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ZK114.K286.C420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ZK114.K287.C420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ZK114.K288.C420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ZK114.K289.C420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ZK114.K290.C420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ZK114.K291.C420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ZK114.K292.C420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ZK114.K293.C420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ZK114.K294.C420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ZK114.K295.C420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ZK114.K296.C420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ZK114.K297.C420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ZK114.K298.C420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ZK114.K299.C420</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ZK114.K300.C420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ZK114.K301.C420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ZK114.K302.C420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ZK114.K303.C420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ZK114.K304.C420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ZK114.K305.C420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ZK114.K306.C420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ZK114.K307.C420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ZK114.K308.C420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ZK114.K309.C420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ZK114.K310.C420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ZK114.K311.C420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ZK114.K312.C420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ZK114.K313.C420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ZK114.K314.C420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ZK114.K315.C420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ZK114.K316.C420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ZK114.K317.C420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ZK114.K318.C420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ZK114.K319.C420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ZK114.K320.C420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ZK114.K321.C420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ZK114.K322.C420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ZK114.K323.C420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ZK114.K324.C420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ZK114.K325.C420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ZK114.K326.C420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ZK114.K327.C420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ZK114.K328.C420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ZK114.K329.C420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ZK114.K330.C420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ZK114.K331.C420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ZK114.K332.C420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ZK114.K333.C420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ZK114.K334.C420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ZK114.K335.C420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ZK114.K336.C420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ZK114.K337.C420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ZK114.K338.C420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ZK114.K339.C420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ZK114.K340.C420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ZK114.K341.C420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ZK114.K342.C420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ZK114.K343.C420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ZK114.K344.C420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ZK114.K345.C420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ZK114.K346.C420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ZK114.K347.C420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ZK114.K348.C420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ZK114.K349.C420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ZK114.K350.C420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ZK114.K351.C420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ZK114.K352.C420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ZK114.K353.C420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ZK114.K354.C420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ZK114.K355.C420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ZK114.K356.C420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ZK114.K357.C420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ZK114.K358.C420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ZK114.K359.C420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ZK114.K360.C420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ZK114.K361.C420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ZK114.K362.C420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ZK114.K363.C420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ZK114.K364.C420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ZK114.K365.C420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ZK114.K366.C420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ZK114.K367.C420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ZK114.K368.C420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ZK114.K369.C420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ZK114.K370.C420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ZK114.K371.C420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ZK114.K372.C420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ZK114.K373.C420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ZK114.K374.C420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ZK114.K375.C420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ZK114.K376.C420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ZK114.K377.C420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ZK114.K378.C420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ZK114.K379.C420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ZK114.K380.C420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ZK114.K381.C420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ZK114.K382.C420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ZK114.K383.C420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ZK114.K384.C420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ZK114.K385.C420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ZK114.K386.C420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ZK114.K387.C420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ZK114.K388.C420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ZK114.K389.C420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ZK114.K390.C420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ZK114.K391.C420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ZK114.K392.C420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ZK114.K393.C420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ZK114.K394.C420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ZK114.K395.C420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ZK114.K396.C420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ZK114.K397.C420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ZK114.K398.C420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ZK114.K399.C420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IF(G74&gt;E74,"Budget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IF(AY74&lt;0,"Actual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ZK112.K170.C420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ZK112.K170.C420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ZK112.K287.C420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ZK112.K287.C420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ZK112.K287.C420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ZK112.K288.C420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ZK112.K288.C420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ZK112.K120.C420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ZK112.K120.C420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ZK112.K289.C420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ZK112.K289.C420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2"/>
      <c r="F75" s="852"/>
      <c r="G75" s="852"/>
      <c r="H75" s="852"/>
      <c r="I75" s="853"/>
      <c r="J75" s="854"/>
      <c r="K75" s="854"/>
      <c r="L75" s="854"/>
      <c r="M75" s="855"/>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IF(G84&gt;E84,"Budget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IF(AY84&lt;0,"Actual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ZK113.K293.C420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ZK113.K293.C420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ZK113.K293.C420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ZK113.K294.C420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ZK113.K294.C420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ZK113.K295.C420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ZK113.K295.C420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ZK113.K295.C420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2"/>
      <c r="F85" s="852"/>
      <c r="G85" s="852"/>
      <c r="H85" s="852"/>
      <c r="I85" s="853"/>
      <c r="J85" s="854"/>
      <c r="K85" s="854"/>
      <c r="L85" s="854"/>
      <c r="M85" s="855"/>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5118</v>
      </c>
      <c r="AB7" s="541" t="s">
        <v>247</v>
      </c>
      <c r="AC7" s="541" t="s">
        <v>248</v>
      </c>
      <c r="AD7" s="544" t="s">
        <v>5119</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ZK114.K299.C420</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ZK114.K130.C420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Radio 3 Folk Festival</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C420</v>
      </c>
      <c r="E3" s="212"/>
      <c r="F3" s="212"/>
      <c r="G3" s="874" t="str">
        <f>IF(F79&gt;D79,"Budget Revisions add cost.",":)")</f>
        <v>:)</v>
      </c>
      <c r="H3" s="874"/>
      <c r="I3" s="874"/>
      <c r="J3" s="874"/>
      <c r="K3" s="874"/>
      <c r="L3" s="875"/>
      <c r="M3" s="223"/>
      <c r="N3" s="882"/>
      <c r="O3" s="883"/>
      <c r="P3" s="883"/>
      <c r="Q3" s="883"/>
      <c r="R3" s="883"/>
      <c r="S3" s="883"/>
      <c r="T3" s="883"/>
      <c r="U3" s="883"/>
      <c r="V3" s="883"/>
      <c r="W3" s="883"/>
      <c r="X3" s="883"/>
      <c r="Y3" s="883"/>
      <c r="Z3" s="883"/>
      <c r="AA3" s="883"/>
      <c r="AB3" s="883"/>
    </row>
    <row r="4" spans="1:32" x14ac:dyDescent="0.25">
      <c r="A4" s="8"/>
      <c r="B4" s="9"/>
      <c r="C4" s="9"/>
      <c r="D4" s="147"/>
      <c r="E4" s="212"/>
      <c r="F4" s="212"/>
      <c r="G4" s="874" t="str">
        <f>IF(AE79&lt;0,"Actual plus expected cost is more than forecast",":)")</f>
        <v>:)</v>
      </c>
      <c r="H4" s="874"/>
      <c r="I4" s="874"/>
      <c r="J4" s="874"/>
      <c r="K4" s="874"/>
      <c r="L4" s="875"/>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4" t="s">
        <v>9</v>
      </c>
      <c r="O5" s="885"/>
      <c r="P5" s="885"/>
      <c r="Q5" s="885"/>
      <c r="R5" s="885"/>
      <c r="S5" s="885"/>
      <c r="T5" s="885"/>
      <c r="U5" s="885"/>
      <c r="V5" s="885"/>
      <c r="W5" s="885"/>
      <c r="X5" s="885"/>
      <c r="Y5" s="885"/>
      <c r="Z5" s="885"/>
      <c r="AA5" s="885"/>
      <c r="AB5" s="885"/>
    </row>
    <row r="6" spans="1:32" x14ac:dyDescent="0.25">
      <c r="A6" s="8"/>
      <c r="B6" s="8"/>
      <c r="C6" s="8"/>
      <c r="D6" s="876" t="s">
        <v>21</v>
      </c>
      <c r="E6" s="877"/>
      <c r="F6" s="877"/>
      <c r="G6" s="878"/>
      <c r="H6" s="879" t="s">
        <v>22</v>
      </c>
      <c r="I6" s="880"/>
      <c r="J6" s="880"/>
      <c r="K6" s="880"/>
      <c r="L6" s="881"/>
      <c r="M6" s="223"/>
      <c r="N6" s="886" t="s">
        <v>56</v>
      </c>
      <c r="O6" s="887"/>
      <c r="P6" s="887"/>
      <c r="Q6" s="887"/>
      <c r="R6" s="887"/>
      <c r="S6" s="887"/>
      <c r="T6" s="887"/>
      <c r="U6" s="887"/>
      <c r="V6" s="887"/>
      <c r="W6" s="886" t="s">
        <v>57</v>
      </c>
      <c r="X6" s="887"/>
      <c r="Y6" s="887"/>
      <c r="Z6" s="887"/>
      <c r="AA6" s="886">
        <v>2018</v>
      </c>
      <c r="AB6" s="887"/>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70"/>
      <c r="E80" s="870"/>
      <c r="F80" s="870"/>
      <c r="G80" s="870"/>
      <c r="H80" s="871"/>
      <c r="I80" s="872"/>
      <c r="J80" s="872"/>
      <c r="K80" s="872"/>
      <c r="L80" s="873"/>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8" activePane="bottomRight" state="frozen"/>
      <selection pane="topRight" activeCell="C1" sqref="C1"/>
      <selection pane="bottomLeft" activeCell="A8" sqref="A8"/>
      <selection pane="bottomRight" activeCell="R33" sqref="R33"/>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Radio 3 Folk Festival</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C420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5103</v>
      </c>
      <c r="I7" s="320" t="s">
        <v>5104</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5101</v>
      </c>
      <c r="V9" s="768"/>
      <c r="W9" s="769"/>
      <c r="X9" s="642"/>
    </row>
    <row r="10" spans="1:25" s="636" customFormat="1" x14ac:dyDescent="0.25">
      <c r="B10" s="637" t="s">
        <v>5127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804">
        <v>12</v>
      </c>
      <c r="E11" s="644">
        <v>430</v>
      </c>
      <c r="F11" s="645">
        <v>1</v>
      </c>
      <c r="G11" s="646">
        <f>E11*F11</f>
        <v>430</v>
      </c>
      <c r="H11" s="644"/>
      <c r="I11" s="645"/>
      <c r="J11" s="645"/>
      <c r="K11" s="645"/>
      <c r="L11" s="645">
        <v>0</v>
      </c>
      <c r="M11" s="640">
        <f>SUM(H11:L11)*F11</f>
        <v>0</v>
      </c>
      <c r="N11" s="639">
        <f>G11-M11</f>
        <v>430</v>
      </c>
      <c r="O11" s="641">
        <f>N11*D11</f>
        <v>5160</v>
      </c>
      <c r="P11" s="641">
        <f>O11/6</f>
        <v>860</v>
      </c>
      <c r="Q11" s="641">
        <f>O11-P11</f>
        <v>4300</v>
      </c>
      <c r="R11" s="647">
        <v>0</v>
      </c>
      <c r="S11" s="640">
        <f>$N11*R11</f>
        <v>0</v>
      </c>
      <c r="T11" s="641">
        <f>Q11*R11</f>
        <v>0</v>
      </c>
      <c r="U11" s="648">
        <v>0.45</v>
      </c>
      <c r="V11" s="634">
        <f>$G11*U11</f>
        <v>193.5</v>
      </c>
      <c r="W11" s="635">
        <f>T11*U11</f>
        <v>0</v>
      </c>
      <c r="X11" s="642"/>
    </row>
    <row r="12" spans="1:25" s="636" customFormat="1" x14ac:dyDescent="0.25">
      <c r="B12" s="636" t="s">
        <v>5058</v>
      </c>
      <c r="C12" s="801"/>
      <c r="D12" s="643">
        <v>0</v>
      </c>
      <c r="E12" s="644">
        <v>0</v>
      </c>
      <c r="F12" s="649">
        <f>+F11</f>
        <v>1</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5096</v>
      </c>
      <c r="C13" s="801"/>
      <c r="D13" s="643">
        <v>0</v>
      </c>
      <c r="E13" s="644">
        <v>0</v>
      </c>
      <c r="F13" s="649">
        <f>+F11</f>
        <v>1</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5097</v>
      </c>
      <c r="C14" s="801"/>
      <c r="D14" s="643">
        <v>9</v>
      </c>
      <c r="E14" s="650">
        <f>SUM(E11:E13)</f>
        <v>430</v>
      </c>
      <c r="F14" s="649">
        <f>+F11</f>
        <v>1</v>
      </c>
      <c r="G14" s="646"/>
      <c r="H14" s="650"/>
      <c r="I14" s="649"/>
      <c r="J14" s="649"/>
      <c r="K14" s="649"/>
      <c r="L14" s="649"/>
      <c r="M14" s="640"/>
      <c r="N14" s="639">
        <f>SUM(N11:N13)</f>
        <v>430</v>
      </c>
      <c r="O14" s="888" t="s">
        <v>5059</v>
      </c>
      <c r="P14" s="888"/>
      <c r="Q14" s="889"/>
      <c r="R14" s="647">
        <v>0.1</v>
      </c>
      <c r="S14" s="640">
        <f>+(S11*R14)+(S12*R14)+(S13*R14)</f>
        <v>0</v>
      </c>
      <c r="T14" s="641">
        <f>-(+S14*D14)*(5/6)</f>
        <v>0</v>
      </c>
      <c r="U14" s="648">
        <v>0.1</v>
      </c>
      <c r="V14" s="634">
        <f>$G14*U11*U14</f>
        <v>0</v>
      </c>
      <c r="W14" s="635">
        <f>$D14*$N14*U11*U14*5/6</f>
        <v>145.125</v>
      </c>
      <c r="X14" s="642"/>
    </row>
    <row r="15" spans="1:25" s="636" customFormat="1" x14ac:dyDescent="0.25">
      <c r="B15" s="636" t="s">
        <v>5098</v>
      </c>
      <c r="C15" s="801"/>
      <c r="D15" s="651"/>
      <c r="E15" s="650"/>
      <c r="F15" s="649"/>
      <c r="G15" s="766">
        <f>SUM(G11:G14)</f>
        <v>430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f>+M15/G15</f>
        <v>0</v>
      </c>
      <c r="N16" s="639"/>
      <c r="O16" s="764"/>
      <c r="P16" s="764"/>
      <c r="Q16" s="765"/>
      <c r="R16" s="642"/>
      <c r="S16" s="785"/>
      <c r="T16" s="641"/>
      <c r="U16" s="648"/>
      <c r="V16" s="634"/>
      <c r="W16" s="635"/>
      <c r="X16" s="642"/>
    </row>
    <row r="17" spans="2:24" s="636" customFormat="1" x14ac:dyDescent="0.25">
      <c r="B17" s="637" t="s">
        <v>5124</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12</v>
      </c>
      <c r="E18" s="644">
        <v>430</v>
      </c>
      <c r="F18" s="645">
        <v>1</v>
      </c>
      <c r="G18" s="646">
        <f>E18*F18</f>
        <v>430</v>
      </c>
      <c r="H18" s="644"/>
      <c r="I18" s="645"/>
      <c r="J18" s="645"/>
      <c r="K18" s="645"/>
      <c r="L18" s="645">
        <v>0</v>
      </c>
      <c r="M18" s="640">
        <f>SUM(H18:L18)*F18</f>
        <v>0</v>
      </c>
      <c r="N18" s="639">
        <f>G18-M18</f>
        <v>430</v>
      </c>
      <c r="O18" s="641">
        <f>N18*D18</f>
        <v>5160</v>
      </c>
      <c r="P18" s="641">
        <f>O18/6</f>
        <v>860</v>
      </c>
      <c r="Q18" s="641">
        <f>O18-P18</f>
        <v>4300</v>
      </c>
      <c r="R18" s="647">
        <v>0</v>
      </c>
      <c r="S18" s="640">
        <f>$N18*R18</f>
        <v>0</v>
      </c>
      <c r="T18" s="641">
        <f>Q18*R18</f>
        <v>0</v>
      </c>
      <c r="U18" s="648"/>
      <c r="V18" s="634"/>
      <c r="W18" s="635"/>
      <c r="X18" s="642"/>
    </row>
    <row r="19" spans="2:24" s="636" customFormat="1" x14ac:dyDescent="0.25">
      <c r="B19" s="636" t="s">
        <v>5058</v>
      </c>
      <c r="C19" s="801"/>
      <c r="D19" s="643">
        <v>0</v>
      </c>
      <c r="E19" s="644">
        <v>0</v>
      </c>
      <c r="F19" s="649">
        <f>+F18</f>
        <v>1</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5096</v>
      </c>
      <c r="C20" s="801"/>
      <c r="D20" s="643">
        <v>0</v>
      </c>
      <c r="E20" s="644">
        <v>0</v>
      </c>
      <c r="F20" s="649">
        <f>+F18</f>
        <v>1</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5097</v>
      </c>
      <c r="C21" s="801"/>
      <c r="D21" s="643">
        <v>9</v>
      </c>
      <c r="E21" s="650">
        <f>SUM(E18:E20)</f>
        <v>430</v>
      </c>
      <c r="F21" s="649">
        <f>+F18</f>
        <v>1</v>
      </c>
      <c r="G21" s="646"/>
      <c r="H21" s="650"/>
      <c r="I21" s="649"/>
      <c r="J21" s="649"/>
      <c r="K21" s="649"/>
      <c r="L21" s="649"/>
      <c r="M21" s="640"/>
      <c r="N21" s="639">
        <f>SUM(N18:N20)</f>
        <v>430</v>
      </c>
      <c r="O21" s="888" t="s">
        <v>5059</v>
      </c>
      <c r="P21" s="888"/>
      <c r="Q21" s="889"/>
      <c r="R21" s="647">
        <v>0.1</v>
      </c>
      <c r="S21" s="640">
        <f>+(S18*R21)+(S19*R21)+(S20*R21)</f>
        <v>0</v>
      </c>
      <c r="T21" s="641">
        <f>-(+S21*D21)*(5/6)</f>
        <v>0</v>
      </c>
      <c r="U21" s="648"/>
      <c r="V21" s="634"/>
      <c r="W21" s="635"/>
      <c r="X21" s="642"/>
    </row>
    <row r="22" spans="2:24" s="636" customFormat="1" x14ac:dyDescent="0.25">
      <c r="B22" s="636" t="s">
        <v>5099</v>
      </c>
      <c r="C22" s="801"/>
      <c r="D22" s="651"/>
      <c r="E22" s="650"/>
      <c r="F22" s="649"/>
      <c r="G22" s="766">
        <f>SUM(G18:G21)</f>
        <v>430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f>+M22/G22</f>
        <v>0</v>
      </c>
      <c r="N23" s="654"/>
      <c r="O23" s="655"/>
      <c r="P23" s="655"/>
      <c r="Q23" s="655"/>
      <c r="R23" s="656"/>
      <c r="S23" s="653"/>
      <c r="T23" s="655"/>
      <c r="U23" s="657"/>
      <c r="V23" s="658"/>
      <c r="W23" s="659"/>
      <c r="X23" s="642"/>
    </row>
    <row r="24" spans="2:24" s="636" customFormat="1" x14ac:dyDescent="0.25">
      <c r="B24" s="637" t="s">
        <v>5125</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12</v>
      </c>
      <c r="E25" s="644">
        <v>430</v>
      </c>
      <c r="F25" s="645">
        <v>1</v>
      </c>
      <c r="G25" s="646">
        <f>E25*F25</f>
        <v>430</v>
      </c>
      <c r="H25" s="644"/>
      <c r="I25" s="645"/>
      <c r="J25" s="645"/>
      <c r="K25" s="645"/>
      <c r="L25" s="645">
        <v>10</v>
      </c>
      <c r="M25" s="640">
        <f>SUM(H25:L25)*F25</f>
        <v>10</v>
      </c>
      <c r="N25" s="639">
        <f>G25-M25</f>
        <v>420</v>
      </c>
      <c r="O25" s="641">
        <f>N25*D25</f>
        <v>5040</v>
      </c>
      <c r="P25" s="641">
        <f>O25/6</f>
        <v>840</v>
      </c>
      <c r="Q25" s="641">
        <f>O25-P25</f>
        <v>4200</v>
      </c>
      <c r="R25" s="647">
        <v>0</v>
      </c>
      <c r="S25" s="640">
        <f>$N25*R25</f>
        <v>0</v>
      </c>
      <c r="T25" s="641">
        <f>Q25*R25</f>
        <v>0</v>
      </c>
      <c r="U25" s="657"/>
      <c r="V25" s="658"/>
      <c r="W25" s="659"/>
      <c r="X25" s="642"/>
    </row>
    <row r="26" spans="2:24" s="636" customFormat="1" x14ac:dyDescent="0.25">
      <c r="B26" s="636" t="s">
        <v>5058</v>
      </c>
      <c r="C26" s="801"/>
      <c r="D26" s="643">
        <v>0</v>
      </c>
      <c r="E26" s="644">
        <v>0</v>
      </c>
      <c r="F26" s="649">
        <f>+F25</f>
        <v>1</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5096</v>
      </c>
      <c r="C27" s="801"/>
      <c r="D27" s="643">
        <v>0</v>
      </c>
      <c r="E27" s="644">
        <v>0</v>
      </c>
      <c r="F27" s="649">
        <f>+F25</f>
        <v>1</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5097</v>
      </c>
      <c r="C28" s="801"/>
      <c r="D28" s="643">
        <v>9</v>
      </c>
      <c r="E28" s="650">
        <f>SUM(E25:E27)</f>
        <v>430</v>
      </c>
      <c r="F28" s="649">
        <f>+F25</f>
        <v>1</v>
      </c>
      <c r="G28" s="646"/>
      <c r="H28" s="650"/>
      <c r="I28" s="649"/>
      <c r="J28" s="649"/>
      <c r="K28" s="649"/>
      <c r="L28" s="649"/>
      <c r="M28" s="640"/>
      <c r="N28" s="639">
        <f>SUM(N25:N27)</f>
        <v>420</v>
      </c>
      <c r="O28" s="888" t="s">
        <v>5059</v>
      </c>
      <c r="P28" s="888"/>
      <c r="Q28" s="889"/>
      <c r="R28" s="647">
        <v>0.1</v>
      </c>
      <c r="S28" s="640">
        <f>+(S25*R28)+(S27*R28)</f>
        <v>0</v>
      </c>
      <c r="T28" s="641">
        <f>-(+S28*D28)*(5/6)</f>
        <v>0</v>
      </c>
      <c r="U28" s="657"/>
      <c r="V28" s="658"/>
      <c r="W28" s="659"/>
      <c r="X28" s="642"/>
    </row>
    <row r="29" spans="2:24" s="636" customFormat="1" x14ac:dyDescent="0.25">
      <c r="B29" s="636" t="s">
        <v>5100</v>
      </c>
      <c r="C29" s="801"/>
      <c r="D29" s="651"/>
      <c r="E29" s="650"/>
      <c r="F29" s="649"/>
      <c r="G29" s="766">
        <f>SUM(G25:G28)</f>
        <v>430</v>
      </c>
      <c r="H29" s="650"/>
      <c r="I29" s="649"/>
      <c r="J29" s="649"/>
      <c r="K29" s="649"/>
      <c r="L29" s="649"/>
      <c r="M29" s="766">
        <f>SUM(M25:M28)</f>
        <v>10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f>+M29/G29</f>
        <v>2.3255813953488372E-2</v>
      </c>
      <c r="N30" s="654"/>
      <c r="O30" s="655"/>
      <c r="P30" s="655"/>
      <c r="Q30" s="655"/>
      <c r="R30" s="656"/>
      <c r="S30" s="653"/>
      <c r="T30" s="655"/>
      <c r="U30" s="657"/>
      <c r="V30" s="658"/>
      <c r="W30" s="659"/>
      <c r="X30" s="642"/>
    </row>
    <row r="31" spans="2:24" s="636" customFormat="1" x14ac:dyDescent="0.25">
      <c r="B31" s="637" t="s">
        <v>5126</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8</v>
      </c>
      <c r="E32" s="644">
        <v>150</v>
      </c>
      <c r="F32" s="645">
        <v>1</v>
      </c>
      <c r="G32" s="646">
        <f>E32*F32</f>
        <v>150</v>
      </c>
      <c r="H32" s="644"/>
      <c r="I32" s="645"/>
      <c r="J32" s="645"/>
      <c r="K32" s="645"/>
      <c r="L32" s="645"/>
      <c r="M32" s="640">
        <f>SUM(H32:L32)*F32</f>
        <v>0</v>
      </c>
      <c r="N32" s="639">
        <f>G32-M32</f>
        <v>150</v>
      </c>
      <c r="O32" s="641">
        <f>N32*D32</f>
        <v>1200</v>
      </c>
      <c r="P32" s="641">
        <f>O32/6</f>
        <v>200</v>
      </c>
      <c r="Q32" s="641">
        <f>O32-P32</f>
        <v>1000</v>
      </c>
      <c r="R32" s="647">
        <v>0</v>
      </c>
      <c r="S32" s="640">
        <f>$N32*R32</f>
        <v>0</v>
      </c>
      <c r="T32" s="641">
        <f>Q32*R32</f>
        <v>0</v>
      </c>
      <c r="U32" s="648">
        <v>0.45</v>
      </c>
      <c r="V32" s="634">
        <f>$G32*U32</f>
        <v>67.5</v>
      </c>
      <c r="W32" s="635">
        <f>T32*U32</f>
        <v>0</v>
      </c>
      <c r="X32" s="642"/>
    </row>
    <row r="33" spans="1:29" s="636" customFormat="1" x14ac:dyDescent="0.25">
      <c r="B33" s="636" t="s">
        <v>5058</v>
      </c>
      <c r="C33" s="801"/>
      <c r="D33" s="643">
        <v>0</v>
      </c>
      <c r="E33" s="644">
        <v>0</v>
      </c>
      <c r="F33" s="649">
        <f>+F32</f>
        <v>1</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5096</v>
      </c>
      <c r="C34" s="801"/>
      <c r="D34" s="643">
        <v>0</v>
      </c>
      <c r="E34" s="644">
        <v>0</v>
      </c>
      <c r="F34" s="649">
        <f>F32</f>
        <v>1</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5097</v>
      </c>
      <c r="C35" s="801"/>
      <c r="D35" s="643">
        <v>6</v>
      </c>
      <c r="E35" s="650">
        <f>SUM(E32:E34)</f>
        <v>150</v>
      </c>
      <c r="F35" s="649">
        <f>F32</f>
        <v>1</v>
      </c>
      <c r="G35" s="646"/>
      <c r="H35" s="650"/>
      <c r="I35" s="649"/>
      <c r="J35" s="649"/>
      <c r="K35" s="649"/>
      <c r="L35" s="649"/>
      <c r="M35" s="640">
        <v>0</v>
      </c>
      <c r="N35" s="639">
        <f>SUM(N32:N34)</f>
        <v>150</v>
      </c>
      <c r="O35" s="888" t="s">
        <v>5059</v>
      </c>
      <c r="P35" s="888"/>
      <c r="Q35" s="889"/>
      <c r="R35" s="647">
        <v>0.1</v>
      </c>
      <c r="S35" s="640">
        <f>+(S32*R35)+(S34*R35)</f>
        <v>0</v>
      </c>
      <c r="T35" s="641">
        <f>-(+S35*D35)*(5/6)</f>
        <v>0</v>
      </c>
      <c r="U35" s="648">
        <v>0.1</v>
      </c>
      <c r="V35" s="634">
        <f>$G35*U32*U35</f>
        <v>0</v>
      </c>
      <c r="W35" s="635">
        <f>$D35*$N35*U32*U35*5/6</f>
        <v>33.75</v>
      </c>
      <c r="X35" s="642"/>
    </row>
    <row r="36" spans="1:29" s="636" customFormat="1" x14ac:dyDescent="0.25">
      <c r="B36" s="636" t="s">
        <v>5102</v>
      </c>
      <c r="C36" s="801"/>
      <c r="D36" s="638"/>
      <c r="E36" s="650"/>
      <c r="F36" s="649"/>
      <c r="G36" s="766">
        <f>SUM(G32:G35)</f>
        <v>150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f>+M36/G36</f>
        <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5060</v>
      </c>
      <c r="C39" s="660"/>
      <c r="D39" s="661"/>
      <c r="E39" s="662"/>
      <c r="F39" s="663">
        <f>+F32+F25+F18+F11</f>
        <v>4</v>
      </c>
      <c r="G39" s="664">
        <f>+G36+G29+G22+G15</f>
        <v>1440</v>
      </c>
      <c r="H39" s="662"/>
      <c r="I39" s="663"/>
      <c r="J39" s="663"/>
      <c r="K39" s="663"/>
      <c r="L39" s="663"/>
      <c r="M39" s="664">
        <f>+M36+M29+M22+M15</f>
        <v>10</v>
      </c>
      <c r="N39" s="782">
        <f>+N14+N21+N28+N35</f>
        <v>1430</v>
      </c>
      <c r="O39" s="665">
        <f>SUM(O8:O37)</f>
        <v>16560</v>
      </c>
      <c r="P39" s="665"/>
      <c r="Q39" s="665">
        <f>SUM(Q8:Q37)</f>
        <v>13800</v>
      </c>
      <c r="R39" s="666"/>
      <c r="S39" s="663">
        <f>SUM(S8:S37)-S35-S28-S21-S14</f>
        <v>0</v>
      </c>
      <c r="T39" s="665">
        <f>+T36+T29+T22+T15</f>
        <v>0</v>
      </c>
      <c r="U39" s="667"/>
      <c r="V39" s="668">
        <f>SUM(V8:V37)</f>
        <v>261</v>
      </c>
      <c r="W39" s="669">
        <f>SUM(W8:W37)</f>
        <v>178.875</v>
      </c>
      <c r="X39" s="670"/>
    </row>
    <row r="40" spans="1:29" s="637" customFormat="1" ht="15.75" thickTop="1" x14ac:dyDescent="0.25">
      <c r="A40" s="772"/>
      <c r="B40" s="772"/>
      <c r="C40" s="772"/>
      <c r="D40" s="773"/>
      <c r="E40" s="774"/>
      <c r="F40" s="774"/>
      <c r="G40" s="775"/>
      <c r="H40" s="774"/>
      <c r="I40" s="774" t="s">
        <v>5106</v>
      </c>
      <c r="J40" s="774"/>
      <c r="K40" s="774"/>
      <c r="L40" s="774"/>
      <c r="M40" s="781">
        <f>+M39/G39</f>
        <v>6.9444444444444441E-3</v>
      </c>
      <c r="N40" s="774"/>
      <c r="O40" s="773"/>
      <c r="P40" s="773"/>
      <c r="Q40" s="773"/>
      <c r="R40" s="783" t="s">
        <v>5105</v>
      </c>
      <c r="S40" s="774"/>
      <c r="T40" s="781">
        <f>+T39/Q39</f>
        <v>0</v>
      </c>
      <c r="U40" s="776"/>
      <c r="V40" s="777"/>
      <c r="W40" s="778"/>
      <c r="X40" s="772"/>
    </row>
    <row r="41" spans="1:29" s="637" customFormat="1" x14ac:dyDescent="0.25">
      <c r="A41" s="772"/>
      <c r="B41" s="772"/>
      <c r="C41" s="772"/>
      <c r="D41" s="773"/>
      <c r="E41" s="774"/>
      <c r="F41" s="774"/>
      <c r="G41" s="775"/>
      <c r="H41" s="774"/>
      <c r="I41" s="774" t="s">
        <v>5110</v>
      </c>
      <c r="J41" s="774"/>
      <c r="K41" s="774"/>
      <c r="L41" s="774"/>
      <c r="M41" s="781">
        <f>+S39/G39</f>
        <v>0</v>
      </c>
      <c r="N41" s="774"/>
      <c r="O41" s="773"/>
      <c r="P41" s="773"/>
      <c r="Q41" s="773"/>
      <c r="R41" s="783" t="s">
        <v>5107</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5061</v>
      </c>
      <c r="E43" s="624" t="s">
        <v>5062</v>
      </c>
      <c r="F43" s="320" t="s">
        <v>5063</v>
      </c>
      <c r="G43" s="322" t="s">
        <v>5064</v>
      </c>
      <c r="H43" s="673" t="s">
        <v>5065</v>
      </c>
      <c r="I43" s="674" t="s">
        <v>5066</v>
      </c>
      <c r="J43" s="322" t="s">
        <v>5067</v>
      </c>
      <c r="K43" s="673" t="s">
        <v>5068</v>
      </c>
      <c r="L43" s="674" t="s">
        <v>5069</v>
      </c>
      <c r="M43" s="674" t="s">
        <v>5070</v>
      </c>
      <c r="N43" s="674" t="s">
        <v>5071</v>
      </c>
      <c r="O43" s="674" t="s">
        <v>5072</v>
      </c>
      <c r="P43" s="674" t="s">
        <v>5073</v>
      </c>
      <c r="Q43" s="322" t="s">
        <v>5074</v>
      </c>
      <c r="R43" s="673" t="s">
        <v>5075</v>
      </c>
      <c r="S43" s="322" t="s">
        <v>5076</v>
      </c>
      <c r="T43" s="675" t="s">
        <v>5077</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5078</v>
      </c>
      <c r="Q47" s="674" t="s">
        <v>5079</v>
      </c>
      <c r="R47" s="674" t="s">
        <v>5080</v>
      </c>
      <c r="S47" s="674" t="s">
        <v>5081</v>
      </c>
      <c r="T47" s="675" t="s">
        <v>5082</v>
      </c>
      <c r="U47" s="686" t="s">
        <v>5083</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5111</v>
      </c>
      <c r="Q51" s="787"/>
      <c r="R51" s="788"/>
      <c r="S51" s="672"/>
      <c r="T51" s="672"/>
      <c r="U51" s="672"/>
      <c r="V51" s="672"/>
      <c r="W51" s="672"/>
      <c r="X51" s="671"/>
      <c r="Y51" s="671"/>
    </row>
    <row r="52" spans="2:29" x14ac:dyDescent="0.25">
      <c r="P52" s="789" t="s">
        <v>5112</v>
      </c>
      <c r="Q52" s="671"/>
      <c r="R52" s="790">
        <f>+T45</f>
        <v>0</v>
      </c>
    </row>
    <row r="53" spans="2:29" x14ac:dyDescent="0.25">
      <c r="P53" s="789" t="s">
        <v>5113</v>
      </c>
      <c r="Q53" s="671"/>
      <c r="R53" s="790">
        <f>-T49</f>
        <v>0</v>
      </c>
    </row>
    <row r="54" spans="2:29" x14ac:dyDescent="0.25">
      <c r="P54" s="791" t="s">
        <v>5114</v>
      </c>
      <c r="Q54" s="671"/>
      <c r="R54" s="790">
        <f>-((R52+R53)/6)</f>
        <v>0</v>
      </c>
    </row>
    <row r="55" spans="2:29" x14ac:dyDescent="0.25">
      <c r="P55" s="791" t="s">
        <v>5115</v>
      </c>
      <c r="Q55" s="671"/>
      <c r="R55" s="790">
        <f>+R52+R53+R54</f>
        <v>0</v>
      </c>
    </row>
    <row r="56" spans="2:29" x14ac:dyDescent="0.25">
      <c r="P56" s="791" t="s">
        <v>5116</v>
      </c>
      <c r="Q56" s="671"/>
      <c r="R56" s="803">
        <v>0</v>
      </c>
    </row>
    <row r="57" spans="2:29" ht="15.75" thickBot="1" x14ac:dyDescent="0.3">
      <c r="P57" s="792" t="s">
        <v>5117</v>
      </c>
      <c r="Q57" s="793"/>
      <c r="R57" s="794">
        <f>+R55*R56</f>
        <v>0</v>
      </c>
    </row>
  </sheetData>
  <sheetProtection algorithmName="SHA-512" hashValue="XGQXU4rur2w2Q+f7r2eYTgHjrh7NWmDp0q0pgaptckKnlTU7d3vSQjRI7MScBgkxtK9uguLI0XfJXDmPhDVFXA==" saltValue="0WQSgkpDUjVItGvzFKZrHw==" spinCount="100000"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8" t="str">
        <f>'Cover Sheet'!C3</f>
        <v>Radio 3 Folk Festival</v>
      </c>
      <c r="E1" s="909"/>
      <c r="F1" s="88"/>
      <c r="G1" s="52"/>
      <c r="H1" s="39"/>
    </row>
    <row r="2" spans="1:28" x14ac:dyDescent="0.25">
      <c r="A2" s="47"/>
      <c r="B2" s="47"/>
      <c r="C2" s="47"/>
      <c r="D2" s="47"/>
      <c r="E2" s="47"/>
      <c r="F2" s="89"/>
      <c r="G2" s="52"/>
      <c r="H2" s="39"/>
    </row>
    <row r="3" spans="1:28" x14ac:dyDescent="0.25">
      <c r="A3" s="47"/>
      <c r="B3" s="47"/>
      <c r="C3" s="48" t="s">
        <v>10</v>
      </c>
      <c r="D3" s="910" t="str">
        <f>'Cover Sheet'!C5</f>
        <v>C420</v>
      </c>
      <c r="E3" s="911"/>
      <c r="F3" s="88"/>
      <c r="G3" s="917"/>
      <c r="H3" s="917"/>
      <c r="I3" s="912"/>
      <c r="J3" s="912"/>
      <c r="K3" s="912"/>
      <c r="L3" s="912"/>
      <c r="M3" s="912"/>
      <c r="N3" s="912"/>
    </row>
    <row r="4" spans="1:28" x14ac:dyDescent="0.25">
      <c r="A4" s="47"/>
      <c r="B4" s="47"/>
      <c r="C4" s="48"/>
      <c r="D4" s="51"/>
      <c r="E4" s="51"/>
      <c r="F4" s="88"/>
      <c r="G4" s="52"/>
      <c r="H4" s="49"/>
      <c r="I4" s="53"/>
      <c r="J4" s="94"/>
      <c r="K4" s="43"/>
      <c r="L4" s="41"/>
      <c r="M4" s="53"/>
      <c r="N4" s="98"/>
    </row>
    <row r="5" spans="1:28" x14ac:dyDescent="0.25">
      <c r="A5" s="47"/>
      <c r="B5" s="47"/>
      <c r="C5" s="48"/>
      <c r="D5" s="913" t="str">
        <f>SUMMARY!O11</f>
        <v>Merchandise</v>
      </c>
      <c r="E5" s="914"/>
      <c r="F5" s="918" t="s">
        <v>27</v>
      </c>
      <c r="G5" s="919"/>
      <c r="H5" s="919"/>
      <c r="I5" s="919"/>
      <c r="J5" s="919"/>
      <c r="K5" s="919"/>
      <c r="L5" s="920"/>
      <c r="M5" s="42"/>
      <c r="N5" s="921" t="s">
        <v>28</v>
      </c>
      <c r="O5" s="922"/>
      <c r="P5" s="922"/>
      <c r="Q5" s="922"/>
      <c r="R5" s="922"/>
      <c r="S5" s="922"/>
      <c r="T5" s="923"/>
      <c r="U5" s="79"/>
      <c r="V5" s="892" t="s">
        <v>29</v>
      </c>
      <c r="W5" s="893"/>
      <c r="X5" s="893"/>
      <c r="Y5" s="893"/>
      <c r="Z5" s="893"/>
      <c r="AA5" s="893"/>
      <c r="AB5" s="894"/>
    </row>
    <row r="6" spans="1:28" x14ac:dyDescent="0.25">
      <c r="A6" s="47"/>
      <c r="B6" s="47"/>
      <c r="C6" s="47"/>
      <c r="D6" s="47"/>
      <c r="E6" s="47"/>
      <c r="F6" s="898" t="s">
        <v>17</v>
      </c>
      <c r="G6" s="899"/>
      <c r="H6" s="899"/>
      <c r="I6" s="54"/>
      <c r="J6" s="900" t="s">
        <v>18</v>
      </c>
      <c r="K6" s="900"/>
      <c r="L6" s="901"/>
      <c r="M6" s="55"/>
      <c r="N6" s="898" t="s">
        <v>17</v>
      </c>
      <c r="O6" s="899"/>
      <c r="P6" s="899"/>
      <c r="R6" s="900" t="s">
        <v>18</v>
      </c>
      <c r="S6" s="900"/>
      <c r="T6" s="901"/>
      <c r="U6" s="79"/>
      <c r="V6" s="898" t="s">
        <v>17</v>
      </c>
      <c r="W6" s="899"/>
      <c r="X6" s="899"/>
      <c r="Y6" s="79"/>
      <c r="Z6" s="900" t="s">
        <v>18</v>
      </c>
      <c r="AA6" s="900"/>
      <c r="AB6" s="901"/>
    </row>
    <row r="7" spans="1:28" ht="32.25" customHeight="1" thickBot="1" x14ac:dyDescent="0.3">
      <c r="A7" s="56" t="s">
        <v>0</v>
      </c>
      <c r="B7" s="57"/>
      <c r="C7" s="915" t="s">
        <v>8</v>
      </c>
      <c r="D7" s="915"/>
      <c r="E7" s="91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6"/>
      <c r="D8" s="916"/>
      <c r="E8" s="91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6"/>
      <c r="D9" s="906"/>
      <c r="E9" s="906"/>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6"/>
      <c r="D10" s="906"/>
      <c r="E10" s="906"/>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6"/>
      <c r="D11" s="906"/>
      <c r="E11" s="906"/>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6"/>
      <c r="D12" s="906"/>
      <c r="E12" s="906"/>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6"/>
      <c r="D13" s="906"/>
      <c r="E13" s="906"/>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6"/>
      <c r="D14" s="906"/>
      <c r="E14" s="906"/>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6"/>
      <c r="D15" s="906"/>
      <c r="E15" s="906"/>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6"/>
      <c r="D16" s="906"/>
      <c r="E16" s="906"/>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6"/>
      <c r="D17" s="906"/>
      <c r="E17" s="906"/>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6"/>
      <c r="D18" s="906"/>
      <c r="E18" s="906"/>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6"/>
      <c r="D19" s="906"/>
      <c r="E19" s="906"/>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6"/>
      <c r="D20" s="906"/>
      <c r="E20" s="906"/>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6"/>
      <c r="D21" s="906"/>
      <c r="E21" s="906"/>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6"/>
      <c r="D22" s="906"/>
      <c r="E22" s="906"/>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6"/>
      <c r="D23" s="906"/>
      <c r="E23" s="906"/>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6"/>
      <c r="D24" s="906"/>
      <c r="E24" s="906"/>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6"/>
      <c r="D25" s="906"/>
      <c r="E25" s="906"/>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6"/>
      <c r="D26" s="906"/>
      <c r="E26" s="906"/>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6"/>
      <c r="D27" s="906"/>
      <c r="E27" s="906"/>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6"/>
      <c r="D28" s="906"/>
      <c r="E28" s="906"/>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6"/>
      <c r="D29" s="906"/>
      <c r="E29" s="906"/>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6"/>
      <c r="D30" s="906"/>
      <c r="E30" s="906"/>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6"/>
      <c r="D31" s="906"/>
      <c r="E31" s="906"/>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6"/>
      <c r="D32" s="906"/>
      <c r="E32" s="906"/>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7"/>
      <c r="D33" s="907"/>
      <c r="E33" s="907"/>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0" t="s">
        <v>26</v>
      </c>
      <c r="G34" s="891"/>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5" t="s">
        <v>32</v>
      </c>
      <c r="I38" s="895"/>
      <c r="J38" s="895"/>
      <c r="K38" s="896"/>
      <c r="L38" s="902">
        <f>SUM(L34-H34)</f>
        <v>0</v>
      </c>
      <c r="M38" s="903"/>
      <c r="P38" s="895" t="s">
        <v>33</v>
      </c>
      <c r="Q38" s="895"/>
      <c r="R38" s="895"/>
      <c r="S38" s="896"/>
      <c r="T38" s="904">
        <f>T34-P34</f>
        <v>0</v>
      </c>
      <c r="U38" s="905"/>
      <c r="X38" s="895" t="s">
        <v>34</v>
      </c>
      <c r="Y38" s="895"/>
      <c r="Z38" s="895"/>
      <c r="AA38" s="897"/>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8" t="str">
        <f>'Cover Sheet'!C3</f>
        <v>Radio 3 Folk Festival</v>
      </c>
      <c r="E1" s="909"/>
      <c r="F1" s="88"/>
      <c r="G1" s="52"/>
      <c r="H1" s="39"/>
    </row>
    <row r="2" spans="1:28" x14ac:dyDescent="0.25">
      <c r="A2" s="47"/>
      <c r="B2" s="47"/>
      <c r="C2" s="47"/>
      <c r="D2" s="47"/>
      <c r="E2" s="47"/>
      <c r="F2" s="89"/>
      <c r="G2" s="52"/>
      <c r="H2" s="39"/>
    </row>
    <row r="3" spans="1:28" x14ac:dyDescent="0.25">
      <c r="A3" s="47"/>
      <c r="B3" s="47"/>
      <c r="C3" s="48" t="s">
        <v>10</v>
      </c>
      <c r="D3" s="910" t="str">
        <f>'Cover Sheet'!C5</f>
        <v>C420</v>
      </c>
      <c r="E3" s="911"/>
      <c r="F3" s="88"/>
      <c r="G3" s="917"/>
      <c r="H3" s="917"/>
      <c r="I3" s="912"/>
      <c r="J3" s="912"/>
      <c r="K3" s="912"/>
      <c r="L3" s="912"/>
      <c r="M3" s="912"/>
      <c r="N3" s="912"/>
    </row>
    <row r="4" spans="1:28" x14ac:dyDescent="0.25">
      <c r="A4" s="47"/>
      <c r="B4" s="47"/>
      <c r="C4" s="48"/>
      <c r="D4" s="51"/>
      <c r="E4" s="51"/>
      <c r="F4" s="88"/>
      <c r="G4" s="52"/>
      <c r="H4" s="49"/>
      <c r="I4" s="53"/>
      <c r="J4" s="94"/>
      <c r="K4" s="43"/>
      <c r="L4" s="41"/>
      <c r="M4" s="53"/>
      <c r="N4" s="98"/>
    </row>
    <row r="5" spans="1:28" x14ac:dyDescent="0.25">
      <c r="A5" s="47"/>
      <c r="B5" s="47"/>
      <c r="C5" s="48"/>
      <c r="D5" s="913" t="str">
        <f>SUMMARY!O12</f>
        <v>Miscellaneous</v>
      </c>
      <c r="E5" s="914"/>
      <c r="F5" s="918" t="s">
        <v>27</v>
      </c>
      <c r="G5" s="919"/>
      <c r="H5" s="919"/>
      <c r="I5" s="919"/>
      <c r="J5" s="919"/>
      <c r="K5" s="919"/>
      <c r="L5" s="920"/>
      <c r="M5" s="42"/>
      <c r="N5" s="921" t="s">
        <v>28</v>
      </c>
      <c r="O5" s="922"/>
      <c r="P5" s="922"/>
      <c r="Q5" s="922"/>
      <c r="R5" s="922"/>
      <c r="S5" s="922"/>
      <c r="T5" s="923"/>
      <c r="U5" s="79"/>
      <c r="V5" s="892" t="s">
        <v>29</v>
      </c>
      <c r="W5" s="893"/>
      <c r="X5" s="893"/>
      <c r="Y5" s="893"/>
      <c r="Z5" s="893"/>
      <c r="AA5" s="893"/>
      <c r="AB5" s="894"/>
    </row>
    <row r="6" spans="1:28" x14ac:dyDescent="0.25">
      <c r="A6" s="47"/>
      <c r="B6" s="47"/>
      <c r="C6" s="47"/>
      <c r="D6" s="47"/>
      <c r="E6" s="47"/>
      <c r="F6" s="898" t="s">
        <v>17</v>
      </c>
      <c r="G6" s="899"/>
      <c r="H6" s="899"/>
      <c r="I6" s="54"/>
      <c r="J6" s="900" t="s">
        <v>18</v>
      </c>
      <c r="K6" s="900"/>
      <c r="L6" s="901"/>
      <c r="M6" s="55"/>
      <c r="N6" s="898" t="s">
        <v>17</v>
      </c>
      <c r="O6" s="899"/>
      <c r="P6" s="899"/>
      <c r="R6" s="900" t="s">
        <v>18</v>
      </c>
      <c r="S6" s="900"/>
      <c r="T6" s="901"/>
      <c r="U6" s="79"/>
      <c r="V6" s="898" t="s">
        <v>17</v>
      </c>
      <c r="W6" s="899"/>
      <c r="X6" s="899"/>
      <c r="Y6" s="79"/>
      <c r="Z6" s="900" t="s">
        <v>18</v>
      </c>
      <c r="AA6" s="900"/>
      <c r="AB6" s="901"/>
    </row>
    <row r="7" spans="1:28" ht="32.25" customHeight="1" thickBot="1" x14ac:dyDescent="0.3">
      <c r="A7" s="56" t="s">
        <v>0</v>
      </c>
      <c r="B7" s="57"/>
      <c r="C7" s="915" t="s">
        <v>8</v>
      </c>
      <c r="D7" s="915"/>
      <c r="E7" s="91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6"/>
      <c r="D8" s="916"/>
      <c r="E8" s="91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6"/>
      <c r="D9" s="906"/>
      <c r="E9" s="906"/>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6"/>
      <c r="D10" s="906"/>
      <c r="E10" s="906"/>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6"/>
      <c r="D11" s="906"/>
      <c r="E11" s="906"/>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6"/>
      <c r="D12" s="906"/>
      <c r="E12" s="906"/>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6"/>
      <c r="D13" s="906"/>
      <c r="E13" s="906"/>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6"/>
      <c r="D14" s="906"/>
      <c r="E14" s="906"/>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6"/>
      <c r="D15" s="906"/>
      <c r="E15" s="906"/>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6"/>
      <c r="D16" s="906"/>
      <c r="E16" s="906"/>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6"/>
      <c r="D17" s="906"/>
      <c r="E17" s="906"/>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6"/>
      <c r="D18" s="906"/>
      <c r="E18" s="906"/>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6"/>
      <c r="D19" s="906"/>
      <c r="E19" s="906"/>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6"/>
      <c r="D20" s="906"/>
      <c r="E20" s="906"/>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6"/>
      <c r="D21" s="906"/>
      <c r="E21" s="906"/>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6"/>
      <c r="D22" s="906"/>
      <c r="E22" s="906"/>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6"/>
      <c r="D23" s="906"/>
      <c r="E23" s="906"/>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6"/>
      <c r="D24" s="906"/>
      <c r="E24" s="906"/>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6"/>
      <c r="D25" s="906"/>
      <c r="E25" s="906"/>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6"/>
      <c r="D26" s="906"/>
      <c r="E26" s="906"/>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6"/>
      <c r="D27" s="906"/>
      <c r="E27" s="906"/>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6"/>
      <c r="D28" s="906"/>
      <c r="E28" s="906"/>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6"/>
      <c r="D29" s="906"/>
      <c r="E29" s="906"/>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6"/>
      <c r="D30" s="906"/>
      <c r="E30" s="906"/>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6"/>
      <c r="D31" s="906"/>
      <c r="E31" s="906"/>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6"/>
      <c r="D32" s="906"/>
      <c r="E32" s="906"/>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7"/>
      <c r="D33" s="907"/>
      <c r="E33" s="907"/>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0" t="s">
        <v>26</v>
      </c>
      <c r="G34" s="891"/>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5" t="s">
        <v>32</v>
      </c>
      <c r="I38" s="895"/>
      <c r="J38" s="895"/>
      <c r="K38" s="896"/>
      <c r="L38" s="902">
        <f>SUM(L34-H34)</f>
        <v>0</v>
      </c>
      <c r="M38" s="903"/>
      <c r="P38" s="895" t="s">
        <v>33</v>
      </c>
      <c r="Q38" s="895"/>
      <c r="R38" s="895"/>
      <c r="S38" s="896"/>
      <c r="T38" s="904">
        <f>T34-P34</f>
        <v>0</v>
      </c>
      <c r="U38" s="905"/>
      <c r="X38" s="895" t="s">
        <v>34</v>
      </c>
      <c r="Y38" s="895"/>
      <c r="Z38" s="895"/>
      <c r="AA38" s="897"/>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5091</v>
      </c>
      <c r="C1" s="698"/>
      <c r="D1" s="698"/>
      <c r="E1" s="698" t="s">
        <v>5092</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4" sqref="C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5129</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2" t="str">
        <f>'Cover Sheet'!C3</f>
        <v>Radio 3 Folk Festival</v>
      </c>
      <c r="C1" s="823"/>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4" t="str">
        <f>'Cover Sheet'!C5</f>
        <v>C420</v>
      </c>
      <c r="C3" s="825"/>
      <c r="I3" s="11"/>
      <c r="J3" s="11"/>
      <c r="K3" s="11"/>
      <c r="L3" s="11"/>
      <c r="M3" s="11"/>
    </row>
    <row r="4" spans="1:25" x14ac:dyDescent="0.25">
      <c r="A4" s="9"/>
      <c r="B4" s="6"/>
      <c r="C4" s="6"/>
      <c r="I4" s="11"/>
      <c r="J4" s="11"/>
      <c r="K4" s="11"/>
      <c r="L4" s="11"/>
      <c r="M4" s="11"/>
    </row>
    <row r="5" spans="1:25" x14ac:dyDescent="0.25">
      <c r="A5" s="9"/>
      <c r="B5" s="826" t="s">
        <v>16</v>
      </c>
      <c r="C5" s="827"/>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8" t="s">
        <v>21</v>
      </c>
      <c r="E7" s="829"/>
      <c r="F7" s="829"/>
      <c r="G7" s="829"/>
      <c r="H7" s="830"/>
      <c r="I7" s="828" t="s">
        <v>22</v>
      </c>
      <c r="J7" s="829"/>
      <c r="K7" s="829"/>
      <c r="L7" s="829"/>
      <c r="M7" s="830"/>
      <c r="O7" s="25"/>
      <c r="R7" s="14"/>
      <c r="T7" s="14"/>
      <c r="V7" s="14"/>
    </row>
    <row r="8" spans="1:25" ht="15.75" thickBot="1" x14ac:dyDescent="0.3">
      <c r="A8" s="832" t="s">
        <v>17</v>
      </c>
      <c r="B8" s="832"/>
      <c r="C8" s="832"/>
      <c r="D8" s="26" t="s">
        <v>7</v>
      </c>
      <c r="E8" s="27"/>
      <c r="F8" s="27" t="s">
        <v>6</v>
      </c>
      <c r="G8" s="27"/>
      <c r="H8" s="28" t="s">
        <v>5</v>
      </c>
      <c r="I8" s="26" t="s">
        <v>7</v>
      </c>
      <c r="J8" s="27"/>
      <c r="K8" s="27" t="s">
        <v>6</v>
      </c>
      <c r="L8" s="27"/>
      <c r="M8" s="28" t="s">
        <v>5</v>
      </c>
      <c r="N8" s="284"/>
      <c r="O8" s="831" t="s">
        <v>18</v>
      </c>
      <c r="P8" s="832"/>
      <c r="Q8" s="832"/>
      <c r="R8" s="26" t="s">
        <v>7</v>
      </c>
      <c r="S8" s="27"/>
      <c r="T8" s="26" t="s">
        <v>6</v>
      </c>
      <c r="U8" s="27"/>
      <c r="V8" s="26" t="s">
        <v>5</v>
      </c>
    </row>
    <row r="9" spans="1:25" s="5" customFormat="1" ht="22.5" customHeight="1" thickBot="1" x14ac:dyDescent="0.3">
      <c r="A9" s="833"/>
      <c r="B9" s="833"/>
      <c r="C9" s="833"/>
      <c r="N9" s="29"/>
      <c r="O9" s="820"/>
      <c r="P9" s="821"/>
      <c r="Q9" s="821"/>
      <c r="R9" s="30"/>
      <c r="S9" s="31"/>
      <c r="T9" s="30"/>
      <c r="U9" s="31"/>
      <c r="V9" s="30"/>
      <c r="W9" s="3"/>
      <c r="X9" s="3"/>
      <c r="Y9" s="3"/>
    </row>
    <row r="10" spans="1:25" s="5" customFormat="1" ht="22.5" customHeight="1" x14ac:dyDescent="0.25">
      <c r="A10" s="807" t="s">
        <v>302</v>
      </c>
      <c r="B10" s="808"/>
      <c r="C10" s="809"/>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0"/>
      <c r="P10" s="811"/>
      <c r="Q10" s="811"/>
      <c r="R10" s="285"/>
      <c r="S10" s="286"/>
      <c r="T10" s="285"/>
      <c r="U10" s="286"/>
      <c r="V10" s="285"/>
      <c r="W10" s="3"/>
      <c r="X10" s="3"/>
      <c r="Y10" s="3"/>
    </row>
    <row r="11" spans="1:25" s="5" customFormat="1" ht="22.5" customHeight="1" x14ac:dyDescent="0.25">
      <c r="A11" s="816" t="s">
        <v>68</v>
      </c>
      <c r="B11" s="816"/>
      <c r="C11" s="81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0" t="s">
        <v>20</v>
      </c>
      <c r="P11" s="811"/>
      <c r="Q11" s="811"/>
      <c r="R11" s="285">
        <f>Merchandise!L38</f>
        <v>0</v>
      </c>
      <c r="S11" s="286"/>
      <c r="T11" s="285">
        <f>Merchandise!T38</f>
        <v>0</v>
      </c>
      <c r="U11" s="286"/>
      <c r="V11" s="285">
        <f>Merchandise!AB38</f>
        <v>0</v>
      </c>
      <c r="W11" s="3"/>
      <c r="X11" s="3"/>
      <c r="Y11" s="3"/>
    </row>
    <row r="12" spans="1:25" s="5" customFormat="1" ht="22.5" customHeight="1" x14ac:dyDescent="0.25">
      <c r="A12" s="816" t="s">
        <v>69</v>
      </c>
      <c r="B12" s="816"/>
      <c r="C12" s="81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0" t="s">
        <v>19</v>
      </c>
      <c r="P12" s="811"/>
      <c r="Q12" s="811"/>
      <c r="R12" s="285">
        <f>' Income Miscellaneous'!L38</f>
        <v>0</v>
      </c>
      <c r="S12" s="286"/>
      <c r="T12" s="285">
        <f>' Income Miscellaneous'!T38</f>
        <v>0</v>
      </c>
      <c r="U12" s="286"/>
      <c r="V12" s="285">
        <f>' Income Miscellaneous'!AB38</f>
        <v>0</v>
      </c>
      <c r="W12" s="3"/>
      <c r="X12" s="3"/>
      <c r="Y12" s="3"/>
    </row>
    <row r="13" spans="1:25" s="5" customFormat="1" ht="22.5" customHeight="1" x14ac:dyDescent="0.25">
      <c r="A13" s="816" t="s">
        <v>70</v>
      </c>
      <c r="B13" s="816"/>
      <c r="C13" s="81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0" t="s">
        <v>5037</v>
      </c>
      <c r="P13" s="811"/>
      <c r="Q13" s="811"/>
      <c r="R13" s="285">
        <f>+Ticketing!S45</f>
        <v>0</v>
      </c>
      <c r="S13" s="286"/>
      <c r="T13" s="285">
        <f>+R13</f>
        <v>0</v>
      </c>
      <c r="U13" s="286"/>
      <c r="V13" s="285">
        <f>' Income Miscellaneous'!AB39</f>
        <v>0</v>
      </c>
      <c r="W13" s="3"/>
      <c r="X13" s="3"/>
      <c r="Y13" s="3"/>
    </row>
    <row r="14" spans="1:25" s="5" customFormat="1" ht="22.5" customHeight="1" x14ac:dyDescent="0.25">
      <c r="A14" s="817" t="s">
        <v>71</v>
      </c>
      <c r="B14" s="818"/>
      <c r="C14" s="819"/>
      <c r="D14" s="285">
        <f>Performers!E63</f>
        <v>0</v>
      </c>
      <c r="E14" s="286"/>
      <c r="F14" s="288">
        <f>Performers!G63</f>
        <v>0</v>
      </c>
      <c r="G14" s="286"/>
      <c r="H14" s="290">
        <f>Performers!H63</f>
        <v>0</v>
      </c>
      <c r="I14" s="285">
        <f>Performers!I63</f>
        <v>0</v>
      </c>
      <c r="J14" s="286"/>
      <c r="K14" s="288">
        <f>Performers!K63</f>
        <v>0</v>
      </c>
      <c r="L14" s="286"/>
      <c r="M14" s="291">
        <f>Performers!L63</f>
        <v>0</v>
      </c>
      <c r="N14" s="284"/>
      <c r="O14" s="814"/>
      <c r="P14" s="815"/>
      <c r="Q14" s="815"/>
      <c r="R14" s="285"/>
      <c r="S14" s="286"/>
      <c r="T14" s="285"/>
      <c r="U14" s="286"/>
      <c r="V14" s="285"/>
      <c r="W14" s="3"/>
      <c r="X14" s="3"/>
      <c r="Y14" s="3"/>
    </row>
    <row r="15" spans="1:25" s="5" customFormat="1" ht="22.5" customHeight="1" x14ac:dyDescent="0.25">
      <c r="A15" s="816" t="s">
        <v>72</v>
      </c>
      <c r="B15" s="816"/>
      <c r="C15" s="81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4"/>
      <c r="P15" s="815"/>
      <c r="Q15" s="815"/>
      <c r="R15" s="285"/>
      <c r="S15" s="286"/>
      <c r="T15" s="285"/>
      <c r="U15" s="286"/>
      <c r="V15" s="285"/>
      <c r="W15" s="3"/>
      <c r="X15" s="3"/>
      <c r="Y15" s="3"/>
    </row>
    <row r="16" spans="1:25" s="5" customFormat="1" ht="22.5" customHeight="1" x14ac:dyDescent="0.25">
      <c r="A16" s="816" t="s">
        <v>73</v>
      </c>
      <c r="B16" s="816"/>
      <c r="C16" s="81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4"/>
      <c r="P16" s="815"/>
      <c r="Q16" s="815"/>
      <c r="R16" s="285"/>
      <c r="S16" s="286"/>
      <c r="T16" s="285"/>
      <c r="U16" s="286"/>
      <c r="V16" s="285"/>
      <c r="W16" s="3"/>
      <c r="X16" s="3"/>
      <c r="Y16" s="3"/>
    </row>
    <row r="17" spans="1:25" s="5" customFormat="1" ht="22.5" customHeight="1" x14ac:dyDescent="0.25">
      <c r="A17" s="816" t="s">
        <v>74</v>
      </c>
      <c r="B17" s="816"/>
      <c r="C17" s="81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6" t="s">
        <v>75</v>
      </c>
      <c r="B18" s="816"/>
      <c r="C18" s="81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7" t="s">
        <v>76</v>
      </c>
      <c r="B19" s="818"/>
      <c r="C19" s="81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7" t="s">
        <v>77</v>
      </c>
      <c r="B20" s="818"/>
      <c r="C20" s="81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7" t="s">
        <v>78</v>
      </c>
      <c r="B21" s="818"/>
      <c r="C21" s="81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6" t="s">
        <v>79</v>
      </c>
      <c r="B22" s="816"/>
      <c r="C22" s="81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6" t="s">
        <v>80</v>
      </c>
      <c r="B23" s="816"/>
      <c r="C23" s="81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6" t="s">
        <v>81</v>
      </c>
      <c r="B24" s="816"/>
      <c r="C24" s="81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4"/>
      <c r="B25" s="835"/>
      <c r="C25" s="836"/>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4"/>
      <c r="B26" s="835"/>
      <c r="C26" s="836"/>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4"/>
      <c r="B27" s="835"/>
      <c r="C27" s="836"/>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9"/>
      <c r="B28" s="839"/>
      <c r="C28" s="839"/>
      <c r="D28" s="294"/>
      <c r="E28" s="295"/>
      <c r="F28" s="294"/>
      <c r="G28" s="295"/>
      <c r="H28" s="296"/>
      <c r="I28" s="297"/>
      <c r="J28" s="295"/>
      <c r="K28" s="294"/>
      <c r="L28" s="295"/>
      <c r="M28" s="298"/>
      <c r="N28" s="299"/>
      <c r="O28" s="812"/>
      <c r="P28" s="813"/>
      <c r="Q28" s="813"/>
      <c r="R28" s="294"/>
      <c r="S28" s="295"/>
      <c r="T28" s="294"/>
      <c r="U28" s="295"/>
      <c r="V28" s="294"/>
    </row>
    <row r="29" spans="1:25" s="3" customFormat="1" ht="22.35" customHeight="1" thickBot="1" x14ac:dyDescent="0.3">
      <c r="A29" s="837" t="s">
        <v>23</v>
      </c>
      <c r="B29" s="837"/>
      <c r="C29" s="838"/>
      <c r="D29" s="300">
        <f>SUM(D11:D28)</f>
        <v>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5" t="s">
        <v>51</v>
      </c>
      <c r="B31" s="805"/>
      <c r="C31" s="805"/>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5" t="s">
        <v>65</v>
      </c>
      <c r="B33" s="805"/>
      <c r="C33" s="806"/>
      <c r="D33" s="300">
        <f>D29+D31</f>
        <v>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5" t="s">
        <v>64</v>
      </c>
      <c r="B35" s="805"/>
      <c r="C35" s="806"/>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5" t="s">
        <v>5084</v>
      </c>
      <c r="B37" s="805"/>
      <c r="C37" s="806"/>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5" t="s">
        <v>66</v>
      </c>
      <c r="B39" s="805"/>
      <c r="C39" s="806"/>
      <c r="D39" s="300">
        <f>+D35+D33+D37</f>
        <v>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qbA+WmwA/itt0cSelT0UZze4DdDwpaf/P4yLOy/84a1x9JVLC1j4KSrthUbzxLKrkKQVXYt9cAOzm9rz6Yog5g==" saltValue="fQHSISvNe3oNbiVSv7h4FA=="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2" t="str">
        <f>'Cover Sheet'!C3</f>
        <v>Radio 3 Folk Festival</v>
      </c>
      <c r="C1" s="823"/>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4" t="str">
        <f>'Cover Sheet'!C5</f>
        <v>C420</v>
      </c>
      <c r="C3" s="825"/>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6" t="s">
        <v>41</v>
      </c>
      <c r="C5" s="841"/>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9">
        <v>2016</v>
      </c>
      <c r="F6" s="846"/>
      <c r="G6" s="846"/>
      <c r="H6" s="846"/>
      <c r="I6" s="846"/>
      <c r="J6" s="846"/>
      <c r="K6" s="846"/>
      <c r="L6" s="846"/>
      <c r="M6" s="846"/>
      <c r="N6" s="846"/>
      <c r="O6" s="846"/>
      <c r="P6" s="846"/>
      <c r="Q6" s="846"/>
      <c r="R6" s="846"/>
      <c r="S6" s="847"/>
      <c r="T6" s="846"/>
      <c r="U6" s="846"/>
      <c r="V6" s="846"/>
      <c r="W6" s="846"/>
      <c r="X6" s="846"/>
      <c r="Y6" s="846"/>
      <c r="Z6" s="846"/>
      <c r="AA6" s="846"/>
      <c r="AB6" s="846"/>
      <c r="AC6" s="846"/>
      <c r="AD6" s="846"/>
      <c r="AE6" s="847"/>
      <c r="AF6" s="844"/>
      <c r="AG6" s="844"/>
      <c r="AH6" s="844"/>
      <c r="AI6" s="844"/>
      <c r="AJ6" s="844"/>
      <c r="AK6" s="845"/>
      <c r="AL6" s="190"/>
    </row>
    <row r="7" spans="1:39" x14ac:dyDescent="0.25">
      <c r="A7" s="842" t="s">
        <v>60</v>
      </c>
      <c r="B7" s="842"/>
      <c r="C7" s="843"/>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50"/>
      <c r="B8" s="840"/>
      <c r="C8" s="851"/>
      <c r="D8" s="182"/>
      <c r="AL8" s="188"/>
      <c r="AM8" s="3"/>
    </row>
    <row r="9" spans="1:39" s="5" customFormat="1" ht="22.5" customHeight="1" x14ac:dyDescent="0.25">
      <c r="A9" s="840" t="str">
        <f>+SUMMARY!A10</f>
        <v>ZK100 - Programme &amp; Delivery</v>
      </c>
      <c r="B9" s="840"/>
      <c r="C9" s="840"/>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40" t="str">
        <f>SUMMARY!A11</f>
        <v>ZK101 - Commissioning &amp; Fees</v>
      </c>
      <c r="B10" s="840"/>
      <c r="C10" s="840"/>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40" t="str">
        <f>SUMMARY!A12</f>
        <v>ZK102 - Development and R&amp;D</v>
      </c>
      <c r="B11" s="840"/>
      <c r="C11" s="840"/>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40" t="str">
        <f>SUMMARY!A13</f>
        <v>ZK103 - Creative &amp; Production teams and Consultants</v>
      </c>
      <c r="B12" s="840"/>
      <c r="C12" s="840"/>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40" t="str">
        <f>SUMMARY!A14</f>
        <v>ZK104 - Performers</v>
      </c>
      <c r="B13" s="840"/>
      <c r="C13" s="840"/>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40" t="str">
        <f>SUMMARY!A15</f>
        <v>ZK105 - Rehearsal Costs</v>
      </c>
      <c r="B14" s="840"/>
      <c r="C14" s="840"/>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40" t="str">
        <f>SUMMARY!A16</f>
        <v>ZK106 - Technical and Production</v>
      </c>
      <c r="B15" s="840"/>
      <c r="C15" s="840"/>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40" t="str">
        <f>SUMMARY!A17</f>
        <v>ZK107 - Venue &amp; Logistics</v>
      </c>
      <c r="B16" s="840"/>
      <c r="C16" s="840"/>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40" t="str">
        <f>SUMMARY!A18</f>
        <v xml:space="preserve">ZK108 - Programme Legal &amp; Documentation </v>
      </c>
      <c r="B17" s="840"/>
      <c r="C17" s="840"/>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40" t="str">
        <f>SUMMARY!A19</f>
        <v>ZK109 - Programme Marketing, Digital &amp; Comms</v>
      </c>
      <c r="B18" s="840"/>
      <c r="C18" s="840"/>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40" t="str">
        <f>SUMMARY!A20</f>
        <v>ZK110 - Programme Education &amp; Community Engagement</v>
      </c>
      <c r="B19" s="840"/>
      <c r="C19" s="840"/>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40" t="str">
        <f>SUMMARY!A21</f>
        <v>ZK111 - Programme Volunteering</v>
      </c>
      <c r="B20" s="840"/>
      <c r="C20" s="840"/>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40" t="str">
        <f>SUMMARY!A22</f>
        <v>ZK112 - Artist &amp; Guest Liaison</v>
      </c>
      <c r="B21" s="840"/>
      <c r="C21" s="840"/>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40" t="str">
        <f>SUMMARY!A23</f>
        <v>ZK113 - Running Costs</v>
      </c>
      <c r="B22" s="840"/>
      <c r="C22" s="840"/>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40" t="str">
        <f>SUMMARY!A24</f>
        <v>ZK114 - Admin &amp; Miscellaneous</v>
      </c>
      <c r="B23" s="840"/>
      <c r="C23" s="840"/>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40" t="str">
        <f>+Ticketing!D5</f>
        <v>Ticketing</v>
      </c>
      <c r="B24" s="840"/>
      <c r="C24" s="840"/>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f>-Ticketing!T39</f>
        <v>0</v>
      </c>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40">
        <f>SUMMARY!A26</f>
        <v>0</v>
      </c>
      <c r="B25" s="840"/>
      <c r="C25" s="840"/>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40"/>
      <c r="B26" s="840"/>
      <c r="C26" s="840"/>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8"/>
      <c r="B36" s="848"/>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8"/>
      <c r="B38" s="848"/>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8"/>
      <c r="B40" s="848"/>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WFb5HtwDEFJ/pxK8XJ7hUZCYqUwZKe+PIuIIqx6kiEcabEPsnnKfaCVuH3vcNgG9zzmMMXjkKp9YxyFffaa2+g==" saltValue="X2C5pSNEnBjUQOCbT7Mp/Q=="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IF(G65&gt;E65,"Budget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IF(AY65&lt;0,"Actual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ZK100.K116.C420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ZK100.K116.C420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ZK100.K116.C420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ZK100.K208.C420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ZK100.K208.C420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ZK100.K209.C420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ZK100.K209.C420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ZK100.K210.C420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ZK100.K210.C420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ZK100.K211.C420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ZK100.K211.C420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ZK100.K212.C420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ZK100.K212.C420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ZK100.K213.C420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ZK100.K213.C420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ZK100.K214.C420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ZK100.K214.C420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ZK100.K215.C420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ZK100.K215.C420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ZK100.K216.C420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ZK100.K216.C420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ZK100.K217.C420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ZK100.K217.C420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ZK100.K218.C420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ZK100.K218.C420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ZK100.K219.C420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ZK100.K219.C420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ZK100.K200.C420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ZK100.K200.C420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2"/>
      <c r="F66" s="852"/>
      <c r="G66" s="852"/>
      <c r="H66" s="852"/>
      <c r="I66" s="853"/>
      <c r="J66" s="854"/>
      <c r="K66" s="854"/>
      <c r="L66" s="854"/>
      <c r="M66" s="855"/>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D339" sqref="D339"/>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Radio 3 Folk Festival</v>
      </c>
      <c r="E1" s="334"/>
      <c r="F1" s="333"/>
      <c r="M1" s="697" t="s">
        <v>5086</v>
      </c>
      <c r="N1" s="697"/>
      <c r="O1" s="697"/>
      <c r="P1" s="697"/>
      <c r="Q1" s="697"/>
      <c r="R1" s="697"/>
    </row>
    <row r="2" spans="1:18" x14ac:dyDescent="0.25">
      <c r="A2" s="8"/>
      <c r="B2" s="8"/>
      <c r="C2" s="8"/>
      <c r="D2" s="149"/>
      <c r="E2" s="149"/>
      <c r="F2" s="212"/>
      <c r="M2" s="697" t="s">
        <v>5087</v>
      </c>
      <c r="N2" s="697"/>
      <c r="O2" s="697"/>
      <c r="P2" s="697"/>
      <c r="Q2" s="697"/>
      <c r="R2" s="697"/>
    </row>
    <row r="3" spans="1:18" x14ac:dyDescent="0.25">
      <c r="A3" s="8"/>
      <c r="B3" s="8"/>
      <c r="C3" s="9" t="s">
        <v>10</v>
      </c>
      <c r="D3" s="148" t="str">
        <f>+'Cover Sheet'!C5</f>
        <v>C420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5085</v>
      </c>
      <c r="C7" s="710" t="s">
        <v>8</v>
      </c>
      <c r="D7" s="710" t="s">
        <v>35</v>
      </c>
      <c r="E7" s="711" t="s">
        <v>7</v>
      </c>
      <c r="F7" s="712" t="s">
        <v>287</v>
      </c>
      <c r="G7" s="712" t="s">
        <v>288</v>
      </c>
      <c r="H7" s="712" t="s">
        <v>5093</v>
      </c>
      <c r="I7" s="712" t="s">
        <v>5088</v>
      </c>
      <c r="J7" s="713" t="s">
        <v>5089</v>
      </c>
      <c r="P7" s="140" t="s">
        <v>5090</v>
      </c>
    </row>
    <row r="8" spans="1:18" hidden="1" x14ac:dyDescent="0.25">
      <c r="A8" s="714"/>
      <c r="B8" s="715" t="s">
        <v>303</v>
      </c>
      <c r="C8" s="716" t="s">
        <v>5095</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ZK101.K207.C420</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ZK101.K207.C420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ZK101.K208.C420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ZK101.K208.C420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ZK101.K209.C420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ZK101.K209.C420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ZK101.K210.C420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ZK101.K210.C420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ZK101.K211.C420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ZK101.K211.C420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ZK101.K212.C420</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ZK101.K212.C420</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ZK101.K213.C420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ZK101.K213.C420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ZK101.K214.C420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ZK101.K214.C420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ZK101.K215.C420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ZK101.K215.C420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ZK101.K216.C420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ZK101.K216.C420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ZK101.K217.C420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ZK101.K217.C420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ZK101.K218.C420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ZK101.K218.C420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ZK101.K219.C420</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ZK101.K219.C420</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25">
      <c r="A63" s="714" t="s">
        <v>108</v>
      </c>
      <c r="B63" s="715" t="str">
        <f>+'Development R&amp;D'!B8</f>
        <v>ZK102.K201.C420</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hidden="1"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ZK102.K201.C420</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25">
      <c r="A86" s="714" t="s">
        <v>112</v>
      </c>
      <c r="B86" s="715" t="str">
        <f>+'Development R&amp;D'!B31</f>
        <v>ZK102.K115.C420</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ZK102.K115.C420</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25">
      <c r="A91" s="714" t="s">
        <v>110</v>
      </c>
      <c r="B91" s="715" t="str">
        <f>+'Development R&amp;D'!B36</f>
        <v>ZK102.K116.C420</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ZK102.K116.C420</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ZK102.K202.C420</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ZK102.K202.C420</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ZK102.K203.C420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ZK102.K203.C420</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25">
      <c r="A106" s="714" t="s">
        <v>317</v>
      </c>
      <c r="B106" s="715" t="str">
        <f>+'Development R&amp;D'!B51</f>
        <v>ZK102.K117.C420</v>
      </c>
      <c r="C106" s="716" t="s">
        <v>5094</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ZK102.K117.C420</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25">
      <c r="A110" s="722" t="s">
        <v>118</v>
      </c>
      <c r="B110" s="715" t="str">
        <f>+'Creative &amp; Production'!B8</f>
        <v>ZK103.K161.C420</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ZK103.K161.C420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25">
      <c r="A128" s="722" t="s">
        <v>120</v>
      </c>
      <c r="B128" s="715" t="str">
        <f>+'Creative &amp; Production'!B26</f>
        <v>ZK103.K223.C420</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ZK103.K223.C420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ZK103.K224.C420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ZK103.K224.C420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ZK103.K225.C420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ZK103.K225.C420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ZK103.K226.C420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ZK103.K226.C420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25">
      <c r="A172" s="722" t="s">
        <v>128</v>
      </c>
      <c r="B172" s="715" t="str">
        <f>+'Creative &amp; Production'!B70</f>
        <v>ZK103.K227.C420</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ZK103.K227.C420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ZK104.K231.C420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ZK104.K231.C420</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25">
      <c r="A188" s="722" t="s">
        <v>132</v>
      </c>
      <c r="B188" s="715" t="str">
        <f>+Performers!B17</f>
        <v>ZK104.K232.C420</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ZK104.K232.C420</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ZK104.K233.C420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ZK104.K233.C420</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25">
      <c r="A203" s="722" t="s">
        <v>136</v>
      </c>
      <c r="B203" s="715" t="str">
        <f>+'Rehearsal Costs'!B8</f>
        <v>ZK105.K237.C420</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ZK105.K237.C420</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25">
      <c r="A219" s="722" t="s">
        <v>138</v>
      </c>
      <c r="B219" s="715" t="str">
        <f>+'Rehearsal Costs'!B24</f>
        <v>ZK105.K238.C420</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ZK105.K238.C420</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25">
      <c r="A228" s="722" t="s">
        <v>140</v>
      </c>
      <c r="B228" s="715" t="str">
        <f>+'Rehearsal Costs'!B33</f>
        <v>ZK105.K239.C420</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ZK105.K239.C420</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25">
      <c r="A233" s="722" t="s">
        <v>142</v>
      </c>
      <c r="B233" s="715" t="str">
        <f>+'Rehearsal Costs'!B38</f>
        <v>ZK105.K240.C420</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ZK105.K240.C420</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ZK105.K240.C420</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25">
      <c r="A237" s="722" t="s">
        <v>144</v>
      </c>
      <c r="B237" s="715" t="str">
        <f>+'Technical &amp; Production'!B8</f>
        <v>ZK106.K244.C420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ZK106.K244.C420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ZK106.K245.C420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ZK106.K245.C420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ZK106.K246.C420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ZK106.K246.C420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ZK106.K247.C420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ZK106.K247.C420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ZK106.K247.C420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ZK106.K128.C420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ZK106.K128.C420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ZK106.K248.C420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ZK106.K248.C420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ZK106.K249.C420</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ZK106.K249.C420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ZK106.K249.C420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ZK106.K250.C420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ZK106.K250.C420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ZK106.K251.C420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ZK106.K251.C420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ZK106.K252.C420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ZK106.K252.C420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25">
      <c r="A334" s="722" t="s">
        <v>163</v>
      </c>
      <c r="B334" s="715" t="str">
        <f>+'Technical &amp; Production'!B105</f>
        <v>ZK106.K253.C420</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25">
      <c r="A335" s="699"/>
      <c r="B335" s="700" t="str">
        <f>+B334</f>
        <v>ZK106.K253.C420</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25">
      <c r="A337" s="722" t="s">
        <v>165</v>
      </c>
      <c r="B337" s="715" t="str">
        <f>+Venue_Logistics!B8</f>
        <v>ZK107.K136.C420</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t="str">
        <f>+Venue_Logistics!C9</f>
        <v xml:space="preserve">Hull Truck Hire </v>
      </c>
      <c r="D338" s="724" t="str">
        <f>+Venue_Logistics!D9</f>
        <v>ACTUAL COST TBC</v>
      </c>
      <c r="E338" s="738">
        <f>+Venue_Logistics!G9</f>
        <v>6000</v>
      </c>
      <c r="F338" s="720"/>
      <c r="G338" s="720"/>
      <c r="H338" s="720"/>
      <c r="I338" s="720"/>
      <c r="J338" s="728">
        <f t="shared" ref="J338:J353" si="23">+E338-F338-G338-I338</f>
        <v>6000</v>
      </c>
      <c r="P338" s="698">
        <f t="shared" si="17"/>
        <v>0</v>
      </c>
    </row>
    <row r="339" spans="1:16" x14ac:dyDescent="0.25">
      <c r="A339" s="699"/>
      <c r="B339" s="700"/>
      <c r="C339" s="724">
        <f>+Venue_Logistics!C10</f>
        <v>0</v>
      </c>
      <c r="D339" s="724" t="str">
        <f>+Venue_Logistics!D10</f>
        <v>Handed over to Truck</v>
      </c>
      <c r="E339" s="738">
        <f>+Venue_Logistics!G10</f>
        <v>-6000</v>
      </c>
      <c r="F339" s="720"/>
      <c r="G339" s="720"/>
      <c r="H339" s="720"/>
      <c r="I339" s="720"/>
      <c r="J339" s="728">
        <f t="shared" si="23"/>
        <v>-6000</v>
      </c>
      <c r="P339" s="698">
        <f t="shared" si="17"/>
        <v>0</v>
      </c>
    </row>
    <row r="340" spans="1:16" hidden="1"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25">
      <c r="A353" s="699"/>
      <c r="B353" s="700" t="str">
        <f>+B337</f>
        <v>ZK107.K136.C420</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25">
      <c r="A355" s="722" t="s">
        <v>167</v>
      </c>
      <c r="B355" s="715" t="str">
        <f>+Venue_Logistics!B26</f>
        <v>ZK107.K257.C420</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25">
      <c r="A357" s="699"/>
      <c r="B357" s="700" t="str">
        <f>+B355</f>
        <v>ZK107.K257.C420</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25">
      <c r="A359" s="722" t="s">
        <v>169</v>
      </c>
      <c r="B359" s="715" t="str">
        <f>+Venue_Logistics!B30</f>
        <v>ZK107.K258.C420</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25">
      <c r="A369" s="699"/>
      <c r="B369" s="700" t="str">
        <f>+B359</f>
        <v>ZK107.K258.C420</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25">
      <c r="A371" s="722" t="s">
        <v>171</v>
      </c>
      <c r="B371" s="715" t="str">
        <f>+Venue_Logistics!B42</f>
        <v>ZK107.K259.C420</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25">
      <c r="A374" s="703"/>
      <c r="B374" s="704" t="str">
        <f>+B371</f>
        <v>ZK107.K259.C420</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25">
      <c r="A376" s="722" t="s">
        <v>173</v>
      </c>
      <c r="B376" s="715" t="str">
        <f>+Venue_Logistics!B47</f>
        <v>ZK107.K260.C420</v>
      </c>
      <c r="C376" s="716" t="s">
        <v>174</v>
      </c>
      <c r="D376" s="716"/>
      <c r="E376" s="717">
        <f>SUM(E377:E382)</f>
        <v>0</v>
      </c>
      <c r="F376" s="718"/>
      <c r="G376" s="718"/>
      <c r="H376" s="718">
        <f>+E376-F376-G376</f>
        <v>0</v>
      </c>
      <c r="I376" s="718"/>
      <c r="J376" s="719">
        <f>+H376-I376</f>
        <v>0</v>
      </c>
      <c r="P376" s="698">
        <f t="shared" si="24"/>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25">
      <c r="A381" s="703"/>
      <c r="B381" s="704" t="str">
        <f>+B376</f>
        <v>ZK107.K260.C420</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25">
      <c r="A383" s="722" t="s">
        <v>175</v>
      </c>
      <c r="B383" s="715" t="str">
        <f>+Venue_Logistics!B54</f>
        <v>ZK107.K261.C420</v>
      </c>
      <c r="C383" s="716" t="s">
        <v>176</v>
      </c>
      <c r="D383" s="716"/>
      <c r="E383" s="717">
        <f>SUM(E384:E392)</f>
        <v>0</v>
      </c>
      <c r="F383" s="718"/>
      <c r="G383" s="718"/>
      <c r="H383" s="718">
        <f>+E383-F383-G383</f>
        <v>0</v>
      </c>
      <c r="I383" s="718"/>
      <c r="J383" s="719">
        <f>+H383-I383</f>
        <v>0</v>
      </c>
      <c r="P383" s="698">
        <f t="shared" si="24"/>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25">
      <c r="A391" s="699"/>
      <c r="B391" s="700" t="str">
        <f>+B383</f>
        <v>ZK107.K261.C420</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25">
      <c r="A393" s="722" t="s">
        <v>178</v>
      </c>
      <c r="B393" s="715" t="str">
        <f>+Venue_Logistics!B64</f>
        <v>ZK107.K145.C420</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25">
      <c r="A397" s="699"/>
      <c r="B397" s="700" t="str">
        <f>+B393</f>
        <v>ZK107.K145.C420</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25">
      <c r="A399" s="722" t="s">
        <v>180</v>
      </c>
      <c r="B399" s="715" t="str">
        <f>+Venue_Logistics!B70</f>
        <v>ZK107.K137.C420</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25">
      <c r="A400" s="699"/>
      <c r="B400" s="700" t="str">
        <f>+B399</f>
        <v>ZK107.K137.C420</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25">
      <c r="A402" s="722" t="s">
        <v>182</v>
      </c>
      <c r="B402" s="715" t="str">
        <f>+Venue_Logistics!B73</f>
        <v>ZK107.K265.C420</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25">
      <c r="A407" s="699"/>
      <c r="B407" s="700" t="str">
        <f>+B402</f>
        <v>ZK107.K265.C420</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25">
      <c r="A409" s="722" t="s">
        <v>184</v>
      </c>
      <c r="B409" s="715" t="str">
        <f>+'Legal &amp; Documentation'!B8</f>
        <v>ZK108.K162.C420</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25">
      <c r="A422" s="699"/>
      <c r="B422" s="700" t="str">
        <f>+B409</f>
        <v>ZK108.K162.C420</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25">
      <c r="A424" s="722" t="s">
        <v>186</v>
      </c>
      <c r="B424" s="715" t="str">
        <f>+'Legal &amp; Documentation'!B23</f>
        <v>ZK108.K266.C420</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25">
      <c r="A429" s="699"/>
      <c r="B429" s="700" t="str">
        <f>+B424</f>
        <v>ZK108.K266.C420</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25">
      <c r="A431" s="722" t="s">
        <v>188</v>
      </c>
      <c r="B431" s="715" t="str">
        <f>+'Marketing Digital Comms'!B8</f>
        <v>ZK109.K270.C420</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25">
      <c r="A441" s="699"/>
      <c r="B441" s="700" t="str">
        <f>+B431</f>
        <v>ZK109.K270.C420</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25">
      <c r="A443" s="722" t="s">
        <v>190</v>
      </c>
      <c r="B443" s="715" t="str">
        <f>+'Marketing Digital Comms'!B20</f>
        <v>ZK109.K271.C420</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25">
      <c r="A448" s="699"/>
      <c r="B448" s="700" t="str">
        <f>+B443</f>
        <v>ZK109.K271.C420</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25">
      <c r="A450" s="722" t="s">
        <v>192</v>
      </c>
      <c r="B450" s="715" t="str">
        <f>+'Marketing Digital Comms'!B27</f>
        <v>ZK109.K138.C420</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t="str">
        <f>+'Marketing Digital Comms'!C28</f>
        <v>General marketing holding budget</v>
      </c>
      <c r="D451" s="724">
        <f>+'Marketing Digital Comms'!D28</f>
        <v>0</v>
      </c>
      <c r="E451" s="738">
        <f>+'Marketing Digital Comms'!G28</f>
        <v>1659</v>
      </c>
      <c r="F451" s="720"/>
      <c r="G451" s="720"/>
      <c r="H451" s="720"/>
      <c r="I451" s="720"/>
      <c r="J451" s="728">
        <f>+E451-F451-G451-I451</f>
        <v>1659</v>
      </c>
      <c r="P451" s="698">
        <f t="shared" si="28"/>
        <v>0</v>
      </c>
    </row>
    <row r="452" spans="1:16" x14ac:dyDescent="0.25">
      <c r="A452" s="703"/>
      <c r="B452" s="704"/>
      <c r="C452" s="724" t="str">
        <f>+'Marketing Digital Comms'!C29</f>
        <v>Tfr to Truck</v>
      </c>
      <c r="D452" s="724">
        <f>+'Marketing Digital Comms'!D29</f>
        <v>0</v>
      </c>
      <c r="E452" s="738">
        <f>+'Marketing Digital Comms'!G29</f>
        <v>-1659</v>
      </c>
      <c r="F452" s="727"/>
      <c r="G452" s="727"/>
      <c r="H452" s="727"/>
      <c r="I452" s="727"/>
      <c r="J452" s="728">
        <f>+E452-F452-G452-I452</f>
        <v>-1659</v>
      </c>
      <c r="P452" s="698">
        <f t="shared" si="28"/>
        <v>0</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25">
      <c r="A455" s="703"/>
      <c r="B455" s="704" t="str">
        <f>+B450</f>
        <v>ZK109.K138.C420</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25">
      <c r="A457" s="722" t="s">
        <v>194</v>
      </c>
      <c r="B457" s="715" t="str">
        <f>+'Marketing Digital Comms'!B34</f>
        <v>ZK109.K158.C420</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25">
      <c r="A459" s="703"/>
      <c r="B459" s="704" t="str">
        <f>+B457</f>
        <v>ZK109.K158.C420</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25">
      <c r="A461" s="722" t="s">
        <v>195</v>
      </c>
      <c r="B461" s="715" t="str">
        <f>+'Marketing Digital Comms'!B38</f>
        <v>ZK109.K159.C420</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25">
      <c r="A462" s="699"/>
      <c r="B462" s="700" t="str">
        <f>+B461</f>
        <v>ZK109.K159.C420</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25">
      <c r="A464" s="722" t="s">
        <v>198</v>
      </c>
      <c r="B464" s="715" t="str">
        <f>+'Marketing Digital Comms'!B41</f>
        <v>ZK109.K272.C420</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25">
      <c r="A465" s="703"/>
      <c r="B465" s="704" t="str">
        <f>+B464</f>
        <v>ZK109.K272.C420</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25">
      <c r="A467" s="722" t="s">
        <v>200</v>
      </c>
      <c r="B467" s="715" t="str">
        <f>+'Marketing Digital Comms'!B44</f>
        <v>ZK109.K273.C420</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25">
      <c r="A468" s="703"/>
      <c r="B468" s="704" t="str">
        <f>+B467</f>
        <v>ZK109.K273.C420</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25">
      <c r="A470" s="722" t="s">
        <v>202</v>
      </c>
      <c r="B470" s="715" t="str">
        <f>+'Marketing Digital Comms'!B47</f>
        <v>ZK109.K274.C420</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25">
      <c r="A471" s="703"/>
      <c r="B471" s="704" t="str">
        <f>+B470</f>
        <v>ZK109.K274.C420</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25">
      <c r="A473" s="722" t="s">
        <v>204</v>
      </c>
      <c r="B473" s="715" t="str">
        <f>+'Education &amp; Community'!B8</f>
        <v>ZK110.K278.C420</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25">
      <c r="A484" s="699"/>
      <c r="B484" s="700" t="str">
        <f>+B473</f>
        <v>ZK110.K278.C420</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25">
      <c r="A486" s="722" t="s">
        <v>206</v>
      </c>
      <c r="B486" s="715" t="str">
        <f>+'Education &amp; Community'!B21</f>
        <v>ZK110.K279.C420</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25">
      <c r="A489" s="699"/>
      <c r="B489" s="700" t="str">
        <f>+B486</f>
        <v>ZK110.K279.C420</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25">
      <c r="A491" s="722" t="s">
        <v>208</v>
      </c>
      <c r="B491" s="715" t="str">
        <f>+'Education &amp; Community'!B26</f>
        <v>ZK110.K280.C420</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25">
      <c r="A495" s="699"/>
      <c r="B495" s="700" t="str">
        <f>+B491</f>
        <v>ZK110.K280.C420</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25">
      <c r="A497" s="722" t="s">
        <v>210</v>
      </c>
      <c r="B497" s="715" t="str">
        <f>+'Education &amp; Community'!B32</f>
        <v>ZK110.K281.C420</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25">
      <c r="A502" s="703"/>
      <c r="B502" s="704" t="str">
        <f>+B497</f>
        <v>ZK110.K281.C420</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25">
      <c r="A504" s="722" t="s">
        <v>212</v>
      </c>
      <c r="B504" s="715" t="str">
        <f>+'Education &amp; Community'!B39</f>
        <v>ZK110.K282.C420</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25">
      <c r="A507" s="703"/>
      <c r="B507" s="704" t="str">
        <f>+B504</f>
        <v>ZK110.K282.C420</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25">
      <c r="A509" s="722" t="s">
        <v>214</v>
      </c>
      <c r="B509" s="715" t="str">
        <f>+Volunteering!B8</f>
        <v>ZK111.K129.C420</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25">
      <c r="A519" s="699"/>
      <c r="B519" s="700" t="str">
        <f>+B509</f>
        <v>ZK111.K129.C420</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25">
      <c r="A521" s="722" t="s">
        <v>148</v>
      </c>
      <c r="B521" s="715" t="str">
        <f>+Volunteering!B20</f>
        <v>ZK111.K246.C420</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25">
      <c r="A522" s="699"/>
      <c r="B522" s="700" t="str">
        <f>+B521</f>
        <v>ZK111.K246.C420</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25">
      <c r="A524" s="722" t="s">
        <v>215</v>
      </c>
      <c r="B524" s="715" t="str">
        <f>+Volunteering!B23</f>
        <v>ZK111.K106.C420</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25">
      <c r="A525" s="699"/>
      <c r="B525" s="700" t="str">
        <f>+B524</f>
        <v>ZK111.K106.C420</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25">
      <c r="A527" s="722" t="s">
        <v>217</v>
      </c>
      <c r="B527" s="715" t="str">
        <f>+Volunteering!B26</f>
        <v>ZK111.K283.C420</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25">
      <c r="A528" s="699"/>
      <c r="B528" s="700" t="str">
        <f>+B527</f>
        <v>ZK111.K283.C420</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25">
      <c r="A530" s="722" t="s">
        <v>219</v>
      </c>
      <c r="B530" s="715" t="str">
        <f>+Volunteering!B29</f>
        <v>ZK111.K105.C420</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25">
      <c r="A531" s="699"/>
      <c r="B531" s="700" t="str">
        <f>+B530</f>
        <v>ZK111.K105.C420</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25">
      <c r="A533" s="731" t="s">
        <v>221</v>
      </c>
      <c r="B533" s="715" t="str">
        <f>+'Artist &amp; Guest Liaison'!B8</f>
        <v>ZK112.K170.C420</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25">
      <c r="A546" s="699"/>
      <c r="B546" s="700" t="str">
        <f>+B533</f>
        <v>ZK112.K170.C420</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25">
      <c r="A548" s="722" t="s">
        <v>223</v>
      </c>
      <c r="B548" s="715" t="str">
        <f>+'Artist &amp; Guest Liaison'!B23</f>
        <v>ZK112.K287.C420</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25">
      <c r="A549" s="699"/>
      <c r="B549" s="700" t="str">
        <f>+B548</f>
        <v>ZK112.K287.C420</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25">
      <c r="A555" s="699"/>
      <c r="B555" s="700" t="str">
        <f>+B548</f>
        <v>ZK112.K287.C420</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25">
      <c r="A557" s="722" t="s">
        <v>225</v>
      </c>
      <c r="B557" s="715" t="str">
        <f>+'Artist &amp; Guest Liaison'!B32</f>
        <v>ZK112.K288.C420</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25">
      <c r="A561" s="699"/>
      <c r="B561" s="700" t="str">
        <f>+B557</f>
        <v>ZK112.K288.C420</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25">
      <c r="A563" s="722" t="s">
        <v>227</v>
      </c>
      <c r="B563" s="715" t="str">
        <f>+'Artist &amp; Guest Liaison'!B38</f>
        <v>ZK112.K120.C420</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25">
      <c r="A567" s="699"/>
      <c r="B567" s="700" t="str">
        <f>+B563</f>
        <v>ZK112.K120.C420</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25">
      <c r="A569" s="722" t="s">
        <v>229</v>
      </c>
      <c r="B569" s="715" t="str">
        <f>+'Artist &amp; Guest Liaison'!B44</f>
        <v>ZK112.K289.C420</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25">
      <c r="A572" s="703"/>
      <c r="B572" s="704" t="str">
        <f>+B569</f>
        <v>ZK112.K289.C420</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25">
      <c r="A574" s="722" t="s">
        <v>231</v>
      </c>
      <c r="B574" s="715" t="str">
        <f>+'Running Costs'!B8</f>
        <v>ZK113.K293.C420</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25">
      <c r="A578" s="699"/>
      <c r="B578" s="700" t="str">
        <f>+B574</f>
        <v>ZK113.K293.C420</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25">
      <c r="A588" s="699"/>
      <c r="B588" s="700" t="str">
        <f>+B574</f>
        <v>ZK113.K293.C420</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25">
      <c r="A590" s="722" t="s">
        <v>233</v>
      </c>
      <c r="B590" s="715" t="str">
        <f>+'Running Costs'!B24</f>
        <v>ZK113.K294.C420</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25">
      <c r="A605" s="703"/>
      <c r="B605" s="704" t="str">
        <f>+B590</f>
        <v>ZK113.K294.C420</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25">
      <c r="A607" s="722" t="s">
        <v>235</v>
      </c>
      <c r="B607" s="715" t="str">
        <f>+'Running Costs'!B41</f>
        <v>ZK113.K295.C420</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25">
      <c r="A610" s="699"/>
      <c r="B610" s="700" t="str">
        <f>+B607</f>
        <v>ZK113.K295.C420</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25">
      <c r="A617" s="699"/>
      <c r="B617" s="700" t="str">
        <f>+B607</f>
        <v>ZK113.K295.C420</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25">
      <c r="A619" s="722" t="s">
        <v>237</v>
      </c>
      <c r="B619" s="715" t="str">
        <f>+'Admin &amp; Misc'!B8</f>
        <v>ZK114.K299.C420</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25">
      <c r="A635" s="699"/>
      <c r="B635" s="700" t="str">
        <f>+B619</f>
        <v>ZK114.K299.C420</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25">
      <c r="A637" s="722" t="s">
        <v>239</v>
      </c>
      <c r="B637" s="715" t="str">
        <f>+'Admin &amp; Misc'!B26</f>
        <v>ZK114.K130.C420</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25">
      <c r="A641" s="699"/>
      <c r="B641" s="700" t="str">
        <f>+B637</f>
        <v>ZK114.K130.C420</v>
      </c>
      <c r="C641" s="724">
        <f>+'Admin &amp; Misc'!C30</f>
        <v>0</v>
      </c>
      <c r="D641" s="724">
        <f>+'Admin &amp; Misc'!D30</f>
        <v>0</v>
      </c>
      <c r="E641" s="738">
        <f>+'Admin &amp; Misc'!G30</f>
        <v>0</v>
      </c>
      <c r="F641" s="727"/>
      <c r="G641" s="727"/>
      <c r="H641" s="727"/>
      <c r="I641" s="727"/>
      <c r="J641" s="728">
        <f>+E641-F641-G641-I641</f>
        <v>0</v>
      </c>
      <c r="P641" s="698">
        <f t="shared" si="38"/>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5060</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76" sqref="D76"/>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Radio 3 Folk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C420</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5118</v>
      </c>
      <c r="AB7" s="541" t="str">
        <f>+'Cash flow summary'!Q7</f>
        <v>Jan 17</v>
      </c>
      <c r="AC7" s="541" t="str">
        <f>+'Cash flow summary'!R7</f>
        <v>Feb 17</v>
      </c>
      <c r="AD7" s="544" t="s">
        <v>5119</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ZK101.K207.C420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ZK101.K207.C420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ZK101.K208.C420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ZK101.K208.C420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ZK101.K209.C420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ZK101.K209.C420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ZK101.K210.C420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ZK101.K210.C420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ZK101.K211.C420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ZK101.K211.C420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ZK101.K212.C420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ZK101.K212.C420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ZK101.K213.C420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ZK101.K213.C420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ZK101.K214.C420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ZK101.K214.C420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ZK101.K215.C420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ZK101.K215.C420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ZK101.K216.C420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ZK101.K216.C420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ZK101.K217.C420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ZK101.K217.C420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ZK101.K218.C420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ZK101.K218.C420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ZK101.K219.C420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ZK101.K219.C420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ZK101.K200.C420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ZK101.K200.C420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60CC6E-A2D4-4D7D-9D49-8499C2C3A15C}"/>
</file>

<file path=customXml/itemProps2.xml><?xml version="1.0" encoding="utf-8"?>
<ds:datastoreItem xmlns:ds="http://schemas.openxmlformats.org/officeDocument/2006/customXml" ds:itemID="{575E0647-99B8-4FC9-94F3-C76E41C84F30}">
  <ds:schemaRefs>
    <ds:schemaRef ds:uri="80129174-c05c-43cc-8e32-21fcbdfe51bb"/>
    <ds:schemaRef ds:uri="http://purl.org/dc/terms/"/>
    <ds:schemaRef ds:uri="http://schemas.openxmlformats.org/package/2006/metadata/core-properties"/>
    <ds:schemaRef ds:uri="http://schemas.microsoft.com/office/2006/metadata/properties"/>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37511E22-FB65-40DF-8B9D-F892D8B005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Sutcliffe Kirsty (2017)</cp:lastModifiedBy>
  <cp:lastPrinted>2016-01-13T17:50:45Z</cp:lastPrinted>
  <dcterms:created xsi:type="dcterms:W3CDTF">2015-11-05T11:22:29Z</dcterms:created>
  <dcterms:modified xsi:type="dcterms:W3CDTF">2017-03-09T12:11:02Z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