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autoCompressPictures="0"/>
  <mc:AlternateContent xmlns:mc="http://schemas.openxmlformats.org/markup-compatibility/2006">
    <mc:Choice Requires="x15">
      <x15ac:absPath xmlns:x15ac="http://schemas.microsoft.com/office/spreadsheetml/2010/11/ac" url="Z:\Culture Company\Projects\Curious Directive\A_ Budget\"/>
    </mc:Choice>
  </mc:AlternateContent>
  <bookViews>
    <workbookView xWindow="0" yWindow="0" windowWidth="20490" windowHeight="8115" tabRatio="792"/>
  </bookViews>
  <sheets>
    <sheet name="Budget (R&amp;D &amp; UK tour)" sheetId="8" r:id="rId1"/>
    <sheet name="Tour options" sheetId="9" r:id="rId2"/>
  </sheets>
  <definedNames>
    <definedName name="_xlnm.Print_Area" localSheetId="0">'Budget (R&amp;D &amp; UK tour)'!$A$1:$D$104</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C103" i="8" l="1"/>
  <c r="A103" i="8"/>
  <c r="C17" i="8"/>
  <c r="C31" i="8"/>
  <c r="C45" i="8"/>
  <c r="C72" i="8" s="1"/>
  <c r="C60" i="8"/>
  <c r="C80" i="8" s="1"/>
  <c r="C70" i="8"/>
  <c r="C79" i="8"/>
  <c r="C77" i="8"/>
  <c r="C78" i="8"/>
  <c r="C81" i="8"/>
  <c r="C73" i="8" l="1"/>
  <c r="C74" i="8" s="1"/>
  <c r="C105" i="8" s="1"/>
</calcChain>
</file>

<file path=xl/sharedStrings.xml><?xml version="1.0" encoding="utf-8"?>
<sst xmlns="http://schemas.openxmlformats.org/spreadsheetml/2006/main" count="361" uniqueCount="313">
  <si>
    <t>Fees</t>
  </si>
  <si>
    <t>Artistic Spending</t>
  </si>
  <si>
    <t>Subtotal</t>
  </si>
  <si>
    <t>Physical Production</t>
  </si>
  <si>
    <t>Press and Marketing</t>
  </si>
  <si>
    <t>Travel and Subsistence</t>
  </si>
  <si>
    <t>Sundries</t>
  </si>
  <si>
    <t>Overheads</t>
  </si>
  <si>
    <t>Micro-website work</t>
  </si>
  <si>
    <t>Phone &amp; Internet</t>
  </si>
  <si>
    <t>Stationery</t>
  </si>
  <si>
    <t>Insurance</t>
  </si>
  <si>
    <t>Banking</t>
  </si>
  <si>
    <t>Accounting</t>
  </si>
  <si>
    <t>SUBTOTAL:</t>
  </si>
  <si>
    <t>Costumes</t>
  </si>
  <si>
    <t>Video Equipment</t>
  </si>
  <si>
    <t>National Press Campaign</t>
  </si>
  <si>
    <t>Marketing designer</t>
  </si>
  <si>
    <t>Travel on tour</t>
  </si>
  <si>
    <t>Accommodation on tour</t>
  </si>
  <si>
    <t>PDs on tour</t>
  </si>
  <si>
    <t>Expenditure TOTAL:</t>
  </si>
  <si>
    <t>Income TOTAL:</t>
  </si>
  <si>
    <t>Press &amp; Marketing</t>
  </si>
  <si>
    <t>Travel &amp; Subsistence</t>
  </si>
  <si>
    <t>Contingency (3%)</t>
  </si>
  <si>
    <t>Notes</t>
  </si>
  <si>
    <t>Confirmed</t>
  </si>
  <si>
    <t>Budget</t>
  </si>
  <si>
    <t>negotiated fee</t>
  </si>
  <si>
    <t>TOTAL excess</t>
  </si>
  <si>
    <t xml:space="preserve">Director </t>
  </si>
  <si>
    <t xml:space="preserve">Producer </t>
  </si>
  <si>
    <t>SUMMARY: Expediture</t>
  </si>
  <si>
    <t>Print of venue marketing material</t>
  </si>
  <si>
    <t>Props/Set</t>
  </si>
  <si>
    <t>Summary: INCOME</t>
  </si>
  <si>
    <t>DC, HU to check this via RT - we need a quote for the show.</t>
  </si>
  <si>
    <t>RT - is this ok?</t>
  </si>
  <si>
    <t>DC - does this make sense to you? rather than creating a new material, we 'GIVE' audience members the playtext?...</t>
  </si>
  <si>
    <t>an increase due to Nancy Poole quote</t>
  </si>
  <si>
    <t>HU - this is Jasmines fee to make trailer for this fee, please put into contract</t>
  </si>
  <si>
    <t>HU - this is Jasmines fee to make the doc, please put into contract</t>
  </si>
  <si>
    <t>RT - what's this for?</t>
  </si>
  <si>
    <t>DC - is this enough to give an Associate deisgner to create the 4 spaces? / Need to decide about previous set usage</t>
  </si>
  <si>
    <t>3 weeks @ £420/week therefore £1260 each - Rhys being one of them</t>
  </si>
  <si>
    <t>2 1/2 weeks @ £420/week therefore £1050 each - Rhys being one of them</t>
  </si>
  <si>
    <t>Trailer</t>
  </si>
  <si>
    <t>Digital campaign</t>
  </si>
  <si>
    <t>DC - to decide on this</t>
  </si>
  <si>
    <t>Details</t>
  </si>
  <si>
    <t>Cast</t>
  </si>
  <si>
    <t>Sound Designer</t>
  </si>
  <si>
    <t>Production Costs</t>
  </si>
  <si>
    <t>Set transport</t>
  </si>
  <si>
    <t>Set Storage</t>
  </si>
  <si>
    <t>Rehearsal space reduced rate</t>
  </si>
  <si>
    <t>Video Designer</t>
  </si>
  <si>
    <t>Stage Manager /  Touring AV/Sound Operator</t>
  </si>
  <si>
    <t>Designer</t>
  </si>
  <si>
    <t>Consumables</t>
  </si>
  <si>
    <t>Petty Cash</t>
  </si>
  <si>
    <t>Collaborating Scientist</t>
  </si>
  <si>
    <t>Green Screen</t>
  </si>
  <si>
    <t xml:space="preserve">Sound Equipment </t>
  </si>
  <si>
    <t>Video Mixer</t>
  </si>
  <si>
    <t>VR Headsets</t>
  </si>
  <si>
    <t>With experience working on family shows and with Children</t>
  </si>
  <si>
    <t>Flight for filming</t>
  </si>
  <si>
    <t>Accommodation whilst filming</t>
  </si>
  <si>
    <t>Staying in a hostel</t>
  </si>
  <si>
    <t>Dive Day Trips</t>
  </si>
  <si>
    <t>Transfer</t>
  </si>
  <si>
    <t>by shuttle bus</t>
  </si>
  <si>
    <t>There is a maximum amount of time able to spend diving and the Red Sea offers excellent deals</t>
  </si>
  <si>
    <t>Collaborating Software engeneer</t>
  </si>
  <si>
    <t>Marketing pack</t>
  </si>
  <si>
    <t>Playtext design and print</t>
  </si>
  <si>
    <t xml:space="preserve">Company Administation </t>
  </si>
  <si>
    <t>The Unicorn, London</t>
  </si>
  <si>
    <t>Norfolk and Norwich Festival</t>
  </si>
  <si>
    <t>Drum Theatre, Plymouth</t>
  </si>
  <si>
    <t>Hightide Festival Theatre</t>
  </si>
  <si>
    <t>Sheffield Theatre Studio</t>
  </si>
  <si>
    <t>Shermann Theatre, Cardiff</t>
  </si>
  <si>
    <t>Independent evaluator</t>
  </si>
  <si>
    <t>Production photography</t>
  </si>
  <si>
    <t>Schools and Science Festival workshops manager</t>
  </si>
  <si>
    <t>Leavlets</t>
  </si>
  <si>
    <t>based upon previous directing opportunties with curious directive</t>
  </si>
  <si>
    <t>A discussed day rate and suitable amount of time to work on the show.</t>
  </si>
  <si>
    <t>The level of expertise needed is significant, hence the fee aligned with the actors on the tour</t>
  </si>
  <si>
    <t>based upon ITC rates for designers</t>
  </si>
  <si>
    <t>A slightly higher fee based upon the increased workload</t>
  </si>
  <si>
    <t>Creative Associate (writing consultancy)</t>
  </si>
  <si>
    <t>10 days work will allow space and time for Russell to work consistently on the show at the right time.</t>
  </si>
  <si>
    <t>This is a suitable amount of time to work on the show at different stages.</t>
  </si>
  <si>
    <t>Based upon quotes for around 2/3 different costumes for each actor at £125/costume needed</t>
  </si>
  <si>
    <t>Based upon quotes for the lightening and materials neeed to achieve the best effect possible</t>
  </si>
  <si>
    <t>This is an unknown quantity but this is the figure we would expect to spend on one of our shows</t>
  </si>
  <si>
    <t>This is based upon a reasonable quote for new wireless transmittor, 30 headphones &amp; cabling.</t>
  </si>
  <si>
    <t>An unknown quantity but this is a figure we would expect to spend on one of our shows.</t>
  </si>
  <si>
    <t>For our stage manager</t>
  </si>
  <si>
    <t>We have achieved this reduced from £700/week</t>
  </si>
  <si>
    <t>Based upon a quote in 2015</t>
  </si>
  <si>
    <t>based on 24 hours work</t>
  </si>
  <si>
    <t>based on quotes from stressfreeprinting.com</t>
  </si>
  <si>
    <t>based on conversationa and work amounting to roughly 30 hours work</t>
  </si>
  <si>
    <t>based upon a handfull of adverts in local radio</t>
  </si>
  <si>
    <t>based on quote from Metheun (their in-hous designers come as part of the deal)</t>
  </si>
  <si>
    <t>based on 2015 quote from Richard Davenport</t>
  </si>
  <si>
    <t>3 days updating during the project</t>
  </si>
  <si>
    <t>Quotes from redspottedhanky</t>
  </si>
  <si>
    <t>Based upon cheapest Travelodge rooms</t>
  </si>
  <si>
    <t>Company PD rate</t>
  </si>
  <si>
    <t>Large use of mobile and landline phones to achieve project</t>
  </si>
  <si>
    <t>Large use of internet project</t>
  </si>
  <si>
    <t>This is a % of our overall annual insurance and will cover all people and equipment</t>
  </si>
  <si>
    <t>This is to cover storage in between shows on tour</t>
  </si>
  <si>
    <t>We have an overdraft to help with cash flow</t>
  </si>
  <si>
    <t>This covers Xero accountancy software for the duration of the project</t>
  </si>
  <si>
    <t>http://bit.ly/1EaBPko</t>
  </si>
  <si>
    <t>http://bit.ly/1T6NKXf</t>
  </si>
  <si>
    <t>Based upon previous experience. Travelling to 13 venues in a broken up tour.</t>
  </si>
  <si>
    <t>This is an excellent deal, brokered by Ed Greig  with direct contacts with the manufacturers of the devices.</t>
  </si>
  <si>
    <t xml:space="preserve">*at time of application. But we can use stock footage if deemed necessary. </t>
  </si>
  <si>
    <t>Marketing  and Developing audiences</t>
  </si>
  <si>
    <t>This will cover all VAT returns &amp; company management over and above project development</t>
  </si>
  <si>
    <t>Touring TSM</t>
  </si>
  <si>
    <t>1 day</t>
  </si>
  <si>
    <t>2 days</t>
  </si>
  <si>
    <t>4 days</t>
  </si>
  <si>
    <t>3 days</t>
  </si>
  <si>
    <t>5 days</t>
  </si>
  <si>
    <t>10 days</t>
  </si>
  <si>
    <t>Hull COC</t>
  </si>
  <si>
    <t>The Old Market</t>
  </si>
  <si>
    <t>The Deep</t>
  </si>
  <si>
    <t>Science Festivals</t>
  </si>
  <si>
    <t>Schools</t>
  </si>
  <si>
    <t>Strategic Touring</t>
  </si>
  <si>
    <t>FROGMAN - Director: Flat fee for entire project</t>
  </si>
  <si>
    <t>FROGMAN - Producer: Flat fee</t>
  </si>
  <si>
    <t>FROGMAN - Designer - flat fee</t>
  </si>
  <si>
    <t>FROGMAN - Sound Designer - flat fee</t>
  </si>
  <si>
    <t>FROGMAN - Video Designer, editor of 360 degree footage and web-series creator - flat fee</t>
  </si>
  <si>
    <t>FROGMAN - Schools and Science Festival workshops manager - 13 days @£100/day</t>
  </si>
  <si>
    <t>FROGMAN - Independent Evaluator 7 days @£100/day</t>
  </si>
  <si>
    <t>FROGMAN - Costumes</t>
  </si>
  <si>
    <t xml:space="preserve">FROGMAN - Props/Set </t>
  </si>
  <si>
    <t>DC - community cast to wear their own clothes FROGMANm a list given by Associate deisgner</t>
  </si>
  <si>
    <t>FROGMAN - Green Screen Creation</t>
  </si>
  <si>
    <t>FROGMAN - Sound Equipment: new wireless transmittor, 30 headphones &amp; cabling</t>
  </si>
  <si>
    <t>FROGMAN - Video Equipment: 360 degree video camera hire and cabling</t>
  </si>
  <si>
    <t>FROGMAN - Video Mixer</t>
  </si>
  <si>
    <t>FROGMAN - 31 x Samsung VR Headsets @£250/unit (subsidised from £500/unit) &amp; cabling</t>
  </si>
  <si>
    <t>FROGMAN - Hire of Longwheel base van for the tour including diesel (tech team to travel in van) based on 13 venues</t>
  </si>
  <si>
    <t>FROGMAN - Consumables</t>
  </si>
  <si>
    <t>FROGMAN - Petty Cash</t>
  </si>
  <si>
    <t>FROGMAN - Rehearsal space week 1</t>
  </si>
  <si>
    <t>FROGMAN - National Press Campaign: based upon quote from Nancy Poole PR</t>
  </si>
  <si>
    <t>FROGMAN - Marketing and publicity design</t>
  </si>
  <si>
    <t>FROGMAN- Print of Marketing material: based upon £50/venue x 13</t>
  </si>
  <si>
    <t>FROGMAN - Marketing pack to help venues market the show</t>
  </si>
  <si>
    <t>FROGMAN - Digital Marketing campaign on regional radio</t>
  </si>
  <si>
    <t>FROGMAN - Trailer Creation and edit</t>
  </si>
  <si>
    <t>FROGMAN - Playtext design and print</t>
  </si>
  <si>
    <t>FROGMAN - Production photography</t>
  </si>
  <si>
    <t>FROGMAN - Micro-website work: 3 days @ £100/day for freelance motion graphic designer/coder</t>
  </si>
  <si>
    <t>FROGMAN - Flight to Red Sea for 3 days filming (Director and JC (specialist underwater cameraman)</t>
  </si>
  <si>
    <t xml:space="preserve">FROGMAN - Transfer to hostel for 2ppl </t>
  </si>
  <si>
    <t xml:space="preserve">FROGMAN - Accomodation: 2ppl (Director and JC, specialist underwater cameramn) x £19 x 4 nights away from UK. </t>
  </si>
  <si>
    <t>FROGMAN - 3 days dive filming for 2 ppl @120euros each</t>
  </si>
  <si>
    <t>FROGMAN - Tour Travel: 2ppl x 13 rtn journeys journeys average @ £50</t>
  </si>
  <si>
    <t>FROGMAN - Accommodation: 2ppl (cast) x £29 x 38 nights away (actors probably from London)</t>
  </si>
  <si>
    <t>FROGMAN - Accommodation: 2 tech team x £29 x 38 nights away  (tech team probably from London)</t>
  </si>
  <si>
    <t>FROGMAN - Accommoatation: (director, producer, LX designer, SQ designer, VQ designer) total 10 nights away x £29</t>
  </si>
  <si>
    <t xml:space="preserve">FROGMAN - Tour PDs: £21/day x 2ppl (cast) x 38 nights away </t>
  </si>
  <si>
    <t xml:space="preserve">FROGMAN - Tour PDs: £21/day x (2 tech team) x 38 nights away </t>
  </si>
  <si>
    <t xml:space="preserve">FROGMAN - Tour PDs: £21/day x (assitant director, director, producer, LX designer, SQ designer, VQ designer) total 10 nights away </t>
  </si>
  <si>
    <t>FROGMAN - Phone and Internet (3 months @ £20/month)</t>
  </si>
  <si>
    <t>FROGMAN - Admin stationary, postage etc for admin</t>
  </si>
  <si>
    <t>FROGMAN - Insurance: £650 for show + % towards overall company insurance</t>
  </si>
  <si>
    <t>FROGMAN - Storage: 4 months</t>
  </si>
  <si>
    <t>FROGMAN - Banking Overdraft fee</t>
  </si>
  <si>
    <t>FROGMAN - Company Administration</t>
  </si>
  <si>
    <t>FROGMAN - Accounting (2 days)</t>
  </si>
  <si>
    <t>Oxford Playhouse (Oxfordshire Science Festival October 2017</t>
  </si>
  <si>
    <t>FROGMAN - Design/ print of schools boxes</t>
  </si>
  <si>
    <t>Schools boxes</t>
  </si>
  <si>
    <t>Traverse Theatre, Edinburgh (Edinburgh Science festival)</t>
  </si>
  <si>
    <t>Junction Cambridge (Cambridge Science Festival) March 2017</t>
  </si>
  <si>
    <t>Assistant Director/ Hull person / VISR-VR</t>
  </si>
  <si>
    <t>Substance</t>
  </si>
  <si>
    <t>Pre-existing CD touring circuit</t>
  </si>
  <si>
    <t xml:space="preserve">Home, Manchester </t>
  </si>
  <si>
    <t xml:space="preserve">The Egg, Bath </t>
  </si>
  <si>
    <t>The Lowry (Manchester Science Festival)?</t>
  </si>
  <si>
    <t>POST R&amp;D INCOME</t>
  </si>
  <si>
    <t>FROGMAN - Design/ print of leaflets</t>
  </si>
  <si>
    <t xml:space="preserve">LA MA Notes </t>
  </si>
  <si>
    <t xml:space="preserve">Does this need to be included now? </t>
  </si>
  <si>
    <t xml:space="preserve">We can suggest people for assistants. Why is VISR VR noted here? </t>
  </si>
  <si>
    <t>This rate is low for an experienced production manager with these skills</t>
  </si>
  <si>
    <t xml:space="preserve">Again, this rate is low </t>
  </si>
  <si>
    <t xml:space="preserve">Please clarify what rates are paid. ITC actors min is £447.50 p/w. </t>
  </si>
  <si>
    <t>To be discussed with dates for Hull re schools engagement</t>
  </si>
  <si>
    <t xml:space="preserve">Not much for a tour? </t>
  </si>
  <si>
    <t>Do you have a space in mind? University may be able to offer space during summer?</t>
  </si>
  <si>
    <t xml:space="preserve">Does this cover all the high spec kit? </t>
  </si>
  <si>
    <t xml:space="preserve">Not much for a tour? Does this include tech consumerbles i.e. batteries for headsets? </t>
  </si>
  <si>
    <t xml:space="preserve">A few other questions from us - </t>
  </si>
  <si>
    <t xml:space="preserve">Please show these in sum form? </t>
  </si>
  <si>
    <t xml:space="preserve">Please show this as in-kind as income &amp; expenditure  to show true costs of full project and areas supported by in kind. </t>
  </si>
  <si>
    <t xml:space="preserve">Do you have someone on staff to do this? We are currently recruiting project producers who might be interested in working with you? </t>
  </si>
  <si>
    <t xml:space="preserve">Does this include digital design as well as the physical space the audience are in? </t>
  </si>
  <si>
    <t xml:space="preserve">This is a substantial role so might cost more? </t>
  </si>
  <si>
    <t xml:space="preserve">Check this rate as it's less than ITC. How long is the script? Are royalties due? Will a recording/digital version exists which requires permissions? </t>
  </si>
  <si>
    <t xml:space="preserve">This is great. We should connect you with our Evaluation Manager, Elinor as well. </t>
  </si>
  <si>
    <t xml:space="preserve">Who is designing these? One role of Set &amp; Costume Designer? </t>
  </si>
  <si>
    <t xml:space="preserve">Are these used for filming purposes rather than the live experience? </t>
  </si>
  <si>
    <t xml:space="preserve">Perhaps Slung Low could help with this as they have headsets, stands etc? </t>
  </si>
  <si>
    <t>This seems quite high</t>
  </si>
  <si>
    <t xml:space="preserve">Perhaps it would be interesting to explore digital means of producing the script, education packs, marketing materials etc to sit with the values of the project? </t>
  </si>
  <si>
    <t xml:space="preserve">Can this and next few points come out now? </t>
  </si>
  <si>
    <t xml:space="preserve">We need to discuss when the creative team are in Hull and the full timeline for the project. Do want to send us a suggestion for us to respond to? </t>
  </si>
  <si>
    <t xml:space="preserve">We need to discuss timeline and how you're presenting work at other festivals before Hull dates. Also would be good to get a sense of when the creative team will be in Hull. </t>
  </si>
  <si>
    <t xml:space="preserve">Does this budget include all costs associated with the project including R&amp;D, presentation &amp; tour? </t>
  </si>
  <si>
    <t xml:space="preserve"> Other suggestions would be Blue Dot, Unity, Liverpool, Nottingham, Curve, Northern Stage, ARC Stockton, MayFest &amp; LIFT. Would it be feasible to increase Producer salary to book tour? </t>
  </si>
  <si>
    <t xml:space="preserve">Costs of volunteering need to be factored into this budget. We ask that a Volunteer Co-ordinator role is provided either in core staff team if there is capacity or as an additional role. </t>
  </si>
  <si>
    <t xml:space="preserve">Costs of FOH, BO, ticketing, security etc to be factored in. Would be good to know where your thinking is at with these? Of course some of it is venue specific but let's start the conversation. </t>
  </si>
  <si>
    <t xml:space="preserve">Where we're using unusual spaces to present work we've factored in some way finding costs, site dressing etc to guide people and let them know a performance is happening. Assume you want to present at the The Deep which is an established venue but you might still want to add some of this into the budget to advertise the show. </t>
  </si>
  <si>
    <t xml:space="preserve">Access provision. We can send you our access guide for info. Would love to hear your thoughts on what access might be suitable for this work. Should be a good opportunity to work with these technologies in quite innovative ways. </t>
  </si>
  <si>
    <t xml:space="preserve">Touring wise this would be perfect for Latitude. I know you have taken work there before and would be keen to hear about the experience. I noticed they had a large science area this year and Wellcome Trust had a tent. </t>
  </si>
  <si>
    <t xml:space="preserve">Outreach, school workshops, post-shows, platforms. Would be good to get your thoughts on what the educational offer is and any associated costs? VR will be new to teachers so perhaps some work with them exploring the tech? </t>
  </si>
  <si>
    <t xml:space="preserve">FROGMAN - Performers: 1 actor 12 weeks  work @£447.50 </t>
  </si>
  <si>
    <t>ITC</t>
  </si>
  <si>
    <t>FROGMAN - Jamie Craggs: 5 days @£100/day for collaboration &amp;  underwater filming</t>
  </si>
  <si>
    <t xml:space="preserve">FROGMAN - German Munoz: 14 days @£100/day for collaboration </t>
  </si>
  <si>
    <t>In-kind showed at the bottom.</t>
  </si>
  <si>
    <t>In theory, that's a good idea but we have other 2017 projects so this probably will be our incoming Exec Producer</t>
  </si>
  <si>
    <t>FROGMAN - Assistant Director: flat fee</t>
  </si>
  <si>
    <t>Martin suggested someone from Hull to be involved, which makes sense. VISR-VR as their involvement isn't clear yet</t>
  </si>
  <si>
    <t>Maybe. It's what our Production Manager is on but if we think we need to up it, ofcourse we can do that.</t>
  </si>
  <si>
    <t>FROGMAN - Production Manager / Driving touring TSM &amp; Touring VR / Green Screen Technitian / 12 weeks @447.50</t>
  </si>
  <si>
    <t>FROGMAN - Stage Manager /  Touring SQ Operator / 12 weeks @447.50</t>
  </si>
  <si>
    <t>No this just the playing space</t>
  </si>
  <si>
    <t>I think this will be enough, the expensive bit is the stitching, but we can revist for sure.</t>
  </si>
  <si>
    <t>Sure thing, I guess if this stays in the budget, it means it remains something CD is going to deliver which I don't think is quite right. Yes to be discussed.</t>
  </si>
  <si>
    <t>Super</t>
  </si>
  <si>
    <t xml:space="preserve">FROGMAN - Creative Associate (writing consultancy) - flat fee - 10 days </t>
  </si>
  <si>
    <t>So designer will be doing this under one umbrella</t>
  </si>
  <si>
    <t>No I think the live experience will need props and set of some sort</t>
  </si>
  <si>
    <t>Possibly. Slung Low's are VERY uncomfortable. I think we'll look into this during R&amp;D as audiences may well be lying down etc.</t>
  </si>
  <si>
    <t>Yep upped that</t>
  </si>
  <si>
    <t>No not sure yet, depends where is cheapest</t>
  </si>
  <si>
    <t>Yeah but we might be asking for quite a few different contexts</t>
  </si>
  <si>
    <t>Yes, I think the theme will just be '360' for this. Use the tech to our advantage</t>
  </si>
  <si>
    <t>Again this is not something we're particularly delivering I don't think, so might come out of budget?</t>
  </si>
  <si>
    <t>Until we've got someone, somewhere to film, this needs to stay in. Katy Duke at The Deep is trying to help but it's a little like asking someone to do a major design job for a production 'remotely', which is actually a huge headache at the moment. Too expensive to go out at the moment but I think we should. It would be a good investment generally.</t>
  </si>
  <si>
    <t>Great, will do</t>
  </si>
  <si>
    <t>Yep, it's in addition to our annual insurance.</t>
  </si>
  <si>
    <t>Latitude</t>
  </si>
  <si>
    <t>Yes</t>
  </si>
  <si>
    <t>curious directive, ACE application</t>
  </si>
  <si>
    <t xml:space="preserve">Total income from touring = </t>
  </si>
  <si>
    <t>FROGMAN - Tour Travel: 4ppl x 2 rtn journeys average @ £50 (creative team travel)</t>
  </si>
  <si>
    <t>Yes. I think a preview something in Jan. I think open in Hull in July, then Latitude, then tour post-Edinburgh in the autumn, then back to Hull?</t>
  </si>
  <si>
    <t>Tania will take it, not sure whether in co-production. She's contriubted about this to us for a show before.</t>
  </si>
  <si>
    <t>I think this isn't the case anymore, is that right?</t>
  </si>
  <si>
    <t>Sure thing. I think a room in each venue, possibly not the 'theatre' maybe the rehearsal room.</t>
  </si>
  <si>
    <t>Hull City of Culture B/O payout</t>
  </si>
  <si>
    <t>12 days (£600 is 100% B/O per day (30 people at £10/tkt), therefore if we go with 50% capacity?</t>
  </si>
  <si>
    <t>Application submitted November 1st 2016</t>
  </si>
  <si>
    <t>12 weeks breaks down to - 4 weeks rehearsal including tech, 12 show days in Hull, 40 show days on tour (it would be remarkable to get them all together, so might need a rolling team).</t>
  </si>
  <si>
    <t>Yes, I think this is a different chat but we should have that one.</t>
  </si>
  <si>
    <t>I think we need to either include it properly or take out the schools involvement. There's currently £3,800 included but not followed through with other associated costs. I suggest taking it out and having a different budget for that side of things…</t>
  </si>
  <si>
    <t>All great, and I think I've left space to book these in. I think it's £464/day as a guarantee which is low for us but we want to take it far and wide. We should lay down some different touring model ideals with these venues in the mix.</t>
  </si>
  <si>
    <r>
      <t xml:space="preserve">What's their age range? Think it's fine but good to check this / </t>
    </r>
    <r>
      <rPr>
        <sz val="11"/>
        <color rgb="FFFF0000"/>
        <rFont val="Calibri"/>
        <family val="2"/>
        <scheme val="minor"/>
      </rPr>
      <t>Yes let's debate this tbc.</t>
    </r>
  </si>
  <si>
    <t>July</t>
  </si>
  <si>
    <t>September</t>
  </si>
  <si>
    <t>Hightide</t>
  </si>
  <si>
    <t>June</t>
  </si>
  <si>
    <t>Drum Plymouth</t>
  </si>
  <si>
    <t>October</t>
  </si>
  <si>
    <t>Sheffield</t>
  </si>
  <si>
    <t>Preview for British Council.</t>
  </si>
  <si>
    <t>Manchester Science Fest (HOME or Lowry)</t>
  </si>
  <si>
    <t>Oxford Science Fest (Oxford Playhouse)</t>
  </si>
  <si>
    <t>Rehearse and open at Hull COC for 12 shows</t>
  </si>
  <si>
    <t xml:space="preserve">OPTION 1 </t>
  </si>
  <si>
    <t>Traverse Theatres</t>
  </si>
  <si>
    <t>October/November</t>
  </si>
  <si>
    <t>London run</t>
  </si>
  <si>
    <t>November</t>
  </si>
  <si>
    <t>Back to Hull?</t>
  </si>
  <si>
    <t>August</t>
  </si>
  <si>
    <t>Blue Dot</t>
  </si>
  <si>
    <t>Unity, Liverpool</t>
  </si>
  <si>
    <t>Everyman, Liverpool</t>
  </si>
  <si>
    <t>MAYFEST</t>
  </si>
  <si>
    <t>Pulse, Ipswich</t>
  </si>
  <si>
    <t>Birmingham REP</t>
  </si>
  <si>
    <t>CD link</t>
  </si>
  <si>
    <t>Hull links</t>
  </si>
  <si>
    <t>Nottingham P</t>
  </si>
  <si>
    <t>Curve</t>
  </si>
  <si>
    <t>Northern Stage</t>
  </si>
  <si>
    <t>Arc Stockton</t>
  </si>
  <si>
    <t>LIFT</t>
  </si>
  <si>
    <t>Other venues mentioned which could feed in/swap out.</t>
  </si>
  <si>
    <t>Edinburgh run maybe if into the showcase? (potentially if South Korean venue come on board to help finance this?) - Lots of ideas for if/how this could work, depends on many things!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</si>
</sst>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44" formatCode="_-&quot;£&quot;* #,##0.00_-;\-&quot;£&quot;* #,##0.00_-;_-&quot;£&quot;* &quot;-&quot;??_-;_-@_-"/>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sz val="11"/>
      <name val="Calibri"/>
      <family val="2"/>
      <scheme val="minor"/>
    </font>
    <font>
      <b/>
      <sz val="14"/>
      <color rgb="FFFF0000"/>
      <name val="Calibri"/>
      <family val="2"/>
      <scheme val="minor"/>
    </font>
    <font>
      <sz val="9"/>
      <color rgb="FFFF0000"/>
      <name val="Calibri"/>
      <family val="2"/>
      <scheme val="minor"/>
    </font>
    <font>
      <b/>
      <sz val="11"/>
      <color rgb="FF00B050"/>
      <name val="Calibri"/>
      <family val="2"/>
      <scheme val="minor"/>
    </font>
    <font>
      <sz val="12"/>
      <color theme="1"/>
      <name val="Calibri"/>
      <family val="2"/>
      <scheme val="minor"/>
    </font>
    <font>
      <u/>
      <sz val="11"/>
      <color theme="11"/>
      <name val="Calibri"/>
      <family val="2"/>
      <scheme val="minor"/>
    </font>
    <font>
      <b/>
      <sz val="12"/>
      <name val="Calibri"/>
      <family val="2"/>
      <scheme val="minor"/>
    </font>
    <font>
      <sz val="9"/>
      <color theme="1"/>
      <name val="Calibri"/>
      <family val="2"/>
      <scheme val="minor"/>
    </font>
    <font>
      <b/>
      <sz val="9"/>
      <color theme="1"/>
      <name val="Calibri"/>
      <family val="2"/>
      <scheme val="minor"/>
    </font>
    <font>
      <sz val="9"/>
      <name val="Calibri"/>
      <family val="2"/>
      <scheme val="minor"/>
    </font>
    <font>
      <sz val="9"/>
      <color rgb="FF00B050"/>
      <name val="Calibri"/>
      <family val="2"/>
      <scheme val="minor"/>
    </font>
    <font>
      <sz val="11"/>
      <color theme="8"/>
      <name val="Calibri"/>
      <family val="2"/>
      <scheme val="minor"/>
    </font>
    <font>
      <u/>
      <sz val="11"/>
      <color theme="10"/>
      <name val="Calibri"/>
      <family val="2"/>
      <scheme val="minor"/>
    </font>
    <font>
      <b/>
      <sz val="11"/>
      <color theme="8"/>
      <name val="Calibri"/>
      <family val="2"/>
      <scheme val="minor"/>
    </font>
    <font>
      <b/>
      <sz val="11"/>
      <name val="Calibri"/>
      <family val="2"/>
      <scheme val="minor"/>
    </font>
    <font>
      <sz val="11"/>
      <color theme="0"/>
      <name val="Calibri"/>
      <family val="2"/>
      <scheme val="minor"/>
    </font>
    <font>
      <b/>
      <sz val="11"/>
      <color theme="0"/>
      <name val="Calibri"/>
      <family val="2"/>
      <scheme val="minor"/>
    </font>
    <font>
      <b/>
      <sz val="15"/>
      <color rgb="FFFF0000"/>
      <name val="Calibri"/>
      <scheme val="minor"/>
    </font>
  </fonts>
  <fills count="4">
    <fill>
      <patternFill patternType="none"/>
    </fill>
    <fill>
      <patternFill patternType="gray125"/>
    </fill>
    <fill>
      <patternFill patternType="solid">
        <fgColor theme="9" tint="0.59999389629810485"/>
        <bgColor indexed="64"/>
      </patternFill>
    </fill>
    <fill>
      <patternFill patternType="solid">
        <fgColor rgb="FFFF0000"/>
        <bgColor indexed="64"/>
      </patternFill>
    </fill>
  </fills>
  <borders count="9">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s>
  <cellStyleXfs count="117">
    <xf numFmtId="0" fontId="0" fillId="0" borderId="0"/>
    <xf numFmtId="0" fontId="1" fillId="0" borderId="0"/>
    <xf numFmtId="0" fontId="9" fillId="0" borderId="0"/>
    <xf numFmtId="44" fontId="9"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118">
    <xf numFmtId="0" fontId="0" fillId="0" borderId="0" xfId="0"/>
    <xf numFmtId="44" fontId="0" fillId="0" borderId="0" xfId="0" applyNumberFormat="1"/>
    <xf numFmtId="0" fontId="0" fillId="0" borderId="0" xfId="0" applyFont="1"/>
    <xf numFmtId="0" fontId="3" fillId="0" borderId="0" xfId="0" applyFont="1" applyAlignment="1">
      <alignment horizontal="right"/>
    </xf>
    <xf numFmtId="0" fontId="3" fillId="0" borderId="0" xfId="0" applyFont="1"/>
    <xf numFmtId="0" fontId="7" fillId="0" borderId="0" xfId="0" applyFont="1"/>
    <xf numFmtId="44" fontId="8" fillId="0" borderId="0" xfId="0" applyNumberFormat="1" applyFont="1"/>
    <xf numFmtId="0" fontId="3" fillId="0" borderId="0" xfId="1" applyFont="1" applyFill="1" applyBorder="1"/>
    <xf numFmtId="0" fontId="6" fillId="0" borderId="0" xfId="0" applyFont="1" applyAlignment="1">
      <alignment horizontal="center"/>
    </xf>
    <xf numFmtId="44" fontId="0" fillId="0" borderId="0" xfId="4" applyFont="1"/>
    <xf numFmtId="44" fontId="3" fillId="0" borderId="0" xfId="4" applyFont="1" applyBorder="1"/>
    <xf numFmtId="44" fontId="3" fillId="0" borderId="0" xfId="4" applyFont="1"/>
    <xf numFmtId="44" fontId="4" fillId="0" borderId="0" xfId="4" applyFont="1"/>
    <xf numFmtId="44" fontId="0" fillId="0" borderId="0" xfId="4" applyFont="1" applyFill="1"/>
    <xf numFmtId="44" fontId="5" fillId="0" borderId="0" xfId="4" applyFont="1"/>
    <xf numFmtId="44" fontId="11" fillId="0" borderId="0" xfId="4" applyFont="1"/>
    <xf numFmtId="0" fontId="3" fillId="0" borderId="0" xfId="0" applyFont="1" applyBorder="1" applyAlignment="1">
      <alignment horizontal="right"/>
    </xf>
    <xf numFmtId="0" fontId="12" fillId="0" borderId="0" xfId="0" applyFont="1"/>
    <xf numFmtId="44" fontId="7" fillId="0" borderId="0" xfId="4" applyFont="1"/>
    <xf numFmtId="44" fontId="12" fillId="0" borderId="0" xfId="4" applyFont="1"/>
    <xf numFmtId="44" fontId="13" fillId="0" borderId="0" xfId="4" applyFont="1"/>
    <xf numFmtId="44" fontId="12" fillId="0" borderId="0" xfId="4" applyFont="1" applyAlignment="1">
      <alignment horizontal="right"/>
    </xf>
    <xf numFmtId="44" fontId="15" fillId="0" borderId="0" xfId="4" applyFont="1" applyAlignment="1">
      <alignment horizontal="center"/>
    </xf>
    <xf numFmtId="0" fontId="15" fillId="0" borderId="0" xfId="0" applyFont="1" applyAlignment="1">
      <alignment horizontal="center"/>
    </xf>
    <xf numFmtId="44" fontId="12" fillId="0" borderId="0" xfId="4" applyFont="1" applyAlignment="1">
      <alignment horizontal="left"/>
    </xf>
    <xf numFmtId="44" fontId="14" fillId="0" borderId="0" xfId="4" applyFont="1"/>
    <xf numFmtId="0" fontId="0" fillId="0" borderId="2" xfId="0" applyFont="1" applyBorder="1"/>
    <xf numFmtId="44" fontId="0" fillId="0" borderId="2" xfId="4" applyFont="1" applyFill="1" applyBorder="1"/>
    <xf numFmtId="44" fontId="0" fillId="0" borderId="2" xfId="4" applyFont="1" applyBorder="1"/>
    <xf numFmtId="0" fontId="5" fillId="0" borderId="2" xfId="0" applyFont="1" applyBorder="1"/>
    <xf numFmtId="0" fontId="3" fillId="0" borderId="2" xfId="0" applyFont="1" applyBorder="1"/>
    <xf numFmtId="0" fontId="3" fillId="0" borderId="2" xfId="0" applyFont="1" applyBorder="1" applyAlignment="1">
      <alignment horizontal="center"/>
    </xf>
    <xf numFmtId="44" fontId="3" fillId="0" borderId="2" xfId="4" applyFont="1" applyBorder="1"/>
    <xf numFmtId="0" fontId="3" fillId="0" borderId="2" xfId="0" applyFont="1" applyBorder="1" applyAlignment="1">
      <alignment horizontal="right"/>
    </xf>
    <xf numFmtId="44" fontId="0" fillId="0" borderId="0" xfId="4" applyFont="1" applyBorder="1"/>
    <xf numFmtId="0" fontId="0" fillId="0" borderId="2" xfId="0" applyBorder="1"/>
    <xf numFmtId="44" fontId="0" fillId="0" borderId="0" xfId="4" applyFont="1" applyFill="1" applyBorder="1"/>
    <xf numFmtId="0" fontId="3" fillId="0" borderId="6" xfId="0" applyFont="1" applyBorder="1" applyAlignment="1">
      <alignment horizontal="right"/>
    </xf>
    <xf numFmtId="44" fontId="0" fillId="0" borderId="6" xfId="4" applyFont="1" applyBorder="1"/>
    <xf numFmtId="44" fontId="8" fillId="0" borderId="0" xfId="0" applyNumberFormat="1" applyFont="1" applyFill="1"/>
    <xf numFmtId="0" fontId="16" fillId="0" borderId="0" xfId="0" quotePrefix="1" applyFont="1"/>
    <xf numFmtId="0" fontId="16" fillId="0" borderId="0" xfId="0" applyFont="1"/>
    <xf numFmtId="44" fontId="0" fillId="0" borderId="2" xfId="4" applyFont="1" applyFill="1" applyBorder="1" applyAlignment="1">
      <alignment horizontal="righ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5" xfId="0" applyFont="1" applyFill="1" applyBorder="1"/>
    <xf numFmtId="0" fontId="0" fillId="0" borderId="1" xfId="0" applyFont="1" applyFill="1" applyBorder="1"/>
    <xf numFmtId="0" fontId="0" fillId="0" borderId="2" xfId="0" applyFont="1" applyFill="1" applyBorder="1"/>
    <xf numFmtId="44" fontId="0" fillId="0" borderId="4" xfId="4" applyFont="1" applyFill="1" applyBorder="1"/>
    <xf numFmtId="44" fontId="0" fillId="0" borderId="7" xfId="4" applyFont="1" applyFill="1" applyBorder="1"/>
    <xf numFmtId="0" fontId="3" fillId="0" borderId="8" xfId="0" applyFont="1" applyBorder="1" applyAlignment="1">
      <alignment horizontal="right"/>
    </xf>
    <xf numFmtId="44" fontId="0" fillId="0" borderId="8" xfId="4" applyFont="1" applyBorder="1"/>
    <xf numFmtId="44" fontId="3" fillId="0" borderId="4" xfId="4" applyFont="1" applyBorder="1"/>
    <xf numFmtId="0" fontId="0" fillId="0" borderId="2" xfId="0" applyBorder="1" applyAlignment="1">
      <alignment horizontal="left" vertical="center"/>
    </xf>
    <xf numFmtId="44" fontId="3" fillId="0" borderId="0" xfId="0" applyNumberFormat="1" applyFont="1" applyBorder="1" applyAlignment="1">
      <alignment horizontal="right"/>
    </xf>
    <xf numFmtId="6" fontId="0" fillId="0" borderId="0" xfId="4" applyNumberFormat="1" applyFont="1"/>
    <xf numFmtId="6" fontId="3" fillId="0" borderId="0" xfId="4" applyNumberFormat="1" applyFont="1"/>
    <xf numFmtId="6" fontId="0" fillId="0" borderId="0" xfId="0" applyNumberFormat="1"/>
    <xf numFmtId="0" fontId="18" fillId="0" borderId="0" xfId="0" quotePrefix="1" applyFont="1"/>
    <xf numFmtId="0" fontId="5" fillId="0" borderId="0" xfId="0" quotePrefix="1" applyFont="1"/>
    <xf numFmtId="44" fontId="0" fillId="0" borderId="0" xfId="0" applyNumberFormat="1" applyFill="1"/>
    <xf numFmtId="44" fontId="0" fillId="0" borderId="2" xfId="4" applyFont="1" applyBorder="1" applyAlignment="1">
      <alignment horizontal="right"/>
    </xf>
    <xf numFmtId="0" fontId="0" fillId="0" borderId="5" xfId="0" applyFont="1" applyBorder="1"/>
    <xf numFmtId="6" fontId="2" fillId="0" borderId="0" xfId="4" applyNumberFormat="1" applyFont="1" applyFill="1"/>
    <xf numFmtId="6" fontId="0" fillId="0" borderId="0" xfId="4" applyNumberFormat="1" applyFont="1" applyFill="1"/>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16" fontId="0" fillId="0" borderId="2" xfId="4" applyNumberFormat="1" applyFont="1" applyBorder="1"/>
    <xf numFmtId="44" fontId="0" fillId="0" borderId="8" xfId="4" applyFont="1" applyFill="1" applyBorder="1" applyAlignment="1">
      <alignment horizontal="right" vertical="center"/>
    </xf>
    <xf numFmtId="0" fontId="3" fillId="0" borderId="3" xfId="0" applyFont="1" applyBorder="1"/>
    <xf numFmtId="44" fontId="3" fillId="0" borderId="3" xfId="4" applyFont="1" applyBorder="1"/>
    <xf numFmtId="0" fontId="3" fillId="0" borderId="3" xfId="0" applyFont="1" applyBorder="1" applyAlignment="1">
      <alignment horizontal="left"/>
    </xf>
    <xf numFmtId="0" fontId="3" fillId="0" borderId="0" xfId="0" applyFont="1" applyFill="1" applyBorder="1" applyAlignment="1">
      <alignment horizontal="left" vertical="center"/>
    </xf>
    <xf numFmtId="0" fontId="3" fillId="0" borderId="0" xfId="0" applyFont="1" applyFill="1" applyBorder="1"/>
    <xf numFmtId="0" fontId="19" fillId="0" borderId="0" xfId="0" applyFont="1" applyFill="1" applyBorder="1"/>
    <xf numFmtId="0" fontId="3" fillId="0" borderId="2" xfId="1" applyFont="1" applyFill="1" applyBorder="1" applyAlignment="1">
      <alignment horizontal="right"/>
    </xf>
    <xf numFmtId="0" fontId="3" fillId="0" borderId="2" xfId="1" applyFont="1" applyFill="1" applyBorder="1"/>
    <xf numFmtId="44" fontId="1" fillId="0" borderId="2" xfId="4" applyFont="1" applyBorder="1"/>
    <xf numFmtId="6" fontId="0" fillId="0" borderId="2" xfId="4" applyNumberFormat="1" applyFont="1" applyBorder="1"/>
    <xf numFmtId="6" fontId="0" fillId="0" borderId="2" xfId="0" applyNumberFormat="1" applyBorder="1"/>
    <xf numFmtId="0" fontId="0" fillId="0" borderId="2" xfId="0" applyFont="1" applyFill="1" applyBorder="1" applyAlignment="1">
      <alignment horizontal="left"/>
    </xf>
    <xf numFmtId="6" fontId="5" fillId="0" borderId="2" xfId="0" applyNumberFormat="1" applyFont="1" applyFill="1" applyBorder="1"/>
    <xf numFmtId="44" fontId="5" fillId="0" borderId="2" xfId="0" applyNumberFormat="1" applyFont="1" applyFill="1" applyBorder="1"/>
    <xf numFmtId="6" fontId="4" fillId="0" borderId="2" xfId="4" applyNumberFormat="1" applyFont="1" applyBorder="1"/>
    <xf numFmtId="44" fontId="8" fillId="0" borderId="2" xfId="0" applyNumberFormat="1" applyFont="1" applyBorder="1"/>
    <xf numFmtId="0" fontId="4" fillId="0" borderId="2" xfId="0" applyFont="1" applyBorder="1" applyAlignment="1">
      <alignment horizontal="right"/>
    </xf>
    <xf numFmtId="44" fontId="11" fillId="2" borderId="2" xfId="4" applyFont="1" applyFill="1" applyBorder="1"/>
    <xf numFmtId="44" fontId="0" fillId="0" borderId="1" xfId="4" applyFont="1" applyFill="1" applyBorder="1"/>
    <xf numFmtId="0" fontId="2" fillId="0" borderId="0" xfId="0" applyFont="1"/>
    <xf numFmtId="0" fontId="20" fillId="3" borderId="0" xfId="0" applyFont="1" applyFill="1"/>
    <xf numFmtId="0" fontId="20" fillId="3" borderId="2" xfId="0" applyFont="1" applyFill="1" applyBorder="1"/>
    <xf numFmtId="0" fontId="21" fillId="3" borderId="2" xfId="0" applyFont="1" applyFill="1" applyBorder="1" applyAlignment="1">
      <alignment horizontal="right"/>
    </xf>
    <xf numFmtId="0" fontId="5" fillId="0" borderId="2" xfId="0" applyFont="1" applyFill="1" applyBorder="1"/>
    <xf numFmtId="44" fontId="5" fillId="0" borderId="2" xfId="4" applyFont="1" applyFill="1" applyBorder="1"/>
    <xf numFmtId="44" fontId="17" fillId="0" borderId="0" xfId="109" applyNumberFormat="1"/>
    <xf numFmtId="0" fontId="3" fillId="0" borderId="0" xfId="0" applyFont="1" applyAlignment="1">
      <alignment horizontal="left"/>
    </xf>
    <xf numFmtId="0" fontId="4" fillId="0" borderId="0" xfId="0" applyFont="1" applyBorder="1" applyAlignment="1">
      <alignment horizontal="right"/>
    </xf>
    <xf numFmtId="44" fontId="11" fillId="2" borderId="0" xfId="4" applyFont="1" applyFill="1" applyBorder="1"/>
    <xf numFmtId="0" fontId="2" fillId="0" borderId="3" xfId="0" applyFont="1" applyBorder="1" applyAlignment="1">
      <alignment horizontal="left" vertical="center"/>
    </xf>
    <xf numFmtId="44" fontId="2" fillId="0" borderId="3" xfId="4" applyFont="1" applyFill="1" applyBorder="1" applyAlignment="1">
      <alignment horizontal="right" vertical="center"/>
    </xf>
    <xf numFmtId="0" fontId="2" fillId="0" borderId="2" xfId="0" applyFont="1" applyBorder="1"/>
    <xf numFmtId="0" fontId="2" fillId="0" borderId="2" xfId="0" applyFont="1" applyFill="1" applyBorder="1"/>
    <xf numFmtId="44" fontId="2" fillId="0" borderId="2" xfId="4" applyFont="1" applyBorder="1"/>
    <xf numFmtId="0" fontId="2" fillId="0" borderId="2" xfId="0" applyFont="1" applyBorder="1" applyAlignment="1">
      <alignment horizontal="left" vertical="center"/>
    </xf>
    <xf numFmtId="44" fontId="2" fillId="0" borderId="2" xfId="4" applyFont="1" applyFill="1" applyBorder="1" applyAlignment="1">
      <alignment horizontal="right" vertical="center"/>
    </xf>
    <xf numFmtId="44" fontId="2" fillId="0" borderId="2" xfId="4" applyFont="1" applyFill="1" applyBorder="1"/>
    <xf numFmtId="0" fontId="2" fillId="0" borderId="5" xfId="0" applyFont="1" applyFill="1" applyBorder="1"/>
    <xf numFmtId="44" fontId="2" fillId="0" borderId="2" xfId="4" applyFont="1" applyBorder="1" applyAlignment="1">
      <alignment horizontal="right"/>
    </xf>
    <xf numFmtId="44" fontId="2" fillId="0" borderId="0" xfId="4" applyFont="1" applyFill="1" applyBorder="1"/>
    <xf numFmtId="6" fontId="0" fillId="0" borderId="0" xfId="4" applyNumberFormat="1" applyFont="1" applyBorder="1"/>
    <xf numFmtId="0" fontId="0" fillId="0" borderId="1" xfId="0" applyFill="1" applyBorder="1"/>
    <xf numFmtId="0" fontId="3" fillId="0" borderId="1" xfId="0" applyFont="1" applyFill="1" applyBorder="1"/>
    <xf numFmtId="44" fontId="2" fillId="0" borderId="4" xfId="4" applyFont="1" applyBorder="1"/>
    <xf numFmtId="44" fontId="2" fillId="0" borderId="2" xfId="0" applyNumberFormat="1" applyFont="1" applyFill="1" applyBorder="1"/>
    <xf numFmtId="0" fontId="2" fillId="0" borderId="2" xfId="0" applyFont="1" applyFill="1" applyBorder="1" applyAlignment="1">
      <alignment horizontal="left"/>
    </xf>
    <xf numFmtId="6" fontId="2" fillId="0" borderId="2" xfId="0" applyNumberFormat="1" applyFont="1" applyFill="1" applyBorder="1"/>
    <xf numFmtId="0" fontId="22" fillId="0" borderId="0" xfId="0" applyFont="1"/>
    <xf numFmtId="17" fontId="3" fillId="0" borderId="0" xfId="0" applyNumberFormat="1" applyFont="1"/>
  </cellXfs>
  <cellStyles count="117">
    <cellStyle name="Currency" xfId="4" builtinId="4"/>
    <cellStyle name="Currency 2" xfId="3"/>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cellStyle name="Normal" xfId="0" builtinId="0"/>
    <cellStyle name="Normal 2" xfId="1"/>
    <cellStyle name="Normal 3" xfId="2"/>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6"/>
  <sheetViews>
    <sheetView tabSelected="1" topLeftCell="B1" zoomScale="90" zoomScaleNormal="90" zoomScalePageLayoutView="90" workbookViewId="0">
      <selection activeCell="B113" sqref="B113"/>
    </sheetView>
  </sheetViews>
  <sheetFormatPr defaultColWidth="11.42578125" defaultRowHeight="15" x14ac:dyDescent="0.25"/>
  <cols>
    <col min="1" max="1" width="103.28515625" customWidth="1"/>
    <col min="2" max="2" width="53" customWidth="1"/>
    <col min="3" max="3" width="17.85546875" customWidth="1"/>
    <col min="4" max="4" width="92.7109375" customWidth="1"/>
    <col min="5" max="5" width="124" customWidth="1"/>
    <col min="6" max="6" width="99" hidden="1" customWidth="1"/>
    <col min="7" max="7" width="220" customWidth="1"/>
  </cols>
  <sheetData>
    <row r="1" spans="1:7" ht="18.75" x14ac:dyDescent="0.3">
      <c r="A1" s="31" t="s">
        <v>51</v>
      </c>
      <c r="B1" s="30" t="s">
        <v>0</v>
      </c>
      <c r="C1" s="32" t="s">
        <v>29</v>
      </c>
      <c r="D1" s="32" t="s">
        <v>27</v>
      </c>
      <c r="E1" s="11" t="s">
        <v>201</v>
      </c>
      <c r="F1" s="8" t="s">
        <v>27</v>
      </c>
    </row>
    <row r="2" spans="1:7" ht="18.75" x14ac:dyDescent="0.3">
      <c r="A2" s="71" t="s">
        <v>1</v>
      </c>
      <c r="B2" s="69"/>
      <c r="C2" s="70"/>
      <c r="D2" s="32"/>
      <c r="E2" s="9" t="s">
        <v>213</v>
      </c>
      <c r="F2" s="8"/>
    </row>
    <row r="3" spans="1:7" x14ac:dyDescent="0.25">
      <c r="A3" s="98" t="s">
        <v>236</v>
      </c>
      <c r="B3" s="98" t="s">
        <v>52</v>
      </c>
      <c r="C3" s="99">
        <v>5370</v>
      </c>
      <c r="D3" s="100" t="s">
        <v>237</v>
      </c>
      <c r="E3" s="13" t="s">
        <v>206</v>
      </c>
      <c r="F3" s="5"/>
    </row>
    <row r="4" spans="1:7" x14ac:dyDescent="0.25">
      <c r="A4" s="26" t="s">
        <v>142</v>
      </c>
      <c r="B4" s="26" t="s">
        <v>32</v>
      </c>
      <c r="C4" s="28">
        <v>3500</v>
      </c>
      <c r="D4" s="35" t="s">
        <v>90</v>
      </c>
      <c r="E4" s="13"/>
      <c r="F4" s="5"/>
    </row>
    <row r="5" spans="1:7" x14ac:dyDescent="0.25">
      <c r="A5" s="100" t="s">
        <v>238</v>
      </c>
      <c r="B5" s="101" t="s">
        <v>63</v>
      </c>
      <c r="C5" s="102">
        <v>500</v>
      </c>
      <c r="D5" s="35" t="s">
        <v>91</v>
      </c>
      <c r="E5" s="13" t="s">
        <v>202</v>
      </c>
      <c r="F5" s="5"/>
    </row>
    <row r="6" spans="1:7" x14ac:dyDescent="0.25">
      <c r="A6" s="100" t="s">
        <v>239</v>
      </c>
      <c r="B6" s="101" t="s">
        <v>76</v>
      </c>
      <c r="C6" s="102">
        <v>1400</v>
      </c>
      <c r="D6" s="100" t="s">
        <v>240</v>
      </c>
      <c r="E6" s="13" t="s">
        <v>214</v>
      </c>
      <c r="F6" s="5"/>
    </row>
    <row r="7" spans="1:7" x14ac:dyDescent="0.25">
      <c r="A7" s="26" t="s">
        <v>143</v>
      </c>
      <c r="B7" s="26" t="s">
        <v>33</v>
      </c>
      <c r="C7" s="28">
        <v>3500</v>
      </c>
      <c r="D7" s="35" t="s">
        <v>90</v>
      </c>
      <c r="E7" s="13" t="s">
        <v>215</v>
      </c>
      <c r="F7" s="5"/>
      <c r="G7" s="88" t="s">
        <v>241</v>
      </c>
    </row>
    <row r="8" spans="1:7" x14ac:dyDescent="0.25">
      <c r="A8" s="101" t="s">
        <v>242</v>
      </c>
      <c r="B8" s="101" t="s">
        <v>193</v>
      </c>
      <c r="C8" s="102">
        <v>1650</v>
      </c>
      <c r="D8" s="35" t="s">
        <v>68</v>
      </c>
      <c r="E8" s="13" t="s">
        <v>203</v>
      </c>
      <c r="F8" s="5"/>
      <c r="G8" s="88" t="s">
        <v>243</v>
      </c>
    </row>
    <row r="9" spans="1:7" x14ac:dyDescent="0.25">
      <c r="A9" s="103" t="s">
        <v>245</v>
      </c>
      <c r="B9" s="103" t="s">
        <v>129</v>
      </c>
      <c r="C9" s="104">
        <v>5370</v>
      </c>
      <c r="D9" s="27" t="s">
        <v>92</v>
      </c>
      <c r="E9" s="9" t="s">
        <v>204</v>
      </c>
      <c r="F9" s="17" t="s">
        <v>30</v>
      </c>
      <c r="G9" s="88" t="s">
        <v>244</v>
      </c>
    </row>
    <row r="10" spans="1:7" x14ac:dyDescent="0.25">
      <c r="A10" s="103" t="s">
        <v>246</v>
      </c>
      <c r="B10" s="103" t="s">
        <v>59</v>
      </c>
      <c r="C10" s="104">
        <v>5370</v>
      </c>
      <c r="D10" s="27" t="s">
        <v>92</v>
      </c>
      <c r="E10" s="13" t="s">
        <v>205</v>
      </c>
      <c r="F10" s="5" t="s">
        <v>46</v>
      </c>
    </row>
    <row r="11" spans="1:7" x14ac:dyDescent="0.25">
      <c r="A11" s="43" t="s">
        <v>144</v>
      </c>
      <c r="B11" s="53" t="s">
        <v>60</v>
      </c>
      <c r="C11" s="42">
        <v>2500</v>
      </c>
      <c r="D11" s="27" t="s">
        <v>93</v>
      </c>
      <c r="E11" s="13" t="s">
        <v>216</v>
      </c>
      <c r="F11" s="5" t="s">
        <v>47</v>
      </c>
      <c r="G11" s="88" t="s">
        <v>247</v>
      </c>
    </row>
    <row r="12" spans="1:7" x14ac:dyDescent="0.25">
      <c r="A12" s="43" t="s">
        <v>145</v>
      </c>
      <c r="B12" s="53" t="s">
        <v>53</v>
      </c>
      <c r="C12" s="42">
        <v>2500</v>
      </c>
      <c r="D12" s="27" t="s">
        <v>93</v>
      </c>
      <c r="E12" s="13"/>
      <c r="F12" s="5"/>
    </row>
    <row r="13" spans="1:7" x14ac:dyDescent="0.25">
      <c r="A13" s="43" t="s">
        <v>146</v>
      </c>
      <c r="B13" s="43" t="s">
        <v>58</v>
      </c>
      <c r="C13" s="42">
        <v>2750</v>
      </c>
      <c r="D13" s="27" t="s">
        <v>94</v>
      </c>
      <c r="E13" s="13" t="s">
        <v>217</v>
      </c>
      <c r="F13" s="5"/>
      <c r="G13" s="88" t="s">
        <v>248</v>
      </c>
    </row>
    <row r="14" spans="1:7" x14ac:dyDescent="0.25">
      <c r="A14" s="43" t="s">
        <v>147</v>
      </c>
      <c r="B14" s="43" t="s">
        <v>88</v>
      </c>
      <c r="C14" s="42">
        <v>1300</v>
      </c>
      <c r="D14" s="35" t="s">
        <v>91</v>
      </c>
      <c r="E14" s="13" t="s">
        <v>207</v>
      </c>
      <c r="F14" s="5"/>
      <c r="G14" s="88" t="s">
        <v>249</v>
      </c>
    </row>
    <row r="15" spans="1:7" x14ac:dyDescent="0.25">
      <c r="A15" s="103" t="s">
        <v>251</v>
      </c>
      <c r="B15" s="103" t="s">
        <v>95</v>
      </c>
      <c r="C15" s="104">
        <v>1000</v>
      </c>
      <c r="D15" s="105" t="s">
        <v>96</v>
      </c>
      <c r="E15" s="13" t="s">
        <v>218</v>
      </c>
      <c r="F15" s="5"/>
    </row>
    <row r="16" spans="1:7" x14ac:dyDescent="0.25">
      <c r="A16" s="66" t="s">
        <v>148</v>
      </c>
      <c r="B16" s="65" t="s">
        <v>86</v>
      </c>
      <c r="C16" s="68">
        <v>700</v>
      </c>
      <c r="D16" s="27" t="s">
        <v>97</v>
      </c>
      <c r="E16" s="13" t="s">
        <v>219</v>
      </c>
      <c r="F16" s="5"/>
      <c r="G16" s="88" t="s">
        <v>250</v>
      </c>
    </row>
    <row r="17" spans="1:10" x14ac:dyDescent="0.25">
      <c r="A17" s="2"/>
      <c r="B17" s="33" t="s">
        <v>2</v>
      </c>
      <c r="C17" s="28">
        <f>SUM(C3:C16)</f>
        <v>37410</v>
      </c>
      <c r="D17" s="28"/>
      <c r="E17" s="13"/>
      <c r="F17" s="5"/>
    </row>
    <row r="18" spans="1:10" x14ac:dyDescent="0.25">
      <c r="A18" s="2"/>
      <c r="B18" s="16"/>
      <c r="C18" s="34"/>
      <c r="D18" s="9"/>
      <c r="E18" s="9"/>
      <c r="F18" s="19"/>
    </row>
    <row r="19" spans="1:10" x14ac:dyDescent="0.25">
      <c r="A19" s="72" t="s">
        <v>1</v>
      </c>
      <c r="B19" s="4" t="s">
        <v>54</v>
      </c>
      <c r="C19" s="9"/>
      <c r="D19" s="9"/>
      <c r="E19" s="94"/>
      <c r="F19" s="19"/>
    </row>
    <row r="20" spans="1:10" x14ac:dyDescent="0.25">
      <c r="A20" s="26" t="s">
        <v>149</v>
      </c>
      <c r="B20" s="26" t="s">
        <v>15</v>
      </c>
      <c r="C20" s="61">
        <v>750</v>
      </c>
      <c r="D20" s="28" t="s">
        <v>98</v>
      </c>
      <c r="E20" s="9" t="s">
        <v>220</v>
      </c>
      <c r="F20" s="19"/>
      <c r="G20" s="88" t="s">
        <v>252</v>
      </c>
    </row>
    <row r="21" spans="1:10" x14ac:dyDescent="0.25">
      <c r="A21" s="43" t="s">
        <v>150</v>
      </c>
      <c r="B21" s="43" t="s">
        <v>36</v>
      </c>
      <c r="C21" s="61">
        <v>700</v>
      </c>
      <c r="D21" s="35" t="s">
        <v>100</v>
      </c>
      <c r="E21" s="9" t="s">
        <v>221</v>
      </c>
      <c r="F21" s="18" t="s">
        <v>151</v>
      </c>
      <c r="G21" s="88" t="s">
        <v>253</v>
      </c>
    </row>
    <row r="22" spans="1:10" x14ac:dyDescent="0.25">
      <c r="A22" s="44" t="s">
        <v>152</v>
      </c>
      <c r="B22" s="53" t="s">
        <v>64</v>
      </c>
      <c r="C22" s="61">
        <v>770</v>
      </c>
      <c r="D22" s="28" t="s">
        <v>99</v>
      </c>
      <c r="E22" s="9"/>
      <c r="F22" s="18" t="s">
        <v>45</v>
      </c>
    </row>
    <row r="23" spans="1:10" x14ac:dyDescent="0.25">
      <c r="A23" s="44" t="s">
        <v>153</v>
      </c>
      <c r="B23" s="43" t="s">
        <v>65</v>
      </c>
      <c r="C23" s="61">
        <v>800</v>
      </c>
      <c r="D23" s="27" t="s">
        <v>101</v>
      </c>
      <c r="E23" s="9" t="s">
        <v>222</v>
      </c>
      <c r="F23" s="18"/>
      <c r="G23" s="88" t="s">
        <v>254</v>
      </c>
    </row>
    <row r="24" spans="1:10" x14ac:dyDescent="0.25">
      <c r="A24" s="26" t="s">
        <v>154</v>
      </c>
      <c r="B24" s="26" t="s">
        <v>16</v>
      </c>
      <c r="C24" s="61">
        <v>1712</v>
      </c>
      <c r="D24" s="35" t="s">
        <v>122</v>
      </c>
      <c r="E24" s="63"/>
      <c r="F24" s="18"/>
      <c r="H24" s="40"/>
      <c r="I24" s="57"/>
      <c r="J24" s="57"/>
    </row>
    <row r="25" spans="1:10" x14ac:dyDescent="0.25">
      <c r="A25" s="62" t="s">
        <v>155</v>
      </c>
      <c r="B25" s="26" t="s">
        <v>66</v>
      </c>
      <c r="C25" s="61">
        <v>1299</v>
      </c>
      <c r="D25" s="27" t="s">
        <v>123</v>
      </c>
      <c r="E25" s="36"/>
      <c r="F25" s="18"/>
      <c r="H25" s="59"/>
    </row>
    <row r="26" spans="1:10" x14ac:dyDescent="0.25">
      <c r="A26" s="62" t="s">
        <v>156</v>
      </c>
      <c r="B26" s="26" t="s">
        <v>67</v>
      </c>
      <c r="C26" s="61">
        <v>7750</v>
      </c>
      <c r="D26" s="27" t="s">
        <v>125</v>
      </c>
      <c r="E26" s="64"/>
      <c r="F26" s="18"/>
      <c r="H26" s="59"/>
    </row>
    <row r="27" spans="1:10" x14ac:dyDescent="0.25">
      <c r="A27" s="45" t="s">
        <v>157</v>
      </c>
      <c r="B27" s="35" t="s">
        <v>55</v>
      </c>
      <c r="C27" s="61">
        <v>2500</v>
      </c>
      <c r="D27" s="27" t="s">
        <v>124</v>
      </c>
      <c r="E27" s="64"/>
      <c r="F27" s="18"/>
      <c r="H27" s="59"/>
    </row>
    <row r="28" spans="1:10" x14ac:dyDescent="0.25">
      <c r="A28" s="106" t="s">
        <v>158</v>
      </c>
      <c r="B28" s="100" t="s">
        <v>61</v>
      </c>
      <c r="C28" s="107">
        <v>300</v>
      </c>
      <c r="D28" s="27" t="s">
        <v>102</v>
      </c>
      <c r="E28" s="64" t="s">
        <v>211</v>
      </c>
      <c r="F28" s="18"/>
      <c r="G28" s="88" t="s">
        <v>255</v>
      </c>
      <c r="H28" s="41"/>
    </row>
    <row r="29" spans="1:10" x14ac:dyDescent="0.25">
      <c r="A29" s="106" t="s">
        <v>159</v>
      </c>
      <c r="B29" s="100" t="s">
        <v>62</v>
      </c>
      <c r="C29" s="107">
        <v>200</v>
      </c>
      <c r="D29" s="27" t="s">
        <v>103</v>
      </c>
      <c r="E29" s="64" t="s">
        <v>208</v>
      </c>
      <c r="F29" s="18"/>
      <c r="G29" s="88" t="s">
        <v>255</v>
      </c>
      <c r="H29" s="40"/>
    </row>
    <row r="30" spans="1:10" x14ac:dyDescent="0.25">
      <c r="A30" s="47" t="s">
        <v>160</v>
      </c>
      <c r="B30" s="92" t="s">
        <v>57</v>
      </c>
      <c r="C30" s="93">
        <v>200</v>
      </c>
      <c r="D30" s="35" t="s">
        <v>104</v>
      </c>
      <c r="E30" s="13" t="s">
        <v>209</v>
      </c>
      <c r="F30" s="18"/>
      <c r="G30" s="88" t="s">
        <v>256</v>
      </c>
      <c r="H30" s="40"/>
      <c r="J30" s="1"/>
    </row>
    <row r="31" spans="1:10" x14ac:dyDescent="0.25">
      <c r="A31" s="2"/>
      <c r="B31" s="50" t="s">
        <v>2</v>
      </c>
      <c r="C31" s="51">
        <f>SUM(C20:C30)</f>
        <v>16981</v>
      </c>
      <c r="D31" s="9"/>
      <c r="E31" s="56"/>
      <c r="F31" s="18" t="s">
        <v>39</v>
      </c>
      <c r="H31" s="58"/>
    </row>
    <row r="32" spans="1:10" x14ac:dyDescent="0.25">
      <c r="A32" s="2"/>
      <c r="B32" s="16"/>
      <c r="C32" s="34"/>
      <c r="D32" s="9"/>
      <c r="E32" s="55"/>
      <c r="F32" s="19"/>
    </row>
    <row r="33" spans="1:8" x14ac:dyDescent="0.25">
      <c r="A33" s="73" t="s">
        <v>127</v>
      </c>
      <c r="B33" s="4" t="s">
        <v>4</v>
      </c>
      <c r="C33" s="9"/>
      <c r="D33" s="9"/>
      <c r="E33" s="9"/>
      <c r="F33" s="19"/>
      <c r="H33" s="57"/>
    </row>
    <row r="34" spans="1:8" x14ac:dyDescent="0.25">
      <c r="A34" s="26" t="s">
        <v>161</v>
      </c>
      <c r="B34" s="26" t="s">
        <v>17</v>
      </c>
      <c r="C34" s="28">
        <v>200</v>
      </c>
      <c r="D34" s="28" t="s">
        <v>105</v>
      </c>
      <c r="E34" s="9" t="s">
        <v>223</v>
      </c>
      <c r="F34" s="19"/>
      <c r="G34" s="108" t="s">
        <v>257</v>
      </c>
    </row>
    <row r="35" spans="1:8" x14ac:dyDescent="0.25">
      <c r="A35" s="26" t="s">
        <v>162</v>
      </c>
      <c r="B35" s="26" t="s">
        <v>18</v>
      </c>
      <c r="C35" s="28">
        <v>300</v>
      </c>
      <c r="D35" s="28" t="s">
        <v>106</v>
      </c>
      <c r="E35" s="9"/>
      <c r="F35" s="18" t="s">
        <v>41</v>
      </c>
    </row>
    <row r="36" spans="1:8" x14ac:dyDescent="0.25">
      <c r="A36" s="43" t="s">
        <v>163</v>
      </c>
      <c r="B36" s="43" t="s">
        <v>35</v>
      </c>
      <c r="C36" s="28">
        <v>650</v>
      </c>
      <c r="D36" s="28" t="s">
        <v>107</v>
      </c>
      <c r="E36" s="9"/>
      <c r="F36" s="18"/>
      <c r="G36" s="1"/>
    </row>
    <row r="37" spans="1:8" x14ac:dyDescent="0.25">
      <c r="A37" s="43" t="s">
        <v>200</v>
      </c>
      <c r="B37" s="43" t="s">
        <v>89</v>
      </c>
      <c r="C37" s="28">
        <v>500</v>
      </c>
      <c r="D37" s="28" t="s">
        <v>107</v>
      </c>
      <c r="E37" s="9"/>
      <c r="F37" s="18"/>
    </row>
    <row r="38" spans="1:8" x14ac:dyDescent="0.25">
      <c r="A38" s="26" t="s">
        <v>164</v>
      </c>
      <c r="B38" s="26" t="s">
        <v>77</v>
      </c>
      <c r="C38" s="28">
        <v>350</v>
      </c>
      <c r="D38" s="28" t="s">
        <v>108</v>
      </c>
      <c r="E38" s="9"/>
      <c r="F38" s="18"/>
    </row>
    <row r="39" spans="1:8" x14ac:dyDescent="0.25">
      <c r="A39" s="26" t="s">
        <v>165</v>
      </c>
      <c r="B39" s="26" t="s">
        <v>49</v>
      </c>
      <c r="C39" s="28">
        <v>500</v>
      </c>
      <c r="D39" s="28" t="s">
        <v>109</v>
      </c>
      <c r="E39" s="9"/>
      <c r="F39" s="18"/>
    </row>
    <row r="40" spans="1:8" x14ac:dyDescent="0.25">
      <c r="A40" s="26" t="s">
        <v>166</v>
      </c>
      <c r="B40" s="26" t="s">
        <v>48</v>
      </c>
      <c r="C40" s="28">
        <v>350</v>
      </c>
      <c r="D40" s="28" t="s">
        <v>106</v>
      </c>
      <c r="E40" s="9"/>
      <c r="F40" s="18" t="s">
        <v>40</v>
      </c>
    </row>
    <row r="41" spans="1:8" x14ac:dyDescent="0.25">
      <c r="A41" s="26" t="s">
        <v>167</v>
      </c>
      <c r="B41" s="26" t="s">
        <v>78</v>
      </c>
      <c r="C41" s="28">
        <v>1000</v>
      </c>
      <c r="D41" s="28" t="s">
        <v>110</v>
      </c>
      <c r="E41" s="9"/>
      <c r="F41" s="18" t="s">
        <v>50</v>
      </c>
    </row>
    <row r="42" spans="1:8" x14ac:dyDescent="0.25">
      <c r="A42" s="26" t="s">
        <v>168</v>
      </c>
      <c r="B42" s="26" t="s">
        <v>87</v>
      </c>
      <c r="C42" s="28">
        <v>250</v>
      </c>
      <c r="D42" s="28" t="s">
        <v>111</v>
      </c>
      <c r="E42" s="13"/>
      <c r="F42" s="18" t="s">
        <v>42</v>
      </c>
    </row>
    <row r="43" spans="1:8" x14ac:dyDescent="0.25">
      <c r="A43" s="26" t="s">
        <v>169</v>
      </c>
      <c r="B43" s="26" t="s">
        <v>8</v>
      </c>
      <c r="C43" s="28">
        <v>300</v>
      </c>
      <c r="D43" s="35" t="s">
        <v>112</v>
      </c>
      <c r="E43" s="13" t="s">
        <v>224</v>
      </c>
      <c r="F43" s="18"/>
      <c r="G43" s="88" t="s">
        <v>258</v>
      </c>
    </row>
    <row r="44" spans="1:8" x14ac:dyDescent="0.25">
      <c r="A44" s="46" t="s">
        <v>189</v>
      </c>
      <c r="B44" s="26" t="s">
        <v>190</v>
      </c>
      <c r="C44" s="28">
        <v>2500</v>
      </c>
      <c r="D44" s="87" t="s">
        <v>190</v>
      </c>
      <c r="F44" s="18"/>
      <c r="G44" s="88" t="s">
        <v>259</v>
      </c>
    </row>
    <row r="45" spans="1:8" x14ac:dyDescent="0.25">
      <c r="A45" s="2"/>
      <c r="B45" s="33" t="s">
        <v>2</v>
      </c>
      <c r="C45" s="28">
        <f>SUM(C34:C44)</f>
        <v>6900</v>
      </c>
      <c r="D45" s="9"/>
      <c r="E45" s="9"/>
      <c r="F45" s="18" t="s">
        <v>43</v>
      </c>
    </row>
    <row r="46" spans="1:8" x14ac:dyDescent="0.25">
      <c r="A46" s="2"/>
      <c r="B46" s="54"/>
      <c r="C46" s="34"/>
      <c r="D46" s="9"/>
      <c r="E46" s="9"/>
      <c r="F46" s="19"/>
    </row>
    <row r="47" spans="1:8" x14ac:dyDescent="0.25">
      <c r="A47" s="73" t="s">
        <v>1</v>
      </c>
      <c r="B47" s="4" t="s">
        <v>5</v>
      </c>
      <c r="C47" s="9"/>
      <c r="D47" s="9"/>
      <c r="E47" s="9"/>
      <c r="F47" s="19"/>
    </row>
    <row r="48" spans="1:8" x14ac:dyDescent="0.25">
      <c r="A48" s="26" t="s">
        <v>170</v>
      </c>
      <c r="B48" s="26" t="s">
        <v>69</v>
      </c>
      <c r="C48" s="28">
        <v>253.38</v>
      </c>
      <c r="D48" s="28" t="s">
        <v>126</v>
      </c>
      <c r="E48" s="9" t="s">
        <v>225</v>
      </c>
      <c r="F48" s="19"/>
      <c r="G48" s="108" t="s">
        <v>260</v>
      </c>
    </row>
    <row r="49" spans="1:7" x14ac:dyDescent="0.25">
      <c r="A49" s="26" t="s">
        <v>171</v>
      </c>
      <c r="B49" s="26" t="s">
        <v>73</v>
      </c>
      <c r="C49" s="28">
        <v>20</v>
      </c>
      <c r="D49" s="28" t="s">
        <v>74</v>
      </c>
      <c r="E49" s="2"/>
      <c r="F49" s="17"/>
    </row>
    <row r="50" spans="1:7" x14ac:dyDescent="0.25">
      <c r="A50" s="26" t="s">
        <v>172</v>
      </c>
      <c r="B50" s="26" t="s">
        <v>70</v>
      </c>
      <c r="C50" s="28">
        <v>152</v>
      </c>
      <c r="D50" s="28" t="s">
        <v>71</v>
      </c>
      <c r="E50" s="2"/>
      <c r="F50" s="17"/>
    </row>
    <row r="51" spans="1:7" x14ac:dyDescent="0.25">
      <c r="A51" s="26" t="s">
        <v>173</v>
      </c>
      <c r="B51" s="26" t="s">
        <v>72</v>
      </c>
      <c r="C51" s="28">
        <v>506</v>
      </c>
      <c r="D51" s="28" t="s">
        <v>75</v>
      </c>
      <c r="E51" s="2"/>
      <c r="F51" s="5"/>
    </row>
    <row r="52" spans="1:7" x14ac:dyDescent="0.25">
      <c r="A52" s="100" t="s">
        <v>174</v>
      </c>
      <c r="B52" s="100" t="s">
        <v>19</v>
      </c>
      <c r="C52" s="102">
        <v>650</v>
      </c>
      <c r="D52" s="102" t="s">
        <v>113</v>
      </c>
      <c r="E52" s="9" t="s">
        <v>226</v>
      </c>
      <c r="F52" s="5"/>
      <c r="G52" s="108" t="s">
        <v>261</v>
      </c>
    </row>
    <row r="53" spans="1:7" x14ac:dyDescent="0.25">
      <c r="A53" s="100" t="s">
        <v>267</v>
      </c>
      <c r="B53" s="100" t="s">
        <v>19</v>
      </c>
      <c r="C53" s="102">
        <v>400</v>
      </c>
      <c r="D53" s="102" t="s">
        <v>113</v>
      </c>
      <c r="F53" s="5"/>
    </row>
    <row r="54" spans="1:7" x14ac:dyDescent="0.25">
      <c r="A54" s="100" t="s">
        <v>175</v>
      </c>
      <c r="B54" s="100" t="s">
        <v>20</v>
      </c>
      <c r="C54" s="105">
        <v>1102</v>
      </c>
      <c r="D54" s="102" t="s">
        <v>114</v>
      </c>
      <c r="E54" s="9"/>
      <c r="F54" s="5"/>
    </row>
    <row r="55" spans="1:7" x14ac:dyDescent="0.25">
      <c r="A55" s="29" t="s">
        <v>176</v>
      </c>
      <c r="B55" s="26" t="s">
        <v>20</v>
      </c>
      <c r="C55" s="48">
        <v>2204</v>
      </c>
      <c r="D55" s="28" t="s">
        <v>114</v>
      </c>
      <c r="E55" s="9"/>
      <c r="F55" s="5"/>
    </row>
    <row r="56" spans="1:7" x14ac:dyDescent="0.25">
      <c r="A56" s="29" t="s">
        <v>177</v>
      </c>
      <c r="B56" s="26" t="s">
        <v>20</v>
      </c>
      <c r="C56" s="48">
        <v>290</v>
      </c>
      <c r="D56" s="28" t="s">
        <v>114</v>
      </c>
      <c r="E56" s="13"/>
      <c r="F56" s="5"/>
    </row>
    <row r="57" spans="1:7" x14ac:dyDescent="0.25">
      <c r="A57" s="100" t="s">
        <v>178</v>
      </c>
      <c r="B57" s="100" t="s">
        <v>21</v>
      </c>
      <c r="C57" s="112">
        <v>798</v>
      </c>
      <c r="D57" s="102" t="s">
        <v>115</v>
      </c>
      <c r="E57" s="13"/>
      <c r="F57" s="19"/>
    </row>
    <row r="58" spans="1:7" x14ac:dyDescent="0.25">
      <c r="A58" s="29" t="s">
        <v>179</v>
      </c>
      <c r="B58" s="26" t="s">
        <v>21</v>
      </c>
      <c r="C58" s="48">
        <v>1596</v>
      </c>
      <c r="D58" s="28" t="s">
        <v>115</v>
      </c>
      <c r="E58" s="13"/>
      <c r="F58" s="19"/>
    </row>
    <row r="59" spans="1:7" x14ac:dyDescent="0.25">
      <c r="A59" s="29" t="s">
        <v>180</v>
      </c>
      <c r="B59" s="46" t="s">
        <v>21</v>
      </c>
      <c r="C59" s="49">
        <v>210</v>
      </c>
      <c r="D59" s="28" t="s">
        <v>115</v>
      </c>
      <c r="E59" s="13"/>
      <c r="F59" s="19"/>
    </row>
    <row r="60" spans="1:7" x14ac:dyDescent="0.25">
      <c r="A60" s="2"/>
      <c r="B60" s="33" t="s">
        <v>2</v>
      </c>
      <c r="C60" s="52">
        <f>SUM(C52:C59)</f>
        <v>7250</v>
      </c>
      <c r="D60" s="32"/>
      <c r="E60" s="9"/>
      <c r="F60" s="19"/>
    </row>
    <row r="61" spans="1:7" x14ac:dyDescent="0.25">
      <c r="A61" s="2"/>
      <c r="B61" s="16"/>
      <c r="C61" s="10"/>
      <c r="D61" s="11"/>
      <c r="E61" s="11"/>
      <c r="F61" s="19"/>
    </row>
    <row r="62" spans="1:7" x14ac:dyDescent="0.25">
      <c r="A62" s="74" t="s">
        <v>7</v>
      </c>
      <c r="B62" s="4" t="s">
        <v>6</v>
      </c>
      <c r="C62" s="9"/>
      <c r="D62" s="9"/>
      <c r="E62" s="11"/>
      <c r="F62" s="18" t="s">
        <v>38</v>
      </c>
    </row>
    <row r="63" spans="1:7" x14ac:dyDescent="0.25">
      <c r="A63" s="26" t="s">
        <v>181</v>
      </c>
      <c r="B63" s="26" t="s">
        <v>9</v>
      </c>
      <c r="C63" s="28">
        <v>98</v>
      </c>
      <c r="D63" s="28" t="s">
        <v>116</v>
      </c>
      <c r="E63" s="9"/>
      <c r="F63" s="18" t="s">
        <v>44</v>
      </c>
    </row>
    <row r="64" spans="1:7" x14ac:dyDescent="0.25">
      <c r="A64" s="26" t="s">
        <v>182</v>
      </c>
      <c r="B64" s="26" t="s">
        <v>10</v>
      </c>
      <c r="C64" s="28">
        <v>36</v>
      </c>
      <c r="D64" s="28" t="s">
        <v>117</v>
      </c>
      <c r="E64" s="9"/>
      <c r="F64" s="18"/>
    </row>
    <row r="65" spans="1:7" x14ac:dyDescent="0.25">
      <c r="A65" s="26" t="s">
        <v>183</v>
      </c>
      <c r="B65" s="26" t="s">
        <v>11</v>
      </c>
      <c r="C65" s="28">
        <v>200</v>
      </c>
      <c r="D65" s="67" t="s">
        <v>118</v>
      </c>
      <c r="E65" s="9" t="s">
        <v>210</v>
      </c>
      <c r="F65" s="19"/>
      <c r="G65" s="88" t="s">
        <v>262</v>
      </c>
    </row>
    <row r="66" spans="1:7" x14ac:dyDescent="0.25">
      <c r="A66" s="26" t="s">
        <v>184</v>
      </c>
      <c r="B66" s="26" t="s">
        <v>56</v>
      </c>
      <c r="C66" s="28">
        <v>600</v>
      </c>
      <c r="D66" s="28" t="s">
        <v>119</v>
      </c>
      <c r="E66" s="9"/>
      <c r="F66" s="19"/>
    </row>
    <row r="67" spans="1:7" x14ac:dyDescent="0.25">
      <c r="A67" s="26" t="s">
        <v>185</v>
      </c>
      <c r="B67" s="26" t="s">
        <v>12</v>
      </c>
      <c r="C67" s="28">
        <v>35</v>
      </c>
      <c r="D67" s="28" t="s">
        <v>120</v>
      </c>
      <c r="E67" s="9"/>
      <c r="F67" s="19"/>
    </row>
    <row r="68" spans="1:7" x14ac:dyDescent="0.25">
      <c r="A68" s="26" t="s">
        <v>186</v>
      </c>
      <c r="B68" s="26" t="s">
        <v>79</v>
      </c>
      <c r="C68" s="28">
        <v>1295</v>
      </c>
      <c r="D68" s="28" t="s">
        <v>128</v>
      </c>
      <c r="E68" s="9"/>
      <c r="F68" s="19"/>
    </row>
    <row r="69" spans="1:7" x14ac:dyDescent="0.25">
      <c r="A69" s="26" t="s">
        <v>187</v>
      </c>
      <c r="B69" s="26" t="s">
        <v>13</v>
      </c>
      <c r="C69" s="28">
        <v>400</v>
      </c>
      <c r="D69" s="28" t="s">
        <v>121</v>
      </c>
      <c r="E69" s="9"/>
      <c r="F69" s="19"/>
    </row>
    <row r="70" spans="1:7" x14ac:dyDescent="0.25">
      <c r="A70" s="2"/>
      <c r="B70" s="33" t="s">
        <v>2</v>
      </c>
      <c r="C70" s="28">
        <f>SUM(C63:C69)</f>
        <v>2664</v>
      </c>
      <c r="D70" s="28"/>
      <c r="E70" s="9"/>
      <c r="F70" s="19"/>
    </row>
    <row r="71" spans="1:7" x14ac:dyDescent="0.25">
      <c r="A71" s="2"/>
      <c r="B71" s="37"/>
      <c r="C71" s="38"/>
      <c r="D71" s="9"/>
      <c r="E71" s="9"/>
      <c r="F71" s="20"/>
    </row>
    <row r="72" spans="1:7" x14ac:dyDescent="0.25">
      <c r="A72" s="2"/>
      <c r="B72" s="33" t="s">
        <v>14</v>
      </c>
      <c r="C72" s="28">
        <f>SUM(C17+C31+C45+C60+C70)</f>
        <v>71205</v>
      </c>
      <c r="D72" s="28"/>
      <c r="E72" s="9"/>
      <c r="F72" s="20"/>
    </row>
    <row r="73" spans="1:7" x14ac:dyDescent="0.25">
      <c r="A73" s="2"/>
      <c r="B73" s="91" t="s">
        <v>26</v>
      </c>
      <c r="C73" s="28">
        <f>SUM(3/100*C72)</f>
        <v>2136.15</v>
      </c>
      <c r="D73" s="28"/>
      <c r="E73" s="9"/>
      <c r="F73" s="20"/>
    </row>
    <row r="74" spans="1:7" x14ac:dyDescent="0.25">
      <c r="A74" s="2"/>
      <c r="B74" s="33" t="s">
        <v>22</v>
      </c>
      <c r="C74" s="32">
        <f>SUM(C72+C73)</f>
        <v>73341.149999999994</v>
      </c>
      <c r="D74" s="32"/>
      <c r="E74" s="9"/>
      <c r="F74" s="20"/>
    </row>
    <row r="75" spans="1:7" x14ac:dyDescent="0.25">
      <c r="A75" s="2"/>
      <c r="B75" s="3"/>
      <c r="C75" s="11"/>
      <c r="D75" s="11"/>
      <c r="E75" s="11"/>
      <c r="F75" s="20"/>
    </row>
    <row r="76" spans="1:7" x14ac:dyDescent="0.25">
      <c r="A76" s="2"/>
      <c r="B76" s="75" t="s">
        <v>34</v>
      </c>
      <c r="C76" s="32"/>
      <c r="D76" s="11"/>
      <c r="E76" s="11"/>
      <c r="F76" s="20"/>
    </row>
    <row r="77" spans="1:7" x14ac:dyDescent="0.25">
      <c r="A77" s="2"/>
      <c r="B77" s="76" t="s">
        <v>0</v>
      </c>
      <c r="C77" s="77">
        <f>(C17)</f>
        <v>37410</v>
      </c>
      <c r="D77" s="11"/>
      <c r="E77" s="11"/>
      <c r="F77" s="20"/>
    </row>
    <row r="78" spans="1:7" x14ac:dyDescent="0.25">
      <c r="A78" s="2"/>
      <c r="B78" s="76" t="s">
        <v>3</v>
      </c>
      <c r="C78" s="77">
        <f>(C31)</f>
        <v>16981</v>
      </c>
      <c r="D78" s="11"/>
      <c r="E78" s="11"/>
      <c r="F78" s="21"/>
    </row>
    <row r="79" spans="1:7" x14ac:dyDescent="0.25">
      <c r="A79" s="2"/>
      <c r="B79" s="76" t="s">
        <v>24</v>
      </c>
      <c r="C79" s="77">
        <f>(C45)</f>
        <v>6900</v>
      </c>
      <c r="D79" s="11"/>
      <c r="E79" s="11"/>
      <c r="F79" s="21"/>
    </row>
    <row r="80" spans="1:7" x14ac:dyDescent="0.25">
      <c r="A80" s="2"/>
      <c r="B80" s="76" t="s">
        <v>25</v>
      </c>
      <c r="C80" s="77">
        <f>(C60)</f>
        <v>7250</v>
      </c>
      <c r="D80" s="11"/>
      <c r="E80" s="11"/>
      <c r="F80" s="19"/>
    </row>
    <row r="81" spans="1:6" x14ac:dyDescent="0.25">
      <c r="B81" s="76" t="s">
        <v>6</v>
      </c>
      <c r="C81" s="77">
        <f>(C70)</f>
        <v>2664</v>
      </c>
      <c r="D81" s="11"/>
      <c r="E81" s="11"/>
      <c r="F81" s="22" t="s">
        <v>28</v>
      </c>
    </row>
    <row r="82" spans="1:6" x14ac:dyDescent="0.25">
      <c r="B82" s="7"/>
      <c r="C82" s="9"/>
      <c r="D82" s="9"/>
      <c r="E82" s="11"/>
      <c r="F82" s="23" t="s">
        <v>28</v>
      </c>
    </row>
    <row r="83" spans="1:6" x14ac:dyDescent="0.25">
      <c r="B83" s="33" t="s">
        <v>37</v>
      </c>
      <c r="C83" s="28" t="s">
        <v>199</v>
      </c>
      <c r="E83" s="9"/>
      <c r="F83" s="20"/>
    </row>
    <row r="84" spans="1:6" x14ac:dyDescent="0.25">
      <c r="B84" s="76" t="s">
        <v>136</v>
      </c>
      <c r="C84" s="78">
        <v>7500</v>
      </c>
      <c r="D84" s="35"/>
      <c r="E84" s="9"/>
      <c r="F84" s="24"/>
    </row>
    <row r="85" spans="1:6" x14ac:dyDescent="0.25">
      <c r="B85" s="76" t="s">
        <v>137</v>
      </c>
      <c r="C85" s="78">
        <v>4500</v>
      </c>
      <c r="D85" s="35"/>
      <c r="E85" s="9"/>
      <c r="F85" s="25"/>
    </row>
    <row r="86" spans="1:6" x14ac:dyDescent="0.25">
      <c r="B86" s="76" t="s">
        <v>138</v>
      </c>
      <c r="C86" s="78">
        <v>10000</v>
      </c>
      <c r="D86" s="35"/>
      <c r="E86" s="9"/>
      <c r="F86" s="25"/>
    </row>
    <row r="87" spans="1:6" x14ac:dyDescent="0.25">
      <c r="B87" s="30" t="s">
        <v>265</v>
      </c>
      <c r="C87" s="78">
        <v>25700</v>
      </c>
      <c r="D87" s="102" t="s">
        <v>274</v>
      </c>
      <c r="E87" s="9"/>
      <c r="F87" s="25"/>
    </row>
    <row r="88" spans="1:6" x14ac:dyDescent="0.25">
      <c r="B88" s="111" t="s">
        <v>263</v>
      </c>
      <c r="C88" s="109">
        <v>3500</v>
      </c>
      <c r="D88" s="34"/>
      <c r="E88" s="9"/>
      <c r="F88" s="25"/>
    </row>
    <row r="89" spans="1:6" x14ac:dyDescent="0.25">
      <c r="B89" s="110"/>
      <c r="E89" s="14"/>
      <c r="F89" s="17"/>
    </row>
    <row r="90" spans="1:6" ht="15.75" x14ac:dyDescent="0.25">
      <c r="A90" s="88" t="s">
        <v>139</v>
      </c>
      <c r="B90" s="90" t="s">
        <v>192</v>
      </c>
      <c r="C90" s="79">
        <v>464</v>
      </c>
      <c r="D90" s="35" t="s">
        <v>130</v>
      </c>
      <c r="E90" s="9"/>
      <c r="F90" s="12"/>
    </row>
    <row r="91" spans="1:6" x14ac:dyDescent="0.25">
      <c r="A91" s="89" t="s">
        <v>195</v>
      </c>
      <c r="B91" s="90" t="s">
        <v>188</v>
      </c>
      <c r="C91" s="79">
        <v>928</v>
      </c>
      <c r="D91" s="35" t="s">
        <v>131</v>
      </c>
      <c r="E91" s="9"/>
      <c r="F91" s="9"/>
    </row>
    <row r="92" spans="1:6" ht="15.75" x14ac:dyDescent="0.25">
      <c r="A92" t="s">
        <v>141</v>
      </c>
      <c r="B92" s="35" t="s">
        <v>197</v>
      </c>
      <c r="C92" s="79">
        <v>1856</v>
      </c>
      <c r="D92" s="28" t="s">
        <v>132</v>
      </c>
      <c r="E92" s="13"/>
      <c r="F92" s="15"/>
    </row>
    <row r="93" spans="1:6" ht="15.75" x14ac:dyDescent="0.25">
      <c r="A93" t="s">
        <v>140</v>
      </c>
      <c r="B93" s="35" t="s">
        <v>196</v>
      </c>
      <c r="C93" s="79">
        <v>1392</v>
      </c>
      <c r="D93" s="28" t="s">
        <v>133</v>
      </c>
      <c r="E93" s="13"/>
      <c r="F93" s="15"/>
    </row>
    <row r="94" spans="1:6" ht="15.75" x14ac:dyDescent="0.25">
      <c r="A94" t="s">
        <v>194</v>
      </c>
      <c r="B94" s="90" t="s">
        <v>82</v>
      </c>
      <c r="C94" s="79">
        <v>2320</v>
      </c>
      <c r="D94" s="28" t="s">
        <v>134</v>
      </c>
      <c r="E94" s="13"/>
      <c r="F94" s="15"/>
    </row>
    <row r="95" spans="1:6" ht="15.75" x14ac:dyDescent="0.25">
      <c r="B95" s="90" t="s">
        <v>191</v>
      </c>
      <c r="C95" s="79">
        <v>928</v>
      </c>
      <c r="D95" s="28" t="s">
        <v>131</v>
      </c>
      <c r="E95" s="13"/>
      <c r="F95" s="15"/>
    </row>
    <row r="96" spans="1:6" x14ac:dyDescent="0.25">
      <c r="B96" s="90" t="s">
        <v>81</v>
      </c>
      <c r="C96" s="79">
        <v>1392</v>
      </c>
      <c r="D96" s="35" t="s">
        <v>133</v>
      </c>
      <c r="E96" s="13"/>
      <c r="F96" s="60"/>
    </row>
    <row r="97" spans="1:6" x14ac:dyDescent="0.25">
      <c r="B97" s="90" t="s">
        <v>83</v>
      </c>
      <c r="C97" s="79">
        <v>464</v>
      </c>
      <c r="D97" s="28" t="s">
        <v>130</v>
      </c>
      <c r="E97" s="13"/>
      <c r="F97" s="60"/>
    </row>
    <row r="98" spans="1:6" x14ac:dyDescent="0.25">
      <c r="B98" s="90" t="s">
        <v>84</v>
      </c>
      <c r="C98" s="79">
        <v>1392</v>
      </c>
      <c r="D98" s="28" t="s">
        <v>133</v>
      </c>
      <c r="E98" s="13"/>
      <c r="F98" s="60"/>
    </row>
    <row r="99" spans="1:6" x14ac:dyDescent="0.25">
      <c r="B99" s="35" t="s">
        <v>85</v>
      </c>
      <c r="C99" s="79">
        <v>1392</v>
      </c>
      <c r="D99" s="28" t="s">
        <v>133</v>
      </c>
      <c r="E99" s="13"/>
      <c r="F99" s="60"/>
    </row>
    <row r="100" spans="1:6" x14ac:dyDescent="0.25">
      <c r="B100" s="90" t="s">
        <v>80</v>
      </c>
      <c r="C100" s="79">
        <v>4640</v>
      </c>
      <c r="D100" s="28" t="s">
        <v>135</v>
      </c>
      <c r="E100" t="s">
        <v>279</v>
      </c>
    </row>
    <row r="101" spans="1:6" x14ac:dyDescent="0.25">
      <c r="A101" t="s">
        <v>266</v>
      </c>
      <c r="B101" s="80" t="s">
        <v>198</v>
      </c>
      <c r="C101" s="81">
        <v>1392</v>
      </c>
      <c r="D101" s="82" t="s">
        <v>133</v>
      </c>
      <c r="E101" s="13"/>
      <c r="F101" s="39"/>
    </row>
    <row r="102" spans="1:6" x14ac:dyDescent="0.25">
      <c r="B102" s="114" t="s">
        <v>272</v>
      </c>
      <c r="C102" s="115">
        <v>3600</v>
      </c>
      <c r="D102" s="113" t="s">
        <v>273</v>
      </c>
      <c r="E102" s="13"/>
      <c r="F102" s="39"/>
    </row>
    <row r="103" spans="1:6" ht="15.75" x14ac:dyDescent="0.25">
      <c r="A103" s="57">
        <f>SUM(C90:C101)</f>
        <v>18560</v>
      </c>
      <c r="B103" s="33" t="s">
        <v>23</v>
      </c>
      <c r="C103" s="83">
        <f>SUM(C84:C102)</f>
        <v>73360</v>
      </c>
      <c r="D103" s="84" t="s">
        <v>275</v>
      </c>
      <c r="E103" s="6"/>
    </row>
    <row r="104" spans="1:6" x14ac:dyDescent="0.25">
      <c r="B104" s="2"/>
      <c r="C104" s="55"/>
      <c r="D104" s="1"/>
      <c r="E104" s="1"/>
    </row>
    <row r="105" spans="1:6" ht="15.75" x14ac:dyDescent="0.25">
      <c r="B105" s="85" t="s">
        <v>31</v>
      </c>
      <c r="C105" s="86">
        <f>SUM(C103-C74)</f>
        <v>18.850000000005821</v>
      </c>
    </row>
    <row r="106" spans="1:6" ht="15.75" x14ac:dyDescent="0.25">
      <c r="B106" s="96"/>
      <c r="C106" s="97"/>
    </row>
    <row r="107" spans="1:6" x14ac:dyDescent="0.25">
      <c r="A107" s="4" t="s">
        <v>212</v>
      </c>
      <c r="B107" s="95" t="s">
        <v>228</v>
      </c>
      <c r="C107" s="4"/>
      <c r="E107" s="88" t="s">
        <v>264</v>
      </c>
    </row>
    <row r="108" spans="1:6" x14ac:dyDescent="0.25">
      <c r="B108" s="4" t="s">
        <v>227</v>
      </c>
      <c r="C108" s="4"/>
      <c r="E108" s="88" t="s">
        <v>268</v>
      </c>
    </row>
    <row r="109" spans="1:6" x14ac:dyDescent="0.25">
      <c r="B109" s="95" t="s">
        <v>234</v>
      </c>
      <c r="C109" s="4"/>
      <c r="E109" s="88" t="s">
        <v>269</v>
      </c>
    </row>
    <row r="110" spans="1:6" x14ac:dyDescent="0.25">
      <c r="B110" s="95" t="s">
        <v>229</v>
      </c>
      <c r="C110" s="4"/>
      <c r="E110" s="88" t="s">
        <v>278</v>
      </c>
    </row>
    <row r="111" spans="1:6" x14ac:dyDescent="0.25">
      <c r="B111" s="95" t="s">
        <v>230</v>
      </c>
      <c r="C111" s="4"/>
      <c r="E111" s="88" t="s">
        <v>270</v>
      </c>
    </row>
    <row r="112" spans="1:6" x14ac:dyDescent="0.25">
      <c r="B112" s="95" t="s">
        <v>231</v>
      </c>
      <c r="C112" s="4"/>
      <c r="E112" s="88" t="s">
        <v>271</v>
      </c>
    </row>
    <row r="113" spans="2:5" x14ac:dyDescent="0.25">
      <c r="B113" s="4" t="s">
        <v>232</v>
      </c>
      <c r="C113" s="4"/>
    </row>
    <row r="114" spans="2:5" x14ac:dyDescent="0.25">
      <c r="B114" s="4" t="s">
        <v>235</v>
      </c>
      <c r="C114" s="4"/>
      <c r="E114" s="88" t="s">
        <v>277</v>
      </c>
    </row>
    <row r="115" spans="2:5" x14ac:dyDescent="0.25">
      <c r="B115" s="95" t="s">
        <v>233</v>
      </c>
      <c r="C115" s="4"/>
      <c r="E115" s="88" t="s">
        <v>276</v>
      </c>
    </row>
    <row r="116" spans="2:5" x14ac:dyDescent="0.25">
      <c r="B116" s="3"/>
      <c r="C116" s="4"/>
    </row>
  </sheetData>
  <conditionalFormatting sqref="E101 E90:E99">
    <cfRule type="cellIs" dxfId="1" priority="1" operator="lessThan">
      <formula>0</formula>
    </cfRule>
    <cfRule type="cellIs" dxfId="0" priority="2" operator="greaterThan">
      <formula>0</formula>
    </cfRule>
  </conditionalFormatting>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8"/>
  <sheetViews>
    <sheetView topLeftCell="A2" workbookViewId="0">
      <selection activeCell="B9" sqref="B9"/>
    </sheetView>
  </sheetViews>
  <sheetFormatPr defaultColWidth="11.42578125" defaultRowHeight="15" x14ac:dyDescent="0.25"/>
  <cols>
    <col min="1" max="1" width="17.28515625" customWidth="1"/>
    <col min="2" max="2" width="36.85546875" customWidth="1"/>
  </cols>
  <sheetData>
    <row r="3" spans="1:2" ht="19.5" x14ac:dyDescent="0.3">
      <c r="A3" s="116" t="s">
        <v>291</v>
      </c>
    </row>
    <row r="4" spans="1:2" x14ac:dyDescent="0.25">
      <c r="A4" s="117">
        <v>42736</v>
      </c>
      <c r="B4" t="s">
        <v>287</v>
      </c>
    </row>
    <row r="5" spans="1:2" x14ac:dyDescent="0.25">
      <c r="A5" s="4" t="s">
        <v>283</v>
      </c>
      <c r="B5" t="s">
        <v>290</v>
      </c>
    </row>
    <row r="6" spans="1:2" x14ac:dyDescent="0.25">
      <c r="A6" s="4" t="s">
        <v>280</v>
      </c>
      <c r="B6" t="s">
        <v>298</v>
      </c>
    </row>
    <row r="7" spans="1:2" x14ac:dyDescent="0.25">
      <c r="A7" s="4" t="s">
        <v>280</v>
      </c>
      <c r="B7" t="s">
        <v>263</v>
      </c>
    </row>
    <row r="8" spans="1:2" x14ac:dyDescent="0.25">
      <c r="A8" s="4" t="s">
        <v>297</v>
      </c>
      <c r="B8" t="s">
        <v>312</v>
      </c>
    </row>
    <row r="9" spans="1:2" x14ac:dyDescent="0.25">
      <c r="A9" s="4" t="s">
        <v>281</v>
      </c>
      <c r="B9" t="s">
        <v>282</v>
      </c>
    </row>
    <row r="10" spans="1:2" x14ac:dyDescent="0.25">
      <c r="A10" s="4" t="s">
        <v>281</v>
      </c>
      <c r="B10" t="s">
        <v>284</v>
      </c>
    </row>
    <row r="11" spans="1:2" x14ac:dyDescent="0.25">
      <c r="A11" s="4" t="s">
        <v>285</v>
      </c>
      <c r="B11" t="s">
        <v>286</v>
      </c>
    </row>
    <row r="12" spans="1:2" x14ac:dyDescent="0.25">
      <c r="A12" s="4" t="s">
        <v>285</v>
      </c>
      <c r="B12" t="s">
        <v>288</v>
      </c>
    </row>
    <row r="13" spans="1:2" x14ac:dyDescent="0.25">
      <c r="A13" s="4" t="s">
        <v>285</v>
      </c>
      <c r="B13" t="s">
        <v>289</v>
      </c>
    </row>
    <row r="14" spans="1:2" x14ac:dyDescent="0.25">
      <c r="A14" s="4" t="s">
        <v>285</v>
      </c>
      <c r="B14" t="s">
        <v>292</v>
      </c>
    </row>
    <row r="15" spans="1:2" x14ac:dyDescent="0.25">
      <c r="A15" s="4" t="s">
        <v>293</v>
      </c>
      <c r="B15" t="s">
        <v>294</v>
      </c>
    </row>
    <row r="16" spans="1:2" x14ac:dyDescent="0.25">
      <c r="A16" s="4" t="s">
        <v>295</v>
      </c>
      <c r="B16" t="s">
        <v>296</v>
      </c>
    </row>
    <row r="18" spans="1:2" x14ac:dyDescent="0.25">
      <c r="B18" s="4" t="s">
        <v>311</v>
      </c>
    </row>
    <row r="19" spans="1:2" x14ac:dyDescent="0.25">
      <c r="A19" s="4" t="s">
        <v>305</v>
      </c>
      <c r="B19" t="s">
        <v>299</v>
      </c>
    </row>
    <row r="20" spans="1:2" x14ac:dyDescent="0.25">
      <c r="A20" s="4" t="s">
        <v>305</v>
      </c>
      <c r="B20" t="s">
        <v>300</v>
      </c>
    </row>
    <row r="21" spans="1:2" x14ac:dyDescent="0.25">
      <c r="A21" s="4" t="s">
        <v>305</v>
      </c>
      <c r="B21" t="s">
        <v>301</v>
      </c>
    </row>
    <row r="22" spans="1:2" x14ac:dyDescent="0.25">
      <c r="A22" t="s">
        <v>304</v>
      </c>
      <c r="B22" t="s">
        <v>302</v>
      </c>
    </row>
    <row r="23" spans="1:2" x14ac:dyDescent="0.25">
      <c r="A23" t="s">
        <v>304</v>
      </c>
      <c r="B23" t="s">
        <v>303</v>
      </c>
    </row>
    <row r="24" spans="1:2" x14ac:dyDescent="0.25">
      <c r="A24" s="4" t="s">
        <v>305</v>
      </c>
      <c r="B24" t="s">
        <v>306</v>
      </c>
    </row>
    <row r="25" spans="1:2" x14ac:dyDescent="0.25">
      <c r="A25" s="4" t="s">
        <v>305</v>
      </c>
      <c r="B25" t="s">
        <v>307</v>
      </c>
    </row>
    <row r="26" spans="1:2" x14ac:dyDescent="0.25">
      <c r="A26" t="s">
        <v>304</v>
      </c>
      <c r="B26" t="s">
        <v>308</v>
      </c>
    </row>
    <row r="27" spans="1:2" x14ac:dyDescent="0.25">
      <c r="A27" s="4" t="s">
        <v>305</v>
      </c>
      <c r="B27" t="s">
        <v>309</v>
      </c>
    </row>
    <row r="28" spans="1:2" x14ac:dyDescent="0.25">
      <c r="A28" t="s">
        <v>304</v>
      </c>
      <c r="B28" t="s">
        <v>310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D702C5A5-A95D-4E35-AE3C-CDD14D2ECCA1}"/>
</file>

<file path=customXml/itemProps2.xml><?xml version="1.0" encoding="utf-8"?>
<ds:datastoreItem xmlns:ds="http://schemas.openxmlformats.org/officeDocument/2006/customXml" ds:itemID="{33F5ED57-44E6-4D95-9967-831E4A78932B}"/>
</file>

<file path=customXml/itemProps3.xml><?xml version="1.0" encoding="utf-8"?>
<ds:datastoreItem xmlns:ds="http://schemas.openxmlformats.org/officeDocument/2006/customXml" ds:itemID="{2CF54011-0D84-431F-B22D-71C6B24EC8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(R&amp;D &amp; UK tour)</vt:lpstr>
      <vt:lpstr>Tour options</vt:lpstr>
      <vt:lpstr>'Budget (R&amp;D &amp; UK tour)'!Print_Area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Lowe</dc:creator>
  <cp:lastModifiedBy>Atkinsonm</cp:lastModifiedBy>
  <cp:lastPrinted>2016-07-19T15:18:40Z</cp:lastPrinted>
  <dcterms:created xsi:type="dcterms:W3CDTF">2013-12-12T14:13:06Z</dcterms:created>
  <dcterms:modified xsi:type="dcterms:W3CDTF">2016-08-30T13:33:17Z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