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styles.xml" ContentType="application/vnd.openxmlformats-officedocument.spreadsheetml.styles+xml"/>
  <Override PartName="/xl/worksheets/sheet2.xml" ContentType="application/vnd.openxmlformats-officedocument.spreadsheetml.worksheet+xml"/>
  <Override PartName="/xl/theme/theme1.xml" ContentType="application/vnd.openxmlformats-officedocument.theme+xml"/>
  <Override PartName="/xl/worksheets/sheet1.xml" ContentType="application/vnd.openxmlformats-officedocument.spreadsheetml.worksheet+xml"/>
  <Override PartName="/xl/sharedStrings.xml" ContentType="application/vnd.openxmlformats-officedocument.spreadsheetml.sharedStrings+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6925"/>
  <workbookPr autoCompressPictures="0"/>
  <mc:AlternateContent xmlns:mc="http://schemas.openxmlformats.org/markup-compatibility/2006">
    <mc:Choice Requires="x15">
      <x15ac:absPath xmlns:x15ac="http://schemas.microsoft.com/office/spreadsheetml/2010/11/ac" url="Z:\Culture Company\Projects\Curious Directive\A_ Budget\"/>
    </mc:Choice>
  </mc:AlternateContent>
  <bookViews>
    <workbookView xWindow="0" yWindow="0" windowWidth="28800" windowHeight="12210" tabRatio="792"/>
  </bookViews>
  <sheets>
    <sheet name="Budget (R&amp;D &amp; UK tour)" sheetId="8" r:id="rId1"/>
    <sheet name="Timeline" sheetId="10" r:id="rId2"/>
  </sheets>
  <definedNames>
    <definedName name="_xlnm.Print_Area" localSheetId="0">'Budget (R&amp;D &amp; UK tour)'!$A$1:$D$93</definedName>
  </definedNames>
  <calcPr calcId="171027"/>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calcChain.xml><?xml version="1.0" encoding="utf-8"?>
<calcChain xmlns="http://schemas.openxmlformats.org/spreadsheetml/2006/main">
  <c r="C68" i="8" l="1"/>
  <c r="C64" i="8"/>
  <c r="C92" i="8" l="1"/>
  <c r="C15" i="8"/>
  <c r="C29" i="8"/>
  <c r="C66" i="8" s="1"/>
  <c r="C42" i="8"/>
  <c r="C73" i="8" s="1"/>
  <c r="C53" i="8"/>
  <c r="C74" i="8" s="1"/>
  <c r="C71" i="8"/>
  <c r="C75" i="8"/>
  <c r="C67" i="8" l="1"/>
  <c r="C94" i="8" s="1"/>
  <c r="C72" i="8"/>
</calcChain>
</file>

<file path=xl/sharedStrings.xml><?xml version="1.0" encoding="utf-8"?>
<sst xmlns="http://schemas.openxmlformats.org/spreadsheetml/2006/main" count="289" uniqueCount="265">
  <si>
    <t>Fees</t>
  </si>
  <si>
    <t>Artistic Spending</t>
  </si>
  <si>
    <t>Subtotal</t>
  </si>
  <si>
    <t>Physical Production</t>
  </si>
  <si>
    <t>Press and Marketing</t>
  </si>
  <si>
    <t>Travel and Subsistence</t>
  </si>
  <si>
    <t>Sundries</t>
  </si>
  <si>
    <t>Overheads</t>
  </si>
  <si>
    <t>Micro-website work</t>
  </si>
  <si>
    <t>Phone &amp; Internet</t>
  </si>
  <si>
    <t>Stationery</t>
  </si>
  <si>
    <t>Insurance</t>
  </si>
  <si>
    <t>Banking</t>
  </si>
  <si>
    <t>Accounting</t>
  </si>
  <si>
    <t>SUBTOTAL:</t>
  </si>
  <si>
    <t>Costumes</t>
  </si>
  <si>
    <t>Video Equipment</t>
  </si>
  <si>
    <t>National Press Campaign</t>
  </si>
  <si>
    <t>Marketing designer</t>
  </si>
  <si>
    <t>Travel on tour</t>
  </si>
  <si>
    <t>Accommodation on tour</t>
  </si>
  <si>
    <t>PDs on tour</t>
  </si>
  <si>
    <t>Expenditure TOTAL:</t>
  </si>
  <si>
    <t>Income TOTAL:</t>
  </si>
  <si>
    <t>Press &amp; Marketing</t>
  </si>
  <si>
    <t>Travel &amp; Subsistence</t>
  </si>
  <si>
    <t>Contingency (3%)</t>
  </si>
  <si>
    <t>Notes</t>
  </si>
  <si>
    <t>Confirmed</t>
  </si>
  <si>
    <t>Budget</t>
  </si>
  <si>
    <t>negotiated fee</t>
  </si>
  <si>
    <t>TOTAL excess</t>
  </si>
  <si>
    <t xml:space="preserve">Director </t>
  </si>
  <si>
    <t xml:space="preserve">Producer </t>
  </si>
  <si>
    <t>SUMMARY: Expediture</t>
  </si>
  <si>
    <t>Print of venue marketing material</t>
  </si>
  <si>
    <t>Props/Set</t>
  </si>
  <si>
    <t>Summary: INCOME</t>
  </si>
  <si>
    <t>DC, HU to check this via RT - we need a quote for the show.</t>
  </si>
  <si>
    <t>RT - is this ok?</t>
  </si>
  <si>
    <t>DC - does this make sense to you? rather than creating a new material, we 'GIVE' audience members the playtext?...</t>
  </si>
  <si>
    <t>an increase due to Nancy Poole quote</t>
  </si>
  <si>
    <t>HU - this is Jasmines fee to make trailer for this fee, please put into contract</t>
  </si>
  <si>
    <t>HU - this is Jasmines fee to make the doc, please put into contract</t>
  </si>
  <si>
    <t>RT - what's this for?</t>
  </si>
  <si>
    <t>DC - is this enough to give an Associate deisgner to create the 4 spaces? / Need to decide about previous set usage</t>
  </si>
  <si>
    <t>3 weeks @ £420/week therefore £1260 each - Rhys being one of them</t>
  </si>
  <si>
    <t>2 1/2 weeks @ £420/week therefore £1050 each - Rhys being one of them</t>
  </si>
  <si>
    <t>Trailer</t>
  </si>
  <si>
    <t>Digital campaign</t>
  </si>
  <si>
    <t>DC - to decide on this</t>
  </si>
  <si>
    <t>Details</t>
  </si>
  <si>
    <t>Cast</t>
  </si>
  <si>
    <t>Sound Designer</t>
  </si>
  <si>
    <t>Production Costs</t>
  </si>
  <si>
    <t>Set transport</t>
  </si>
  <si>
    <t>Set Storage</t>
  </si>
  <si>
    <t>Rehearsal space reduced rate</t>
  </si>
  <si>
    <t>Video Designer</t>
  </si>
  <si>
    <t>Stage Manager /  Touring AV/Sound Operator</t>
  </si>
  <si>
    <t>Designer</t>
  </si>
  <si>
    <t>Consumables</t>
  </si>
  <si>
    <t>Petty Cash</t>
  </si>
  <si>
    <t xml:space="preserve">Sound Equipment </t>
  </si>
  <si>
    <t>VR Headsets</t>
  </si>
  <si>
    <t>With experience working on family shows and with Children</t>
  </si>
  <si>
    <t>Collaborating Software engeneer</t>
  </si>
  <si>
    <t>Marketing pack</t>
  </si>
  <si>
    <t>Playtext design and print</t>
  </si>
  <si>
    <t xml:space="preserve">Company Administation </t>
  </si>
  <si>
    <t>Drum Theatre, Plymouth</t>
  </si>
  <si>
    <t>Independent evaluator</t>
  </si>
  <si>
    <t>Production photography</t>
  </si>
  <si>
    <t>Leavlets</t>
  </si>
  <si>
    <t>based upon previous directing opportunties with curious directive</t>
  </si>
  <si>
    <t>The level of expertise needed is significant, hence the fee aligned with the actors on the tour</t>
  </si>
  <si>
    <t>Creative Associate (writing consultancy)</t>
  </si>
  <si>
    <t>10 days work will allow space and time for Russell to work consistently on the show at the right time.</t>
  </si>
  <si>
    <t>This is a suitable amount of time to work on the show at different stages.</t>
  </si>
  <si>
    <t>This is an unknown quantity but this is the figure we would expect to spend on one of our shows</t>
  </si>
  <si>
    <t>An unknown quantity but this is a figure we would expect to spend on one of our shows.</t>
  </si>
  <si>
    <t>For our stage manager</t>
  </si>
  <si>
    <t>We have achieved this reduced from £700/week</t>
  </si>
  <si>
    <t>Based upon a quote in 2015</t>
  </si>
  <si>
    <t>based on 24 hours work</t>
  </si>
  <si>
    <t>based on quotes from stressfreeprinting.com</t>
  </si>
  <si>
    <t>based on conversationa and work amounting to roughly 30 hours work</t>
  </si>
  <si>
    <t>based upon a handfull of adverts in local radio</t>
  </si>
  <si>
    <t>based on quote from Metheun (their in-hous designers come as part of the deal)</t>
  </si>
  <si>
    <t>based on 2015 quote from Richard Davenport</t>
  </si>
  <si>
    <t>3 days updating during the project</t>
  </si>
  <si>
    <t>Quotes from redspottedhanky</t>
  </si>
  <si>
    <t>Based upon cheapest Travelodge rooms</t>
  </si>
  <si>
    <t>Company PD rate</t>
  </si>
  <si>
    <t>Large use of mobile and landline phones to achieve project</t>
  </si>
  <si>
    <t>Large use of internet project</t>
  </si>
  <si>
    <t>This is a % of our overall annual insurance and will cover all people and equipment</t>
  </si>
  <si>
    <t>This is to cover storage in between shows on tour</t>
  </si>
  <si>
    <t>We have an overdraft to help with cash flow</t>
  </si>
  <si>
    <t>This covers Xero accountancy software for the duration of the project</t>
  </si>
  <si>
    <t>http://bit.ly/1EaBPko</t>
  </si>
  <si>
    <t>Based upon previous experience. Travelling to 13 venues in a broken up tour.</t>
  </si>
  <si>
    <t>This is an excellent deal, brokered by Ed Greig  with direct contacts with the manufacturers of the devices.</t>
  </si>
  <si>
    <t>Marketing  and Developing audiences</t>
  </si>
  <si>
    <t>This will cover all VAT returns &amp; company management over and above project development</t>
  </si>
  <si>
    <t>Touring TSM</t>
  </si>
  <si>
    <t>The Old Market</t>
  </si>
  <si>
    <t>The Deep</t>
  </si>
  <si>
    <t>FROGMAN - Director: Flat fee for entire project</t>
  </si>
  <si>
    <t>FROGMAN - Producer: Flat fee</t>
  </si>
  <si>
    <t>FROGMAN - Designer - flat fee</t>
  </si>
  <si>
    <t>FROGMAN - Sound Designer - flat fee</t>
  </si>
  <si>
    <t>FROGMAN - Video Designer, editor of 360 degree footage and web-series creator - flat fee</t>
  </si>
  <si>
    <t>FROGMAN - Independent Evaluator 7 days @£100/day</t>
  </si>
  <si>
    <t>FROGMAN - Costumes</t>
  </si>
  <si>
    <t xml:space="preserve">FROGMAN - Props/Set </t>
  </si>
  <si>
    <t>DC - community cast to wear their own clothes FROGMANm a list given by Associate deisgner</t>
  </si>
  <si>
    <t>FROGMAN - Sound Equipment: new wireless transmittor, 30 headphones &amp; cabling</t>
  </si>
  <si>
    <t>FROGMAN - Video Equipment: 360 degree video camera hire and cabling</t>
  </si>
  <si>
    <t>FROGMAN - 31 x Samsung VR Headsets @£250/unit (subsidised from £500/unit) &amp; cabling</t>
  </si>
  <si>
    <t>FROGMAN - Hire of Longwheel base van for the tour including diesel (tech team to travel in van) based on 13 venues</t>
  </si>
  <si>
    <t>FROGMAN - Consumables</t>
  </si>
  <si>
    <t>FROGMAN - Petty Cash</t>
  </si>
  <si>
    <t>FROGMAN - National Press Campaign: based upon quote from Nancy Poole PR</t>
  </si>
  <si>
    <t>FROGMAN - Marketing and publicity design</t>
  </si>
  <si>
    <t>FROGMAN- Print of Marketing material: based upon £50/venue x 13</t>
  </si>
  <si>
    <t>FROGMAN - Marketing pack to help venues market the show</t>
  </si>
  <si>
    <t>FROGMAN - Digital Marketing campaign on regional radio</t>
  </si>
  <si>
    <t>FROGMAN - Trailer Creation and edit</t>
  </si>
  <si>
    <t>FROGMAN - Playtext design and print</t>
  </si>
  <si>
    <t>FROGMAN - Production photography</t>
  </si>
  <si>
    <t>FROGMAN - Micro-website work: 3 days @ £100/day for freelance motion graphic designer/coder</t>
  </si>
  <si>
    <t>FROGMAN - Phone and Internet (3 months @ £20/month)</t>
  </si>
  <si>
    <t>FROGMAN - Admin stationary, postage etc for admin</t>
  </si>
  <si>
    <t>FROGMAN - Insurance: £650 for show + % towards overall company insurance</t>
  </si>
  <si>
    <t>FROGMAN - Storage: 4 months</t>
  </si>
  <si>
    <t>FROGMAN - Banking Overdraft fee</t>
  </si>
  <si>
    <t>FROGMAN - Company Administration</t>
  </si>
  <si>
    <t>FROGMAN - Accounting (2 days)</t>
  </si>
  <si>
    <t>Assistant Director/ Hull person / VISR-VR</t>
  </si>
  <si>
    <t>POST R&amp;D INCOME</t>
  </si>
  <si>
    <t>FROGMAN - Design/ print of leaflets</t>
  </si>
  <si>
    <t xml:space="preserve">LA MA Notes </t>
  </si>
  <si>
    <t xml:space="preserve">We can suggest people for assistants. Why is VISR VR noted here? </t>
  </si>
  <si>
    <t>This rate is low for an experienced production manager with these skills</t>
  </si>
  <si>
    <t xml:space="preserve">Again, this rate is low </t>
  </si>
  <si>
    <t xml:space="preserve">Please clarify what rates are paid. ITC actors min is £447.50 p/w. </t>
  </si>
  <si>
    <t xml:space="preserve">Not much for a tour? </t>
  </si>
  <si>
    <t>Do you have a space in mind? University may be able to offer space during summer?</t>
  </si>
  <si>
    <t xml:space="preserve">Does this cover all the high spec kit? </t>
  </si>
  <si>
    <t xml:space="preserve">Not much for a tour? Does this include tech consumerbles i.e. batteries for headsets? </t>
  </si>
  <si>
    <t xml:space="preserve">A few other questions from us - </t>
  </si>
  <si>
    <t xml:space="preserve">Please show these in sum form? </t>
  </si>
  <si>
    <t xml:space="preserve">Do you have someone on staff to do this? We are currently recruiting project producers who might be interested in working with you? </t>
  </si>
  <si>
    <t xml:space="preserve">Does this include digital design as well as the physical space the audience are in? </t>
  </si>
  <si>
    <t xml:space="preserve">This is a substantial role so might cost more? </t>
  </si>
  <si>
    <t xml:space="preserve">Check this rate as it's less than ITC. How long is the script? Are royalties due? Will a recording/digital version exists which requires permissions? </t>
  </si>
  <si>
    <t xml:space="preserve">This is great. We should connect you with our Evaluation Manager, Elinor as well. </t>
  </si>
  <si>
    <t xml:space="preserve">Who is designing these? One role of Set &amp; Costume Designer? </t>
  </si>
  <si>
    <t xml:space="preserve">Are these used for filming purposes rather than the live experience? </t>
  </si>
  <si>
    <t>This seems quite high</t>
  </si>
  <si>
    <t xml:space="preserve">Perhaps it would be interesting to explore digital means of producing the script, education packs, marketing materials etc to sit with the values of the project? </t>
  </si>
  <si>
    <t xml:space="preserve">We need to discuss when the creative team are in Hull and the full timeline for the project. Do want to send us a suggestion for us to respond to? </t>
  </si>
  <si>
    <t xml:space="preserve">We need to discuss timeline and how you're presenting work at other festivals before Hull dates. Also would be good to get a sense of when the creative team will be in Hull. </t>
  </si>
  <si>
    <t xml:space="preserve">Does this budget include all costs associated with the project including R&amp;D, presentation &amp; tour? </t>
  </si>
  <si>
    <t xml:space="preserve"> Other suggestions would be Blue Dot, Unity, Liverpool, Nottingham, Curve, Northern Stage, ARC Stockton, MayFest &amp; LIFT. Would it be feasible to increase Producer salary to book tour? </t>
  </si>
  <si>
    <t xml:space="preserve">Costs of volunteering need to be factored into this budget. We ask that a Volunteer Co-ordinator role is provided either in core staff team if there is capacity or as an additional role. </t>
  </si>
  <si>
    <t xml:space="preserve">Costs of FOH, BO, ticketing, security etc to be factored in. Would be good to know where your thinking is at with these? Of course some of it is venue specific but let's start the conversation. </t>
  </si>
  <si>
    <t xml:space="preserve">Where we're using unusual spaces to present work we've factored in some way finding costs, site dressing etc to guide people and let them know a performance is happening. Assume you want to present at the The Deep which is an established venue but you might still want to add some of this into the budget to advertise the show. </t>
  </si>
  <si>
    <t xml:space="preserve">Access provision. We can send you our access guide for info. Would love to hear your thoughts on what access might be suitable for this work. Should be a good opportunity to work with these technologies in quite innovative ways. </t>
  </si>
  <si>
    <t xml:space="preserve">Touring wise this would be perfect for Latitude. I know you have taken work there before and would be keen to hear about the experience. I noticed they had a large science area this year and Wellcome Trust had a tent. </t>
  </si>
  <si>
    <t xml:space="preserve">Outreach, school workshops, post-shows, platforms. Would be good to get your thoughts on what the educational offer is and any associated costs? VR will be new to teachers so perhaps some work with them exploring the tech? </t>
  </si>
  <si>
    <t>ITC</t>
  </si>
  <si>
    <t xml:space="preserve">FROGMAN - German Munoz: 14 days @£100/day for collaboration </t>
  </si>
  <si>
    <t>In theory, that's a good idea but we have other 2017 projects so this probably will be our incoming Exec Producer</t>
  </si>
  <si>
    <t>FROGMAN - Assistant Director: flat fee</t>
  </si>
  <si>
    <t>Martin suggested someone from Hull to be involved, which makes sense. VISR-VR as their involvement isn't clear yet</t>
  </si>
  <si>
    <t>Maybe. It's what our Production Manager is on but if we think we need to up it, ofcourse we can do that.</t>
  </si>
  <si>
    <t>No this just the playing space</t>
  </si>
  <si>
    <t>I think this will be enough, the expensive bit is the stitching, but we can revist for sure.</t>
  </si>
  <si>
    <t>Super</t>
  </si>
  <si>
    <t xml:space="preserve">FROGMAN - Creative Associate (writing consultancy) - flat fee - 10 days </t>
  </si>
  <si>
    <t>So designer will be doing this under one umbrella</t>
  </si>
  <si>
    <t>No I think the live experience will need props and set of some sort</t>
  </si>
  <si>
    <t>Yep upped that</t>
  </si>
  <si>
    <t>No not sure yet, depends where is cheapest</t>
  </si>
  <si>
    <t>Yeah but we might be asking for quite a few different contexts</t>
  </si>
  <si>
    <t>Yes, I think the theme will just be '360' for this. Use the tech to our advantage</t>
  </si>
  <si>
    <t>Great, will do</t>
  </si>
  <si>
    <t>Yep, it's in addition to our annual insurance.</t>
  </si>
  <si>
    <t>Latitude</t>
  </si>
  <si>
    <t>FROGMAN - Tour Travel: 4ppl x 2 rtn journeys average @ £50 (creative team travel)</t>
  </si>
  <si>
    <t>Yes. I think a preview something in Jan. I think open in Hull in July, then Latitude, then tour post-Edinburgh in the autumn, then back to Hull?</t>
  </si>
  <si>
    <t>Tania will take it, not sure whether in co-production. She's contriubted about this to us for a show before.</t>
  </si>
  <si>
    <t>I think this isn't the case anymore, is that right?</t>
  </si>
  <si>
    <t>Sure thing. I think a room in each venue, possibly not the 'theatre' maybe the rehearsal room.</t>
  </si>
  <si>
    <t>Yes, I think this is a different chat but we should have that one.</t>
  </si>
  <si>
    <t>I think we need to either include it properly or take out the schools involvement. There's currently £3,800 included but not followed through with other associated costs. I suggest taking it out and having a different budget for that side of things…</t>
  </si>
  <si>
    <t>September</t>
  </si>
  <si>
    <t>June</t>
  </si>
  <si>
    <t>October</t>
  </si>
  <si>
    <t>August</t>
  </si>
  <si>
    <t>July 10th-13th</t>
  </si>
  <si>
    <t>co-commissioner</t>
  </si>
  <si>
    <t>July 14th</t>
  </si>
  <si>
    <t>August 1st-August 27th</t>
  </si>
  <si>
    <t>Edinburgh, Northern Stage (potentially?) JL to lead</t>
  </si>
  <si>
    <t>25 days (£900 is 100% B/O per day (60 people (2 shows at £15/tkt), therefore if we go with 50% capacity £450? Therefore £11,250/100*70=£7,875</t>
  </si>
  <si>
    <t>September  5th-9th</t>
  </si>
  <si>
    <t>British Science Festival</t>
  </si>
  <si>
    <t>fee</t>
  </si>
  <si>
    <t>Application submitted December 1st 2016</t>
  </si>
  <si>
    <t>September 12th -16th</t>
  </si>
  <si>
    <t>guarantee</t>
  </si>
  <si>
    <t>September 18th-October 18th</t>
  </si>
  <si>
    <t>October 23rd-October 25th</t>
  </si>
  <si>
    <t>Manchester Science Festival</t>
  </si>
  <si>
    <t>Trial June</t>
  </si>
  <si>
    <t>Furnace</t>
  </si>
  <si>
    <t>don't know what the deal is with Furnace</t>
  </si>
  <si>
    <t>1 week on the road is probably £1000</t>
  </si>
  <si>
    <t>this is purely speculative and could be more obviously but would be budgeted to include some pre-production</t>
  </si>
  <si>
    <t>For versions 2.0 &amp; 3.0 of Apps used to power the show</t>
  </si>
  <si>
    <t>FROGMAN - Rehearsal space 4 weeks</t>
  </si>
  <si>
    <t>FROGMAN - Performers: 1 actor 16 weeks  work @£450</t>
  </si>
  <si>
    <t>FROGMAN - Production Technician / Driving touring TSM &amp; Touring VR / Green Screen Technitian / 16 weeks @450</t>
  </si>
  <si>
    <t>FROGMAN - Stage Manager /  Touring SQ Operator / 16 weeks @447.50</t>
  </si>
  <si>
    <t>FROGMAN - Tour Travel: 3ppl x 18 rtn journeys journeys average @ £50</t>
  </si>
  <si>
    <t>FROGMAN - Accommodation: 1 (cast) x £40 x 50 nights away (actors probably from London)</t>
  </si>
  <si>
    <t>FROGMAN - Accommodation: 2 tech team x £40 x 50 nights away  (tech team probably from London)</t>
  </si>
  <si>
    <t>FROGMAN - Accommoatation: (director, producer, LX designer, SQ designer, VQ designer) total 15 nights away x £40</t>
  </si>
  <si>
    <t xml:space="preserve">FROGMAN - Tour PDs: £21/day x 1ppl (cast) x 50 nights away </t>
  </si>
  <si>
    <t xml:space="preserve">FROGMAN - Tour PDs: £21/day x (2 tech team) x 50 nights away </t>
  </si>
  <si>
    <t xml:space="preserve">FROGMAN - Tour PDs: £21/day x (assitant director, director, producer, LX designer, SQ designer, VQ designer) total 15 nights away </t>
  </si>
  <si>
    <t>Presentation and Tour 1, yes</t>
  </si>
  <si>
    <t>FROGMAN - Set creation</t>
  </si>
  <si>
    <t>Set creation</t>
  </si>
  <si>
    <t>Hull COC17</t>
  </si>
  <si>
    <t>July 10th-13th (3 days) &amp; 9 days in September (£600 is 100% B/O per day (30 people at £10/tkt), therefore if we go with 75% capacity?</t>
  </si>
  <si>
    <t>Strategic tour including 9 days around Hull (6 venues)</t>
  </si>
  <si>
    <t>FROGMAN - Custom built computers</t>
  </si>
  <si>
    <t>Custom built computers</t>
  </si>
  <si>
    <t>Using  simple headphones (for iphone, which work with binaural)</t>
  </si>
  <si>
    <t>Timeline</t>
  </si>
  <si>
    <t>Possible filming trip</t>
  </si>
  <si>
    <t xml:space="preserve">December </t>
  </si>
  <si>
    <t>GFTA submitted</t>
  </si>
  <si>
    <t>GFTA decision</t>
  </si>
  <si>
    <t xml:space="preserve">July </t>
  </si>
  <si>
    <t>Further R&amp;D</t>
  </si>
  <si>
    <t>October-December 2016</t>
  </si>
  <si>
    <t xml:space="preserve"> Open at Hull COC17</t>
  </si>
  <si>
    <t>Rehearsals start, possible trial</t>
  </si>
  <si>
    <t>Strategic touring</t>
  </si>
  <si>
    <t>end of February</t>
  </si>
  <si>
    <t>Further touring off the back of Edinburgh success!</t>
  </si>
  <si>
    <t xml:space="preserve">Hull City of Culture B/O </t>
  </si>
  <si>
    <t>based upon previous Producing opportunties with curious directive</t>
  </si>
  <si>
    <t xml:space="preserve">curious directive, ACE application </t>
  </si>
  <si>
    <t>Edinburgh run to attract 2018 touring</t>
  </si>
  <si>
    <t>Touring minimum to British Science Festival, Plymouth and back to Hull for schools but potentially also…</t>
  </si>
  <si>
    <t>October  27th-30th</t>
  </si>
  <si>
    <t>Norwich Science Festival</t>
  </si>
  <si>
    <t>FROGMAN - R&amp;D Spend from City of Culture income on MAC tower for software development</t>
  </si>
  <si>
    <t>R&amp;D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</si>
</sst>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6" formatCode="&quot;£&quot;#,##0;[Red]\-&quot;£&quot;#,##0"/>
    <numFmt numFmtId="44" formatCode="_-&quot;£&quot;* #,##0.00_-;\-&quot;£&quot;* #,##0.00_-;_-&quot;£&quot;* &quot;-&quot;??_-;_-@_-"/>
  </numFmts>
  <fonts count="23"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b/>
      <sz val="12"/>
      <color theme="1"/>
      <name val="Calibri"/>
      <family val="2"/>
      <scheme val="minor"/>
    </font>
    <font>
      <sz val="11"/>
      <name val="Calibri"/>
      <family val="2"/>
      <scheme val="minor"/>
    </font>
    <font>
      <b/>
      <sz val="14"/>
      <color rgb="FFFF0000"/>
      <name val="Calibri"/>
      <family val="2"/>
      <scheme val="minor"/>
    </font>
    <font>
      <sz val="9"/>
      <color rgb="FFFF0000"/>
      <name val="Calibri"/>
      <family val="2"/>
      <scheme val="minor"/>
    </font>
    <font>
      <b/>
      <sz val="11"/>
      <color rgb="FF00B050"/>
      <name val="Calibri"/>
      <family val="2"/>
      <scheme val="minor"/>
    </font>
    <font>
      <sz val="12"/>
      <color theme="1"/>
      <name val="Calibri"/>
      <family val="2"/>
      <scheme val="minor"/>
    </font>
    <font>
      <u/>
      <sz val="11"/>
      <color theme="11"/>
      <name val="Calibri"/>
      <family val="2"/>
      <scheme val="minor"/>
    </font>
    <font>
      <b/>
      <sz val="12"/>
      <name val="Calibri"/>
      <family val="2"/>
      <scheme val="minor"/>
    </font>
    <font>
      <sz val="9"/>
      <color theme="1"/>
      <name val="Calibri"/>
      <family val="2"/>
      <scheme val="minor"/>
    </font>
    <font>
      <b/>
      <sz val="9"/>
      <color theme="1"/>
      <name val="Calibri"/>
      <family val="2"/>
      <scheme val="minor"/>
    </font>
    <font>
      <sz val="9"/>
      <name val="Calibri"/>
      <family val="2"/>
      <scheme val="minor"/>
    </font>
    <font>
      <sz val="9"/>
      <color rgb="FF00B050"/>
      <name val="Calibri"/>
      <family val="2"/>
      <scheme val="minor"/>
    </font>
    <font>
      <sz val="11"/>
      <color theme="8"/>
      <name val="Calibri"/>
      <family val="2"/>
      <scheme val="minor"/>
    </font>
    <font>
      <u/>
      <sz val="11"/>
      <color theme="10"/>
      <name val="Calibri"/>
      <family val="2"/>
      <scheme val="minor"/>
    </font>
    <font>
      <b/>
      <sz val="11"/>
      <color theme="8"/>
      <name val="Calibri"/>
      <family val="2"/>
      <scheme val="minor"/>
    </font>
    <font>
      <b/>
      <sz val="11"/>
      <name val="Calibri"/>
      <family val="2"/>
      <scheme val="minor"/>
    </font>
    <font>
      <b/>
      <sz val="11"/>
      <color theme="0"/>
      <name val="Calibri"/>
      <family val="2"/>
      <scheme val="minor"/>
    </font>
    <font>
      <b/>
      <sz val="11"/>
      <color rgb="FFFF0000"/>
      <name val="Calibri"/>
      <family val="2"/>
      <scheme val="minor"/>
    </font>
    <font>
      <b/>
      <sz val="16"/>
      <color theme="1"/>
      <name val="Calibri"/>
      <family val="2"/>
      <scheme val="minor"/>
    </font>
  </fonts>
  <fills count="4">
    <fill>
      <patternFill patternType="none"/>
    </fill>
    <fill>
      <patternFill patternType="gray125"/>
    </fill>
    <fill>
      <patternFill patternType="solid">
        <fgColor theme="9" tint="0.59999389629810485"/>
        <bgColor indexed="64"/>
      </patternFill>
    </fill>
    <fill>
      <patternFill patternType="solid">
        <fgColor rgb="FFFF0000"/>
        <bgColor indexed="64"/>
      </patternFill>
    </fill>
  </fills>
  <borders count="9">
    <border>
      <left/>
      <right/>
      <top/>
      <bottom/>
      <diagonal/>
    </border>
    <border>
      <left style="thin">
        <color auto="1"/>
      </left>
      <right style="thin">
        <color auto="1"/>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bottom/>
      <diagonal/>
    </border>
    <border>
      <left style="thin">
        <color auto="1"/>
      </left>
      <right style="thin">
        <color auto="1"/>
      </right>
      <top/>
      <bottom style="thin">
        <color auto="1"/>
      </bottom>
      <diagonal/>
    </border>
  </borders>
  <cellStyleXfs count="117">
    <xf numFmtId="0" fontId="0" fillId="0" borderId="0"/>
    <xf numFmtId="0" fontId="1" fillId="0" borderId="0"/>
    <xf numFmtId="0" fontId="9" fillId="0" borderId="0"/>
    <xf numFmtId="44" fontId="9" fillId="0" borderId="0" applyFont="0" applyFill="0" applyBorder="0" applyAlignment="0" applyProtection="0"/>
    <xf numFmtId="44" fontId="1" fillId="0" borderId="0" applyFon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7" fillId="0" borderId="0" applyNumberFormat="0" applyFill="0" applyBorder="0" applyAlignment="0" applyProtection="0"/>
    <xf numFmtId="0" fontId="10" fillId="0" borderId="0" applyNumberFormat="0" applyFill="0" applyBorder="0" applyAlignment="0" applyProtection="0"/>
    <xf numFmtId="0" fontId="17" fillId="0" borderId="0" applyNumberFormat="0" applyFill="0" applyBorder="0" applyAlignment="0" applyProtection="0"/>
    <xf numFmtId="0" fontId="10" fillId="0" borderId="0" applyNumberFormat="0" applyFill="0" applyBorder="0" applyAlignment="0" applyProtection="0"/>
    <xf numFmtId="0" fontId="17" fillId="0" borderId="0" applyNumberFormat="0" applyFill="0" applyBorder="0" applyAlignment="0" applyProtection="0"/>
    <xf numFmtId="0" fontId="10" fillId="0" borderId="0" applyNumberFormat="0" applyFill="0" applyBorder="0" applyAlignment="0" applyProtection="0"/>
    <xf numFmtId="0" fontId="17" fillId="0" borderId="0" applyNumberFormat="0" applyFill="0" applyBorder="0" applyAlignment="0" applyProtection="0"/>
    <xf numFmtId="0" fontId="10" fillId="0" borderId="0" applyNumberFormat="0" applyFill="0" applyBorder="0" applyAlignment="0" applyProtection="0"/>
    <xf numFmtId="0" fontId="17" fillId="0" borderId="0" applyNumberFormat="0" applyFill="0" applyBorder="0" applyAlignment="0" applyProtection="0"/>
    <xf numFmtId="0" fontId="10" fillId="0" borderId="0" applyNumberFormat="0" applyFill="0" applyBorder="0" applyAlignment="0" applyProtection="0"/>
    <xf numFmtId="0" fontId="17"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cellStyleXfs>
  <cellXfs count="103">
    <xf numFmtId="0" fontId="0" fillId="0" borderId="0" xfId="0"/>
    <xf numFmtId="44" fontId="0" fillId="0" borderId="0" xfId="0" applyNumberFormat="1"/>
    <xf numFmtId="0" fontId="0" fillId="0" borderId="0" xfId="0" applyFont="1"/>
    <xf numFmtId="0" fontId="3" fillId="0" borderId="0" xfId="0" applyFont="1" applyAlignment="1">
      <alignment horizontal="right"/>
    </xf>
    <xf numFmtId="0" fontId="3" fillId="0" borderId="0" xfId="0" applyFont="1"/>
    <xf numFmtId="0" fontId="7" fillId="0" borderId="0" xfId="0" applyFont="1"/>
    <xf numFmtId="44" fontId="8" fillId="0" borderId="0" xfId="0" applyNumberFormat="1" applyFont="1"/>
    <xf numFmtId="0" fontId="3" fillId="0" borderId="0" xfId="1" applyFont="1" applyFill="1" applyBorder="1"/>
    <xf numFmtId="0" fontId="6" fillId="0" borderId="0" xfId="0" applyFont="1" applyAlignment="1">
      <alignment horizontal="center"/>
    </xf>
    <xf numFmtId="44" fontId="0" fillId="0" borderId="0" xfId="4" applyFont="1"/>
    <xf numFmtId="44" fontId="3" fillId="0" borderId="0" xfId="4" applyFont="1" applyBorder="1"/>
    <xf numFmtId="44" fontId="3" fillId="0" borderId="0" xfId="4" applyFont="1"/>
    <xf numFmtId="44" fontId="0" fillId="0" borderId="0" xfId="4" applyFont="1" applyFill="1"/>
    <xf numFmtId="44" fontId="5" fillId="0" borderId="0" xfId="4" applyFont="1"/>
    <xf numFmtId="0" fontId="3" fillId="0" borderId="0" xfId="0" applyFont="1" applyBorder="1" applyAlignment="1">
      <alignment horizontal="right"/>
    </xf>
    <xf numFmtId="0" fontId="12" fillId="0" borderId="0" xfId="0" applyFont="1"/>
    <xf numFmtId="44" fontId="7" fillId="0" borderId="0" xfId="4" applyFont="1"/>
    <xf numFmtId="44" fontId="12" fillId="0" borderId="0" xfId="4" applyFont="1"/>
    <xf numFmtId="44" fontId="13" fillId="0" borderId="0" xfId="4" applyFont="1"/>
    <xf numFmtId="44" fontId="12" fillId="0" borderId="0" xfId="4" applyFont="1" applyAlignment="1">
      <alignment horizontal="right"/>
    </xf>
    <xf numFmtId="44" fontId="15" fillId="0" borderId="0" xfId="4" applyFont="1" applyAlignment="1">
      <alignment horizontal="center"/>
    </xf>
    <xf numFmtId="0" fontId="15" fillId="0" borderId="0" xfId="0" applyFont="1" applyAlignment="1">
      <alignment horizontal="center"/>
    </xf>
    <xf numFmtId="44" fontId="12" fillId="0" borderId="0" xfId="4" applyFont="1" applyAlignment="1">
      <alignment horizontal="left"/>
    </xf>
    <xf numFmtId="44" fontId="14" fillId="0" borderId="0" xfId="4" applyFont="1"/>
    <xf numFmtId="0" fontId="0" fillId="0" borderId="2" xfId="0" applyFont="1" applyBorder="1"/>
    <xf numFmtId="44" fontId="0" fillId="0" borderId="2" xfId="4" applyFont="1" applyFill="1" applyBorder="1"/>
    <xf numFmtId="44" fontId="0" fillId="0" borderId="2" xfId="4" applyFont="1" applyBorder="1"/>
    <xf numFmtId="0" fontId="5" fillId="0" borderId="2" xfId="0" applyFont="1" applyBorder="1"/>
    <xf numFmtId="0" fontId="3" fillId="0" borderId="2" xfId="0" applyFont="1" applyBorder="1"/>
    <xf numFmtId="0" fontId="3" fillId="0" borderId="2" xfId="0" applyFont="1" applyBorder="1" applyAlignment="1">
      <alignment horizontal="center"/>
    </xf>
    <xf numFmtId="44" fontId="3" fillId="0" borderId="2" xfId="4" applyFont="1" applyBorder="1"/>
    <xf numFmtId="0" fontId="3" fillId="0" borderId="2" xfId="0" applyFont="1" applyBorder="1" applyAlignment="1">
      <alignment horizontal="right"/>
    </xf>
    <xf numFmtId="44" fontId="0" fillId="0" borderId="0" xfId="4" applyFont="1" applyBorder="1"/>
    <xf numFmtId="0" fontId="0" fillId="0" borderId="2" xfId="0" applyBorder="1"/>
    <xf numFmtId="44" fontId="0" fillId="0" borderId="0" xfId="4" applyFont="1" applyFill="1" applyBorder="1"/>
    <xf numFmtId="0" fontId="3" fillId="0" borderId="6" xfId="0" applyFont="1" applyBorder="1" applyAlignment="1">
      <alignment horizontal="right"/>
    </xf>
    <xf numFmtId="0" fontId="16" fillId="0" borderId="0" xfId="0" quotePrefix="1" applyFont="1"/>
    <xf numFmtId="0" fontId="16" fillId="0" borderId="0" xfId="0" applyFont="1"/>
    <xf numFmtId="44" fontId="0" fillId="0" borderId="2" xfId="4" applyFont="1" applyFill="1" applyBorder="1" applyAlignment="1">
      <alignment horizontal="right" vertical="center"/>
    </xf>
    <xf numFmtId="0" fontId="0" fillId="0" borderId="2" xfId="0" applyFont="1" applyBorder="1" applyAlignment="1">
      <alignment horizontal="left" vertical="center"/>
    </xf>
    <xf numFmtId="0" fontId="0" fillId="0" borderId="3" xfId="0" applyFont="1" applyBorder="1" applyAlignment="1">
      <alignment horizontal="left" vertical="center"/>
    </xf>
    <xf numFmtId="0" fontId="0" fillId="0" borderId="5" xfId="0" applyFont="1" applyFill="1" applyBorder="1"/>
    <xf numFmtId="0" fontId="0" fillId="0" borderId="1" xfId="0" applyFont="1" applyFill="1" applyBorder="1"/>
    <xf numFmtId="0" fontId="0" fillId="0" borderId="2" xfId="0" applyFont="1" applyFill="1" applyBorder="1"/>
    <xf numFmtId="44" fontId="0" fillId="0" borderId="4" xfId="4" applyFont="1" applyFill="1" applyBorder="1"/>
    <xf numFmtId="44" fontId="0" fillId="0" borderId="7" xfId="4" applyFont="1" applyFill="1" applyBorder="1"/>
    <xf numFmtId="0" fontId="3" fillId="0" borderId="8" xfId="0" applyFont="1" applyBorder="1" applyAlignment="1">
      <alignment horizontal="right"/>
    </xf>
    <xf numFmtId="44" fontId="0" fillId="0" borderId="8" xfId="4" applyFont="1" applyBorder="1"/>
    <xf numFmtId="44" fontId="3" fillId="0" borderId="4" xfId="4" applyFont="1" applyBorder="1"/>
    <xf numFmtId="0" fontId="0" fillId="0" borderId="2" xfId="0" applyBorder="1" applyAlignment="1">
      <alignment horizontal="left" vertical="center"/>
    </xf>
    <xf numFmtId="44" fontId="3" fillId="0" borderId="0" xfId="0" applyNumberFormat="1" applyFont="1" applyBorder="1" applyAlignment="1">
      <alignment horizontal="right"/>
    </xf>
    <xf numFmtId="6" fontId="0" fillId="0" borderId="0" xfId="4" applyNumberFormat="1" applyFont="1"/>
    <xf numFmtId="6" fontId="3" fillId="0" borderId="0" xfId="4" applyNumberFormat="1" applyFont="1"/>
    <xf numFmtId="6" fontId="0" fillId="0" borderId="0" xfId="0" applyNumberFormat="1"/>
    <xf numFmtId="0" fontId="18" fillId="0" borderId="0" xfId="0" quotePrefix="1" applyFont="1"/>
    <xf numFmtId="0" fontId="5" fillId="0" borderId="0" xfId="0" quotePrefix="1" applyFont="1"/>
    <xf numFmtId="44" fontId="0" fillId="0" borderId="2" xfId="4" applyFont="1" applyBorder="1" applyAlignment="1">
      <alignment horizontal="right"/>
    </xf>
    <xf numFmtId="0" fontId="0" fillId="0" borderId="5" xfId="0" applyFont="1" applyBorder="1"/>
    <xf numFmtId="6" fontId="2" fillId="0" borderId="0" xfId="4" applyNumberFormat="1" applyFont="1" applyFill="1"/>
    <xf numFmtId="6" fontId="0" fillId="0" borderId="0" xfId="4" applyNumberFormat="1" applyFont="1" applyFill="1"/>
    <xf numFmtId="0" fontId="0" fillId="0" borderId="1" xfId="0" applyFont="1" applyFill="1" applyBorder="1" applyAlignment="1">
      <alignment horizontal="left" vertical="center"/>
    </xf>
    <xf numFmtId="0" fontId="0" fillId="0" borderId="2" xfId="0" applyFont="1" applyFill="1" applyBorder="1" applyAlignment="1">
      <alignment horizontal="left" vertical="center"/>
    </xf>
    <xf numFmtId="16" fontId="0" fillId="0" borderId="2" xfId="4" applyNumberFormat="1" applyFont="1" applyBorder="1"/>
    <xf numFmtId="44" fontId="0" fillId="0" borderId="8" xfId="4" applyFont="1" applyFill="1" applyBorder="1" applyAlignment="1">
      <alignment horizontal="right" vertical="center"/>
    </xf>
    <xf numFmtId="0" fontId="3" fillId="0" borderId="3" xfId="0" applyFont="1" applyBorder="1"/>
    <xf numFmtId="44" fontId="3" fillId="0" borderId="3" xfId="4" applyFont="1" applyBorder="1"/>
    <xf numFmtId="0" fontId="3" fillId="0" borderId="3" xfId="0" applyFont="1" applyBorder="1" applyAlignment="1">
      <alignment horizontal="left"/>
    </xf>
    <xf numFmtId="0" fontId="3" fillId="0" borderId="0" xfId="0" applyFont="1" applyFill="1" applyBorder="1" applyAlignment="1">
      <alignment horizontal="left" vertical="center"/>
    </xf>
    <xf numFmtId="0" fontId="3" fillId="0" borderId="0" xfId="0" applyFont="1" applyFill="1" applyBorder="1"/>
    <xf numFmtId="0" fontId="19" fillId="0" borderId="0" xfId="0" applyFont="1" applyFill="1" applyBorder="1"/>
    <xf numFmtId="0" fontId="3" fillId="0" borderId="2" xfId="1" applyFont="1" applyFill="1" applyBorder="1" applyAlignment="1">
      <alignment horizontal="right"/>
    </xf>
    <xf numFmtId="0" fontId="3" fillId="0" borderId="2" xfId="1" applyFont="1" applyFill="1" applyBorder="1"/>
    <xf numFmtId="44" fontId="1" fillId="0" borderId="2" xfId="4" applyFont="1" applyBorder="1"/>
    <xf numFmtId="6" fontId="0" fillId="0" borderId="2" xfId="4" applyNumberFormat="1" applyFont="1" applyBorder="1"/>
    <xf numFmtId="6" fontId="0" fillId="0" borderId="2" xfId="0" applyNumberFormat="1" applyBorder="1"/>
    <xf numFmtId="0" fontId="4" fillId="0" borderId="2" xfId="0" applyFont="1" applyBorder="1" applyAlignment="1">
      <alignment horizontal="right"/>
    </xf>
    <xf numFmtId="44" fontId="11" fillId="2" borderId="2" xfId="4" applyFont="1" applyFill="1" applyBorder="1"/>
    <xf numFmtId="0" fontId="2" fillId="0" borderId="0" xfId="0" applyFont="1"/>
    <xf numFmtId="0" fontId="20" fillId="3" borderId="2" xfId="0" applyFont="1" applyFill="1" applyBorder="1" applyAlignment="1">
      <alignment horizontal="right"/>
    </xf>
    <xf numFmtId="0" fontId="5" fillId="0" borderId="2" xfId="0" applyFont="1" applyFill="1" applyBorder="1"/>
    <xf numFmtId="44" fontId="5" fillId="0" borderId="2" xfId="4" applyFont="1" applyFill="1" applyBorder="1"/>
    <xf numFmtId="44" fontId="17" fillId="0" borderId="0" xfId="109" applyNumberFormat="1"/>
    <xf numFmtId="0" fontId="3" fillId="0" borderId="0" xfId="0" applyFont="1" applyAlignment="1">
      <alignment horizontal="left"/>
    </xf>
    <xf numFmtId="0" fontId="4" fillId="0" borderId="0" xfId="0" applyFont="1" applyBorder="1" applyAlignment="1">
      <alignment horizontal="right"/>
    </xf>
    <xf numFmtId="44" fontId="11" fillId="2" borderId="0" xfId="4" applyFont="1" applyFill="1" applyBorder="1"/>
    <xf numFmtId="44" fontId="2" fillId="0" borderId="0" xfId="4" applyFont="1" applyFill="1" applyBorder="1"/>
    <xf numFmtId="0" fontId="3" fillId="0" borderId="2" xfId="0" applyFont="1" applyFill="1" applyBorder="1"/>
    <xf numFmtId="44" fontId="0" fillId="0" borderId="4" xfId="4" applyFont="1" applyBorder="1"/>
    <xf numFmtId="44" fontId="0" fillId="0" borderId="3" xfId="4" applyFont="1" applyFill="1" applyBorder="1" applyAlignment="1">
      <alignment horizontal="right" vertical="center"/>
    </xf>
    <xf numFmtId="44" fontId="1" fillId="0" borderId="6" xfId="4" applyFont="1" applyBorder="1"/>
    <xf numFmtId="44" fontId="1" fillId="0" borderId="0" xfId="4" applyFont="1"/>
    <xf numFmtId="6" fontId="0" fillId="0" borderId="2" xfId="0" applyNumberFormat="1" applyFont="1" applyFill="1" applyBorder="1"/>
    <xf numFmtId="44" fontId="0" fillId="0" borderId="2" xfId="0" applyNumberFormat="1" applyFont="1" applyFill="1" applyBorder="1"/>
    <xf numFmtId="44" fontId="21" fillId="0" borderId="2" xfId="4" applyFont="1" applyBorder="1"/>
    <xf numFmtId="0" fontId="22" fillId="0" borderId="0" xfId="0" applyFont="1"/>
    <xf numFmtId="17" fontId="3" fillId="0" borderId="0" xfId="0" applyNumberFormat="1" applyFont="1" applyAlignment="1">
      <alignment horizontal="right"/>
    </xf>
    <xf numFmtId="0" fontId="0" fillId="0" borderId="0" xfId="0" applyAlignment="1">
      <alignment horizontal="left"/>
    </xf>
    <xf numFmtId="0" fontId="22" fillId="0" borderId="0" xfId="0" applyFont="1" applyAlignment="1">
      <alignment horizontal="left"/>
    </xf>
    <xf numFmtId="6" fontId="4" fillId="0" borderId="8" xfId="4" applyNumberFormat="1" applyFont="1" applyBorder="1"/>
    <xf numFmtId="44" fontId="0" fillId="0" borderId="8" xfId="0" applyNumberFormat="1" applyFont="1" applyBorder="1"/>
    <xf numFmtId="6" fontId="0" fillId="0" borderId="2" xfId="4" applyNumberFormat="1" applyFont="1" applyFill="1" applyBorder="1"/>
    <xf numFmtId="0" fontId="3" fillId="0" borderId="2" xfId="0" applyFont="1" applyFill="1" applyBorder="1" applyAlignment="1">
      <alignment horizontal="left"/>
    </xf>
    <xf numFmtId="0" fontId="0" fillId="0" borderId="2" xfId="0" applyFont="1" applyBorder="1" applyAlignment="1">
      <alignment horizontal="right"/>
    </xf>
  </cellXfs>
  <cellStyles count="117">
    <cellStyle name="Currency" xfId="4" builtinId="4"/>
    <cellStyle name="Currency 2" xfId="3"/>
    <cellStyle name="Followed Hyperlink" xfId="5" builtinId="9" hidden="1"/>
    <cellStyle name="Followed Hyperlink" xfId="6" builtinId="9" hidden="1"/>
    <cellStyle name="Followed Hyperlink" xfId="7" builtinId="9" hidden="1"/>
    <cellStyle name="Followed Hyperlink" xfId="8" builtinId="9" hidden="1"/>
    <cellStyle name="Followed Hyperlink" xfId="9" builtinId="9" hidden="1"/>
    <cellStyle name="Followed Hyperlink" xfId="10" builtinId="9" hidden="1"/>
    <cellStyle name="Followed Hyperlink" xfId="11" builtinId="9" hidden="1"/>
    <cellStyle name="Followed Hyperlink" xfId="12" builtinId="9" hidden="1"/>
    <cellStyle name="Followed Hyperlink" xfId="13" builtinId="9" hidden="1"/>
    <cellStyle name="Followed Hyperlink" xfId="14" builtinId="9" hidden="1"/>
    <cellStyle name="Followed Hyperlink" xfId="15" builtinId="9" hidden="1"/>
    <cellStyle name="Followed Hyperlink" xfId="16" builtinId="9" hidden="1"/>
    <cellStyle name="Followed Hyperlink" xfId="17" builtinId="9" hidden="1"/>
    <cellStyle name="Followed Hyperlink" xfId="18" builtinId="9" hidden="1"/>
    <cellStyle name="Followed Hyperlink" xfId="19" builtinId="9" hidden="1"/>
    <cellStyle name="Followed Hyperlink" xfId="20" builtinId="9" hidden="1"/>
    <cellStyle name="Followed Hyperlink" xfId="21" builtinId="9" hidden="1"/>
    <cellStyle name="Followed Hyperlink" xfId="22" builtinId="9" hidden="1"/>
    <cellStyle name="Followed Hyperlink" xfId="23" builtinId="9" hidden="1"/>
    <cellStyle name="Followed Hyperlink" xfId="24" builtinId="9" hidden="1"/>
    <cellStyle name="Followed Hyperlink" xfId="25" builtinId="9" hidden="1"/>
    <cellStyle name="Followed Hyperlink" xfId="26" builtinId="9" hidden="1"/>
    <cellStyle name="Followed Hyperlink" xfId="27" builtinId="9" hidden="1"/>
    <cellStyle name="Followed Hyperlink" xfId="28" builtinId="9" hidden="1"/>
    <cellStyle name="Followed Hyperlink" xfId="29" builtinId="9" hidden="1"/>
    <cellStyle name="Followed Hyperlink" xfId="30" builtinId="9" hidden="1"/>
    <cellStyle name="Followed Hyperlink" xfId="31" builtinId="9" hidden="1"/>
    <cellStyle name="Followed Hyperlink" xfId="32" builtinId="9" hidden="1"/>
    <cellStyle name="Followed Hyperlink" xfId="33" builtinId="9" hidden="1"/>
    <cellStyle name="Followed Hyperlink" xfId="34" builtinId="9" hidden="1"/>
    <cellStyle name="Followed Hyperlink" xfId="35" builtinId="9" hidden="1"/>
    <cellStyle name="Followed Hyperlink" xfId="36" builtinId="9" hidden="1"/>
    <cellStyle name="Followed Hyperlink" xfId="37" builtinId="9" hidden="1"/>
    <cellStyle name="Followed Hyperlink" xfId="38" builtinId="9" hidden="1"/>
    <cellStyle name="Followed Hyperlink" xfId="39" builtinId="9" hidden="1"/>
    <cellStyle name="Followed Hyperlink" xfId="40" builtinId="9" hidden="1"/>
    <cellStyle name="Followed Hyperlink" xfId="41" builtinId="9" hidden="1"/>
    <cellStyle name="Followed Hyperlink" xfId="42" builtinId="9" hidden="1"/>
    <cellStyle name="Followed Hyperlink" xfId="43" builtinId="9" hidden="1"/>
    <cellStyle name="Followed Hyperlink" xfId="44" builtinId="9" hidden="1"/>
    <cellStyle name="Followed Hyperlink" xfId="45" builtinId="9" hidden="1"/>
    <cellStyle name="Followed Hyperlink" xfId="46" builtinId="9" hidden="1"/>
    <cellStyle name="Followed Hyperlink" xfId="47" builtinId="9" hidden="1"/>
    <cellStyle name="Followed Hyperlink" xfId="48" builtinId="9" hidden="1"/>
    <cellStyle name="Followed Hyperlink" xfId="49" builtinId="9" hidden="1"/>
    <cellStyle name="Followed Hyperlink" xfId="50" builtinId="9" hidden="1"/>
    <cellStyle name="Followed Hyperlink" xfId="51" builtinId="9" hidden="1"/>
    <cellStyle name="Followed Hyperlink" xfId="52" builtinId="9" hidden="1"/>
    <cellStyle name="Followed Hyperlink" xfId="53" builtinId="9" hidden="1"/>
    <cellStyle name="Followed Hyperlink" xfId="54" builtinId="9" hidden="1"/>
    <cellStyle name="Followed Hyperlink" xfId="55" builtinId="9" hidden="1"/>
    <cellStyle name="Followed Hyperlink" xfId="56" builtinId="9" hidden="1"/>
    <cellStyle name="Followed Hyperlink" xfId="57" builtinId="9" hidden="1"/>
    <cellStyle name="Followed Hyperlink" xfId="58" builtinId="9" hidden="1"/>
    <cellStyle name="Followed Hyperlink" xfId="59" builtinId="9" hidden="1"/>
    <cellStyle name="Followed Hyperlink" xfId="60" builtinId="9" hidden="1"/>
    <cellStyle name="Followed Hyperlink" xfId="61" builtinId="9" hidden="1"/>
    <cellStyle name="Followed Hyperlink" xfId="62" builtinId="9" hidden="1"/>
    <cellStyle name="Followed Hyperlink" xfId="63" builtinId="9" hidden="1"/>
    <cellStyle name="Followed Hyperlink" xfId="64" builtinId="9" hidden="1"/>
    <cellStyle name="Followed Hyperlink" xfId="65" builtinId="9" hidden="1"/>
    <cellStyle name="Followed Hyperlink" xfId="66" builtinId="9" hidden="1"/>
    <cellStyle name="Followed Hyperlink" xfId="67" builtinId="9" hidden="1"/>
    <cellStyle name="Followed Hyperlink" xfId="68" builtinId="9" hidden="1"/>
    <cellStyle name="Followed Hyperlink" xfId="69" builtinId="9" hidden="1"/>
    <cellStyle name="Followed Hyperlink" xfId="70" builtinId="9" hidden="1"/>
    <cellStyle name="Followed Hyperlink" xfId="71" builtinId="9" hidden="1"/>
    <cellStyle name="Followed Hyperlink" xfId="72" builtinId="9" hidden="1"/>
    <cellStyle name="Followed Hyperlink" xfId="73" builtinId="9" hidden="1"/>
    <cellStyle name="Followed Hyperlink" xfId="74" builtinId="9" hidden="1"/>
    <cellStyle name="Followed Hyperlink" xfId="75" builtinId="9" hidden="1"/>
    <cellStyle name="Followed Hyperlink" xfId="76" builtinId="9" hidden="1"/>
    <cellStyle name="Followed Hyperlink" xfId="77" builtinId="9" hidden="1"/>
    <cellStyle name="Followed Hyperlink" xfId="78" builtinId="9" hidden="1"/>
    <cellStyle name="Followed Hyperlink" xfId="79" builtinId="9" hidden="1"/>
    <cellStyle name="Followed Hyperlink" xfId="80" builtinId="9" hidden="1"/>
    <cellStyle name="Followed Hyperlink" xfId="81" builtinId="9" hidden="1"/>
    <cellStyle name="Followed Hyperlink" xfId="82" builtinId="9" hidden="1"/>
    <cellStyle name="Followed Hyperlink" xfId="83" builtinId="9" hidden="1"/>
    <cellStyle name="Followed Hyperlink" xfId="84" builtinId="9" hidden="1"/>
    <cellStyle name="Followed Hyperlink" xfId="85" builtinId="9" hidden="1"/>
    <cellStyle name="Followed Hyperlink" xfId="86" builtinId="9" hidden="1"/>
    <cellStyle name="Followed Hyperlink" xfId="87" builtinId="9" hidden="1"/>
    <cellStyle name="Followed Hyperlink" xfId="88" builtinId="9" hidden="1"/>
    <cellStyle name="Followed Hyperlink" xfId="89" builtinId="9" hidden="1"/>
    <cellStyle name="Followed Hyperlink" xfId="90" builtinId="9" hidden="1"/>
    <cellStyle name="Followed Hyperlink" xfId="91" builtinId="9" hidden="1"/>
    <cellStyle name="Followed Hyperlink" xfId="92" builtinId="9" hidden="1"/>
    <cellStyle name="Followed Hyperlink" xfId="93" builtinId="9" hidden="1"/>
    <cellStyle name="Followed Hyperlink" xfId="94" builtinId="9" hidden="1"/>
    <cellStyle name="Followed Hyperlink" xfId="95" builtinId="9" hidden="1"/>
    <cellStyle name="Followed Hyperlink" xfId="96" builtinId="9" hidden="1"/>
    <cellStyle name="Followed Hyperlink" xfId="97" builtinId="9" hidden="1"/>
    <cellStyle name="Followed Hyperlink" xfId="98" builtinId="9" hidden="1"/>
    <cellStyle name="Followed Hyperlink" xfId="100" builtinId="9" hidden="1"/>
    <cellStyle name="Followed Hyperlink" xfId="102" builtinId="9" hidden="1"/>
    <cellStyle name="Followed Hyperlink" xfId="104" builtinId="9" hidden="1"/>
    <cellStyle name="Followed Hyperlink" xfId="106" builtinId="9" hidden="1"/>
    <cellStyle name="Followed Hyperlink" xfId="108" builtinId="9" hidden="1"/>
    <cellStyle name="Followed Hyperlink" xfId="110" builtinId="9" hidden="1"/>
    <cellStyle name="Followed Hyperlink" xfId="111" builtinId="9" hidden="1"/>
    <cellStyle name="Followed Hyperlink" xfId="112" builtinId="9" hidden="1"/>
    <cellStyle name="Followed Hyperlink" xfId="113" builtinId="9" hidden="1"/>
    <cellStyle name="Followed Hyperlink" xfId="114" builtinId="9" hidden="1"/>
    <cellStyle name="Followed Hyperlink" xfId="115" builtinId="9" hidden="1"/>
    <cellStyle name="Followed Hyperlink" xfId="116" builtinId="9" hidden="1"/>
    <cellStyle name="Hyperlink" xfId="99" builtinId="8" hidden="1"/>
    <cellStyle name="Hyperlink" xfId="101" builtinId="8" hidden="1"/>
    <cellStyle name="Hyperlink" xfId="103" builtinId="8" hidden="1"/>
    <cellStyle name="Hyperlink" xfId="105" builtinId="8" hidden="1"/>
    <cellStyle name="Hyperlink" xfId="107" builtinId="8" hidden="1"/>
    <cellStyle name="Hyperlink" xfId="109" builtinId="8"/>
    <cellStyle name="Normal" xfId="0" builtinId="0"/>
    <cellStyle name="Normal 2" xfId="1"/>
    <cellStyle name="Normal 3" xfId="2"/>
  </cellStyles>
  <dxfs count="0"/>
  <tableStyles count="0" defaultTableStyle="TableStyleMedium2" defaultPivotStyle="PivotStyleLight16"/>
  <colors>
    <mruColors>
      <color rgb="FFCC99FF"/>
      <color rgb="FFCC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05"/>
  <sheetViews>
    <sheetView tabSelected="1" topLeftCell="A58" zoomScale="90" zoomScaleNormal="90" zoomScalePageLayoutView="90" workbookViewId="0">
      <selection activeCell="C69" sqref="C69"/>
    </sheetView>
  </sheetViews>
  <sheetFormatPr defaultColWidth="11.42578125" defaultRowHeight="15" x14ac:dyDescent="0.25"/>
  <cols>
    <col min="1" max="1" width="103.28515625" customWidth="1"/>
    <col min="2" max="2" width="53" customWidth="1"/>
    <col min="3" max="3" width="17.85546875" customWidth="1"/>
    <col min="4" max="4" width="92.7109375" customWidth="1"/>
    <col min="5" max="5" width="124" customWidth="1"/>
    <col min="6" max="6" width="99" hidden="1" customWidth="1"/>
    <col min="7" max="7" width="220" customWidth="1"/>
  </cols>
  <sheetData>
    <row r="1" spans="1:7" ht="18.75" x14ac:dyDescent="0.3">
      <c r="A1" s="29" t="s">
        <v>51</v>
      </c>
      <c r="B1" s="28" t="s">
        <v>0</v>
      </c>
      <c r="C1" s="30" t="s">
        <v>29</v>
      </c>
      <c r="D1" s="30" t="s">
        <v>27</v>
      </c>
      <c r="E1" s="11" t="s">
        <v>142</v>
      </c>
      <c r="F1" s="8" t="s">
        <v>27</v>
      </c>
    </row>
    <row r="2" spans="1:7" ht="18.75" x14ac:dyDescent="0.3">
      <c r="A2" s="66" t="s">
        <v>1</v>
      </c>
      <c r="B2" s="64"/>
      <c r="C2" s="65"/>
      <c r="D2" s="30"/>
      <c r="E2" s="9" t="s">
        <v>152</v>
      </c>
      <c r="F2" s="8"/>
    </row>
    <row r="3" spans="1:7" x14ac:dyDescent="0.25">
      <c r="A3" s="40" t="s">
        <v>224</v>
      </c>
      <c r="B3" s="40" t="s">
        <v>52</v>
      </c>
      <c r="C3" s="88">
        <v>7200</v>
      </c>
      <c r="D3" s="24" t="s">
        <v>172</v>
      </c>
      <c r="E3" s="12" t="s">
        <v>146</v>
      </c>
      <c r="F3" s="5"/>
    </row>
    <row r="4" spans="1:7" x14ac:dyDescent="0.25">
      <c r="A4" s="24" t="s">
        <v>108</v>
      </c>
      <c r="B4" s="24" t="s">
        <v>32</v>
      </c>
      <c r="C4" s="26">
        <v>4000</v>
      </c>
      <c r="D4" s="24" t="s">
        <v>74</v>
      </c>
      <c r="E4" s="12"/>
      <c r="F4" s="5"/>
    </row>
    <row r="5" spans="1:7" x14ac:dyDescent="0.25">
      <c r="A5" s="24" t="s">
        <v>173</v>
      </c>
      <c r="B5" s="43" t="s">
        <v>66</v>
      </c>
      <c r="C5" s="26">
        <v>1400</v>
      </c>
      <c r="D5" s="24" t="s">
        <v>222</v>
      </c>
      <c r="E5" s="12"/>
      <c r="F5" s="5"/>
    </row>
    <row r="6" spans="1:7" x14ac:dyDescent="0.25">
      <c r="A6" s="24" t="s">
        <v>109</v>
      </c>
      <c r="B6" s="24" t="s">
        <v>33</v>
      </c>
      <c r="C6" s="26">
        <v>3500</v>
      </c>
      <c r="D6" s="24" t="s">
        <v>257</v>
      </c>
      <c r="E6" s="12" t="s">
        <v>153</v>
      </c>
      <c r="F6" s="5"/>
      <c r="G6" s="77" t="s">
        <v>174</v>
      </c>
    </row>
    <row r="7" spans="1:7" x14ac:dyDescent="0.25">
      <c r="A7" s="43" t="s">
        <v>175</v>
      </c>
      <c r="B7" s="43" t="s">
        <v>139</v>
      </c>
      <c r="C7" s="26">
        <v>1650</v>
      </c>
      <c r="D7" s="24" t="s">
        <v>65</v>
      </c>
      <c r="E7" s="12" t="s">
        <v>143</v>
      </c>
      <c r="F7" s="5"/>
      <c r="G7" s="77" t="s">
        <v>176</v>
      </c>
    </row>
    <row r="8" spans="1:7" x14ac:dyDescent="0.25">
      <c r="A8" s="39" t="s">
        <v>225</v>
      </c>
      <c r="B8" s="39" t="s">
        <v>105</v>
      </c>
      <c r="C8" s="38">
        <v>7200</v>
      </c>
      <c r="D8" s="25" t="s">
        <v>75</v>
      </c>
      <c r="E8" s="9" t="s">
        <v>144</v>
      </c>
      <c r="F8" s="15" t="s">
        <v>30</v>
      </c>
      <c r="G8" s="77" t="s">
        <v>177</v>
      </c>
    </row>
    <row r="9" spans="1:7" x14ac:dyDescent="0.25">
      <c r="A9" s="39" t="s">
        <v>226</v>
      </c>
      <c r="B9" s="39" t="s">
        <v>59</v>
      </c>
      <c r="C9" s="38">
        <v>7200</v>
      </c>
      <c r="D9" s="25" t="s">
        <v>75</v>
      </c>
      <c r="E9" s="12" t="s">
        <v>145</v>
      </c>
      <c r="F9" s="5" t="s">
        <v>46</v>
      </c>
    </row>
    <row r="10" spans="1:7" x14ac:dyDescent="0.25">
      <c r="A10" s="39" t="s">
        <v>110</v>
      </c>
      <c r="B10" s="39" t="s">
        <v>60</v>
      </c>
      <c r="C10" s="38">
        <v>3200</v>
      </c>
      <c r="D10" s="25"/>
      <c r="E10" s="12" t="s">
        <v>154</v>
      </c>
      <c r="F10" s="5" t="s">
        <v>47</v>
      </c>
      <c r="G10" s="77" t="s">
        <v>178</v>
      </c>
    </row>
    <row r="11" spans="1:7" x14ac:dyDescent="0.25">
      <c r="A11" s="39" t="s">
        <v>111</v>
      </c>
      <c r="B11" s="39" t="s">
        <v>53</v>
      </c>
      <c r="C11" s="38">
        <v>3200</v>
      </c>
      <c r="D11" s="25"/>
      <c r="E11" s="12"/>
      <c r="F11" s="5"/>
    </row>
    <row r="12" spans="1:7" x14ac:dyDescent="0.25">
      <c r="A12" s="39" t="s">
        <v>112</v>
      </c>
      <c r="B12" s="39" t="s">
        <v>58</v>
      </c>
      <c r="C12" s="38">
        <v>3200</v>
      </c>
      <c r="D12" s="25"/>
      <c r="E12" s="12" t="s">
        <v>155</v>
      </c>
      <c r="F12" s="5"/>
      <c r="G12" s="77" t="s">
        <v>179</v>
      </c>
    </row>
    <row r="13" spans="1:7" x14ac:dyDescent="0.25">
      <c r="A13" s="39" t="s">
        <v>181</v>
      </c>
      <c r="B13" s="39" t="s">
        <v>76</v>
      </c>
      <c r="C13" s="38">
        <v>1500</v>
      </c>
      <c r="D13" s="25" t="s">
        <v>77</v>
      </c>
      <c r="E13" s="12" t="s">
        <v>156</v>
      </c>
      <c r="F13" s="5"/>
    </row>
    <row r="14" spans="1:7" x14ac:dyDescent="0.25">
      <c r="A14" s="61" t="s">
        <v>113</v>
      </c>
      <c r="B14" s="60" t="s">
        <v>71</v>
      </c>
      <c r="C14" s="63">
        <v>700</v>
      </c>
      <c r="D14" s="25" t="s">
        <v>78</v>
      </c>
      <c r="E14" s="12" t="s">
        <v>157</v>
      </c>
      <c r="F14" s="5"/>
      <c r="G14" s="77" t="s">
        <v>180</v>
      </c>
    </row>
    <row r="15" spans="1:7" x14ac:dyDescent="0.25">
      <c r="A15" s="2"/>
      <c r="B15" s="31" t="s">
        <v>2</v>
      </c>
      <c r="C15" s="26">
        <f>SUM(C3:C14)</f>
        <v>43950</v>
      </c>
      <c r="D15" s="26"/>
      <c r="E15" s="12"/>
      <c r="F15" s="5"/>
    </row>
    <row r="16" spans="1:7" x14ac:dyDescent="0.25">
      <c r="A16" s="2"/>
      <c r="B16" s="14"/>
      <c r="C16" s="32"/>
      <c r="D16" s="9"/>
      <c r="E16" s="9"/>
      <c r="F16" s="17"/>
    </row>
    <row r="17" spans="1:10" x14ac:dyDescent="0.25">
      <c r="A17" s="67" t="s">
        <v>1</v>
      </c>
      <c r="B17" s="4" t="s">
        <v>54</v>
      </c>
      <c r="C17" s="9"/>
      <c r="D17" s="9"/>
      <c r="E17" s="81"/>
      <c r="F17" s="17"/>
    </row>
    <row r="18" spans="1:10" x14ac:dyDescent="0.25">
      <c r="A18" s="24" t="s">
        <v>114</v>
      </c>
      <c r="B18" s="24" t="s">
        <v>15</v>
      </c>
      <c r="C18" s="56">
        <v>750</v>
      </c>
      <c r="D18" s="26"/>
      <c r="E18" s="9" t="s">
        <v>158</v>
      </c>
      <c r="F18" s="17"/>
      <c r="G18" s="77" t="s">
        <v>182</v>
      </c>
    </row>
    <row r="19" spans="1:10" x14ac:dyDescent="0.25">
      <c r="A19" s="39" t="s">
        <v>115</v>
      </c>
      <c r="B19" s="39" t="s">
        <v>36</v>
      </c>
      <c r="C19" s="56">
        <v>700</v>
      </c>
      <c r="D19" s="33" t="s">
        <v>79</v>
      </c>
      <c r="E19" s="9" t="s">
        <v>159</v>
      </c>
      <c r="F19" s="16" t="s">
        <v>116</v>
      </c>
      <c r="G19" s="77" t="s">
        <v>183</v>
      </c>
    </row>
    <row r="20" spans="1:10" x14ac:dyDescent="0.25">
      <c r="A20" s="40" t="s">
        <v>235</v>
      </c>
      <c r="B20" s="49" t="s">
        <v>236</v>
      </c>
      <c r="C20" s="56">
        <v>3000</v>
      </c>
      <c r="D20" s="26"/>
      <c r="E20" s="9"/>
      <c r="F20" s="16" t="s">
        <v>45</v>
      </c>
    </row>
    <row r="21" spans="1:10" x14ac:dyDescent="0.25">
      <c r="A21" s="40" t="s">
        <v>117</v>
      </c>
      <c r="B21" s="39" t="s">
        <v>63</v>
      </c>
      <c r="C21" s="56">
        <v>500</v>
      </c>
      <c r="D21" s="25" t="s">
        <v>242</v>
      </c>
      <c r="E21" s="9"/>
      <c r="F21" s="16"/>
      <c r="G21" s="77"/>
    </row>
    <row r="22" spans="1:10" x14ac:dyDescent="0.25">
      <c r="A22" s="24" t="s">
        <v>118</v>
      </c>
      <c r="B22" s="24" t="s">
        <v>16</v>
      </c>
      <c r="C22" s="56">
        <v>1712</v>
      </c>
      <c r="D22" s="33" t="s">
        <v>100</v>
      </c>
      <c r="E22" s="58"/>
      <c r="F22" s="16"/>
      <c r="H22" s="36"/>
      <c r="I22" s="53"/>
      <c r="J22" s="53"/>
    </row>
    <row r="23" spans="1:10" x14ac:dyDescent="0.25">
      <c r="A23" s="57" t="s">
        <v>240</v>
      </c>
      <c r="B23" s="24" t="s">
        <v>241</v>
      </c>
      <c r="C23" s="56">
        <v>3700</v>
      </c>
      <c r="D23" s="25"/>
      <c r="E23" s="34"/>
      <c r="F23" s="16"/>
      <c r="H23" s="55"/>
    </row>
    <row r="24" spans="1:10" x14ac:dyDescent="0.25">
      <c r="A24" s="57" t="s">
        <v>119</v>
      </c>
      <c r="B24" s="24" t="s">
        <v>64</v>
      </c>
      <c r="C24" s="56">
        <v>7750</v>
      </c>
      <c r="D24" s="25" t="s">
        <v>102</v>
      </c>
      <c r="E24" s="59"/>
      <c r="F24" s="16"/>
      <c r="H24" s="55"/>
    </row>
    <row r="25" spans="1:10" x14ac:dyDescent="0.25">
      <c r="A25" s="41" t="s">
        <v>120</v>
      </c>
      <c r="B25" s="33" t="s">
        <v>55</v>
      </c>
      <c r="C25" s="56">
        <v>2500</v>
      </c>
      <c r="D25" s="25" t="s">
        <v>101</v>
      </c>
      <c r="E25" s="59"/>
      <c r="F25" s="16"/>
      <c r="H25" s="55"/>
    </row>
    <row r="26" spans="1:10" x14ac:dyDescent="0.25">
      <c r="A26" s="41" t="s">
        <v>121</v>
      </c>
      <c r="B26" s="24" t="s">
        <v>61</v>
      </c>
      <c r="C26" s="56">
        <v>300</v>
      </c>
      <c r="D26" s="25" t="s">
        <v>80</v>
      </c>
      <c r="E26" s="59" t="s">
        <v>150</v>
      </c>
      <c r="F26" s="16"/>
      <c r="G26" s="77" t="s">
        <v>184</v>
      </c>
      <c r="H26" s="37"/>
    </row>
    <row r="27" spans="1:10" x14ac:dyDescent="0.25">
      <c r="A27" s="41" t="s">
        <v>122</v>
      </c>
      <c r="B27" s="24" t="s">
        <v>62</v>
      </c>
      <c r="C27" s="56">
        <v>200</v>
      </c>
      <c r="D27" s="25" t="s">
        <v>81</v>
      </c>
      <c r="E27" s="59" t="s">
        <v>147</v>
      </c>
      <c r="F27" s="16"/>
      <c r="G27" s="77" t="s">
        <v>184</v>
      </c>
      <c r="H27" s="36"/>
    </row>
    <row r="28" spans="1:10" x14ac:dyDescent="0.25">
      <c r="A28" s="43" t="s">
        <v>223</v>
      </c>
      <c r="B28" s="79" t="s">
        <v>57</v>
      </c>
      <c r="C28" s="80">
        <v>200</v>
      </c>
      <c r="D28" s="33" t="s">
        <v>82</v>
      </c>
      <c r="E28" s="12" t="s">
        <v>148</v>
      </c>
      <c r="F28" s="16"/>
      <c r="G28" s="77" t="s">
        <v>185</v>
      </c>
      <c r="H28" s="36"/>
      <c r="J28" s="1"/>
    </row>
    <row r="29" spans="1:10" x14ac:dyDescent="0.25">
      <c r="A29" s="2"/>
      <c r="B29" s="46" t="s">
        <v>2</v>
      </c>
      <c r="C29" s="47">
        <f>SUM(C18:C28)</f>
        <v>21312</v>
      </c>
      <c r="D29" s="9"/>
      <c r="E29" s="52"/>
      <c r="F29" s="16" t="s">
        <v>39</v>
      </c>
      <c r="H29" s="54"/>
    </row>
    <row r="30" spans="1:10" x14ac:dyDescent="0.25">
      <c r="A30" s="2"/>
      <c r="B30" s="14"/>
      <c r="C30" s="32"/>
      <c r="D30" s="9"/>
      <c r="E30" s="51"/>
      <c r="F30" s="17"/>
    </row>
    <row r="31" spans="1:10" x14ac:dyDescent="0.25">
      <c r="A31" s="68" t="s">
        <v>103</v>
      </c>
      <c r="B31" s="4" t="s">
        <v>4</v>
      </c>
      <c r="C31" s="9"/>
      <c r="D31" s="9"/>
      <c r="E31" s="9"/>
      <c r="F31" s="17"/>
      <c r="H31" s="53"/>
    </row>
    <row r="32" spans="1:10" x14ac:dyDescent="0.25">
      <c r="A32" s="24" t="s">
        <v>123</v>
      </c>
      <c r="B32" s="24" t="s">
        <v>17</v>
      </c>
      <c r="C32" s="26">
        <v>2000</v>
      </c>
      <c r="D32" s="26" t="s">
        <v>83</v>
      </c>
      <c r="E32" s="9" t="s">
        <v>160</v>
      </c>
      <c r="F32" s="17"/>
      <c r="G32" s="85" t="s">
        <v>186</v>
      </c>
    </row>
    <row r="33" spans="1:7" x14ac:dyDescent="0.25">
      <c r="A33" s="24" t="s">
        <v>124</v>
      </c>
      <c r="B33" s="24" t="s">
        <v>18</v>
      </c>
      <c r="C33" s="26">
        <v>300</v>
      </c>
      <c r="D33" s="26" t="s">
        <v>84</v>
      </c>
      <c r="E33" s="9"/>
      <c r="F33" s="16" t="s">
        <v>41</v>
      </c>
    </row>
    <row r="34" spans="1:7" x14ac:dyDescent="0.25">
      <c r="A34" s="39" t="s">
        <v>125</v>
      </c>
      <c r="B34" s="39" t="s">
        <v>35</v>
      </c>
      <c r="C34" s="26">
        <v>650</v>
      </c>
      <c r="D34" s="26" t="s">
        <v>85</v>
      </c>
      <c r="E34" s="9"/>
      <c r="F34" s="16"/>
      <c r="G34" s="1"/>
    </row>
    <row r="35" spans="1:7" x14ac:dyDescent="0.25">
      <c r="A35" s="39" t="s">
        <v>141</v>
      </c>
      <c r="B35" s="39" t="s">
        <v>73</v>
      </c>
      <c r="C35" s="26">
        <v>500</v>
      </c>
      <c r="D35" s="26" t="s">
        <v>85</v>
      </c>
      <c r="E35" s="9"/>
      <c r="F35" s="16"/>
    </row>
    <row r="36" spans="1:7" x14ac:dyDescent="0.25">
      <c r="A36" s="24" t="s">
        <v>126</v>
      </c>
      <c r="B36" s="24" t="s">
        <v>67</v>
      </c>
      <c r="C36" s="26">
        <v>350</v>
      </c>
      <c r="D36" s="26" t="s">
        <v>86</v>
      </c>
      <c r="E36" s="9"/>
      <c r="F36" s="16"/>
    </row>
    <row r="37" spans="1:7" x14ac:dyDescent="0.25">
      <c r="A37" s="24" t="s">
        <v>127</v>
      </c>
      <c r="B37" s="24" t="s">
        <v>49</v>
      </c>
      <c r="C37" s="26">
        <v>500</v>
      </c>
      <c r="D37" s="26" t="s">
        <v>87</v>
      </c>
      <c r="E37" s="9"/>
      <c r="F37" s="16"/>
    </row>
    <row r="38" spans="1:7" x14ac:dyDescent="0.25">
      <c r="A38" s="24" t="s">
        <v>128</v>
      </c>
      <c r="B38" s="24" t="s">
        <v>48</v>
      </c>
      <c r="C38" s="26">
        <v>350</v>
      </c>
      <c r="D38" s="26" t="s">
        <v>84</v>
      </c>
      <c r="E38" s="9"/>
      <c r="F38" s="16" t="s">
        <v>40</v>
      </c>
    </row>
    <row r="39" spans="1:7" x14ac:dyDescent="0.25">
      <c r="A39" s="24" t="s">
        <v>129</v>
      </c>
      <c r="B39" s="24" t="s">
        <v>68</v>
      </c>
      <c r="C39" s="26">
        <v>1200</v>
      </c>
      <c r="D39" s="26" t="s">
        <v>88</v>
      </c>
      <c r="E39" s="9"/>
      <c r="F39" s="16" t="s">
        <v>50</v>
      </c>
    </row>
    <row r="40" spans="1:7" x14ac:dyDescent="0.25">
      <c r="A40" s="24" t="s">
        <v>130</v>
      </c>
      <c r="B40" s="24" t="s">
        <v>72</v>
      </c>
      <c r="C40" s="26">
        <v>300</v>
      </c>
      <c r="D40" s="26" t="s">
        <v>89</v>
      </c>
      <c r="E40" s="12"/>
      <c r="F40" s="16" t="s">
        <v>42</v>
      </c>
    </row>
    <row r="41" spans="1:7" x14ac:dyDescent="0.25">
      <c r="A41" s="24" t="s">
        <v>131</v>
      </c>
      <c r="B41" s="24" t="s">
        <v>8</v>
      </c>
      <c r="C41" s="26">
        <v>300</v>
      </c>
      <c r="D41" s="33" t="s">
        <v>90</v>
      </c>
      <c r="E41" s="12" t="s">
        <v>161</v>
      </c>
      <c r="F41" s="16"/>
      <c r="G41" s="77" t="s">
        <v>187</v>
      </c>
    </row>
    <row r="42" spans="1:7" x14ac:dyDescent="0.25">
      <c r="A42" s="2"/>
      <c r="B42" s="31" t="s">
        <v>2</v>
      </c>
      <c r="C42" s="26">
        <f>SUM(C32:C41)</f>
        <v>6450</v>
      </c>
      <c r="D42" s="9"/>
      <c r="E42" s="9"/>
      <c r="F42" s="16" t="s">
        <v>43</v>
      </c>
    </row>
    <row r="43" spans="1:7" x14ac:dyDescent="0.25">
      <c r="A43" s="2"/>
      <c r="B43" s="50"/>
      <c r="C43" s="32"/>
      <c r="D43" s="9"/>
      <c r="E43" s="9"/>
      <c r="F43" s="17"/>
    </row>
    <row r="44" spans="1:7" x14ac:dyDescent="0.25">
      <c r="A44" s="68" t="s">
        <v>1</v>
      </c>
      <c r="B44" s="4" t="s">
        <v>5</v>
      </c>
      <c r="C44" s="9"/>
      <c r="D44" s="9"/>
      <c r="E44" s="9"/>
      <c r="F44" s="17"/>
    </row>
    <row r="45" spans="1:7" x14ac:dyDescent="0.25">
      <c r="A45" s="24" t="s">
        <v>227</v>
      </c>
      <c r="B45" s="24" t="s">
        <v>19</v>
      </c>
      <c r="C45" s="26">
        <v>2700</v>
      </c>
      <c r="D45" s="26" t="s">
        <v>91</v>
      </c>
      <c r="E45" s="9" t="s">
        <v>162</v>
      </c>
      <c r="F45" s="5"/>
      <c r="G45" s="85" t="s">
        <v>188</v>
      </c>
    </row>
    <row r="46" spans="1:7" x14ac:dyDescent="0.25">
      <c r="A46" s="24" t="s">
        <v>191</v>
      </c>
      <c r="B46" s="24" t="s">
        <v>19</v>
      </c>
      <c r="C46" s="26">
        <v>400</v>
      </c>
      <c r="D46" s="26" t="s">
        <v>91</v>
      </c>
      <c r="F46" s="5"/>
    </row>
    <row r="47" spans="1:7" x14ac:dyDescent="0.25">
      <c r="A47" s="24" t="s">
        <v>228</v>
      </c>
      <c r="B47" s="24" t="s">
        <v>20</v>
      </c>
      <c r="C47" s="25">
        <v>2000</v>
      </c>
      <c r="D47" s="26" t="s">
        <v>92</v>
      </c>
      <c r="E47" s="9"/>
      <c r="F47" s="5"/>
    </row>
    <row r="48" spans="1:7" x14ac:dyDescent="0.25">
      <c r="A48" s="24" t="s">
        <v>229</v>
      </c>
      <c r="B48" s="24" t="s">
        <v>20</v>
      </c>
      <c r="C48" s="44">
        <v>4000</v>
      </c>
      <c r="D48" s="26" t="s">
        <v>92</v>
      </c>
      <c r="E48" s="9"/>
      <c r="F48" s="5"/>
    </row>
    <row r="49" spans="1:7" x14ac:dyDescent="0.25">
      <c r="A49" s="24" t="s">
        <v>230</v>
      </c>
      <c r="B49" s="24" t="s">
        <v>20</v>
      </c>
      <c r="C49" s="44">
        <v>600</v>
      </c>
      <c r="D49" s="26" t="s">
        <v>92</v>
      </c>
      <c r="E49" s="12"/>
      <c r="F49" s="5"/>
    </row>
    <row r="50" spans="1:7" x14ac:dyDescent="0.25">
      <c r="A50" s="24" t="s">
        <v>231</v>
      </c>
      <c r="B50" s="24" t="s">
        <v>21</v>
      </c>
      <c r="C50" s="87">
        <v>1050</v>
      </c>
      <c r="D50" s="26" t="s">
        <v>93</v>
      </c>
      <c r="E50" s="12"/>
      <c r="F50" s="17"/>
    </row>
    <row r="51" spans="1:7" x14ac:dyDescent="0.25">
      <c r="A51" s="27" t="s">
        <v>232</v>
      </c>
      <c r="B51" s="24" t="s">
        <v>21</v>
      </c>
      <c r="C51" s="44">
        <v>2100</v>
      </c>
      <c r="D51" s="26" t="s">
        <v>93</v>
      </c>
      <c r="E51" s="12"/>
      <c r="F51" s="17"/>
    </row>
    <row r="52" spans="1:7" x14ac:dyDescent="0.25">
      <c r="A52" s="27" t="s">
        <v>233</v>
      </c>
      <c r="B52" s="42" t="s">
        <v>21</v>
      </c>
      <c r="C52" s="45">
        <v>315</v>
      </c>
      <c r="D52" s="26" t="s">
        <v>93</v>
      </c>
      <c r="E52" s="12"/>
      <c r="F52" s="17"/>
    </row>
    <row r="53" spans="1:7" x14ac:dyDescent="0.25">
      <c r="A53" s="2"/>
      <c r="B53" s="31" t="s">
        <v>2</v>
      </c>
      <c r="C53" s="48">
        <f>SUM(C45:C52)</f>
        <v>13165</v>
      </c>
      <c r="D53" s="30"/>
      <c r="E53" s="9"/>
      <c r="F53" s="17"/>
    </row>
    <row r="54" spans="1:7" x14ac:dyDescent="0.25">
      <c r="A54" s="2"/>
      <c r="B54" s="14"/>
      <c r="C54" s="10"/>
      <c r="D54" s="11"/>
      <c r="E54" s="11"/>
      <c r="F54" s="17"/>
    </row>
    <row r="55" spans="1:7" x14ac:dyDescent="0.25">
      <c r="A55" s="69" t="s">
        <v>7</v>
      </c>
      <c r="B55" s="4" t="s">
        <v>6</v>
      </c>
      <c r="C55" s="9"/>
      <c r="D55" s="9"/>
      <c r="E55" s="11"/>
      <c r="F55" s="16" t="s">
        <v>38</v>
      </c>
    </row>
    <row r="56" spans="1:7" x14ac:dyDescent="0.25">
      <c r="A56" s="24" t="s">
        <v>132</v>
      </c>
      <c r="B56" s="24" t="s">
        <v>9</v>
      </c>
      <c r="C56" s="26">
        <v>98</v>
      </c>
      <c r="D56" s="26" t="s">
        <v>94</v>
      </c>
      <c r="E56" s="9"/>
      <c r="F56" s="16" t="s">
        <v>44</v>
      </c>
    </row>
    <row r="57" spans="1:7" x14ac:dyDescent="0.25">
      <c r="A57" s="24" t="s">
        <v>133</v>
      </c>
      <c r="B57" s="24" t="s">
        <v>10</v>
      </c>
      <c r="C57" s="26">
        <v>36</v>
      </c>
      <c r="D57" s="26" t="s">
        <v>95</v>
      </c>
      <c r="E57" s="9"/>
      <c r="F57" s="16"/>
    </row>
    <row r="58" spans="1:7" x14ac:dyDescent="0.25">
      <c r="A58" s="24" t="s">
        <v>134</v>
      </c>
      <c r="B58" s="24" t="s">
        <v>11</v>
      </c>
      <c r="C58" s="26">
        <v>200</v>
      </c>
      <c r="D58" s="62" t="s">
        <v>96</v>
      </c>
      <c r="E58" s="9" t="s">
        <v>149</v>
      </c>
      <c r="F58" s="17"/>
      <c r="G58" s="77" t="s">
        <v>189</v>
      </c>
    </row>
    <row r="59" spans="1:7" x14ac:dyDescent="0.25">
      <c r="A59" s="24" t="s">
        <v>135</v>
      </c>
      <c r="B59" s="24" t="s">
        <v>56</v>
      </c>
      <c r="C59" s="26">
        <v>600</v>
      </c>
      <c r="D59" s="26" t="s">
        <v>97</v>
      </c>
      <c r="E59" s="9"/>
      <c r="F59" s="17"/>
    </row>
    <row r="60" spans="1:7" x14ac:dyDescent="0.25">
      <c r="A60" s="24" t="s">
        <v>136</v>
      </c>
      <c r="B60" s="24" t="s">
        <v>12</v>
      </c>
      <c r="C60" s="72">
        <v>35</v>
      </c>
      <c r="D60" s="72" t="s">
        <v>98</v>
      </c>
      <c r="E60" s="9"/>
      <c r="F60" s="17"/>
    </row>
    <row r="61" spans="1:7" x14ac:dyDescent="0.25">
      <c r="A61" s="24" t="s">
        <v>137</v>
      </c>
      <c r="B61" s="24" t="s">
        <v>69</v>
      </c>
      <c r="C61" s="72">
        <v>1295</v>
      </c>
      <c r="D61" s="72" t="s">
        <v>104</v>
      </c>
      <c r="E61" s="9"/>
      <c r="F61" s="17"/>
    </row>
    <row r="62" spans="1:7" x14ac:dyDescent="0.25">
      <c r="A62" s="24" t="s">
        <v>138</v>
      </c>
      <c r="B62" s="24" t="s">
        <v>13</v>
      </c>
      <c r="C62" s="72">
        <v>800</v>
      </c>
      <c r="D62" s="72" t="s">
        <v>99</v>
      </c>
      <c r="E62" s="9"/>
      <c r="F62" s="17"/>
    </row>
    <row r="63" spans="1:7" x14ac:dyDescent="0.25">
      <c r="A63" s="24" t="s">
        <v>263</v>
      </c>
      <c r="B63" s="24" t="s">
        <v>264</v>
      </c>
      <c r="C63" s="72">
        <v>2500</v>
      </c>
      <c r="D63" s="72"/>
      <c r="E63" s="9"/>
      <c r="F63" s="17"/>
    </row>
    <row r="64" spans="1:7" x14ac:dyDescent="0.25">
      <c r="A64" s="2"/>
      <c r="B64" s="31" t="s">
        <v>2</v>
      </c>
      <c r="C64" s="72">
        <f>SUM(C56:C63)</f>
        <v>5564</v>
      </c>
      <c r="D64" s="72"/>
      <c r="E64" s="9"/>
      <c r="F64" s="17"/>
    </row>
    <row r="65" spans="1:6" x14ac:dyDescent="0.25">
      <c r="A65" s="2"/>
      <c r="B65" s="35"/>
      <c r="C65" s="89"/>
      <c r="D65" s="90"/>
      <c r="E65" s="9"/>
      <c r="F65" s="18"/>
    </row>
    <row r="66" spans="1:6" x14ac:dyDescent="0.25">
      <c r="A66" s="2"/>
      <c r="B66" s="31" t="s">
        <v>14</v>
      </c>
      <c r="C66" s="72">
        <f>SUM(C15+C29+C42+C53+C64)</f>
        <v>90441</v>
      </c>
      <c r="D66" s="72"/>
      <c r="E66" s="9"/>
      <c r="F66" s="18"/>
    </row>
    <row r="67" spans="1:6" x14ac:dyDescent="0.25">
      <c r="A67" s="2"/>
      <c r="B67" s="78" t="s">
        <v>26</v>
      </c>
      <c r="C67" s="72">
        <f>SUM(3/100*C66)</f>
        <v>2713.23</v>
      </c>
      <c r="D67" s="72"/>
      <c r="E67" s="9"/>
      <c r="F67" s="18"/>
    </row>
    <row r="68" spans="1:6" x14ac:dyDescent="0.25">
      <c r="A68" s="2"/>
      <c r="B68" s="31" t="s">
        <v>22</v>
      </c>
      <c r="C68" s="30">
        <f>SUM(C66+C67)</f>
        <v>93154.23</v>
      </c>
      <c r="D68" s="30"/>
      <c r="E68" s="9"/>
      <c r="F68" s="18"/>
    </row>
    <row r="69" spans="1:6" x14ac:dyDescent="0.25">
      <c r="A69" s="2"/>
      <c r="B69" s="3"/>
      <c r="C69" s="11"/>
      <c r="D69" s="11"/>
      <c r="E69" s="11"/>
      <c r="F69" s="18"/>
    </row>
    <row r="70" spans="1:6" x14ac:dyDescent="0.25">
      <c r="A70" s="2"/>
      <c r="B70" s="70" t="s">
        <v>34</v>
      </c>
      <c r="C70" s="30"/>
      <c r="D70" s="11"/>
      <c r="E70" s="11"/>
      <c r="F70" s="18"/>
    </row>
    <row r="71" spans="1:6" x14ac:dyDescent="0.25">
      <c r="A71" s="2"/>
      <c r="B71" s="71" t="s">
        <v>0</v>
      </c>
      <c r="C71" s="72">
        <f>(C15)</f>
        <v>43950</v>
      </c>
      <c r="D71" s="11"/>
      <c r="E71" s="11"/>
      <c r="F71" s="18"/>
    </row>
    <row r="72" spans="1:6" x14ac:dyDescent="0.25">
      <c r="A72" s="2"/>
      <c r="B72" s="71" t="s">
        <v>3</v>
      </c>
      <c r="C72" s="72">
        <f>(C29)</f>
        <v>21312</v>
      </c>
      <c r="D72" s="11"/>
      <c r="E72" s="11"/>
      <c r="F72" s="19"/>
    </row>
    <row r="73" spans="1:6" x14ac:dyDescent="0.25">
      <c r="A73" s="2"/>
      <c r="B73" s="71" t="s">
        <v>24</v>
      </c>
      <c r="C73" s="72">
        <f>(C42)</f>
        <v>6450</v>
      </c>
      <c r="D73" s="11"/>
      <c r="E73" s="11"/>
      <c r="F73" s="19"/>
    </row>
    <row r="74" spans="1:6" x14ac:dyDescent="0.25">
      <c r="A74" s="2"/>
      <c r="B74" s="71" t="s">
        <v>25</v>
      </c>
      <c r="C74" s="72">
        <f>(C53)</f>
        <v>13165</v>
      </c>
      <c r="D74" s="11"/>
      <c r="E74" s="11"/>
      <c r="F74" s="17"/>
    </row>
    <row r="75" spans="1:6" x14ac:dyDescent="0.25">
      <c r="B75" s="71" t="s">
        <v>6</v>
      </c>
      <c r="C75" s="72">
        <f>(C64)</f>
        <v>5564</v>
      </c>
      <c r="D75" s="11"/>
      <c r="E75" s="11"/>
      <c r="F75" s="20" t="s">
        <v>28</v>
      </c>
    </row>
    <row r="76" spans="1:6" x14ac:dyDescent="0.25">
      <c r="B76" s="7"/>
      <c r="C76" s="9"/>
      <c r="D76" s="9"/>
      <c r="E76" s="11"/>
      <c r="F76" s="21" t="s">
        <v>28</v>
      </c>
    </row>
    <row r="77" spans="1:6" x14ac:dyDescent="0.25">
      <c r="B77" s="31" t="s">
        <v>37</v>
      </c>
      <c r="C77" s="26" t="s">
        <v>140</v>
      </c>
      <c r="E77" s="9"/>
      <c r="F77" s="18"/>
    </row>
    <row r="78" spans="1:6" x14ac:dyDescent="0.25">
      <c r="B78" s="71" t="s">
        <v>237</v>
      </c>
      <c r="C78" s="73">
        <v>10000</v>
      </c>
      <c r="D78" s="33"/>
      <c r="E78" s="9"/>
      <c r="F78" s="22"/>
    </row>
    <row r="79" spans="1:6" x14ac:dyDescent="0.25">
      <c r="B79" s="71" t="s">
        <v>106</v>
      </c>
      <c r="C79" s="73">
        <v>4697</v>
      </c>
      <c r="D79" s="33"/>
      <c r="E79" s="9"/>
      <c r="F79" s="23"/>
    </row>
    <row r="80" spans="1:6" x14ac:dyDescent="0.25">
      <c r="B80" s="71" t="s">
        <v>107</v>
      </c>
      <c r="C80" s="73">
        <v>10000</v>
      </c>
      <c r="D80" s="33"/>
      <c r="E80" s="9"/>
      <c r="F80" s="23"/>
    </row>
    <row r="81" spans="1:6" x14ac:dyDescent="0.25">
      <c r="B81" s="28" t="s">
        <v>258</v>
      </c>
      <c r="C81" s="73">
        <v>30550</v>
      </c>
      <c r="D81" s="93" t="s">
        <v>211</v>
      </c>
      <c r="E81" s="9"/>
      <c r="F81" s="23"/>
    </row>
    <row r="82" spans="1:6" x14ac:dyDescent="0.25">
      <c r="D82" s="32"/>
      <c r="E82" s="9"/>
      <c r="F82" s="23"/>
    </row>
    <row r="83" spans="1:6" x14ac:dyDescent="0.25">
      <c r="A83" s="102" t="s">
        <v>217</v>
      </c>
      <c r="B83" s="86" t="s">
        <v>218</v>
      </c>
      <c r="C83" s="73">
        <v>350</v>
      </c>
      <c r="D83" s="26" t="s">
        <v>219</v>
      </c>
      <c r="E83" s="9"/>
      <c r="F83" s="23"/>
    </row>
    <row r="84" spans="1:6" x14ac:dyDescent="0.25">
      <c r="A84" s="102" t="s">
        <v>202</v>
      </c>
      <c r="B84" s="101" t="s">
        <v>256</v>
      </c>
      <c r="C84" s="91">
        <v>5400</v>
      </c>
      <c r="D84" s="92" t="s">
        <v>238</v>
      </c>
      <c r="E84" s="9"/>
      <c r="F84" s="23"/>
    </row>
    <row r="85" spans="1:6" x14ac:dyDescent="0.25">
      <c r="A85" s="102" t="s">
        <v>204</v>
      </c>
      <c r="B85" s="86" t="s">
        <v>190</v>
      </c>
      <c r="C85" s="73">
        <v>3500</v>
      </c>
      <c r="D85" s="26" t="s">
        <v>203</v>
      </c>
      <c r="E85" s="9"/>
      <c r="F85" s="23"/>
    </row>
    <row r="86" spans="1:6" x14ac:dyDescent="0.25">
      <c r="A86" s="102" t="s">
        <v>205</v>
      </c>
      <c r="B86" s="86" t="s">
        <v>206</v>
      </c>
      <c r="C86" s="73">
        <v>7875</v>
      </c>
      <c r="D86" s="26" t="s">
        <v>207</v>
      </c>
      <c r="E86" s="9"/>
      <c r="F86" s="23"/>
    </row>
    <row r="87" spans="1:6" x14ac:dyDescent="0.25">
      <c r="A87" s="102" t="s">
        <v>208</v>
      </c>
      <c r="B87" s="86" t="s">
        <v>209</v>
      </c>
      <c r="C87" s="73">
        <v>1400</v>
      </c>
      <c r="D87" s="26" t="s">
        <v>210</v>
      </c>
      <c r="E87" s="9"/>
      <c r="F87" s="23"/>
    </row>
    <row r="88" spans="1:6" x14ac:dyDescent="0.25">
      <c r="A88" s="102" t="s">
        <v>212</v>
      </c>
      <c r="B88" s="86" t="s">
        <v>70</v>
      </c>
      <c r="C88" s="74">
        <v>2320</v>
      </c>
      <c r="D88" s="26" t="s">
        <v>213</v>
      </c>
      <c r="E88" s="9"/>
      <c r="F88" s="23"/>
    </row>
    <row r="89" spans="1:6" x14ac:dyDescent="0.25">
      <c r="A89" s="102" t="s">
        <v>214</v>
      </c>
      <c r="B89" s="86" t="s">
        <v>239</v>
      </c>
      <c r="C89" s="73">
        <v>16000</v>
      </c>
      <c r="D89" s="26" t="s">
        <v>221</v>
      </c>
      <c r="E89" s="9"/>
      <c r="F89" s="23"/>
    </row>
    <row r="90" spans="1:6" x14ac:dyDescent="0.25">
      <c r="A90" s="102" t="s">
        <v>215</v>
      </c>
      <c r="B90" s="86" t="s">
        <v>216</v>
      </c>
      <c r="C90" s="100">
        <v>500</v>
      </c>
      <c r="D90" s="25"/>
      <c r="E90" s="9"/>
      <c r="F90" s="23"/>
    </row>
    <row r="91" spans="1:6" x14ac:dyDescent="0.25">
      <c r="A91" s="102" t="s">
        <v>261</v>
      </c>
      <c r="B91" s="86" t="s">
        <v>262</v>
      </c>
      <c r="C91" s="100">
        <v>500</v>
      </c>
      <c r="D91" s="25"/>
      <c r="E91" s="13"/>
      <c r="F91" s="15"/>
    </row>
    <row r="92" spans="1:6" ht="15.75" x14ac:dyDescent="0.25">
      <c r="A92" s="53"/>
      <c r="B92" s="46" t="s">
        <v>23</v>
      </c>
      <c r="C92" s="98">
        <f>SUM(C78:C91)</f>
        <v>93092</v>
      </c>
      <c r="D92" s="99" t="s">
        <v>220</v>
      </c>
      <c r="E92" s="6"/>
    </row>
    <row r="93" spans="1:6" x14ac:dyDescent="0.25">
      <c r="B93" s="2"/>
      <c r="C93" s="51"/>
      <c r="D93" s="1"/>
      <c r="E93" s="1"/>
    </row>
    <row r="94" spans="1:6" ht="15.75" x14ac:dyDescent="0.25">
      <c r="B94" s="75" t="s">
        <v>31</v>
      </c>
      <c r="C94" s="76">
        <f>SUM(C92-C68)</f>
        <v>-62.229999999995925</v>
      </c>
    </row>
    <row r="95" spans="1:6" ht="15.75" x14ac:dyDescent="0.25">
      <c r="B95" s="83"/>
      <c r="C95" s="84"/>
    </row>
    <row r="96" spans="1:6" x14ac:dyDescent="0.25">
      <c r="A96" s="4" t="s">
        <v>151</v>
      </c>
      <c r="B96" s="82" t="s">
        <v>164</v>
      </c>
      <c r="C96" s="4"/>
      <c r="E96" s="77" t="s">
        <v>234</v>
      </c>
    </row>
    <row r="97" spans="2:5" x14ac:dyDescent="0.25">
      <c r="B97" s="4" t="s">
        <v>163</v>
      </c>
      <c r="C97" s="4"/>
      <c r="E97" s="77" t="s">
        <v>192</v>
      </c>
    </row>
    <row r="98" spans="2:5" x14ac:dyDescent="0.25">
      <c r="B98" s="82" t="s">
        <v>170</v>
      </c>
      <c r="C98" s="4"/>
      <c r="E98" s="77" t="s">
        <v>193</v>
      </c>
    </row>
    <row r="99" spans="2:5" x14ac:dyDescent="0.25">
      <c r="B99" s="82" t="s">
        <v>165</v>
      </c>
      <c r="C99" s="4"/>
      <c r="E99" s="77"/>
    </row>
    <row r="100" spans="2:5" x14ac:dyDescent="0.25">
      <c r="B100" s="82" t="s">
        <v>166</v>
      </c>
      <c r="C100" s="4"/>
      <c r="E100" s="77" t="s">
        <v>194</v>
      </c>
    </row>
    <row r="101" spans="2:5" x14ac:dyDescent="0.25">
      <c r="B101" s="82" t="s">
        <v>167</v>
      </c>
      <c r="C101" s="4"/>
      <c r="E101" s="77" t="s">
        <v>195</v>
      </c>
    </row>
    <row r="102" spans="2:5" x14ac:dyDescent="0.25">
      <c r="B102" s="4" t="s">
        <v>168</v>
      </c>
      <c r="C102" s="4"/>
    </row>
    <row r="103" spans="2:5" x14ac:dyDescent="0.25">
      <c r="B103" s="4" t="s">
        <v>171</v>
      </c>
      <c r="C103" s="4"/>
      <c r="E103" s="77" t="s">
        <v>197</v>
      </c>
    </row>
    <row r="104" spans="2:5" x14ac:dyDescent="0.25">
      <c r="B104" s="82" t="s">
        <v>169</v>
      </c>
      <c r="C104" s="4"/>
      <c r="E104" s="77" t="s">
        <v>196</v>
      </c>
    </row>
    <row r="105" spans="2:5" x14ac:dyDescent="0.25">
      <c r="B105" s="3"/>
      <c r="C105" s="4"/>
    </row>
  </sheetData>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
  <sheetViews>
    <sheetView workbookViewId="0">
      <selection activeCell="B11" sqref="B11"/>
    </sheetView>
  </sheetViews>
  <sheetFormatPr defaultColWidth="11.42578125" defaultRowHeight="15" x14ac:dyDescent="0.25"/>
  <cols>
    <col min="1" max="1" width="24.42578125" customWidth="1"/>
    <col min="2" max="2" width="30.28515625" customWidth="1"/>
  </cols>
  <sheetData>
    <row r="1" spans="1:2" ht="21" x14ac:dyDescent="0.35">
      <c r="A1" s="94" t="s">
        <v>243</v>
      </c>
    </row>
    <row r="3" spans="1:2" x14ac:dyDescent="0.25">
      <c r="A3" s="3" t="s">
        <v>250</v>
      </c>
      <c r="B3" t="s">
        <v>249</v>
      </c>
    </row>
    <row r="4" spans="1:2" x14ac:dyDescent="0.25">
      <c r="A4" s="3" t="s">
        <v>245</v>
      </c>
      <c r="B4" t="s">
        <v>246</v>
      </c>
    </row>
    <row r="5" spans="1:2" x14ac:dyDescent="0.25">
      <c r="A5" s="95">
        <v>42736</v>
      </c>
      <c r="B5" t="s">
        <v>244</v>
      </c>
    </row>
    <row r="6" spans="1:2" x14ac:dyDescent="0.25">
      <c r="A6" s="3" t="s">
        <v>254</v>
      </c>
      <c r="B6" t="s">
        <v>247</v>
      </c>
    </row>
    <row r="7" spans="1:2" x14ac:dyDescent="0.25">
      <c r="A7" s="3" t="s">
        <v>199</v>
      </c>
      <c r="B7" t="s">
        <v>252</v>
      </c>
    </row>
    <row r="8" spans="1:2" x14ac:dyDescent="0.25">
      <c r="A8" s="3" t="s">
        <v>248</v>
      </c>
      <c r="B8" s="96" t="s">
        <v>251</v>
      </c>
    </row>
    <row r="9" spans="1:2" x14ac:dyDescent="0.25">
      <c r="A9" s="3" t="s">
        <v>201</v>
      </c>
      <c r="B9" t="s">
        <v>259</v>
      </c>
    </row>
    <row r="10" spans="1:2" x14ac:dyDescent="0.25">
      <c r="A10" s="3" t="s">
        <v>198</v>
      </c>
      <c r="B10" t="s">
        <v>260</v>
      </c>
    </row>
    <row r="11" spans="1:2" x14ac:dyDescent="0.25">
      <c r="A11" s="3" t="s">
        <v>200</v>
      </c>
      <c r="B11" t="s">
        <v>253</v>
      </c>
    </row>
    <row r="13" spans="1:2" ht="21" x14ac:dyDescent="0.35">
      <c r="A13" s="97">
        <v>2018</v>
      </c>
    </row>
    <row r="14" spans="1:2" x14ac:dyDescent="0.25">
      <c r="B14" t="s">
        <v>255</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8C42307EFC073438B4FFFF77ECBCF68" ma:contentTypeVersion="12" ma:contentTypeDescription="Create a new document." ma:contentTypeScope="" ma:versionID="034189de01be7df593913df764eac2ba">
  <xsd:schema xmlns:xsd="http://www.w3.org/2001/XMLSchema" xmlns:xs="http://www.w3.org/2001/XMLSchema" xmlns:p="http://schemas.microsoft.com/office/2006/metadata/properties" xmlns:ns2="80129174-c05c-43cc-8e32-21fcbdfe51bb" xmlns:ns3="958b15ed-c521-4290-b073-2e98d4cc1d7f" xmlns:ns4="http://schemas.microsoft.com/sharepoint/v3/fields" targetNamespace="http://schemas.microsoft.com/office/2006/metadata/properties" ma:root="true" ma:fieldsID="df0f5f7795057d951e7ae7a806083bab" ns2:_="" ns3:_="" ns4:_="">
    <xsd:import namespace="80129174-c05c-43cc-8e32-21fcbdfe51bb"/>
    <xsd:import namespace="958b15ed-c521-4290-b073-2e98d4cc1d7f"/>
    <xsd:import namespace="http://schemas.microsoft.com/sharepoint/v3/fields"/>
    <xsd:element name="properties">
      <xsd:complexType>
        <xsd:sequence>
          <xsd:element name="documentManagement">
            <xsd:complexType>
              <xsd:all>
                <xsd:element ref="ns2:SharedWithUsers" minOccurs="0"/>
                <xsd:element ref="ns2:SharedWithDetails" minOccurs="0"/>
                <xsd:element ref="ns2:LastSharedByUser" minOccurs="0"/>
                <xsd:element ref="ns2:LastSharedByTime" minOccurs="0"/>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OCR" minOccurs="0"/>
                <xsd:element ref="ns4:wic_System_Copyright" minOccurs="0"/>
                <xsd:element ref="ns2:Sensi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0129174-c05c-43cc-8e32-21fcbdfe51bb"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LastSharedByUser" ma:index="10" nillable="true" ma:displayName="Last Shared By User" ma:description="" ma:internalName="LastSharedByUser" ma:readOnly="true">
      <xsd:simpleType>
        <xsd:restriction base="dms:Note">
          <xsd:maxLength value="255"/>
        </xsd:restriction>
      </xsd:simpleType>
    </xsd:element>
    <xsd:element name="LastSharedByTime" ma:index="11" nillable="true" ma:displayName="Last Shared By Time" ma:description="" ma:internalName="LastSharedByTime" ma:readOnly="true">
      <xsd:simpleType>
        <xsd:restriction base="dms:DateTime"/>
      </xsd:simpleType>
    </xsd:element>
    <xsd:element name="Sensitivity" ma:index="19" nillable="true" ma:displayName="Sensitivity" ma:description="Contains personal or commercially sensitive data?" ma:format="Dropdown" ma:internalName="Sensitivity">
      <xsd:simpleType>
        <xsd:restriction base="dms:Choice">
          <xsd:enumeration value="Sensitive personal data"/>
          <xsd:enumeration value="Commercially sensitive data"/>
          <xsd:enumeration value="Both"/>
          <xsd:enumeration value="Neither"/>
        </xsd:restriction>
      </xsd:simpleType>
    </xsd:element>
  </xsd:schema>
  <xsd:schema xmlns:xsd="http://www.w3.org/2001/XMLSchema" xmlns:xs="http://www.w3.org/2001/XMLSchema" xmlns:dms="http://schemas.microsoft.com/office/2006/documentManagement/types" xmlns:pc="http://schemas.microsoft.com/office/infopath/2007/PartnerControls" targetNamespace="958b15ed-c521-4290-b073-2e98d4cc1d7f" elementFormDefault="qualified">
    <xsd:import namespace="http://schemas.microsoft.com/office/2006/documentManagement/types"/>
    <xsd:import namespace="http://schemas.microsoft.com/office/infopath/2007/PartnerControls"/>
    <xsd:element name="MediaServiceMetadata" ma:index="12" nillable="true" ma:displayName="MediaServiceMetadata" ma:description="" ma:hidden="true" ma:internalName="MediaServiceMetadata" ma:readOnly="true">
      <xsd:simpleType>
        <xsd:restriction base="dms:Note"/>
      </xsd:simpleType>
    </xsd:element>
    <xsd:element name="MediaServiceFastMetadata" ma:index="13" nillable="true" ma:displayName="MediaServiceFastMetadata" ma:description="" ma:hidden="true" ma:internalName="MediaServiceFastMetadata" ma:readOnly="true">
      <xsd:simpleType>
        <xsd:restriction base="dms:Note"/>
      </xsd:simpleType>
    </xsd:element>
    <xsd:element name="MediaServiceDateTaken" ma:index="14" nillable="true" ma:displayName="MediaServiceDateTaken" ma:description="" ma:hidden="true" ma:internalName="MediaServiceDateTaken" ma:readOnly="true">
      <xsd:simpleType>
        <xsd:restriction base="dms:Text"/>
      </xsd:simpleType>
    </xsd:element>
    <xsd:element name="MediaServiceAutoTags" ma:index="15" nillable="true" ma:displayName="MediaServiceAutoTags" ma:description="" ma:internalName="MediaServiceAutoTags" ma:readOnly="true">
      <xsd:simpleType>
        <xsd:restriction base="dms:Text"/>
      </xsd:simpleType>
    </xsd:element>
    <xsd:element name="MediaServiceLocation" ma:index="16" nillable="true" ma:displayName="MediaServiceLocation" ma:description="" ma:internalName="MediaServiceLocation" ma:readOnly="true">
      <xsd:simpleType>
        <xsd:restriction base="dms:Text"/>
      </xsd:simpleType>
    </xsd:element>
    <xsd:element name="MediaServiceOCR" ma:index="17" nillable="true" ma:displayName="MediaServiceOCR"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wic_System_Copyright" ma:index="18" nillable="true" ma:displayName="Copyright" ma:internalName="wic_System_Copyright">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ensitivity xmlns="80129174-c05c-43cc-8e32-21fcbdfe51bb" xsi:nil="true"/>
    <wic_System_Copyright xmlns="http://schemas.microsoft.com/sharepoint/v3/fields" xsi:nil="true"/>
  </documentManagement>
</p:properties>
</file>

<file path=customXml/itemProps1.xml><?xml version="1.0" encoding="utf-8"?>
<ds:datastoreItem xmlns:ds="http://schemas.openxmlformats.org/officeDocument/2006/customXml" ds:itemID="{E4AEA46C-8359-43B8-BB1F-2441D399B2C1}"/>
</file>

<file path=customXml/itemProps2.xml><?xml version="1.0" encoding="utf-8"?>
<ds:datastoreItem xmlns:ds="http://schemas.openxmlformats.org/officeDocument/2006/customXml" ds:itemID="{B8128541-DABE-48AF-839F-21BB36EA84E2}"/>
</file>

<file path=customXml/itemProps3.xml><?xml version="1.0" encoding="utf-8"?>
<ds:datastoreItem xmlns:ds="http://schemas.openxmlformats.org/officeDocument/2006/customXml" ds:itemID="{D09927DC-E08C-47FF-BC43-38D25F534B9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Budget (R&amp;D &amp; UK tour)</vt:lpstr>
      <vt:lpstr>Timeline</vt:lpstr>
      <vt:lpstr>'Budget (R&amp;D &amp; UK tour)'!Print_Area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Jack Lowe</dc:creator>
  <cp:lastModifiedBy>Atkinsonm</cp:lastModifiedBy>
  <cp:lastPrinted>2016-07-19T15:18:40Z</cp:lastPrinted>
  <dcterms:created xsi:type="dcterms:W3CDTF">2013-12-12T14:13:06Z</dcterms:created>
  <dcterms:modified xsi:type="dcterms:W3CDTF">2016-10-21T09:05:14Z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0x010100F8C42307EFC073438B4FFFF77ECBCF68</vt:lpwstr>
  </property>
</Properties>
</file>