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6925"/>
  <workbookPr showInkAnnotation="0" autoCompressPictures="0"/>
  <mc:AlternateContent xmlns:mc="http://schemas.openxmlformats.org/markup-compatibility/2006">
    <mc:Choice Requires="x15">
      <x15ac:absPath xmlns:x15ac="http://schemas.microsoft.com/office/spreadsheetml/2010/11/ac" url="H:\KF Notes\PROJECTS\Land of Green Ginger\KF notes\"/>
    </mc:Choice>
  </mc:AlternateContent>
  <bookViews>
    <workbookView xWindow="-5700" yWindow="240" windowWidth="20730" windowHeight="7905" tabRatio="500"/>
  </bookViews>
  <sheets>
    <sheet name="Sheet2" sheetId="2" r:id="rId1"/>
  </sheets>
  <calcPr calcId="171027"/>
  <extLst>
    <ext xmlns:mx="http://schemas.microsoft.com/office/mac/excel/2008/main" uri="{7523E5D3-25F3-A5E0-1632-64F254C22452}">
      <mx:ArchID Flags="2"/>
    </ext>
  </extLst>
</workbook>
</file>

<file path=xl/calcChain.xml><?xml version="1.0" encoding="utf-8"?>
<calcChain xmlns="http://schemas.openxmlformats.org/spreadsheetml/2006/main">
  <c r="E40" i="2" l="1"/>
  <c r="E47" i="2"/>
  <c r="E31" i="2"/>
  <c r="E34" i="2"/>
  <c r="E10" i="2"/>
  <c r="C21" i="2"/>
  <c r="C20" i="2"/>
  <c r="C8" i="2" l="1"/>
  <c r="E5" i="2" s="1"/>
  <c r="C26" i="2" l="1"/>
  <c r="C25" i="2"/>
  <c r="E24" i="2" s="1"/>
  <c r="C18" i="2" l="1"/>
  <c r="E15" i="2" s="1"/>
  <c r="E2" i="2" l="1"/>
</calcChain>
</file>

<file path=xl/sharedStrings.xml><?xml version="1.0" encoding="utf-8"?>
<sst xmlns="http://schemas.openxmlformats.org/spreadsheetml/2006/main" count="59" uniqueCount="58">
  <si>
    <t>Production Manager</t>
  </si>
  <si>
    <t xml:space="preserve">STRUCTURING GREEN GINGER BUDGET </t>
  </si>
  <si>
    <t>Project Producer</t>
  </si>
  <si>
    <t xml:space="preserve">CORE STAFFING </t>
  </si>
  <si>
    <t xml:space="preserve">ARTIST RESEARCH AND DEVELOPMENT </t>
  </si>
  <si>
    <t>NEIGHBOURHOOD PROJECTS</t>
  </si>
  <si>
    <t>CITYWIDE PROJECTS</t>
  </si>
  <si>
    <t>OVERHEADS</t>
  </si>
  <si>
    <t>Core staff project travel and expenses</t>
  </si>
  <si>
    <t>Accommodation, pds, travel</t>
  </si>
  <si>
    <t>3 days x 10 artists @ £200</t>
  </si>
  <si>
    <t>Assistant Producer</t>
  </si>
  <si>
    <t>CULMINATION PROJECT</t>
  </si>
  <si>
    <t>Commissions</t>
  </si>
  <si>
    <t>Production Allowance</t>
  </si>
  <si>
    <t>7 x £80,000</t>
  </si>
  <si>
    <t xml:space="preserve">Production Allowance </t>
  </si>
  <si>
    <t>7 x £20,000</t>
  </si>
  <si>
    <t>MARCOMMS</t>
  </si>
  <si>
    <t>Admin costs</t>
  </si>
  <si>
    <t>Fixed fee</t>
  </si>
  <si>
    <t>150 days @£250</t>
  </si>
  <si>
    <t>Artistic Advisor</t>
  </si>
  <si>
    <t>Writer fee</t>
  </si>
  <si>
    <t>Illustrator fee</t>
  </si>
  <si>
    <t>Publication design and print</t>
  </si>
  <si>
    <t>Publication distribution</t>
  </si>
  <si>
    <t>Branding - "look and feel"</t>
  </si>
  <si>
    <t>Printed and promotional materials</t>
  </si>
  <si>
    <t>Initial Creative Development fees</t>
  </si>
  <si>
    <t>7 x £2,500</t>
  </si>
  <si>
    <t>7 x £17,500</t>
  </si>
  <si>
    <t>Artist commissions and "brand activation"</t>
  </si>
  <si>
    <t>ACCESS</t>
  </si>
  <si>
    <t>Specific access requirements</t>
  </si>
  <si>
    <t>Volunteering support</t>
  </si>
  <si>
    <t>Digital</t>
  </si>
  <si>
    <t>This is to cover Elizabeth's salary which is solely to come out of LoGG budget.  If she ends up with some spare capacity to take anything else on then we'll worry about that later.  Can probs come down a bit though from my earlier calculations.  Salary of £22k + on costs of 15% over 20 months + 2 months @0.4.  So I reckon we could put it at around £45k</t>
  </si>
  <si>
    <t xml:space="preserve">This was based on having a f/t producer on LoGG + on costs.   to  now.  Probably need to code half of LR salary to the project for March - October and then have a rethink about how much producer capacity it will need beyond that.  For budgeting, producer roles generally worked out at £35k pro rata salary + 15% on costs or daily rate of £200.  </t>
  </si>
  <si>
    <t xml:space="preserve">Total guess!!!!!  And we also need to think about who this would be.  Let's talk about this role and team structure / roles / responsibilities anyway.  </t>
  </si>
  <si>
    <t xml:space="preserve">Because we have no central pot for this so need an allowance in project budgets.  Say we needed to go to Glasgow to see Simon Sharkey or go and see another project an artist was doing somewhere to scope it out, blah blah. </t>
  </si>
  <si>
    <t>Again, no centralised resource.  Basically forms a little pot with the above.</t>
  </si>
  <si>
    <t>OK.  Need to do some thinking around this one.  I need to scope out the number of days Simon will do.  I think this would probably see us through until the end of the 2016 at which point we've left it open whether this role continues or becomes redundant.  I'd like to continue some relationship, but I suppose we'd have to rob the Peter of the artist commissions pot to pay the Paul of thhe Associate Director.</t>
  </si>
  <si>
    <t xml:space="preserve">This chunk relates to honorarium  to artists who are shortlisted and attend the April session in Hull.  I think we would just frame it as an amount (here it's £600) per artist/organisation to attend those days and prepare proposal. </t>
  </si>
  <si>
    <t>This chunk is expenses for shortlisted artists.  Can you and Elizabeth have a think about how you want to manage the mechanisms for this and maybe have a chat to Claire.  We should probably look at holding some hotel rooms now - speak to Jenny - and meet those costs directly.  In terms of travel costs are we going to ask artists to book themselves and then reimburse them (less control) or are we going to gather their info and book ourselves or are we going to say we will make a flat contribution towards travel and just lump it in with the honorarium above as a payment?  Catering while they are here - we'll need to arrange catering / meals for some if not all of the meals.  While I'm on a roll, we need think about booking some space out for those days etc.  We also need to think about what communication goes out to artists at the point we inform them they have been shortlisted, e.g. will we cover costs for more accommmodaiton if they want to bring more people?</t>
  </si>
  <si>
    <t xml:space="preserve">Basic thinking here was that we'd be looking at 7 commissions to artists with roughly £20k to spend on each which I then chunked down into direct payment to artists and bit of central production resource.  </t>
  </si>
  <si>
    <t>As above but larger amounts for the 2017 projects</t>
  </si>
  <si>
    <t>This is the 3-4 citywide commissions and interesting comms projects which help to knit the whole thing together.  My hoping is that Simon would lead on the development of these once we're through 2016 bit.  There would be a "heralding" thing and a few others.  Ideally I'd like to put a bit more in this pot...</t>
  </si>
  <si>
    <t>This isn’t enough!!!  Unless the writer and the illustrator are one and the same and then maybe it is…but probably still not.</t>
  </si>
  <si>
    <t>This is based on a conversation with Phil, but I'd really like you to do some scoping work around this.  We need to look at a possible size/format and cost properly from there.  Also, we're going to have a partnerhsip with GF Smith, the amazing paper dudes, and I believe they have said they will provide all paper we want at cost, but need to find out more about this.  I think they would love this project, but Chris and Sam already talking to them about a bigger paper festival thingy, possibly as part of Look Up so just have to be careful not to muddy waters there.  We've talked about a newspaper style thing instead of a book, but I really want it to be a beautiful thing that people will want to keep as a memento.  Maybe it's only tiny...maybe it's very short...</t>
  </si>
  <si>
    <t>Again, Phil figures.  If we do distribute to every household then that would be 120,000 households.  I am open to discussing other options, though, such as you were exploring the other day.  Or we can look at using volunteers, or some other clever partnership involvement (e.g. we might be partnering with Asda - could their delivery vans do something????????).  There's something so fabulous about being able to say "we will distribute a copy to every household" though</t>
  </si>
  <si>
    <t>LoGG needs its own identity and some dedicated design around that that can sit across digital, print, activation stuff.  We don't have an in-house designer…</t>
  </si>
  <si>
    <t>I put this higher than Phil did originally.  Split across projects it won't go far, but then we don't know what we're inviting people to yet…</t>
  </si>
  <si>
    <t xml:space="preserve">Could give David some room to do something interesting.  </t>
  </si>
  <si>
    <t xml:space="preserve">I suspect all of the above could be chopped up in different ways.  For instance, we also need to put in an allowance here for photography and video documentation so it might be a good idea to put that in as a separate line right now.  </t>
  </si>
  <si>
    <t>As I said, this was really just about having some central resource to ensure that we can tackle any access issues that come up around particular projects and ensure accessibility for all that responsibility falling on the artists' heads.</t>
  </si>
  <si>
    <t xml:space="preserve">Again, we might not need this much here as we might be able to say to artists - we can deliver you trained and clothed volunteers with their own packed lunches, but if you want to make use of them, then you need to budget within your commission for those minor additional costs... </t>
  </si>
  <si>
    <t>I haven't put anything in for education projects, assuming they will either be part of the commissions or not, but we sholud probably talk to Ian about this…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</si>
</sst>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5" x14ac:knownFonts="1">
    <font>
      <sz val="12"/>
      <color theme="1"/>
      <name val="Calibri"/>
      <family val="2"/>
      <scheme val="minor"/>
    </font>
    <font>
      <u/>
      <sz val="12"/>
      <color theme="10"/>
      <name val="Calibri"/>
      <family val="2"/>
      <scheme val="minor"/>
    </font>
    <font>
      <u/>
      <sz val="12"/>
      <color theme="11"/>
      <name val="Calibri"/>
      <family val="2"/>
      <scheme val="minor"/>
    </font>
    <font>
      <b/>
      <sz val="12"/>
      <color theme="1"/>
      <name val="Calibri"/>
      <family val="2"/>
      <scheme val="minor"/>
    </font>
    <font>
      <sz val="12"/>
      <color rgb="FFFF0000"/>
      <name val="Calibri"/>
      <family val="2"/>
      <scheme val="minor"/>
    </font>
  </fonts>
  <fills count="2">
    <fill>
      <patternFill patternType="none"/>
    </fill>
    <fill>
      <patternFill patternType="gray125"/>
    </fill>
  </fills>
  <borders count="1">
    <border>
      <left/>
      <right/>
      <top/>
      <bottom/>
      <diagonal/>
    </border>
  </borders>
  <cellStyleXfs count="3">
    <xf numFmtId="0" fontId="0" fillId="0" borderId="0"/>
    <xf numFmtId="0" fontId="1" fillId="0" borderId="0" applyNumberFormat="0" applyFill="0" applyBorder="0" applyAlignment="0" applyProtection="0"/>
    <xf numFmtId="0" fontId="2" fillId="0" borderId="0" applyNumberFormat="0" applyFill="0" applyBorder="0" applyAlignment="0" applyProtection="0"/>
  </cellStyleXfs>
  <cellXfs count="11">
    <xf numFmtId="0" fontId="0" fillId="0" borderId="0" xfId="0"/>
    <xf numFmtId="0" fontId="0" fillId="0" borderId="0" xfId="0" applyAlignment="1">
      <alignment vertical="top"/>
    </xf>
    <xf numFmtId="44" fontId="0" fillId="0" borderId="0" xfId="0" applyNumberFormat="1" applyAlignment="1">
      <alignment vertical="top"/>
    </xf>
    <xf numFmtId="0" fontId="4" fillId="0" borderId="0" xfId="0" applyFont="1" applyAlignment="1">
      <alignment vertical="top" wrapText="1"/>
    </xf>
    <xf numFmtId="0" fontId="3" fillId="0" borderId="0" xfId="0" applyFont="1" applyAlignment="1">
      <alignment vertical="top"/>
    </xf>
    <xf numFmtId="44" fontId="4" fillId="0" borderId="0" xfId="0" applyNumberFormat="1" applyFont="1" applyAlignment="1">
      <alignment vertical="top" wrapText="1"/>
    </xf>
    <xf numFmtId="0" fontId="4" fillId="0" borderId="0" xfId="0" applyFont="1" applyAlignment="1">
      <alignment horizontal="left" vertical="top" wrapText="1"/>
    </xf>
    <xf numFmtId="0" fontId="4" fillId="0" borderId="0" xfId="0" applyFont="1" applyAlignment="1">
      <alignment vertical="top"/>
    </xf>
    <xf numFmtId="44" fontId="4" fillId="0" borderId="0" xfId="0" applyNumberFormat="1" applyFont="1" applyAlignment="1">
      <alignment vertical="top"/>
    </xf>
    <xf numFmtId="0" fontId="4" fillId="0" borderId="0" xfId="0" applyFont="1" applyAlignment="1">
      <alignment horizontal="left" vertical="top" wrapText="1"/>
    </xf>
    <xf numFmtId="0" fontId="4" fillId="0" borderId="0" xfId="0" applyFont="1" applyAlignment="1">
      <alignment horizontal="left" vertical="top"/>
    </xf>
  </cellXfs>
  <cellStyles count="3">
    <cellStyle name="Followed Hyperlink" xfId="2" builtinId="9" hidden="1"/>
    <cellStyle name="Hyperlink" xfId="1" builtinId="8"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51"/>
  <sheetViews>
    <sheetView tabSelected="1" topLeftCell="A19" zoomScale="80" zoomScaleNormal="80" workbookViewId="0">
      <selection activeCell="G36" sqref="G36"/>
    </sheetView>
  </sheetViews>
  <sheetFormatPr defaultRowHeight="15.75" x14ac:dyDescent="0.25"/>
  <cols>
    <col min="1" max="1" width="37.5" style="1" customWidth="1"/>
    <col min="2" max="2" width="36.875" style="1" customWidth="1"/>
    <col min="3" max="3" width="13.75" style="2" bestFit="1" customWidth="1"/>
    <col min="4" max="4" width="13.125" style="2" bestFit="1" customWidth="1"/>
    <col min="5" max="5" width="14.75" style="2" customWidth="1"/>
    <col min="6" max="6" width="9" style="1"/>
    <col min="7" max="7" width="65.5" style="3" customWidth="1"/>
    <col min="8" max="16384" width="9" style="1"/>
  </cols>
  <sheetData>
    <row r="2" spans="1:7" x14ac:dyDescent="0.25">
      <c r="A2" s="4" t="s">
        <v>1</v>
      </c>
      <c r="E2" s="2">
        <f>SUM(E4:E54)</f>
        <v>1400000</v>
      </c>
      <c r="G2" s="5"/>
    </row>
    <row r="5" spans="1:7" x14ac:dyDescent="0.25">
      <c r="A5" s="4" t="s">
        <v>3</v>
      </c>
      <c r="E5" s="2">
        <f>SUM(C6:C9)</f>
        <v>167500</v>
      </c>
    </row>
    <row r="6" spans="1:7" ht="78.75" x14ac:dyDescent="0.25">
      <c r="A6" s="1" t="s">
        <v>2</v>
      </c>
      <c r="C6" s="2">
        <v>75000</v>
      </c>
      <c r="G6" s="3" t="s">
        <v>38</v>
      </c>
    </row>
    <row r="7" spans="1:7" ht="78.75" x14ac:dyDescent="0.25">
      <c r="A7" s="1" t="s">
        <v>11</v>
      </c>
      <c r="C7" s="2">
        <v>55000</v>
      </c>
      <c r="G7" s="3" t="s">
        <v>37</v>
      </c>
    </row>
    <row r="8" spans="1:7" ht="31.5" x14ac:dyDescent="0.25">
      <c r="A8" s="1" t="s">
        <v>0</v>
      </c>
      <c r="B8" s="1" t="s">
        <v>21</v>
      </c>
      <c r="C8" s="2">
        <f>150*250</f>
        <v>37500</v>
      </c>
      <c r="G8" s="3" t="s">
        <v>39</v>
      </c>
    </row>
    <row r="10" spans="1:7" x14ac:dyDescent="0.25">
      <c r="A10" s="4" t="s">
        <v>7</v>
      </c>
      <c r="E10" s="2">
        <f>SUM(C11:C12)</f>
        <v>10000</v>
      </c>
    </row>
    <row r="11" spans="1:7" ht="47.25" x14ac:dyDescent="0.25">
      <c r="A11" s="1" t="s">
        <v>8</v>
      </c>
      <c r="C11" s="2">
        <v>5000</v>
      </c>
      <c r="G11" s="3" t="s">
        <v>40</v>
      </c>
    </row>
    <row r="12" spans="1:7" x14ac:dyDescent="0.25">
      <c r="A12" s="1" t="s">
        <v>19</v>
      </c>
      <c r="C12" s="2">
        <v>5000</v>
      </c>
      <c r="G12" s="3" t="s">
        <v>41</v>
      </c>
    </row>
    <row r="15" spans="1:7" x14ac:dyDescent="0.25">
      <c r="A15" s="4" t="s">
        <v>4</v>
      </c>
      <c r="E15" s="2">
        <f>SUM(C16:C23)</f>
        <v>159000</v>
      </c>
    </row>
    <row r="16" spans="1:7" ht="94.5" x14ac:dyDescent="0.25">
      <c r="A16" s="1" t="s">
        <v>22</v>
      </c>
      <c r="B16" s="1" t="s">
        <v>20</v>
      </c>
      <c r="C16" s="2">
        <v>7500</v>
      </c>
      <c r="G16" s="3" t="s">
        <v>42</v>
      </c>
    </row>
    <row r="18" spans="1:7" ht="79.5" customHeight="1" x14ac:dyDescent="0.25">
      <c r="A18" s="1" t="s">
        <v>29</v>
      </c>
      <c r="B18" s="1" t="s">
        <v>10</v>
      </c>
      <c r="C18" s="2">
        <f>3*10*200</f>
        <v>6000</v>
      </c>
      <c r="G18" s="6" t="s">
        <v>43</v>
      </c>
    </row>
    <row r="19" spans="1:7" ht="241.5" customHeight="1" x14ac:dyDescent="0.25">
      <c r="A19" s="1" t="s">
        <v>9</v>
      </c>
      <c r="C19" s="2">
        <v>5500</v>
      </c>
      <c r="G19" s="6" t="s">
        <v>44</v>
      </c>
    </row>
    <row r="20" spans="1:7" ht="33.75" customHeight="1" x14ac:dyDescent="0.25">
      <c r="A20" s="1" t="s">
        <v>13</v>
      </c>
      <c r="B20" s="1" t="s">
        <v>31</v>
      </c>
      <c r="C20" s="2">
        <f>7*17500</f>
        <v>122500</v>
      </c>
      <c r="G20" s="9" t="s">
        <v>45</v>
      </c>
    </row>
    <row r="21" spans="1:7" x14ac:dyDescent="0.25">
      <c r="A21" s="1" t="s">
        <v>14</v>
      </c>
      <c r="B21" s="1" t="s">
        <v>30</v>
      </c>
      <c r="C21" s="2">
        <f>7*2500</f>
        <v>17500</v>
      </c>
      <c r="G21" s="9"/>
    </row>
    <row r="24" spans="1:7" x14ac:dyDescent="0.25">
      <c r="A24" s="4" t="s">
        <v>5</v>
      </c>
      <c r="E24" s="2">
        <f>SUM(C25:C28)</f>
        <v>700000</v>
      </c>
    </row>
    <row r="25" spans="1:7" x14ac:dyDescent="0.25">
      <c r="A25" s="1" t="s">
        <v>13</v>
      </c>
      <c r="B25" s="1" t="s">
        <v>15</v>
      </c>
      <c r="C25" s="2">
        <f>7*80000</f>
        <v>560000</v>
      </c>
      <c r="G25" s="10" t="s">
        <v>46</v>
      </c>
    </row>
    <row r="26" spans="1:7" x14ac:dyDescent="0.25">
      <c r="A26" s="1" t="s">
        <v>16</v>
      </c>
      <c r="B26" s="1" t="s">
        <v>17</v>
      </c>
      <c r="C26" s="2">
        <f>7*20000</f>
        <v>140000</v>
      </c>
      <c r="G26" s="10"/>
    </row>
    <row r="30" spans="1:7" x14ac:dyDescent="0.25">
      <c r="A30" s="4" t="s">
        <v>6</v>
      </c>
    </row>
    <row r="31" spans="1:7" ht="78.75" x14ac:dyDescent="0.25">
      <c r="A31" s="1" t="s">
        <v>32</v>
      </c>
      <c r="C31" s="2">
        <v>100000</v>
      </c>
      <c r="E31" s="2">
        <f>C31</f>
        <v>100000</v>
      </c>
      <c r="G31" s="3" t="s">
        <v>47</v>
      </c>
    </row>
    <row r="34" spans="1:7" x14ac:dyDescent="0.25">
      <c r="A34" s="4" t="s">
        <v>12</v>
      </c>
      <c r="E34" s="2">
        <f>SUM(C35:C38)</f>
        <v>192500</v>
      </c>
    </row>
    <row r="35" spans="1:7" ht="31.5" x14ac:dyDescent="0.25">
      <c r="A35" s="1" t="s">
        <v>23</v>
      </c>
      <c r="C35" s="2">
        <v>7500</v>
      </c>
      <c r="G35" s="3" t="s">
        <v>48</v>
      </c>
    </row>
    <row r="36" spans="1:7" x14ac:dyDescent="0.25">
      <c r="A36" s="1" t="s">
        <v>24</v>
      </c>
      <c r="C36" s="2">
        <v>5000</v>
      </c>
    </row>
    <row r="37" spans="1:7" ht="177" customHeight="1" x14ac:dyDescent="0.25">
      <c r="A37" s="1" t="s">
        <v>25</v>
      </c>
      <c r="C37" s="2">
        <v>100000</v>
      </c>
      <c r="G37" s="3" t="s">
        <v>49</v>
      </c>
    </row>
    <row r="38" spans="1:7" ht="110.25" x14ac:dyDescent="0.25">
      <c r="A38" s="1" t="s">
        <v>26</v>
      </c>
      <c r="C38" s="2">
        <v>80000</v>
      </c>
      <c r="G38" s="3" t="s">
        <v>50</v>
      </c>
    </row>
    <row r="40" spans="1:7" x14ac:dyDescent="0.25">
      <c r="A40" s="4" t="s">
        <v>18</v>
      </c>
      <c r="E40" s="2">
        <f>SUM(C40:C43)</f>
        <v>60000</v>
      </c>
    </row>
    <row r="41" spans="1:7" ht="47.25" x14ac:dyDescent="0.25">
      <c r="A41" s="1" t="s">
        <v>27</v>
      </c>
      <c r="C41" s="2">
        <v>10000</v>
      </c>
      <c r="G41" s="3" t="s">
        <v>51</v>
      </c>
    </row>
    <row r="42" spans="1:7" ht="31.5" x14ac:dyDescent="0.25">
      <c r="A42" s="1" t="s">
        <v>28</v>
      </c>
      <c r="C42" s="2">
        <v>35000</v>
      </c>
      <c r="G42" s="3" t="s">
        <v>52</v>
      </c>
    </row>
    <row r="43" spans="1:7" x14ac:dyDescent="0.25">
      <c r="A43" s="1" t="s">
        <v>36</v>
      </c>
      <c r="C43" s="2">
        <v>15000</v>
      </c>
      <c r="G43" s="3" t="s">
        <v>53</v>
      </c>
    </row>
    <row r="44" spans="1:7" ht="63" x14ac:dyDescent="0.25">
      <c r="G44" s="3" t="s">
        <v>54</v>
      </c>
    </row>
    <row r="47" spans="1:7" x14ac:dyDescent="0.25">
      <c r="A47" s="4" t="s">
        <v>33</v>
      </c>
      <c r="E47" s="2">
        <f>SUM(C48:C49)</f>
        <v>11000</v>
      </c>
    </row>
    <row r="48" spans="1:7" ht="63" x14ac:dyDescent="0.25">
      <c r="A48" s="1" t="s">
        <v>34</v>
      </c>
      <c r="C48" s="2">
        <v>6000</v>
      </c>
      <c r="G48" s="3" t="s">
        <v>55</v>
      </c>
    </row>
    <row r="49" spans="1:7" ht="63" x14ac:dyDescent="0.25">
      <c r="A49" s="1" t="s">
        <v>35</v>
      </c>
      <c r="C49" s="2">
        <v>5000</v>
      </c>
      <c r="G49" s="3" t="s">
        <v>56</v>
      </c>
    </row>
    <row r="51" spans="1:7" s="7" customFormat="1" x14ac:dyDescent="0.25">
      <c r="A51" s="7" t="s">
        <v>57</v>
      </c>
      <c r="C51" s="8"/>
      <c r="D51" s="8"/>
      <c r="E51" s="8"/>
      <c r="G51" s="3"/>
    </row>
  </sheetData>
  <mergeCells count="2">
    <mergeCell ref="G20:G21"/>
    <mergeCell ref="G25:G2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9" ma:contentTypeDescription="Create a new document." ma:contentTypeScope="" ma:versionID="3461e9ca063bea6fba86aead096f34a4">
  <xsd:schema xmlns:xsd="http://www.w3.org/2001/XMLSchema" xmlns:xs="http://www.w3.org/2001/XMLSchema" xmlns:p="http://schemas.microsoft.com/office/2006/metadata/properties" xmlns:ns2="80129174-c05c-43cc-8e32-21fcbdfe51bb" xmlns:ns3="958b15ed-c521-4290-b073-2e98d4cc1d7f" targetNamespace="http://schemas.microsoft.com/office/2006/metadata/properties" ma:root="true" ma:fieldsID="9d5db585cafcf91418be2bee6753ea20" ns2:_="" ns3:_="">
    <xsd:import namespace="80129174-c05c-43cc-8e32-21fcbdfe51bb"/>
    <xsd:import namespace="958b15ed-c521-4290-b073-2e98d4cc1d7f"/>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A0EE2A-D86A-4569-B756-4EFE856DE346}"/>
</file>

<file path=customXml/itemProps2.xml><?xml version="1.0" encoding="utf-8"?>
<ds:datastoreItem xmlns:ds="http://schemas.openxmlformats.org/officeDocument/2006/customXml" ds:itemID="{518084C0-0EB4-4C76-8877-E0B5CFFC2D9F}"/>
</file>

<file path=customXml/itemProps3.xml><?xml version="1.0" encoding="utf-8"?>
<ds:datastoreItem xmlns:ds="http://schemas.openxmlformats.org/officeDocument/2006/customXml" ds:itemID="{EC700D78-1B06-43D5-BACF-1A80617B575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Sheet2</vt:lpstr>
    </vt:vector>
  </TitlesOfParts>
  <Company>Quadrant Production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Clay</dc:creator>
  <cp:lastModifiedBy>Fuller Katy (2017)</cp:lastModifiedBy>
  <cp:lastPrinted>2015-05-01T14:16:22Z</cp:lastPrinted>
  <dcterms:created xsi:type="dcterms:W3CDTF">2015-01-27T10:37:08Z</dcterms:created>
  <dcterms:modified xsi:type="dcterms:W3CDTF">2016-11-26T20:37:11Z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