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Z:\Shared Files\City of Culture project 2017\"/>
    </mc:Choice>
  </mc:AlternateContent>
  <bookViews>
    <workbookView xWindow="0" yWindow="-12" windowWidth="30120" windowHeight="17400" tabRatio="942" firstSheet="3" activeTab="5"/>
  </bookViews>
  <sheets>
    <sheet name="INTRO" sheetId="6" r:id="rId1"/>
    <sheet name="DATA SUMMARY" sheetId="9" r:id="rId2"/>
    <sheet name="EVENT DELIVERY" sheetId="12" r:id="rId3"/>
    <sheet name="PROJECT DELIVERY TEAM" sheetId="1" r:id="rId4"/>
    <sheet name="AUDIENCES &amp; PARTICIPANTS" sheetId="13" r:id="rId5"/>
    <sheet name="AUDIENCES &amp; PART... - BY TYPE" sheetId="8" r:id="rId6"/>
    <sheet name="ONLINE ENGAGEMENT" sheetId="14" r:id="rId7"/>
    <sheet name="PARTNERS" sheetId="11" r:id="rId8"/>
    <sheet name="Lists" sheetId="4" r:id="rId9"/>
  </sheets>
  <definedNames>
    <definedName name="AudienceAge">Lists!$A$25:$A$43</definedName>
    <definedName name="Disability">Lists!$G$2:$G$4</definedName>
    <definedName name="Ethnicity">Lists!$K$2:$K$20</definedName>
    <definedName name="Free">Lists!$C$25:$C$28</definedName>
    <definedName name="Gender">Lists!$E$2:$E$6</definedName>
    <definedName name="Location">Lists!$E$25:$E$29</definedName>
    <definedName name="PartnerType">Lists!$G$25:$G$31</definedName>
    <definedName name="RelationshipStatus">Lists!#REF!</definedName>
    <definedName name="Role">Lists!$C$2:$C$6</definedName>
    <definedName name="SexualOrientation">Lists!#REF!</definedName>
    <definedName name="Stage">Lists!$I$25:$I$26</definedName>
    <definedName name="TeamAge">Lists!$A$2:$A$16</definedName>
    <definedName name="Yes">Lists!$I$2</definedName>
    <definedName name="YesNo">Lists!$M$2:$M$3</definedName>
  </definedNames>
  <calcPr calcId="152511"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E7" i="13" l="1"/>
  <c r="E8" i="13"/>
  <c r="E9" i="13"/>
  <c r="E10" i="13"/>
  <c r="E11" i="13"/>
  <c r="E12" i="13"/>
  <c r="E13" i="13"/>
  <c r="E14" i="13"/>
  <c r="E15" i="13"/>
  <c r="E6" i="13"/>
  <c r="E5" i="13"/>
  <c r="B77" i="9"/>
  <c r="B76" i="9"/>
  <c r="C72" i="9"/>
  <c r="B72" i="9"/>
  <c r="C70" i="9"/>
  <c r="B70" i="9"/>
  <c r="C68" i="9"/>
  <c r="B68" i="9"/>
  <c r="C66" i="9"/>
  <c r="B66" i="9"/>
  <c r="C64" i="9"/>
  <c r="B64" i="9"/>
  <c r="C62" i="9"/>
  <c r="B62" i="9"/>
  <c r="F61" i="9"/>
  <c r="F60" i="9"/>
  <c r="C60" i="9"/>
  <c r="B60" i="9"/>
  <c r="F58" i="9"/>
  <c r="F57" i="9"/>
  <c r="F59" i="9"/>
  <c r="C58" i="9"/>
  <c r="B58" i="9"/>
  <c r="C57" i="9"/>
  <c r="B57" i="9"/>
  <c r="C56" i="9"/>
  <c r="B56" i="9"/>
  <c r="C54" i="9"/>
  <c r="B54" i="9"/>
  <c r="C53" i="9"/>
  <c r="B53" i="9"/>
  <c r="C52" i="9"/>
  <c r="B52" i="9"/>
  <c r="C51" i="9"/>
  <c r="B51" i="9"/>
  <c r="C50" i="9"/>
  <c r="B50" i="9"/>
  <c r="G48" i="9"/>
  <c r="F48" i="9"/>
  <c r="C48" i="9"/>
  <c r="B48" i="9"/>
  <c r="G47" i="9"/>
  <c r="F47" i="9"/>
  <c r="C47" i="9"/>
  <c r="B47" i="9"/>
  <c r="G46" i="9"/>
  <c r="F46" i="9"/>
  <c r="C46" i="9"/>
  <c r="B46" i="9"/>
  <c r="G45" i="9"/>
  <c r="F45" i="9"/>
  <c r="C45" i="9"/>
  <c r="B45" i="9"/>
  <c r="G44" i="9"/>
  <c r="F44" i="9"/>
  <c r="C44" i="9"/>
  <c r="B44" i="9"/>
  <c r="G43" i="9"/>
  <c r="F43" i="9"/>
  <c r="C43" i="9"/>
  <c r="B43" i="9"/>
  <c r="G42" i="9"/>
  <c r="F42" i="9"/>
  <c r="C42" i="9"/>
  <c r="B42" i="9"/>
  <c r="G41" i="9"/>
  <c r="F41" i="9"/>
  <c r="C41" i="9"/>
  <c r="B41" i="9"/>
  <c r="G40" i="9"/>
  <c r="F40" i="9"/>
  <c r="C40" i="9"/>
  <c r="B40" i="9"/>
  <c r="G39" i="9"/>
  <c r="F39" i="9"/>
  <c r="C39" i="9"/>
  <c r="B39" i="9"/>
  <c r="G38" i="9"/>
  <c r="F38" i="9"/>
  <c r="C38" i="9"/>
  <c r="B38" i="9"/>
  <c r="G37" i="9"/>
  <c r="F37" i="9"/>
  <c r="C37" i="9"/>
  <c r="B37" i="9"/>
  <c r="G36" i="9"/>
  <c r="F36" i="9"/>
  <c r="C36" i="9"/>
  <c r="B36" i="9"/>
  <c r="G35" i="9"/>
  <c r="F35" i="9"/>
  <c r="C35" i="9"/>
  <c r="B35" i="9"/>
  <c r="G34" i="9"/>
  <c r="F34" i="9"/>
  <c r="C34" i="9"/>
  <c r="B34" i="9"/>
  <c r="G33" i="9"/>
  <c r="F33" i="9"/>
  <c r="C33" i="9"/>
  <c r="G32" i="9"/>
  <c r="F32" i="9"/>
  <c r="C32" i="9"/>
  <c r="G31" i="9"/>
  <c r="F31" i="9"/>
  <c r="C31" i="9"/>
  <c r="G30" i="9"/>
  <c r="F30" i="9"/>
  <c r="C30" i="9"/>
  <c r="C25" i="9"/>
  <c r="B25" i="9"/>
  <c r="C23" i="9"/>
  <c r="B23" i="9"/>
  <c r="C22" i="9"/>
  <c r="B22" i="9"/>
  <c r="F19" i="9"/>
  <c r="G19" i="9"/>
  <c r="H19" i="9"/>
  <c r="F20" i="9"/>
  <c r="G20" i="9"/>
  <c r="H20" i="9"/>
  <c r="H21" i="9"/>
  <c r="G21" i="9"/>
  <c r="F21" i="9"/>
  <c r="C21" i="9"/>
  <c r="B21" i="9"/>
  <c r="C20" i="9"/>
  <c r="B20" i="9"/>
  <c r="C19" i="9"/>
  <c r="B19" i="9"/>
  <c r="H14" i="9"/>
  <c r="H13" i="9"/>
  <c r="H12" i="9"/>
  <c r="H11" i="9"/>
  <c r="H10" i="9"/>
  <c r="H9" i="9"/>
  <c r="U2" i="4"/>
  <c r="U3" i="4"/>
  <c r="U4" i="4"/>
  <c r="U5" i="4"/>
  <c r="U6" i="4"/>
  <c r="U7" i="4"/>
  <c r="U8" i="4"/>
  <c r="U9" i="4"/>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F52" i="9"/>
  <c r="F53" i="9"/>
  <c r="T2" i="4"/>
  <c r="T3" i="4"/>
  <c r="T4" i="4"/>
  <c r="T5" i="4"/>
  <c r="T6" i="4"/>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 r="T69" i="4"/>
  <c r="T70" i="4"/>
  <c r="T71" i="4"/>
  <c r="T72" i="4"/>
  <c r="T73" i="4"/>
  <c r="T74" i="4"/>
  <c r="T75" i="4"/>
  <c r="T76" i="4"/>
  <c r="T77" i="4"/>
  <c r="T78" i="4"/>
  <c r="T79" i="4"/>
  <c r="T80" i="4"/>
  <c r="T81" i="4"/>
  <c r="T82" i="4"/>
  <c r="T83" i="4"/>
  <c r="T84" i="4"/>
  <c r="T85" i="4"/>
  <c r="T86" i="4"/>
  <c r="T87" i="4"/>
  <c r="T88" i="4"/>
  <c r="T89" i="4"/>
  <c r="T90" i="4"/>
  <c r="T91" i="4"/>
  <c r="T92" i="4"/>
  <c r="T93" i="4"/>
  <c r="T94" i="4"/>
  <c r="T95" i="4"/>
  <c r="T96" i="4"/>
  <c r="T97" i="4"/>
  <c r="T98" i="4"/>
  <c r="T99" i="4"/>
  <c r="T100" i="4"/>
  <c r="T101" i="4"/>
  <c r="T102" i="4"/>
  <c r="T103" i="4"/>
  <c r="T104" i="4"/>
  <c r="T105" i="4"/>
  <c r="T106" i="4"/>
  <c r="T107" i="4"/>
  <c r="T108" i="4"/>
  <c r="T109" i="4"/>
  <c r="T110" i="4"/>
  <c r="T111" i="4"/>
  <c r="T112" i="4"/>
  <c r="T113" i="4"/>
  <c r="T114" i="4"/>
  <c r="T115" i="4"/>
  <c r="T116" i="4"/>
  <c r="T117" i="4"/>
  <c r="T118" i="4"/>
  <c r="T119" i="4"/>
  <c r="T120" i="4"/>
  <c r="T121" i="4"/>
  <c r="T122" i="4"/>
  <c r="T123" i="4"/>
  <c r="T124" i="4"/>
  <c r="T125" i="4"/>
  <c r="T126" i="4"/>
  <c r="T127" i="4"/>
  <c r="T128" i="4"/>
  <c r="T129" i="4"/>
  <c r="T130" i="4"/>
  <c r="T131" i="4"/>
  <c r="T132" i="4"/>
  <c r="T133" i="4"/>
  <c r="T134" i="4"/>
  <c r="T135" i="4"/>
  <c r="T136" i="4"/>
  <c r="T137" i="4"/>
  <c r="T138" i="4"/>
  <c r="T139" i="4"/>
  <c r="T140" i="4"/>
  <c r="T141" i="4"/>
  <c r="T142" i="4"/>
  <c r="T143" i="4"/>
  <c r="T144" i="4"/>
  <c r="T145" i="4"/>
  <c r="T146" i="4"/>
  <c r="T147" i="4"/>
  <c r="T148" i="4"/>
  <c r="T149" i="4"/>
  <c r="T150" i="4"/>
  <c r="T151" i="4"/>
  <c r="T152" i="4"/>
  <c r="T153" i="4"/>
  <c r="T154" i="4"/>
  <c r="T155" i="4"/>
  <c r="T156" i="4"/>
  <c r="T157" i="4"/>
  <c r="T158" i="4"/>
  <c r="T159" i="4"/>
  <c r="T160" i="4"/>
  <c r="T161" i="4"/>
  <c r="T162" i="4"/>
  <c r="T163" i="4"/>
  <c r="T164" i="4"/>
  <c r="T165" i="4"/>
  <c r="T166" i="4"/>
  <c r="T167" i="4"/>
  <c r="T168" i="4"/>
  <c r="T169" i="4"/>
  <c r="T170" i="4"/>
  <c r="T171" i="4"/>
  <c r="T172" i="4"/>
  <c r="T173" i="4"/>
  <c r="T174" i="4"/>
  <c r="T175" i="4"/>
  <c r="T176" i="4"/>
  <c r="T177" i="4"/>
  <c r="T178" i="4"/>
  <c r="T179" i="4"/>
  <c r="T180" i="4"/>
  <c r="T181" i="4"/>
  <c r="T182" i="4"/>
  <c r="T183" i="4"/>
  <c r="T184" i="4"/>
  <c r="T185" i="4"/>
  <c r="T186" i="4"/>
  <c r="T187" i="4"/>
  <c r="T188" i="4"/>
  <c r="T189" i="4"/>
  <c r="T190" i="4"/>
  <c r="T191" i="4"/>
  <c r="T192" i="4"/>
  <c r="T193" i="4"/>
  <c r="T194" i="4"/>
  <c r="T195" i="4"/>
  <c r="T196" i="4"/>
  <c r="T197" i="4"/>
  <c r="T198" i="4"/>
  <c r="T199" i="4"/>
  <c r="T200" i="4"/>
  <c r="B9" i="9"/>
  <c r="B10" i="9"/>
  <c r="V2" i="4"/>
  <c r="V3" i="4"/>
  <c r="V4" i="4"/>
  <c r="V5" i="4"/>
  <c r="V6" i="4"/>
  <c r="V7" i="4"/>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V52" i="4"/>
  <c r="V53" i="4"/>
  <c r="V54" i="4"/>
  <c r="V55" i="4"/>
  <c r="V56" i="4"/>
  <c r="V57" i="4"/>
  <c r="V58" i="4"/>
  <c r="V59" i="4"/>
  <c r="V60" i="4"/>
  <c r="V61" i="4"/>
  <c r="V62" i="4"/>
  <c r="V63" i="4"/>
  <c r="V64" i="4"/>
  <c r="V65" i="4"/>
  <c r="V66" i="4"/>
  <c r="V67" i="4"/>
  <c r="V68" i="4"/>
  <c r="V69" i="4"/>
  <c r="V70" i="4"/>
  <c r="V71" i="4"/>
  <c r="V72" i="4"/>
  <c r="V73" i="4"/>
  <c r="V74" i="4"/>
  <c r="V75" i="4"/>
  <c r="V76" i="4"/>
  <c r="V77" i="4"/>
  <c r="V78" i="4"/>
  <c r="V79" i="4"/>
  <c r="V80" i="4"/>
  <c r="V81" i="4"/>
  <c r="V82" i="4"/>
  <c r="V83" i="4"/>
  <c r="V84" i="4"/>
  <c r="V85" i="4"/>
  <c r="V86" i="4"/>
  <c r="V87" i="4"/>
  <c r="V88" i="4"/>
  <c r="V89" i="4"/>
  <c r="V90" i="4"/>
  <c r="V91" i="4"/>
  <c r="V92" i="4"/>
  <c r="V93" i="4"/>
  <c r="V94" i="4"/>
  <c r="V95" i="4"/>
  <c r="V96" i="4"/>
  <c r="V97" i="4"/>
  <c r="V98" i="4"/>
  <c r="V99" i="4"/>
  <c r="V100" i="4"/>
  <c r="V101" i="4"/>
  <c r="V102" i="4"/>
  <c r="V103" i="4"/>
  <c r="V104" i="4"/>
  <c r="V105" i="4"/>
  <c r="V106" i="4"/>
  <c r="V107" i="4"/>
  <c r="V108" i="4"/>
  <c r="V109" i="4"/>
  <c r="V110" i="4"/>
  <c r="V111" i="4"/>
  <c r="V112" i="4"/>
  <c r="V113" i="4"/>
  <c r="V114" i="4"/>
  <c r="V115" i="4"/>
  <c r="V116" i="4"/>
  <c r="V117" i="4"/>
  <c r="V118" i="4"/>
  <c r="V119" i="4"/>
  <c r="V120" i="4"/>
  <c r="V121" i="4"/>
  <c r="V122" i="4"/>
  <c r="V123" i="4"/>
  <c r="V124" i="4"/>
  <c r="V125" i="4"/>
  <c r="V126" i="4"/>
  <c r="V127" i="4"/>
  <c r="V128" i="4"/>
  <c r="V129" i="4"/>
  <c r="V130" i="4"/>
  <c r="V131" i="4"/>
  <c r="V132" i="4"/>
  <c r="V133" i="4"/>
  <c r="V134" i="4"/>
  <c r="V135" i="4"/>
  <c r="V136" i="4"/>
  <c r="V137" i="4"/>
  <c r="V138" i="4"/>
  <c r="V139" i="4"/>
  <c r="V140" i="4"/>
  <c r="V141" i="4"/>
  <c r="V142" i="4"/>
  <c r="V143" i="4"/>
  <c r="V144" i="4"/>
  <c r="V145" i="4"/>
  <c r="V146" i="4"/>
  <c r="V147" i="4"/>
  <c r="V148" i="4"/>
  <c r="V149" i="4"/>
  <c r="V150" i="4"/>
  <c r="V151" i="4"/>
  <c r="V152" i="4"/>
  <c r="V153" i="4"/>
  <c r="V154" i="4"/>
  <c r="V155" i="4"/>
  <c r="V156" i="4"/>
  <c r="V157" i="4"/>
  <c r="V158" i="4"/>
  <c r="V159" i="4"/>
  <c r="V160" i="4"/>
  <c r="V161" i="4"/>
  <c r="V162" i="4"/>
  <c r="V163" i="4"/>
  <c r="V164" i="4"/>
  <c r="V165" i="4"/>
  <c r="V166" i="4"/>
  <c r="V167" i="4"/>
  <c r="V168" i="4"/>
  <c r="V169" i="4"/>
  <c r="V170" i="4"/>
  <c r="V171" i="4"/>
  <c r="V172" i="4"/>
  <c r="V173" i="4"/>
  <c r="V174" i="4"/>
  <c r="V175" i="4"/>
  <c r="V176" i="4"/>
  <c r="V177" i="4"/>
  <c r="V178" i="4"/>
  <c r="V179" i="4"/>
  <c r="V180" i="4"/>
  <c r="V181" i="4"/>
  <c r="V182" i="4"/>
  <c r="V183" i="4"/>
  <c r="V184" i="4"/>
  <c r="V185" i="4"/>
  <c r="V186" i="4"/>
  <c r="V187" i="4"/>
  <c r="V188" i="4"/>
  <c r="V189" i="4"/>
  <c r="V190" i="4"/>
  <c r="V191" i="4"/>
  <c r="V192" i="4"/>
  <c r="V193" i="4"/>
  <c r="V194" i="4"/>
  <c r="V195" i="4"/>
  <c r="V196" i="4"/>
  <c r="V197" i="4"/>
  <c r="V198" i="4"/>
  <c r="V199" i="4"/>
  <c r="V200" i="4"/>
  <c r="G52" i="9"/>
  <c r="G53" i="9"/>
  <c r="W2" i="4"/>
  <c r="W3" i="4"/>
  <c r="W4" i="4"/>
  <c r="W5" i="4"/>
  <c r="W6" i="4"/>
  <c r="W7" i="4"/>
  <c r="W8" i="4"/>
  <c r="W9" i="4"/>
  <c r="W10" i="4"/>
  <c r="W11" i="4"/>
  <c r="W12" i="4"/>
  <c r="W13" i="4"/>
  <c r="W14" i="4"/>
  <c r="W15" i="4"/>
  <c r="W16" i="4"/>
  <c r="W17" i="4"/>
  <c r="W18" i="4"/>
  <c r="W19" i="4"/>
  <c r="W20" i="4"/>
  <c r="W21" i="4"/>
  <c r="W22" i="4"/>
  <c r="W23" i="4"/>
  <c r="W24" i="4"/>
  <c r="W25" i="4"/>
  <c r="W26" i="4"/>
  <c r="W27" i="4"/>
  <c r="W28" i="4"/>
  <c r="W29" i="4"/>
  <c r="W30" i="4"/>
  <c r="W31" i="4"/>
  <c r="W32" i="4"/>
  <c r="W33" i="4"/>
  <c r="W34" i="4"/>
  <c r="W35" i="4"/>
  <c r="W36" i="4"/>
  <c r="W37" i="4"/>
  <c r="W38" i="4"/>
  <c r="W39" i="4"/>
  <c r="W40" i="4"/>
  <c r="W41" i="4"/>
  <c r="W42" i="4"/>
  <c r="W43" i="4"/>
  <c r="W44" i="4"/>
  <c r="W45" i="4"/>
  <c r="W46" i="4"/>
  <c r="W47" i="4"/>
  <c r="W48" i="4"/>
  <c r="W49" i="4"/>
  <c r="W50" i="4"/>
  <c r="W51" i="4"/>
  <c r="W52" i="4"/>
  <c r="W53" i="4"/>
  <c r="W54" i="4"/>
  <c r="W55" i="4"/>
  <c r="W56" i="4"/>
  <c r="W57" i="4"/>
  <c r="W58" i="4"/>
  <c r="W59" i="4"/>
  <c r="W60" i="4"/>
  <c r="W61" i="4"/>
  <c r="W62" i="4"/>
  <c r="W63" i="4"/>
  <c r="W64" i="4"/>
  <c r="W65" i="4"/>
  <c r="W66" i="4"/>
  <c r="W67" i="4"/>
  <c r="W68" i="4"/>
  <c r="W69" i="4"/>
  <c r="W70" i="4"/>
  <c r="W71" i="4"/>
  <c r="W72" i="4"/>
  <c r="W73" i="4"/>
  <c r="W74" i="4"/>
  <c r="W75" i="4"/>
  <c r="W76" i="4"/>
  <c r="W77" i="4"/>
  <c r="W78" i="4"/>
  <c r="W79" i="4"/>
  <c r="W80" i="4"/>
  <c r="W81" i="4"/>
  <c r="W82" i="4"/>
  <c r="W83" i="4"/>
  <c r="W84" i="4"/>
  <c r="W85" i="4"/>
  <c r="W86" i="4"/>
  <c r="W87" i="4"/>
  <c r="W88" i="4"/>
  <c r="W89" i="4"/>
  <c r="W90" i="4"/>
  <c r="W91" i="4"/>
  <c r="W92" i="4"/>
  <c r="W93" i="4"/>
  <c r="W94" i="4"/>
  <c r="W95" i="4"/>
  <c r="W96" i="4"/>
  <c r="W97" i="4"/>
  <c r="W98" i="4"/>
  <c r="W99" i="4"/>
  <c r="W100" i="4"/>
  <c r="W101" i="4"/>
  <c r="W102" i="4"/>
  <c r="W103" i="4"/>
  <c r="W104" i="4"/>
  <c r="W105" i="4"/>
  <c r="W106" i="4"/>
  <c r="W107" i="4"/>
  <c r="W108" i="4"/>
  <c r="W109" i="4"/>
  <c r="W110" i="4"/>
  <c r="W111" i="4"/>
  <c r="W112" i="4"/>
  <c r="W113" i="4"/>
  <c r="W114" i="4"/>
  <c r="W115" i="4"/>
  <c r="W116" i="4"/>
  <c r="W117" i="4"/>
  <c r="W118" i="4"/>
  <c r="W119" i="4"/>
  <c r="W120" i="4"/>
  <c r="W121" i="4"/>
  <c r="W122" i="4"/>
  <c r="W123" i="4"/>
  <c r="W124" i="4"/>
  <c r="W125" i="4"/>
  <c r="W126" i="4"/>
  <c r="W127" i="4"/>
  <c r="W128" i="4"/>
  <c r="W129" i="4"/>
  <c r="W130" i="4"/>
  <c r="W131" i="4"/>
  <c r="W132" i="4"/>
  <c r="W133" i="4"/>
  <c r="W134" i="4"/>
  <c r="W135" i="4"/>
  <c r="W136" i="4"/>
  <c r="W137" i="4"/>
  <c r="W138" i="4"/>
  <c r="W139" i="4"/>
  <c r="W140" i="4"/>
  <c r="W141" i="4"/>
  <c r="W142" i="4"/>
  <c r="W143" i="4"/>
  <c r="W144" i="4"/>
  <c r="W145" i="4"/>
  <c r="W146" i="4"/>
  <c r="W147" i="4"/>
  <c r="W148" i="4"/>
  <c r="W149" i="4"/>
  <c r="W150" i="4"/>
  <c r="W151" i="4"/>
  <c r="W152" i="4"/>
  <c r="W153" i="4"/>
  <c r="W154" i="4"/>
  <c r="W155" i="4"/>
  <c r="W156" i="4"/>
  <c r="W157" i="4"/>
  <c r="W158" i="4"/>
  <c r="W159" i="4"/>
  <c r="W160" i="4"/>
  <c r="W161" i="4"/>
  <c r="W162" i="4"/>
  <c r="W163" i="4"/>
  <c r="W164" i="4"/>
  <c r="W165" i="4"/>
  <c r="W166" i="4"/>
  <c r="W167" i="4"/>
  <c r="W168" i="4"/>
  <c r="W169" i="4"/>
  <c r="W170" i="4"/>
  <c r="W171" i="4"/>
  <c r="W172" i="4"/>
  <c r="W173" i="4"/>
  <c r="W174" i="4"/>
  <c r="W175" i="4"/>
  <c r="W176" i="4"/>
  <c r="W177" i="4"/>
  <c r="W178" i="4"/>
  <c r="W179" i="4"/>
  <c r="W180" i="4"/>
  <c r="W181" i="4"/>
  <c r="W182" i="4"/>
  <c r="W183" i="4"/>
  <c r="W184" i="4"/>
  <c r="W185" i="4"/>
  <c r="W186" i="4"/>
  <c r="W187" i="4"/>
  <c r="W188" i="4"/>
  <c r="W189" i="4"/>
  <c r="W190" i="4"/>
  <c r="W191" i="4"/>
  <c r="W192" i="4"/>
  <c r="W193" i="4"/>
  <c r="W194" i="4"/>
  <c r="W195" i="4"/>
  <c r="W196" i="4"/>
  <c r="W197" i="4"/>
  <c r="W198" i="4"/>
  <c r="W199" i="4"/>
  <c r="W200" i="4"/>
  <c r="B82" i="9"/>
  <c r="X2" i="4"/>
  <c r="X3" i="4"/>
  <c r="X4" i="4"/>
  <c r="X5" i="4"/>
  <c r="X6" i="4"/>
  <c r="X7" i="4"/>
  <c r="X8" i="4"/>
  <c r="X9" i="4"/>
  <c r="X10" i="4"/>
  <c r="X11" i="4"/>
  <c r="X12" i="4"/>
  <c r="X13" i="4"/>
  <c r="X14" i="4"/>
  <c r="X15" i="4"/>
  <c r="X16" i="4"/>
  <c r="X17" i="4"/>
  <c r="X18" i="4"/>
  <c r="X19" i="4"/>
  <c r="X20" i="4"/>
  <c r="X21" i="4"/>
  <c r="X22" i="4"/>
  <c r="X23" i="4"/>
  <c r="X24" i="4"/>
  <c r="X25" i="4"/>
  <c r="X26" i="4"/>
  <c r="X27" i="4"/>
  <c r="X28" i="4"/>
  <c r="X29" i="4"/>
  <c r="X30" i="4"/>
  <c r="X31" i="4"/>
  <c r="X32" i="4"/>
  <c r="X33" i="4"/>
  <c r="X34" i="4"/>
  <c r="X35" i="4"/>
  <c r="X36" i="4"/>
  <c r="X37" i="4"/>
  <c r="X38" i="4"/>
  <c r="X39" i="4"/>
  <c r="X40" i="4"/>
  <c r="X41" i="4"/>
  <c r="X42" i="4"/>
  <c r="X43" i="4"/>
  <c r="X44" i="4"/>
  <c r="X45" i="4"/>
  <c r="X46" i="4"/>
  <c r="X47" i="4"/>
  <c r="X48" i="4"/>
  <c r="X49" i="4"/>
  <c r="X50" i="4"/>
  <c r="X51" i="4"/>
  <c r="X52" i="4"/>
  <c r="X53" i="4"/>
  <c r="X54" i="4"/>
  <c r="X55" i="4"/>
  <c r="X56" i="4"/>
  <c r="X57" i="4"/>
  <c r="X58" i="4"/>
  <c r="X59" i="4"/>
  <c r="X60" i="4"/>
  <c r="X61" i="4"/>
  <c r="X62" i="4"/>
  <c r="X63" i="4"/>
  <c r="X64" i="4"/>
  <c r="X65" i="4"/>
  <c r="X66" i="4"/>
  <c r="X67" i="4"/>
  <c r="X68" i="4"/>
  <c r="X69" i="4"/>
  <c r="X70" i="4"/>
  <c r="X71" i="4"/>
  <c r="X72" i="4"/>
  <c r="X73" i="4"/>
  <c r="X74" i="4"/>
  <c r="X75" i="4"/>
  <c r="X76" i="4"/>
  <c r="X77" i="4"/>
  <c r="X78" i="4"/>
  <c r="X79" i="4"/>
  <c r="X80" i="4"/>
  <c r="X81" i="4"/>
  <c r="X82" i="4"/>
  <c r="X83" i="4"/>
  <c r="X84" i="4"/>
  <c r="X85" i="4"/>
  <c r="X86" i="4"/>
  <c r="X87" i="4"/>
  <c r="X88" i="4"/>
  <c r="X89" i="4"/>
  <c r="X90" i="4"/>
  <c r="X91" i="4"/>
  <c r="X92" i="4"/>
  <c r="X93" i="4"/>
  <c r="X94" i="4"/>
  <c r="X95" i="4"/>
  <c r="X96" i="4"/>
  <c r="X97" i="4"/>
  <c r="X98" i="4"/>
  <c r="X99" i="4"/>
  <c r="X100" i="4"/>
  <c r="X101" i="4"/>
  <c r="X102" i="4"/>
  <c r="X103" i="4"/>
  <c r="X104" i="4"/>
  <c r="X105" i="4"/>
  <c r="X106" i="4"/>
  <c r="X107" i="4"/>
  <c r="X108" i="4"/>
  <c r="X109" i="4"/>
  <c r="X110" i="4"/>
  <c r="X111" i="4"/>
  <c r="X112" i="4"/>
  <c r="X113" i="4"/>
  <c r="X114" i="4"/>
  <c r="X115" i="4"/>
  <c r="X116" i="4"/>
  <c r="X117" i="4"/>
  <c r="X118" i="4"/>
  <c r="X119" i="4"/>
  <c r="X120" i="4"/>
  <c r="X121" i="4"/>
  <c r="X122" i="4"/>
  <c r="X123" i="4"/>
  <c r="X124" i="4"/>
  <c r="X125" i="4"/>
  <c r="X126" i="4"/>
  <c r="X127" i="4"/>
  <c r="X128" i="4"/>
  <c r="X129" i="4"/>
  <c r="X130" i="4"/>
  <c r="X131" i="4"/>
  <c r="X132" i="4"/>
  <c r="X133" i="4"/>
  <c r="X134" i="4"/>
  <c r="X135" i="4"/>
  <c r="X136" i="4"/>
  <c r="X137" i="4"/>
  <c r="X138" i="4"/>
  <c r="X139" i="4"/>
  <c r="X140" i="4"/>
  <c r="X141" i="4"/>
  <c r="X142" i="4"/>
  <c r="X143" i="4"/>
  <c r="X144" i="4"/>
  <c r="X145" i="4"/>
  <c r="X146" i="4"/>
  <c r="X147" i="4"/>
  <c r="X148" i="4"/>
  <c r="X149" i="4"/>
  <c r="X150" i="4"/>
  <c r="X151" i="4"/>
  <c r="X152" i="4"/>
  <c r="X153" i="4"/>
  <c r="X154" i="4"/>
  <c r="X155" i="4"/>
  <c r="X156" i="4"/>
  <c r="X157" i="4"/>
  <c r="X158" i="4"/>
  <c r="X159" i="4"/>
  <c r="X160" i="4"/>
  <c r="X161" i="4"/>
  <c r="X162" i="4"/>
  <c r="X163" i="4"/>
  <c r="X164" i="4"/>
  <c r="X165" i="4"/>
  <c r="X166" i="4"/>
  <c r="X167" i="4"/>
  <c r="X168" i="4"/>
  <c r="X169" i="4"/>
  <c r="X170" i="4"/>
  <c r="X171" i="4"/>
  <c r="X172" i="4"/>
  <c r="X173" i="4"/>
  <c r="X174" i="4"/>
  <c r="X175" i="4"/>
  <c r="X176" i="4"/>
  <c r="X177" i="4"/>
  <c r="X178" i="4"/>
  <c r="X179" i="4"/>
  <c r="X180" i="4"/>
  <c r="X181" i="4"/>
  <c r="X182" i="4"/>
  <c r="X183" i="4"/>
  <c r="X184" i="4"/>
  <c r="X185" i="4"/>
  <c r="X186" i="4"/>
  <c r="X187" i="4"/>
  <c r="X188" i="4"/>
  <c r="X189" i="4"/>
  <c r="X190" i="4"/>
  <c r="X191" i="4"/>
  <c r="X192" i="4"/>
  <c r="X193" i="4"/>
  <c r="X194" i="4"/>
  <c r="X195" i="4"/>
  <c r="X196" i="4"/>
  <c r="X197" i="4"/>
  <c r="X198" i="4"/>
  <c r="X199" i="4"/>
  <c r="X200" i="4"/>
  <c r="C82" i="9"/>
  <c r="Y2" i="4"/>
  <c r="Y3" i="4"/>
  <c r="Y4" i="4"/>
  <c r="Y5" i="4"/>
  <c r="Y6" i="4"/>
  <c r="Y7" i="4"/>
  <c r="Y8" i="4"/>
  <c r="Y9" i="4"/>
  <c r="Y10" i="4"/>
  <c r="Y11" i="4"/>
  <c r="Y12" i="4"/>
  <c r="Y13" i="4"/>
  <c r="Y14" i="4"/>
  <c r="Y15" i="4"/>
  <c r="Y16" i="4"/>
  <c r="Y17" i="4"/>
  <c r="Y18" i="4"/>
  <c r="Y19" i="4"/>
  <c r="Y20" i="4"/>
  <c r="Y21" i="4"/>
  <c r="Y22" i="4"/>
  <c r="Y23" i="4"/>
  <c r="Y24" i="4"/>
  <c r="Y25" i="4"/>
  <c r="Y26" i="4"/>
  <c r="Y27" i="4"/>
  <c r="Y28" i="4"/>
  <c r="Y29" i="4"/>
  <c r="Y30" i="4"/>
  <c r="Y31" i="4"/>
  <c r="Y32" i="4"/>
  <c r="Y33" i="4"/>
  <c r="Y34" i="4"/>
  <c r="Y35" i="4"/>
  <c r="Y36" i="4"/>
  <c r="Y37" i="4"/>
  <c r="Y38" i="4"/>
  <c r="Y39" i="4"/>
  <c r="Y40" i="4"/>
  <c r="Y41" i="4"/>
  <c r="Y42" i="4"/>
  <c r="Y43" i="4"/>
  <c r="Y44" i="4"/>
  <c r="Y45" i="4"/>
  <c r="Y46" i="4"/>
  <c r="Y47" i="4"/>
  <c r="Y48" i="4"/>
  <c r="Y49" i="4"/>
  <c r="Y50" i="4"/>
  <c r="Y51" i="4"/>
  <c r="Y52" i="4"/>
  <c r="Y53" i="4"/>
  <c r="Y54" i="4"/>
  <c r="Y55" i="4"/>
  <c r="Y56" i="4"/>
  <c r="Y57" i="4"/>
  <c r="Y58" i="4"/>
  <c r="Y59" i="4"/>
  <c r="Y60" i="4"/>
  <c r="Y61" i="4"/>
  <c r="Y62" i="4"/>
  <c r="Y63" i="4"/>
  <c r="Y64" i="4"/>
  <c r="Y65" i="4"/>
  <c r="Y66" i="4"/>
  <c r="Y67" i="4"/>
  <c r="Y68" i="4"/>
  <c r="Y69" i="4"/>
  <c r="Y70" i="4"/>
  <c r="Y71" i="4"/>
  <c r="Y72" i="4"/>
  <c r="Y73" i="4"/>
  <c r="Y74" i="4"/>
  <c r="Y75" i="4"/>
  <c r="Y76" i="4"/>
  <c r="Y77" i="4"/>
  <c r="Y78" i="4"/>
  <c r="Y79" i="4"/>
  <c r="Y80" i="4"/>
  <c r="Y81" i="4"/>
  <c r="Y82" i="4"/>
  <c r="Y83" i="4"/>
  <c r="Y84" i="4"/>
  <c r="Y85" i="4"/>
  <c r="Y86" i="4"/>
  <c r="Y87" i="4"/>
  <c r="Y88" i="4"/>
  <c r="Y89" i="4"/>
  <c r="Y90" i="4"/>
  <c r="Y91" i="4"/>
  <c r="Y92" i="4"/>
  <c r="Y93" i="4"/>
  <c r="Y94" i="4"/>
  <c r="Y95" i="4"/>
  <c r="Y96" i="4"/>
  <c r="Y97" i="4"/>
  <c r="Y98" i="4"/>
  <c r="Y99" i="4"/>
  <c r="Y100" i="4"/>
  <c r="Y101" i="4"/>
  <c r="Y102" i="4"/>
  <c r="Y103" i="4"/>
  <c r="Y104" i="4"/>
  <c r="Y105" i="4"/>
  <c r="Y106" i="4"/>
  <c r="Y107" i="4"/>
  <c r="Y108" i="4"/>
  <c r="Y109" i="4"/>
  <c r="Y110" i="4"/>
  <c r="Y111" i="4"/>
  <c r="Y112" i="4"/>
  <c r="Y113" i="4"/>
  <c r="Y114" i="4"/>
  <c r="Y115" i="4"/>
  <c r="Y116" i="4"/>
  <c r="Y117" i="4"/>
  <c r="Y118" i="4"/>
  <c r="Y119" i="4"/>
  <c r="Y120" i="4"/>
  <c r="Y121" i="4"/>
  <c r="Y122" i="4"/>
  <c r="Y123" i="4"/>
  <c r="Y124" i="4"/>
  <c r="Y125" i="4"/>
  <c r="Y126" i="4"/>
  <c r="Y127" i="4"/>
  <c r="Y128" i="4"/>
  <c r="Y129" i="4"/>
  <c r="Y130" i="4"/>
  <c r="Y131" i="4"/>
  <c r="Y132" i="4"/>
  <c r="Y133" i="4"/>
  <c r="Y134" i="4"/>
  <c r="Y135" i="4"/>
  <c r="Y136" i="4"/>
  <c r="Y137" i="4"/>
  <c r="Y138" i="4"/>
  <c r="Y139" i="4"/>
  <c r="Y140" i="4"/>
  <c r="Y141" i="4"/>
  <c r="Y142" i="4"/>
  <c r="Y143" i="4"/>
  <c r="Y144" i="4"/>
  <c r="Y145" i="4"/>
  <c r="Y146" i="4"/>
  <c r="Y147" i="4"/>
  <c r="Y148" i="4"/>
  <c r="Y149" i="4"/>
  <c r="Y150" i="4"/>
  <c r="Y151" i="4"/>
  <c r="Y152" i="4"/>
  <c r="Y153" i="4"/>
  <c r="Y154" i="4"/>
  <c r="Y155" i="4"/>
  <c r="Y156" i="4"/>
  <c r="Y157" i="4"/>
  <c r="Y158" i="4"/>
  <c r="Y159" i="4"/>
  <c r="Y160" i="4"/>
  <c r="Y161" i="4"/>
  <c r="Y162" i="4"/>
  <c r="Y163" i="4"/>
  <c r="Y164" i="4"/>
  <c r="Y165" i="4"/>
  <c r="Y166" i="4"/>
  <c r="Y167" i="4"/>
  <c r="Y168" i="4"/>
  <c r="Y169" i="4"/>
  <c r="Y170" i="4"/>
  <c r="Y171" i="4"/>
  <c r="Y172" i="4"/>
  <c r="Y173" i="4"/>
  <c r="Y174" i="4"/>
  <c r="Y175" i="4"/>
  <c r="Y176" i="4"/>
  <c r="Y177" i="4"/>
  <c r="Y178" i="4"/>
  <c r="Y179" i="4"/>
  <c r="Y180" i="4"/>
  <c r="Y181" i="4"/>
  <c r="Y182" i="4"/>
  <c r="Y183" i="4"/>
  <c r="Y184" i="4"/>
  <c r="Y185" i="4"/>
  <c r="Y186" i="4"/>
  <c r="Y187" i="4"/>
  <c r="Y188" i="4"/>
  <c r="Y189" i="4"/>
  <c r="Y190" i="4"/>
  <c r="Y191" i="4"/>
  <c r="Y192" i="4"/>
  <c r="Y193" i="4"/>
  <c r="Y194" i="4"/>
  <c r="Y195" i="4"/>
  <c r="Y196" i="4"/>
  <c r="Y197" i="4"/>
  <c r="Y198" i="4"/>
  <c r="Y199" i="4"/>
  <c r="Y200" i="4"/>
  <c r="B83" i="9"/>
  <c r="Z2" i="4"/>
  <c r="Z3" i="4"/>
  <c r="Z4" i="4"/>
  <c r="Z5" i="4"/>
  <c r="Z6" i="4"/>
  <c r="Z7" i="4"/>
  <c r="Z8" i="4"/>
  <c r="Z9" i="4"/>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Z72" i="4"/>
  <c r="Z73" i="4"/>
  <c r="Z74" i="4"/>
  <c r="Z75" i="4"/>
  <c r="Z76" i="4"/>
  <c r="Z77" i="4"/>
  <c r="Z78" i="4"/>
  <c r="Z79" i="4"/>
  <c r="Z80" i="4"/>
  <c r="Z81" i="4"/>
  <c r="Z82" i="4"/>
  <c r="Z83" i="4"/>
  <c r="Z84" i="4"/>
  <c r="Z85" i="4"/>
  <c r="Z86" i="4"/>
  <c r="Z87" i="4"/>
  <c r="Z88" i="4"/>
  <c r="Z89" i="4"/>
  <c r="Z90" i="4"/>
  <c r="Z91" i="4"/>
  <c r="Z92" i="4"/>
  <c r="Z93" i="4"/>
  <c r="Z94" i="4"/>
  <c r="Z95" i="4"/>
  <c r="Z96" i="4"/>
  <c r="Z97" i="4"/>
  <c r="Z98" i="4"/>
  <c r="Z99" i="4"/>
  <c r="Z100" i="4"/>
  <c r="Z101" i="4"/>
  <c r="Z102" i="4"/>
  <c r="Z103" i="4"/>
  <c r="Z104" i="4"/>
  <c r="Z105" i="4"/>
  <c r="Z106" i="4"/>
  <c r="Z107" i="4"/>
  <c r="Z108" i="4"/>
  <c r="Z109" i="4"/>
  <c r="Z110" i="4"/>
  <c r="Z111" i="4"/>
  <c r="Z112" i="4"/>
  <c r="Z113" i="4"/>
  <c r="Z114" i="4"/>
  <c r="Z115" i="4"/>
  <c r="Z116" i="4"/>
  <c r="Z117" i="4"/>
  <c r="Z118" i="4"/>
  <c r="Z119" i="4"/>
  <c r="Z120" i="4"/>
  <c r="Z121" i="4"/>
  <c r="Z122" i="4"/>
  <c r="Z123" i="4"/>
  <c r="Z124" i="4"/>
  <c r="Z125" i="4"/>
  <c r="Z126" i="4"/>
  <c r="Z127" i="4"/>
  <c r="Z128" i="4"/>
  <c r="Z129" i="4"/>
  <c r="Z130" i="4"/>
  <c r="Z131" i="4"/>
  <c r="Z132" i="4"/>
  <c r="Z133" i="4"/>
  <c r="Z134" i="4"/>
  <c r="Z135" i="4"/>
  <c r="Z136" i="4"/>
  <c r="Z137" i="4"/>
  <c r="Z138" i="4"/>
  <c r="Z139" i="4"/>
  <c r="Z140" i="4"/>
  <c r="Z141" i="4"/>
  <c r="Z142" i="4"/>
  <c r="Z143" i="4"/>
  <c r="Z144" i="4"/>
  <c r="Z145" i="4"/>
  <c r="Z146" i="4"/>
  <c r="Z147" i="4"/>
  <c r="Z148" i="4"/>
  <c r="Z149" i="4"/>
  <c r="Z150" i="4"/>
  <c r="Z151" i="4"/>
  <c r="Z152" i="4"/>
  <c r="Z153" i="4"/>
  <c r="Z154" i="4"/>
  <c r="Z155" i="4"/>
  <c r="Z156" i="4"/>
  <c r="Z157" i="4"/>
  <c r="Z158" i="4"/>
  <c r="Z159" i="4"/>
  <c r="Z160" i="4"/>
  <c r="Z161" i="4"/>
  <c r="Z162" i="4"/>
  <c r="Z163" i="4"/>
  <c r="Z164" i="4"/>
  <c r="Z165" i="4"/>
  <c r="Z166" i="4"/>
  <c r="Z167" i="4"/>
  <c r="Z168" i="4"/>
  <c r="Z169" i="4"/>
  <c r="Z170" i="4"/>
  <c r="Z171" i="4"/>
  <c r="Z172" i="4"/>
  <c r="Z173" i="4"/>
  <c r="Z174" i="4"/>
  <c r="Z175" i="4"/>
  <c r="Z176" i="4"/>
  <c r="Z177" i="4"/>
  <c r="Z178" i="4"/>
  <c r="Z179" i="4"/>
  <c r="Z180" i="4"/>
  <c r="Z181" i="4"/>
  <c r="Z182" i="4"/>
  <c r="Z183" i="4"/>
  <c r="Z184" i="4"/>
  <c r="Z185" i="4"/>
  <c r="Z186" i="4"/>
  <c r="Z187" i="4"/>
  <c r="Z188" i="4"/>
  <c r="Z189" i="4"/>
  <c r="Z190" i="4"/>
  <c r="Z191" i="4"/>
  <c r="Z192" i="4"/>
  <c r="Z193" i="4"/>
  <c r="Z194" i="4"/>
  <c r="Z195" i="4"/>
  <c r="Z196" i="4"/>
  <c r="Z197" i="4"/>
  <c r="Z198" i="4"/>
  <c r="Z199" i="4"/>
  <c r="Z200" i="4"/>
  <c r="C83" i="9"/>
  <c r="AA2" i="4"/>
  <c r="AA3" i="4"/>
  <c r="AA4" i="4"/>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107" i="4"/>
  <c r="AA108" i="4"/>
  <c r="AA109" i="4"/>
  <c r="AA110" i="4"/>
  <c r="AA111" i="4"/>
  <c r="AA112" i="4"/>
  <c r="AA113" i="4"/>
  <c r="AA114" i="4"/>
  <c r="AA115" i="4"/>
  <c r="AA116" i="4"/>
  <c r="AA117" i="4"/>
  <c r="AA118" i="4"/>
  <c r="AA119" i="4"/>
  <c r="AA120" i="4"/>
  <c r="AA121" i="4"/>
  <c r="AA122" i="4"/>
  <c r="AA123" i="4"/>
  <c r="AA124" i="4"/>
  <c r="AA125" i="4"/>
  <c r="AA126" i="4"/>
  <c r="AA127" i="4"/>
  <c r="AA128" i="4"/>
  <c r="AA129" i="4"/>
  <c r="AA130" i="4"/>
  <c r="AA131" i="4"/>
  <c r="AA132" i="4"/>
  <c r="AA133" i="4"/>
  <c r="AA134" i="4"/>
  <c r="AA135" i="4"/>
  <c r="AA136" i="4"/>
  <c r="AA137" i="4"/>
  <c r="AA138" i="4"/>
  <c r="AA139" i="4"/>
  <c r="AA140" i="4"/>
  <c r="AA141" i="4"/>
  <c r="AA142" i="4"/>
  <c r="AA143" i="4"/>
  <c r="AA144" i="4"/>
  <c r="AA145" i="4"/>
  <c r="AA146" i="4"/>
  <c r="AA147" i="4"/>
  <c r="AA148" i="4"/>
  <c r="AA149" i="4"/>
  <c r="AA150" i="4"/>
  <c r="AA151" i="4"/>
  <c r="AA152" i="4"/>
  <c r="AA153" i="4"/>
  <c r="AA154" i="4"/>
  <c r="AA155" i="4"/>
  <c r="AA156" i="4"/>
  <c r="AA157" i="4"/>
  <c r="AA158" i="4"/>
  <c r="AA159" i="4"/>
  <c r="AA160" i="4"/>
  <c r="AA161" i="4"/>
  <c r="AA162" i="4"/>
  <c r="AA163" i="4"/>
  <c r="AA164" i="4"/>
  <c r="AA165" i="4"/>
  <c r="AA166" i="4"/>
  <c r="AA167" i="4"/>
  <c r="AA168" i="4"/>
  <c r="AA169" i="4"/>
  <c r="AA170" i="4"/>
  <c r="AA171" i="4"/>
  <c r="AA172" i="4"/>
  <c r="AA173" i="4"/>
  <c r="AA174" i="4"/>
  <c r="AA175" i="4"/>
  <c r="AA176" i="4"/>
  <c r="AA177" i="4"/>
  <c r="AA178" i="4"/>
  <c r="AA179" i="4"/>
  <c r="AA180" i="4"/>
  <c r="AA181" i="4"/>
  <c r="AA182" i="4"/>
  <c r="AA183" i="4"/>
  <c r="AA184" i="4"/>
  <c r="AA185" i="4"/>
  <c r="AA186" i="4"/>
  <c r="AA187" i="4"/>
  <c r="AA188" i="4"/>
  <c r="AA189" i="4"/>
  <c r="AA190" i="4"/>
  <c r="AA191" i="4"/>
  <c r="AA192" i="4"/>
  <c r="AA193" i="4"/>
  <c r="AA194" i="4"/>
  <c r="AA195" i="4"/>
  <c r="AA196" i="4"/>
  <c r="AA197" i="4"/>
  <c r="AA198" i="4"/>
  <c r="AA199" i="4"/>
  <c r="AA200" i="4"/>
  <c r="B85" i="9"/>
  <c r="AF2" i="4"/>
  <c r="AF3" i="4"/>
  <c r="AF4" i="4"/>
  <c r="AF5" i="4"/>
  <c r="AF6" i="4"/>
  <c r="AF7" i="4"/>
  <c r="AF8" i="4"/>
  <c r="AF9" i="4"/>
  <c r="AF10" i="4"/>
  <c r="AF11" i="4"/>
  <c r="AF12" i="4"/>
  <c r="AF13" i="4"/>
  <c r="AF14" i="4"/>
  <c r="AF15" i="4"/>
  <c r="AF16" i="4"/>
  <c r="AF17" i="4"/>
  <c r="AF18" i="4"/>
  <c r="AF19" i="4"/>
  <c r="AF20" i="4"/>
  <c r="AF21" i="4"/>
  <c r="AF22" i="4"/>
  <c r="AF23" i="4"/>
  <c r="AF24" i="4"/>
  <c r="AF25" i="4"/>
  <c r="AF26" i="4"/>
  <c r="AF27" i="4"/>
  <c r="AF28" i="4"/>
  <c r="AF29" i="4"/>
  <c r="AF30" i="4"/>
  <c r="AF31" i="4"/>
  <c r="AF32" i="4"/>
  <c r="AF33" i="4"/>
  <c r="AF34" i="4"/>
  <c r="AF35" i="4"/>
  <c r="AF36" i="4"/>
  <c r="AF37" i="4"/>
  <c r="AF38" i="4"/>
  <c r="AF39" i="4"/>
  <c r="AF40" i="4"/>
  <c r="AF41" i="4"/>
  <c r="AF42" i="4"/>
  <c r="AF43" i="4"/>
  <c r="AF44" i="4"/>
  <c r="AF45" i="4"/>
  <c r="AF46" i="4"/>
  <c r="AF47" i="4"/>
  <c r="AF48" i="4"/>
  <c r="AF49" i="4"/>
  <c r="AF50" i="4"/>
  <c r="AF51" i="4"/>
  <c r="AF52" i="4"/>
  <c r="AF53" i="4"/>
  <c r="AF54" i="4"/>
  <c r="AF55" i="4"/>
  <c r="AF56" i="4"/>
  <c r="AF57" i="4"/>
  <c r="AF58" i="4"/>
  <c r="AF59" i="4"/>
  <c r="AF60" i="4"/>
  <c r="AF61" i="4"/>
  <c r="AF62" i="4"/>
  <c r="AF63" i="4"/>
  <c r="AF64" i="4"/>
  <c r="AF65" i="4"/>
  <c r="AF66" i="4"/>
  <c r="AF67" i="4"/>
  <c r="AF68" i="4"/>
  <c r="AF69" i="4"/>
  <c r="AF70" i="4"/>
  <c r="AF71" i="4"/>
  <c r="AF72" i="4"/>
  <c r="AF73" i="4"/>
  <c r="AF74" i="4"/>
  <c r="AF75" i="4"/>
  <c r="AF76" i="4"/>
  <c r="AF77" i="4"/>
  <c r="AF78" i="4"/>
  <c r="AF79" i="4"/>
  <c r="AF80" i="4"/>
  <c r="AF81" i="4"/>
  <c r="AF82" i="4"/>
  <c r="AF83" i="4"/>
  <c r="AF84" i="4"/>
  <c r="AF85" i="4"/>
  <c r="AF86" i="4"/>
  <c r="AF87" i="4"/>
  <c r="AF88" i="4"/>
  <c r="AF89" i="4"/>
  <c r="AF90" i="4"/>
  <c r="AF91" i="4"/>
  <c r="AF92" i="4"/>
  <c r="AF93" i="4"/>
  <c r="AF94" i="4"/>
  <c r="AF95" i="4"/>
  <c r="AF96" i="4"/>
  <c r="AF97" i="4"/>
  <c r="AF98" i="4"/>
  <c r="AF99" i="4"/>
  <c r="AF100" i="4"/>
  <c r="AF101" i="4"/>
  <c r="AF102" i="4"/>
  <c r="AF103" i="4"/>
  <c r="AF104" i="4"/>
  <c r="AF105" i="4"/>
  <c r="AF106" i="4"/>
  <c r="AF107" i="4"/>
  <c r="AF108" i="4"/>
  <c r="AF109" i="4"/>
  <c r="AF110" i="4"/>
  <c r="AF111" i="4"/>
  <c r="AF112" i="4"/>
  <c r="AF113" i="4"/>
  <c r="AF114" i="4"/>
  <c r="AF115" i="4"/>
  <c r="AF116" i="4"/>
  <c r="AF117" i="4"/>
  <c r="AF118" i="4"/>
  <c r="AF119" i="4"/>
  <c r="AF120" i="4"/>
  <c r="AF121" i="4"/>
  <c r="AF122" i="4"/>
  <c r="AF123" i="4"/>
  <c r="AF124" i="4"/>
  <c r="AF125" i="4"/>
  <c r="AF126" i="4"/>
  <c r="AF127" i="4"/>
  <c r="AF128" i="4"/>
  <c r="AF129" i="4"/>
  <c r="AF130" i="4"/>
  <c r="AF131" i="4"/>
  <c r="AF132" i="4"/>
  <c r="AF133" i="4"/>
  <c r="AF134" i="4"/>
  <c r="AF135" i="4"/>
  <c r="AF136" i="4"/>
  <c r="AF137" i="4"/>
  <c r="AF138" i="4"/>
  <c r="AF139" i="4"/>
  <c r="AF140" i="4"/>
  <c r="AF141" i="4"/>
  <c r="AF142" i="4"/>
  <c r="AF143" i="4"/>
  <c r="AF144" i="4"/>
  <c r="AF145" i="4"/>
  <c r="AF146" i="4"/>
  <c r="AF147" i="4"/>
  <c r="AF148" i="4"/>
  <c r="AF149" i="4"/>
  <c r="AF150" i="4"/>
  <c r="AF151" i="4"/>
  <c r="AF152" i="4"/>
  <c r="AF153" i="4"/>
  <c r="AF154" i="4"/>
  <c r="AF155" i="4"/>
  <c r="AF156" i="4"/>
  <c r="AF157" i="4"/>
  <c r="AF158" i="4"/>
  <c r="AF159" i="4"/>
  <c r="AF160" i="4"/>
  <c r="AF161" i="4"/>
  <c r="AF162" i="4"/>
  <c r="AF163" i="4"/>
  <c r="AF164" i="4"/>
  <c r="AF165" i="4"/>
  <c r="AF166" i="4"/>
  <c r="AF167" i="4"/>
  <c r="AF168" i="4"/>
  <c r="AF169" i="4"/>
  <c r="AF170" i="4"/>
  <c r="AF171" i="4"/>
  <c r="AF172" i="4"/>
  <c r="AF173" i="4"/>
  <c r="AF174" i="4"/>
  <c r="AF175" i="4"/>
  <c r="AF176" i="4"/>
  <c r="AF177" i="4"/>
  <c r="AF178" i="4"/>
  <c r="AF179" i="4"/>
  <c r="AF180" i="4"/>
  <c r="AF181" i="4"/>
  <c r="AF182" i="4"/>
  <c r="AF183" i="4"/>
  <c r="AF184" i="4"/>
  <c r="AF185" i="4"/>
  <c r="AF186" i="4"/>
  <c r="AF187" i="4"/>
  <c r="AF188" i="4"/>
  <c r="AF189" i="4"/>
  <c r="AF190" i="4"/>
  <c r="AF191" i="4"/>
  <c r="AF192" i="4"/>
  <c r="AF193" i="4"/>
  <c r="AF194" i="4"/>
  <c r="AF195" i="4"/>
  <c r="AF196" i="4"/>
  <c r="AF197" i="4"/>
  <c r="AF198" i="4"/>
  <c r="AF199" i="4"/>
  <c r="AF200" i="4"/>
  <c r="C85" i="9"/>
  <c r="AB2" i="4"/>
  <c r="AB3" i="4"/>
  <c r="AB4" i="4"/>
  <c r="AB5" i="4"/>
  <c r="AB6" i="4"/>
  <c r="AB7" i="4"/>
  <c r="AB8" i="4"/>
  <c r="AB9" i="4"/>
  <c r="AB10" i="4"/>
  <c r="AB11" i="4"/>
  <c r="AB12" i="4"/>
  <c r="AB13" i="4"/>
  <c r="AB14" i="4"/>
  <c r="AB15" i="4"/>
  <c r="AB16" i="4"/>
  <c r="AB17" i="4"/>
  <c r="AB18" i="4"/>
  <c r="AB19" i="4"/>
  <c r="AB20" i="4"/>
  <c r="AB21" i="4"/>
  <c r="AB22" i="4"/>
  <c r="AB23" i="4"/>
  <c r="AB24" i="4"/>
  <c r="AB25"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B72" i="4"/>
  <c r="AB73" i="4"/>
  <c r="AB74" i="4"/>
  <c r="AB75" i="4"/>
  <c r="AB76" i="4"/>
  <c r="AB77" i="4"/>
  <c r="AB78" i="4"/>
  <c r="AB79" i="4"/>
  <c r="AB80" i="4"/>
  <c r="AB81" i="4"/>
  <c r="AB82" i="4"/>
  <c r="AB83" i="4"/>
  <c r="AB84" i="4"/>
  <c r="AB85" i="4"/>
  <c r="AB86" i="4"/>
  <c r="AB87" i="4"/>
  <c r="AB88" i="4"/>
  <c r="AB89" i="4"/>
  <c r="AB90" i="4"/>
  <c r="AB91" i="4"/>
  <c r="AB92" i="4"/>
  <c r="AB93" i="4"/>
  <c r="AB94" i="4"/>
  <c r="AB95" i="4"/>
  <c r="AB96" i="4"/>
  <c r="AB97" i="4"/>
  <c r="AB98" i="4"/>
  <c r="AB99" i="4"/>
  <c r="AB100" i="4"/>
  <c r="AB101" i="4"/>
  <c r="AB102" i="4"/>
  <c r="AB103" i="4"/>
  <c r="AB104" i="4"/>
  <c r="AB105" i="4"/>
  <c r="AB106" i="4"/>
  <c r="AB107" i="4"/>
  <c r="AB108" i="4"/>
  <c r="AB109" i="4"/>
  <c r="AB110" i="4"/>
  <c r="AB111" i="4"/>
  <c r="AB112" i="4"/>
  <c r="AB113" i="4"/>
  <c r="AB114" i="4"/>
  <c r="AB115" i="4"/>
  <c r="AB116" i="4"/>
  <c r="AB117" i="4"/>
  <c r="AB118" i="4"/>
  <c r="AB119" i="4"/>
  <c r="AB120" i="4"/>
  <c r="AB121" i="4"/>
  <c r="AB122" i="4"/>
  <c r="AB123" i="4"/>
  <c r="AB124" i="4"/>
  <c r="AB125" i="4"/>
  <c r="AB126" i="4"/>
  <c r="AB127" i="4"/>
  <c r="AB128" i="4"/>
  <c r="AB129" i="4"/>
  <c r="AB130" i="4"/>
  <c r="AB131" i="4"/>
  <c r="AB132" i="4"/>
  <c r="AB133" i="4"/>
  <c r="AB134" i="4"/>
  <c r="AB135" i="4"/>
  <c r="AB136" i="4"/>
  <c r="AB137" i="4"/>
  <c r="AB138" i="4"/>
  <c r="AB139" i="4"/>
  <c r="AB140" i="4"/>
  <c r="AB141" i="4"/>
  <c r="AB142" i="4"/>
  <c r="AB143" i="4"/>
  <c r="AB144" i="4"/>
  <c r="AB145" i="4"/>
  <c r="AB146" i="4"/>
  <c r="AB147" i="4"/>
  <c r="AB148" i="4"/>
  <c r="AB149" i="4"/>
  <c r="AB150" i="4"/>
  <c r="AB151" i="4"/>
  <c r="AB152" i="4"/>
  <c r="AB153" i="4"/>
  <c r="AB154" i="4"/>
  <c r="AB155" i="4"/>
  <c r="AB156" i="4"/>
  <c r="AB157" i="4"/>
  <c r="AB158" i="4"/>
  <c r="AB159" i="4"/>
  <c r="AB160" i="4"/>
  <c r="AB161" i="4"/>
  <c r="AB162" i="4"/>
  <c r="AB163" i="4"/>
  <c r="AB164" i="4"/>
  <c r="AB165" i="4"/>
  <c r="AB166" i="4"/>
  <c r="AB167" i="4"/>
  <c r="AB168" i="4"/>
  <c r="AB169" i="4"/>
  <c r="AB170" i="4"/>
  <c r="AB171" i="4"/>
  <c r="AB172" i="4"/>
  <c r="AB173" i="4"/>
  <c r="AB174" i="4"/>
  <c r="AB175" i="4"/>
  <c r="AB176" i="4"/>
  <c r="AB177" i="4"/>
  <c r="AB178" i="4"/>
  <c r="AB179" i="4"/>
  <c r="AB180" i="4"/>
  <c r="AB181" i="4"/>
  <c r="AB182" i="4"/>
  <c r="AB183" i="4"/>
  <c r="AB184" i="4"/>
  <c r="AB185" i="4"/>
  <c r="AB186" i="4"/>
  <c r="AB187" i="4"/>
  <c r="AB188" i="4"/>
  <c r="AB189" i="4"/>
  <c r="AB190" i="4"/>
  <c r="AB191" i="4"/>
  <c r="AB192" i="4"/>
  <c r="AB193" i="4"/>
  <c r="AB194" i="4"/>
  <c r="AB195" i="4"/>
  <c r="AB196" i="4"/>
  <c r="AB197" i="4"/>
  <c r="AB198" i="4"/>
  <c r="AB199" i="4"/>
  <c r="AB200" i="4"/>
  <c r="B86" i="9"/>
  <c r="AG2" i="4"/>
  <c r="AG3" i="4"/>
  <c r="AG4" i="4"/>
  <c r="AG5" i="4"/>
  <c r="AG6" i="4"/>
  <c r="AG7" i="4"/>
  <c r="AG8" i="4"/>
  <c r="AG9" i="4"/>
  <c r="AG10" i="4"/>
  <c r="AG11" i="4"/>
  <c r="AG12" i="4"/>
  <c r="AG13" i="4"/>
  <c r="AG14" i="4"/>
  <c r="AG15" i="4"/>
  <c r="AG16" i="4"/>
  <c r="AG17" i="4"/>
  <c r="AG18" i="4"/>
  <c r="AG19" i="4"/>
  <c r="AG20" i="4"/>
  <c r="AG21" i="4"/>
  <c r="AG22" i="4"/>
  <c r="AG23" i="4"/>
  <c r="AG24" i="4"/>
  <c r="AG25" i="4"/>
  <c r="AG26" i="4"/>
  <c r="AG27" i="4"/>
  <c r="AG28" i="4"/>
  <c r="AG29" i="4"/>
  <c r="AG30" i="4"/>
  <c r="AG31" i="4"/>
  <c r="AG32" i="4"/>
  <c r="AG33" i="4"/>
  <c r="AG34" i="4"/>
  <c r="AG35" i="4"/>
  <c r="AG36" i="4"/>
  <c r="AG37" i="4"/>
  <c r="AG38" i="4"/>
  <c r="AG39" i="4"/>
  <c r="AG40" i="4"/>
  <c r="AG41" i="4"/>
  <c r="AG42" i="4"/>
  <c r="AG43" i="4"/>
  <c r="AG44" i="4"/>
  <c r="AG45" i="4"/>
  <c r="AG46" i="4"/>
  <c r="AG47" i="4"/>
  <c r="AG48" i="4"/>
  <c r="AG49" i="4"/>
  <c r="AG50" i="4"/>
  <c r="AG51" i="4"/>
  <c r="AG52" i="4"/>
  <c r="AG53" i="4"/>
  <c r="AG54" i="4"/>
  <c r="AG55" i="4"/>
  <c r="AG56" i="4"/>
  <c r="AG57" i="4"/>
  <c r="AG58" i="4"/>
  <c r="AG59" i="4"/>
  <c r="AG60" i="4"/>
  <c r="AG61" i="4"/>
  <c r="AG62" i="4"/>
  <c r="AG63" i="4"/>
  <c r="AG64" i="4"/>
  <c r="AG65" i="4"/>
  <c r="AG66" i="4"/>
  <c r="AG67" i="4"/>
  <c r="AG68" i="4"/>
  <c r="AG69" i="4"/>
  <c r="AG70" i="4"/>
  <c r="AG71" i="4"/>
  <c r="AG72" i="4"/>
  <c r="AG73" i="4"/>
  <c r="AG74" i="4"/>
  <c r="AG75" i="4"/>
  <c r="AG76" i="4"/>
  <c r="AG77" i="4"/>
  <c r="AG78" i="4"/>
  <c r="AG79" i="4"/>
  <c r="AG80" i="4"/>
  <c r="AG81" i="4"/>
  <c r="AG82" i="4"/>
  <c r="AG83" i="4"/>
  <c r="AG84" i="4"/>
  <c r="AG85" i="4"/>
  <c r="AG86" i="4"/>
  <c r="AG87" i="4"/>
  <c r="AG88" i="4"/>
  <c r="AG89" i="4"/>
  <c r="AG90" i="4"/>
  <c r="AG91" i="4"/>
  <c r="AG92" i="4"/>
  <c r="AG93" i="4"/>
  <c r="AG94" i="4"/>
  <c r="AG95" i="4"/>
  <c r="AG96" i="4"/>
  <c r="AG97" i="4"/>
  <c r="AG98" i="4"/>
  <c r="AG99" i="4"/>
  <c r="AG100" i="4"/>
  <c r="AG101" i="4"/>
  <c r="AG102" i="4"/>
  <c r="AG103" i="4"/>
  <c r="AG104" i="4"/>
  <c r="AG105" i="4"/>
  <c r="AG106" i="4"/>
  <c r="AG107" i="4"/>
  <c r="AG108" i="4"/>
  <c r="AG109" i="4"/>
  <c r="AG110" i="4"/>
  <c r="AG111" i="4"/>
  <c r="AG112" i="4"/>
  <c r="AG113" i="4"/>
  <c r="AG114" i="4"/>
  <c r="AG115" i="4"/>
  <c r="AG116" i="4"/>
  <c r="AG117" i="4"/>
  <c r="AG118" i="4"/>
  <c r="AG119" i="4"/>
  <c r="AG120" i="4"/>
  <c r="AG121" i="4"/>
  <c r="AG122" i="4"/>
  <c r="AG123" i="4"/>
  <c r="AG124" i="4"/>
  <c r="AG125" i="4"/>
  <c r="AG126" i="4"/>
  <c r="AG127" i="4"/>
  <c r="AG128" i="4"/>
  <c r="AG129" i="4"/>
  <c r="AG130" i="4"/>
  <c r="AG131" i="4"/>
  <c r="AG132" i="4"/>
  <c r="AG133" i="4"/>
  <c r="AG134" i="4"/>
  <c r="AG135" i="4"/>
  <c r="AG136" i="4"/>
  <c r="AG137" i="4"/>
  <c r="AG138" i="4"/>
  <c r="AG139" i="4"/>
  <c r="AG140" i="4"/>
  <c r="AG141" i="4"/>
  <c r="AG142" i="4"/>
  <c r="AG143" i="4"/>
  <c r="AG144" i="4"/>
  <c r="AG145" i="4"/>
  <c r="AG146" i="4"/>
  <c r="AG147" i="4"/>
  <c r="AG148" i="4"/>
  <c r="AG149" i="4"/>
  <c r="AG150" i="4"/>
  <c r="AG151" i="4"/>
  <c r="AG152" i="4"/>
  <c r="AG153" i="4"/>
  <c r="AG154" i="4"/>
  <c r="AG155" i="4"/>
  <c r="AG156" i="4"/>
  <c r="AG157" i="4"/>
  <c r="AG158" i="4"/>
  <c r="AG159" i="4"/>
  <c r="AG160" i="4"/>
  <c r="AG161" i="4"/>
  <c r="AG162" i="4"/>
  <c r="AG163" i="4"/>
  <c r="AG164" i="4"/>
  <c r="AG165" i="4"/>
  <c r="AG166" i="4"/>
  <c r="AG167" i="4"/>
  <c r="AG168" i="4"/>
  <c r="AG169" i="4"/>
  <c r="AG170" i="4"/>
  <c r="AG171" i="4"/>
  <c r="AG172" i="4"/>
  <c r="AG173" i="4"/>
  <c r="AG174" i="4"/>
  <c r="AG175" i="4"/>
  <c r="AG176" i="4"/>
  <c r="AG177" i="4"/>
  <c r="AG178" i="4"/>
  <c r="AG179" i="4"/>
  <c r="AG180" i="4"/>
  <c r="AG181" i="4"/>
  <c r="AG182" i="4"/>
  <c r="AG183" i="4"/>
  <c r="AG184" i="4"/>
  <c r="AG185" i="4"/>
  <c r="AG186" i="4"/>
  <c r="AG187" i="4"/>
  <c r="AG188" i="4"/>
  <c r="AG189" i="4"/>
  <c r="AG190" i="4"/>
  <c r="AG191" i="4"/>
  <c r="AG192" i="4"/>
  <c r="AG193" i="4"/>
  <c r="AG194" i="4"/>
  <c r="AG195" i="4"/>
  <c r="AG196" i="4"/>
  <c r="AG197" i="4"/>
  <c r="AG198" i="4"/>
  <c r="AG199" i="4"/>
  <c r="AG200" i="4"/>
  <c r="C86" i="9"/>
  <c r="AC2" i="4"/>
  <c r="AC3" i="4"/>
  <c r="AC4" i="4"/>
  <c r="AC5" i="4"/>
  <c r="AC6" i="4"/>
  <c r="AC7" i="4"/>
  <c r="AC8" i="4"/>
  <c r="AC9" i="4"/>
  <c r="AC10" i="4"/>
  <c r="AC11" i="4"/>
  <c r="AC12" i="4"/>
  <c r="AC13" i="4"/>
  <c r="AC14" i="4"/>
  <c r="AC15" i="4"/>
  <c r="AC16" i="4"/>
  <c r="AC17" i="4"/>
  <c r="AC18" i="4"/>
  <c r="AC19" i="4"/>
  <c r="AC20" i="4"/>
  <c r="AC21" i="4"/>
  <c r="AC22" i="4"/>
  <c r="AC23" i="4"/>
  <c r="AC24"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C72" i="4"/>
  <c r="AC73" i="4"/>
  <c r="AC74" i="4"/>
  <c r="AC75" i="4"/>
  <c r="AC76" i="4"/>
  <c r="AC77" i="4"/>
  <c r="AC78" i="4"/>
  <c r="AC79" i="4"/>
  <c r="AC80" i="4"/>
  <c r="AC81" i="4"/>
  <c r="AC82" i="4"/>
  <c r="AC83" i="4"/>
  <c r="AC84" i="4"/>
  <c r="AC85" i="4"/>
  <c r="AC86" i="4"/>
  <c r="AC87" i="4"/>
  <c r="AC88" i="4"/>
  <c r="AC89" i="4"/>
  <c r="AC90" i="4"/>
  <c r="AC91" i="4"/>
  <c r="AC92" i="4"/>
  <c r="AC93" i="4"/>
  <c r="AC94" i="4"/>
  <c r="AC95" i="4"/>
  <c r="AC96" i="4"/>
  <c r="AC97" i="4"/>
  <c r="AC98" i="4"/>
  <c r="AC99" i="4"/>
  <c r="AC100" i="4"/>
  <c r="AC101" i="4"/>
  <c r="AC102" i="4"/>
  <c r="AC103" i="4"/>
  <c r="AC104" i="4"/>
  <c r="AC105" i="4"/>
  <c r="AC106" i="4"/>
  <c r="AC107" i="4"/>
  <c r="AC108" i="4"/>
  <c r="AC109" i="4"/>
  <c r="AC110" i="4"/>
  <c r="AC111" i="4"/>
  <c r="AC112" i="4"/>
  <c r="AC113" i="4"/>
  <c r="AC114" i="4"/>
  <c r="AC115" i="4"/>
  <c r="AC116" i="4"/>
  <c r="AC117" i="4"/>
  <c r="AC118" i="4"/>
  <c r="AC119" i="4"/>
  <c r="AC120" i="4"/>
  <c r="AC121" i="4"/>
  <c r="AC122" i="4"/>
  <c r="AC123" i="4"/>
  <c r="AC124" i="4"/>
  <c r="AC125" i="4"/>
  <c r="AC126" i="4"/>
  <c r="AC127" i="4"/>
  <c r="AC128" i="4"/>
  <c r="AC129" i="4"/>
  <c r="AC130" i="4"/>
  <c r="AC131" i="4"/>
  <c r="AC132" i="4"/>
  <c r="AC133" i="4"/>
  <c r="AC134" i="4"/>
  <c r="AC135" i="4"/>
  <c r="AC136" i="4"/>
  <c r="AC137" i="4"/>
  <c r="AC138" i="4"/>
  <c r="AC139" i="4"/>
  <c r="AC140" i="4"/>
  <c r="AC141" i="4"/>
  <c r="AC142" i="4"/>
  <c r="AC143" i="4"/>
  <c r="AC144" i="4"/>
  <c r="AC145" i="4"/>
  <c r="AC146" i="4"/>
  <c r="AC147" i="4"/>
  <c r="AC148" i="4"/>
  <c r="AC149" i="4"/>
  <c r="AC150" i="4"/>
  <c r="AC151" i="4"/>
  <c r="AC152" i="4"/>
  <c r="AC153" i="4"/>
  <c r="AC154" i="4"/>
  <c r="AC155" i="4"/>
  <c r="AC156" i="4"/>
  <c r="AC157" i="4"/>
  <c r="AC158" i="4"/>
  <c r="AC159" i="4"/>
  <c r="AC160" i="4"/>
  <c r="AC161" i="4"/>
  <c r="AC162" i="4"/>
  <c r="AC163" i="4"/>
  <c r="AC164" i="4"/>
  <c r="AC165" i="4"/>
  <c r="AC166" i="4"/>
  <c r="AC167" i="4"/>
  <c r="AC168" i="4"/>
  <c r="AC169" i="4"/>
  <c r="AC170" i="4"/>
  <c r="AC171" i="4"/>
  <c r="AC172" i="4"/>
  <c r="AC173" i="4"/>
  <c r="AC174" i="4"/>
  <c r="AC175" i="4"/>
  <c r="AC176" i="4"/>
  <c r="AC177" i="4"/>
  <c r="AC178" i="4"/>
  <c r="AC179" i="4"/>
  <c r="AC180" i="4"/>
  <c r="AC181" i="4"/>
  <c r="AC182" i="4"/>
  <c r="AC183" i="4"/>
  <c r="AC184" i="4"/>
  <c r="AC185" i="4"/>
  <c r="AC186" i="4"/>
  <c r="AC187" i="4"/>
  <c r="AC188" i="4"/>
  <c r="AC189" i="4"/>
  <c r="AC190" i="4"/>
  <c r="AC191" i="4"/>
  <c r="AC192" i="4"/>
  <c r="AC193" i="4"/>
  <c r="AC194" i="4"/>
  <c r="AC195" i="4"/>
  <c r="AC196" i="4"/>
  <c r="AC197" i="4"/>
  <c r="AC198" i="4"/>
  <c r="AC199" i="4"/>
  <c r="AC200" i="4"/>
  <c r="B87" i="9"/>
  <c r="AH2" i="4"/>
  <c r="AH3" i="4"/>
  <c r="AH4" i="4"/>
  <c r="AH5" i="4"/>
  <c r="AH6" i="4"/>
  <c r="AH7" i="4"/>
  <c r="AH8" i="4"/>
  <c r="AH9" i="4"/>
  <c r="AH10" i="4"/>
  <c r="AH11" i="4"/>
  <c r="AH12" i="4"/>
  <c r="AH13" i="4"/>
  <c r="AH14" i="4"/>
  <c r="AH15" i="4"/>
  <c r="AH16" i="4"/>
  <c r="AH17" i="4"/>
  <c r="AH18" i="4"/>
  <c r="AH19" i="4"/>
  <c r="AH20" i="4"/>
  <c r="AH21" i="4"/>
  <c r="AH22" i="4"/>
  <c r="AH23" i="4"/>
  <c r="AH24" i="4"/>
  <c r="AH25"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H62" i="4"/>
  <c r="AH63" i="4"/>
  <c r="AH64" i="4"/>
  <c r="AH65" i="4"/>
  <c r="AH66" i="4"/>
  <c r="AH67" i="4"/>
  <c r="AH68" i="4"/>
  <c r="AH69" i="4"/>
  <c r="AH70" i="4"/>
  <c r="AH71" i="4"/>
  <c r="AH72" i="4"/>
  <c r="AH73" i="4"/>
  <c r="AH74" i="4"/>
  <c r="AH75" i="4"/>
  <c r="AH76" i="4"/>
  <c r="AH77" i="4"/>
  <c r="AH78" i="4"/>
  <c r="AH79" i="4"/>
  <c r="AH80" i="4"/>
  <c r="AH81" i="4"/>
  <c r="AH82" i="4"/>
  <c r="AH83" i="4"/>
  <c r="AH84" i="4"/>
  <c r="AH85" i="4"/>
  <c r="AH86" i="4"/>
  <c r="AH87" i="4"/>
  <c r="AH88" i="4"/>
  <c r="AH89" i="4"/>
  <c r="AH90" i="4"/>
  <c r="AH91" i="4"/>
  <c r="AH92" i="4"/>
  <c r="AH93" i="4"/>
  <c r="AH94" i="4"/>
  <c r="AH95" i="4"/>
  <c r="AH96" i="4"/>
  <c r="AH97" i="4"/>
  <c r="AH98" i="4"/>
  <c r="AH99" i="4"/>
  <c r="AH100" i="4"/>
  <c r="AH101" i="4"/>
  <c r="AH102" i="4"/>
  <c r="AH103" i="4"/>
  <c r="AH104" i="4"/>
  <c r="AH105" i="4"/>
  <c r="AH106" i="4"/>
  <c r="AH107" i="4"/>
  <c r="AH108" i="4"/>
  <c r="AH109" i="4"/>
  <c r="AH110" i="4"/>
  <c r="AH111" i="4"/>
  <c r="AH112" i="4"/>
  <c r="AH113" i="4"/>
  <c r="AH114" i="4"/>
  <c r="AH115" i="4"/>
  <c r="AH116" i="4"/>
  <c r="AH117" i="4"/>
  <c r="AH118" i="4"/>
  <c r="AH119" i="4"/>
  <c r="AH120" i="4"/>
  <c r="AH121" i="4"/>
  <c r="AH122" i="4"/>
  <c r="AH123" i="4"/>
  <c r="AH124" i="4"/>
  <c r="AH125" i="4"/>
  <c r="AH126" i="4"/>
  <c r="AH127" i="4"/>
  <c r="AH128" i="4"/>
  <c r="AH129" i="4"/>
  <c r="AH130" i="4"/>
  <c r="AH131" i="4"/>
  <c r="AH132" i="4"/>
  <c r="AH133" i="4"/>
  <c r="AH134" i="4"/>
  <c r="AH135" i="4"/>
  <c r="AH136" i="4"/>
  <c r="AH137" i="4"/>
  <c r="AH138" i="4"/>
  <c r="AH139" i="4"/>
  <c r="AH140" i="4"/>
  <c r="AH141" i="4"/>
  <c r="AH142" i="4"/>
  <c r="AH143" i="4"/>
  <c r="AH144" i="4"/>
  <c r="AH145" i="4"/>
  <c r="AH146" i="4"/>
  <c r="AH147" i="4"/>
  <c r="AH148" i="4"/>
  <c r="AH149" i="4"/>
  <c r="AH150" i="4"/>
  <c r="AH151" i="4"/>
  <c r="AH152" i="4"/>
  <c r="AH153" i="4"/>
  <c r="AH154" i="4"/>
  <c r="AH155" i="4"/>
  <c r="AH156" i="4"/>
  <c r="AH157" i="4"/>
  <c r="AH158" i="4"/>
  <c r="AH159" i="4"/>
  <c r="AH160" i="4"/>
  <c r="AH161" i="4"/>
  <c r="AH162" i="4"/>
  <c r="AH163" i="4"/>
  <c r="AH164" i="4"/>
  <c r="AH165" i="4"/>
  <c r="AH166" i="4"/>
  <c r="AH167" i="4"/>
  <c r="AH168" i="4"/>
  <c r="AH169" i="4"/>
  <c r="AH170" i="4"/>
  <c r="AH171" i="4"/>
  <c r="AH172" i="4"/>
  <c r="AH173" i="4"/>
  <c r="AH174" i="4"/>
  <c r="AH175" i="4"/>
  <c r="AH176" i="4"/>
  <c r="AH177" i="4"/>
  <c r="AH178" i="4"/>
  <c r="AH179" i="4"/>
  <c r="AH180" i="4"/>
  <c r="AH181" i="4"/>
  <c r="AH182" i="4"/>
  <c r="AH183" i="4"/>
  <c r="AH184" i="4"/>
  <c r="AH185" i="4"/>
  <c r="AH186" i="4"/>
  <c r="AH187" i="4"/>
  <c r="AH188" i="4"/>
  <c r="AH189" i="4"/>
  <c r="AH190" i="4"/>
  <c r="AH191" i="4"/>
  <c r="AH192" i="4"/>
  <c r="AH193" i="4"/>
  <c r="AH194" i="4"/>
  <c r="AH195" i="4"/>
  <c r="AH196" i="4"/>
  <c r="AH197" i="4"/>
  <c r="AH198" i="4"/>
  <c r="AH199" i="4"/>
  <c r="AH200" i="4"/>
  <c r="C87" i="9"/>
  <c r="AD2" i="4"/>
  <c r="AD3" i="4"/>
  <c r="AD4" i="4"/>
  <c r="AD5" i="4"/>
  <c r="AD6" i="4"/>
  <c r="AD7" i="4"/>
  <c r="AD8" i="4"/>
  <c r="AD9" i="4"/>
  <c r="AD10" i="4"/>
  <c r="AD11" i="4"/>
  <c r="AD12" i="4"/>
  <c r="AD13" i="4"/>
  <c r="AD14" i="4"/>
  <c r="AD15" i="4"/>
  <c r="AD16" i="4"/>
  <c r="AD17" i="4"/>
  <c r="AD18" i="4"/>
  <c r="AD19" i="4"/>
  <c r="AD20" i="4"/>
  <c r="AD21" i="4"/>
  <c r="AD22" i="4"/>
  <c r="AD23" i="4"/>
  <c r="AD24" i="4"/>
  <c r="AD25"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65" i="4"/>
  <c r="AD66" i="4"/>
  <c r="AD67" i="4"/>
  <c r="AD68" i="4"/>
  <c r="AD69" i="4"/>
  <c r="AD70" i="4"/>
  <c r="AD71" i="4"/>
  <c r="AD72" i="4"/>
  <c r="AD73" i="4"/>
  <c r="AD74" i="4"/>
  <c r="AD75" i="4"/>
  <c r="AD76" i="4"/>
  <c r="AD77" i="4"/>
  <c r="AD78" i="4"/>
  <c r="AD79" i="4"/>
  <c r="AD80" i="4"/>
  <c r="AD81" i="4"/>
  <c r="AD82" i="4"/>
  <c r="AD83" i="4"/>
  <c r="AD84" i="4"/>
  <c r="AD85" i="4"/>
  <c r="AD86" i="4"/>
  <c r="AD87" i="4"/>
  <c r="AD88" i="4"/>
  <c r="AD89" i="4"/>
  <c r="AD90" i="4"/>
  <c r="AD91" i="4"/>
  <c r="AD92" i="4"/>
  <c r="AD93" i="4"/>
  <c r="AD94" i="4"/>
  <c r="AD95" i="4"/>
  <c r="AD96" i="4"/>
  <c r="AD97" i="4"/>
  <c r="AD98" i="4"/>
  <c r="AD99" i="4"/>
  <c r="AD100" i="4"/>
  <c r="AD101" i="4"/>
  <c r="AD102" i="4"/>
  <c r="AD103" i="4"/>
  <c r="AD104" i="4"/>
  <c r="AD105" i="4"/>
  <c r="AD106" i="4"/>
  <c r="AD107" i="4"/>
  <c r="AD108" i="4"/>
  <c r="AD109" i="4"/>
  <c r="AD110" i="4"/>
  <c r="AD111" i="4"/>
  <c r="AD112" i="4"/>
  <c r="AD113" i="4"/>
  <c r="AD114" i="4"/>
  <c r="AD115" i="4"/>
  <c r="AD116" i="4"/>
  <c r="AD117" i="4"/>
  <c r="AD118" i="4"/>
  <c r="AD119" i="4"/>
  <c r="AD120" i="4"/>
  <c r="AD121" i="4"/>
  <c r="AD122" i="4"/>
  <c r="AD123" i="4"/>
  <c r="AD124" i="4"/>
  <c r="AD125" i="4"/>
  <c r="AD126" i="4"/>
  <c r="AD127" i="4"/>
  <c r="AD128" i="4"/>
  <c r="AD129" i="4"/>
  <c r="AD130" i="4"/>
  <c r="AD131" i="4"/>
  <c r="AD132" i="4"/>
  <c r="AD133" i="4"/>
  <c r="AD134" i="4"/>
  <c r="AD135" i="4"/>
  <c r="AD136" i="4"/>
  <c r="AD137" i="4"/>
  <c r="AD138" i="4"/>
  <c r="AD139" i="4"/>
  <c r="AD140" i="4"/>
  <c r="AD141" i="4"/>
  <c r="AD142" i="4"/>
  <c r="AD143" i="4"/>
  <c r="AD144" i="4"/>
  <c r="AD145" i="4"/>
  <c r="AD146" i="4"/>
  <c r="AD147" i="4"/>
  <c r="AD148" i="4"/>
  <c r="AD149" i="4"/>
  <c r="AD150" i="4"/>
  <c r="AD151" i="4"/>
  <c r="AD152" i="4"/>
  <c r="AD153" i="4"/>
  <c r="AD154" i="4"/>
  <c r="AD155" i="4"/>
  <c r="AD156" i="4"/>
  <c r="AD157" i="4"/>
  <c r="AD158" i="4"/>
  <c r="AD159" i="4"/>
  <c r="AD160" i="4"/>
  <c r="AD161" i="4"/>
  <c r="AD162" i="4"/>
  <c r="AD163" i="4"/>
  <c r="AD164" i="4"/>
  <c r="AD165" i="4"/>
  <c r="AD166" i="4"/>
  <c r="AD167" i="4"/>
  <c r="AD168" i="4"/>
  <c r="AD169" i="4"/>
  <c r="AD170" i="4"/>
  <c r="AD171" i="4"/>
  <c r="AD172" i="4"/>
  <c r="AD173" i="4"/>
  <c r="AD174" i="4"/>
  <c r="AD175" i="4"/>
  <c r="AD176" i="4"/>
  <c r="AD177" i="4"/>
  <c r="AD178" i="4"/>
  <c r="AD179" i="4"/>
  <c r="AD180" i="4"/>
  <c r="AD181" i="4"/>
  <c r="AD182" i="4"/>
  <c r="AD183" i="4"/>
  <c r="AD184" i="4"/>
  <c r="AD185" i="4"/>
  <c r="AD186" i="4"/>
  <c r="AD187" i="4"/>
  <c r="AD188" i="4"/>
  <c r="AD189" i="4"/>
  <c r="AD190" i="4"/>
  <c r="AD191" i="4"/>
  <c r="AD192" i="4"/>
  <c r="AD193" i="4"/>
  <c r="AD194" i="4"/>
  <c r="AD195" i="4"/>
  <c r="AD196" i="4"/>
  <c r="AD197" i="4"/>
  <c r="AD198" i="4"/>
  <c r="AD199" i="4"/>
  <c r="AD200" i="4"/>
  <c r="B88" i="9"/>
  <c r="AI2" i="4"/>
  <c r="AI3" i="4"/>
  <c r="AI4" i="4"/>
  <c r="AI5" i="4"/>
  <c r="AI6" i="4"/>
  <c r="AI7" i="4"/>
  <c r="AI8" i="4"/>
  <c r="AI9" i="4"/>
  <c r="AI10" i="4"/>
  <c r="AI11" i="4"/>
  <c r="AI12" i="4"/>
  <c r="AI13" i="4"/>
  <c r="AI14" i="4"/>
  <c r="AI15" i="4"/>
  <c r="AI16" i="4"/>
  <c r="AI17" i="4"/>
  <c r="AI18" i="4"/>
  <c r="AI19" i="4"/>
  <c r="AI20" i="4"/>
  <c r="AI21" i="4"/>
  <c r="AI22" i="4"/>
  <c r="AI23" i="4"/>
  <c r="AI24" i="4"/>
  <c r="AI25" i="4"/>
  <c r="AI26" i="4"/>
  <c r="AI27" i="4"/>
  <c r="AI28" i="4"/>
  <c r="AI29" i="4"/>
  <c r="AI30" i="4"/>
  <c r="AI31" i="4"/>
  <c r="AI32" i="4"/>
  <c r="AI33" i="4"/>
  <c r="AI34" i="4"/>
  <c r="AI35" i="4"/>
  <c r="AI36" i="4"/>
  <c r="AI37" i="4"/>
  <c r="AI38" i="4"/>
  <c r="AI39" i="4"/>
  <c r="AI40" i="4"/>
  <c r="AI41" i="4"/>
  <c r="AI42" i="4"/>
  <c r="AI43" i="4"/>
  <c r="AI44" i="4"/>
  <c r="AI45" i="4"/>
  <c r="AI46" i="4"/>
  <c r="AI47" i="4"/>
  <c r="AI48" i="4"/>
  <c r="AI49" i="4"/>
  <c r="AI50" i="4"/>
  <c r="AI51" i="4"/>
  <c r="AI52" i="4"/>
  <c r="AI53" i="4"/>
  <c r="AI54" i="4"/>
  <c r="AI55" i="4"/>
  <c r="AI56" i="4"/>
  <c r="AI57" i="4"/>
  <c r="AI58" i="4"/>
  <c r="AI59" i="4"/>
  <c r="AI60" i="4"/>
  <c r="AI61" i="4"/>
  <c r="AI62" i="4"/>
  <c r="AI63" i="4"/>
  <c r="AI64" i="4"/>
  <c r="AI65" i="4"/>
  <c r="AI66" i="4"/>
  <c r="AI67" i="4"/>
  <c r="AI68" i="4"/>
  <c r="AI69" i="4"/>
  <c r="AI70" i="4"/>
  <c r="AI71" i="4"/>
  <c r="AI72" i="4"/>
  <c r="AI73" i="4"/>
  <c r="AI74" i="4"/>
  <c r="AI75" i="4"/>
  <c r="AI76" i="4"/>
  <c r="AI77" i="4"/>
  <c r="AI78" i="4"/>
  <c r="AI79" i="4"/>
  <c r="AI80" i="4"/>
  <c r="AI81" i="4"/>
  <c r="AI82" i="4"/>
  <c r="AI83" i="4"/>
  <c r="AI84" i="4"/>
  <c r="AI85" i="4"/>
  <c r="AI86" i="4"/>
  <c r="AI87" i="4"/>
  <c r="AI88" i="4"/>
  <c r="AI89" i="4"/>
  <c r="AI90" i="4"/>
  <c r="AI91" i="4"/>
  <c r="AI92" i="4"/>
  <c r="AI93" i="4"/>
  <c r="AI94" i="4"/>
  <c r="AI95" i="4"/>
  <c r="AI96" i="4"/>
  <c r="AI97" i="4"/>
  <c r="AI98" i="4"/>
  <c r="AI99" i="4"/>
  <c r="AI100" i="4"/>
  <c r="AI101" i="4"/>
  <c r="AI102" i="4"/>
  <c r="AI103" i="4"/>
  <c r="AI104" i="4"/>
  <c r="AI105" i="4"/>
  <c r="AI106" i="4"/>
  <c r="AI107" i="4"/>
  <c r="AI108" i="4"/>
  <c r="AI109" i="4"/>
  <c r="AI110" i="4"/>
  <c r="AI111" i="4"/>
  <c r="AI112" i="4"/>
  <c r="AI113" i="4"/>
  <c r="AI114" i="4"/>
  <c r="AI115" i="4"/>
  <c r="AI116" i="4"/>
  <c r="AI117" i="4"/>
  <c r="AI118" i="4"/>
  <c r="AI119" i="4"/>
  <c r="AI120" i="4"/>
  <c r="AI121" i="4"/>
  <c r="AI122" i="4"/>
  <c r="AI123" i="4"/>
  <c r="AI124" i="4"/>
  <c r="AI125" i="4"/>
  <c r="AI126" i="4"/>
  <c r="AI127" i="4"/>
  <c r="AI128" i="4"/>
  <c r="AI129" i="4"/>
  <c r="AI130" i="4"/>
  <c r="AI131" i="4"/>
  <c r="AI132" i="4"/>
  <c r="AI133" i="4"/>
  <c r="AI134" i="4"/>
  <c r="AI135" i="4"/>
  <c r="AI136" i="4"/>
  <c r="AI137" i="4"/>
  <c r="AI138" i="4"/>
  <c r="AI139" i="4"/>
  <c r="AI140" i="4"/>
  <c r="AI141" i="4"/>
  <c r="AI142" i="4"/>
  <c r="AI143" i="4"/>
  <c r="AI144" i="4"/>
  <c r="AI145" i="4"/>
  <c r="AI146" i="4"/>
  <c r="AI147" i="4"/>
  <c r="AI148" i="4"/>
  <c r="AI149" i="4"/>
  <c r="AI150" i="4"/>
  <c r="AI151" i="4"/>
  <c r="AI152" i="4"/>
  <c r="AI153" i="4"/>
  <c r="AI154" i="4"/>
  <c r="AI155" i="4"/>
  <c r="AI156" i="4"/>
  <c r="AI157" i="4"/>
  <c r="AI158" i="4"/>
  <c r="AI159" i="4"/>
  <c r="AI160" i="4"/>
  <c r="AI161" i="4"/>
  <c r="AI162" i="4"/>
  <c r="AI163" i="4"/>
  <c r="AI164" i="4"/>
  <c r="AI165" i="4"/>
  <c r="AI166" i="4"/>
  <c r="AI167" i="4"/>
  <c r="AI168" i="4"/>
  <c r="AI169" i="4"/>
  <c r="AI170" i="4"/>
  <c r="AI171" i="4"/>
  <c r="AI172" i="4"/>
  <c r="AI173" i="4"/>
  <c r="AI174" i="4"/>
  <c r="AI175" i="4"/>
  <c r="AI176" i="4"/>
  <c r="AI177" i="4"/>
  <c r="AI178" i="4"/>
  <c r="AI179" i="4"/>
  <c r="AI180" i="4"/>
  <c r="AI181" i="4"/>
  <c r="AI182" i="4"/>
  <c r="AI183" i="4"/>
  <c r="AI184" i="4"/>
  <c r="AI185" i="4"/>
  <c r="AI186" i="4"/>
  <c r="AI187" i="4"/>
  <c r="AI188" i="4"/>
  <c r="AI189" i="4"/>
  <c r="AI190" i="4"/>
  <c r="AI191" i="4"/>
  <c r="AI192" i="4"/>
  <c r="AI193" i="4"/>
  <c r="AI194" i="4"/>
  <c r="AI195" i="4"/>
  <c r="AI196" i="4"/>
  <c r="AI197" i="4"/>
  <c r="AI198" i="4"/>
  <c r="AI199" i="4"/>
  <c r="AI200" i="4"/>
  <c r="C88" i="9"/>
  <c r="AE2" i="4"/>
  <c r="AE3" i="4"/>
  <c r="AE4" i="4"/>
  <c r="AE5" i="4"/>
  <c r="AE6" i="4"/>
  <c r="AE7" i="4"/>
  <c r="AE8" i="4"/>
  <c r="AE9" i="4"/>
  <c r="AE10" i="4"/>
  <c r="AE11" i="4"/>
  <c r="AE12" i="4"/>
  <c r="AE13" i="4"/>
  <c r="AE14" i="4"/>
  <c r="AE15" i="4"/>
  <c r="AE16" i="4"/>
  <c r="AE17" i="4"/>
  <c r="AE18" i="4"/>
  <c r="AE19" i="4"/>
  <c r="AE20" i="4"/>
  <c r="AE21" i="4"/>
  <c r="AE22" i="4"/>
  <c r="AE23" i="4"/>
  <c r="AE24" i="4"/>
  <c r="AE25" i="4"/>
  <c r="AE26" i="4"/>
  <c r="AE27" i="4"/>
  <c r="AE28" i="4"/>
  <c r="AE29" i="4"/>
  <c r="AE30" i="4"/>
  <c r="AE31" i="4"/>
  <c r="AE32" i="4"/>
  <c r="AE33" i="4"/>
  <c r="AE34" i="4"/>
  <c r="AE35" i="4"/>
  <c r="AE36" i="4"/>
  <c r="AE37" i="4"/>
  <c r="AE38" i="4"/>
  <c r="AE39" i="4"/>
  <c r="AE40" i="4"/>
  <c r="AE41" i="4"/>
  <c r="AE42" i="4"/>
  <c r="AE43" i="4"/>
  <c r="AE44" i="4"/>
  <c r="AE45" i="4"/>
  <c r="AE46" i="4"/>
  <c r="AE47" i="4"/>
  <c r="AE48" i="4"/>
  <c r="AE49" i="4"/>
  <c r="AE50" i="4"/>
  <c r="AE51" i="4"/>
  <c r="AE52" i="4"/>
  <c r="AE53" i="4"/>
  <c r="AE54" i="4"/>
  <c r="AE55" i="4"/>
  <c r="AE56" i="4"/>
  <c r="AE57" i="4"/>
  <c r="AE58" i="4"/>
  <c r="AE59" i="4"/>
  <c r="AE60" i="4"/>
  <c r="AE61" i="4"/>
  <c r="AE62" i="4"/>
  <c r="AE63" i="4"/>
  <c r="AE64" i="4"/>
  <c r="AE65" i="4"/>
  <c r="AE66" i="4"/>
  <c r="AE67" i="4"/>
  <c r="AE68" i="4"/>
  <c r="AE69" i="4"/>
  <c r="AE70" i="4"/>
  <c r="AE71" i="4"/>
  <c r="AE72" i="4"/>
  <c r="AE73" i="4"/>
  <c r="AE74" i="4"/>
  <c r="AE75" i="4"/>
  <c r="AE76" i="4"/>
  <c r="AE77" i="4"/>
  <c r="AE78" i="4"/>
  <c r="AE79" i="4"/>
  <c r="AE80" i="4"/>
  <c r="AE81" i="4"/>
  <c r="AE82" i="4"/>
  <c r="AE83" i="4"/>
  <c r="AE84" i="4"/>
  <c r="AE85" i="4"/>
  <c r="AE86" i="4"/>
  <c r="AE87" i="4"/>
  <c r="AE88" i="4"/>
  <c r="AE89" i="4"/>
  <c r="AE90" i="4"/>
  <c r="AE91" i="4"/>
  <c r="AE92" i="4"/>
  <c r="AE93" i="4"/>
  <c r="AE94" i="4"/>
  <c r="AE95" i="4"/>
  <c r="AE96" i="4"/>
  <c r="AE97" i="4"/>
  <c r="AE98" i="4"/>
  <c r="AE99" i="4"/>
  <c r="AE100" i="4"/>
  <c r="AE101" i="4"/>
  <c r="AE102" i="4"/>
  <c r="AE103" i="4"/>
  <c r="AE104" i="4"/>
  <c r="AE105" i="4"/>
  <c r="AE106" i="4"/>
  <c r="AE107" i="4"/>
  <c r="AE108" i="4"/>
  <c r="AE109" i="4"/>
  <c r="AE110" i="4"/>
  <c r="AE111" i="4"/>
  <c r="AE112" i="4"/>
  <c r="AE113" i="4"/>
  <c r="AE114" i="4"/>
  <c r="AE115" i="4"/>
  <c r="AE116" i="4"/>
  <c r="AE117" i="4"/>
  <c r="AE118" i="4"/>
  <c r="AE119" i="4"/>
  <c r="AE120" i="4"/>
  <c r="AE121" i="4"/>
  <c r="AE122" i="4"/>
  <c r="AE123" i="4"/>
  <c r="AE124" i="4"/>
  <c r="AE125" i="4"/>
  <c r="AE126" i="4"/>
  <c r="AE127" i="4"/>
  <c r="AE128" i="4"/>
  <c r="AE129" i="4"/>
  <c r="AE130" i="4"/>
  <c r="AE131" i="4"/>
  <c r="AE132" i="4"/>
  <c r="AE133" i="4"/>
  <c r="AE134" i="4"/>
  <c r="AE135" i="4"/>
  <c r="AE136" i="4"/>
  <c r="AE137" i="4"/>
  <c r="AE138" i="4"/>
  <c r="AE139" i="4"/>
  <c r="AE140" i="4"/>
  <c r="AE141" i="4"/>
  <c r="AE142" i="4"/>
  <c r="AE143" i="4"/>
  <c r="AE144" i="4"/>
  <c r="AE145" i="4"/>
  <c r="AE146" i="4"/>
  <c r="AE147" i="4"/>
  <c r="AE148" i="4"/>
  <c r="AE149" i="4"/>
  <c r="AE150" i="4"/>
  <c r="AE151" i="4"/>
  <c r="AE152" i="4"/>
  <c r="AE153" i="4"/>
  <c r="AE154" i="4"/>
  <c r="AE155" i="4"/>
  <c r="AE156" i="4"/>
  <c r="AE157" i="4"/>
  <c r="AE158" i="4"/>
  <c r="AE159" i="4"/>
  <c r="AE160" i="4"/>
  <c r="AE161" i="4"/>
  <c r="AE162" i="4"/>
  <c r="AE163" i="4"/>
  <c r="AE164" i="4"/>
  <c r="AE165" i="4"/>
  <c r="AE166" i="4"/>
  <c r="AE167" i="4"/>
  <c r="AE168" i="4"/>
  <c r="AE169" i="4"/>
  <c r="AE170" i="4"/>
  <c r="AE171" i="4"/>
  <c r="AE172" i="4"/>
  <c r="AE173" i="4"/>
  <c r="AE174" i="4"/>
  <c r="AE175" i="4"/>
  <c r="AE176" i="4"/>
  <c r="AE177" i="4"/>
  <c r="AE178" i="4"/>
  <c r="AE179" i="4"/>
  <c r="AE180" i="4"/>
  <c r="AE181" i="4"/>
  <c r="AE182" i="4"/>
  <c r="AE183" i="4"/>
  <c r="AE184" i="4"/>
  <c r="AE185" i="4"/>
  <c r="AE186" i="4"/>
  <c r="AE187" i="4"/>
  <c r="AE188" i="4"/>
  <c r="AE189" i="4"/>
  <c r="AE190" i="4"/>
  <c r="AE191" i="4"/>
  <c r="AE192" i="4"/>
  <c r="AE193" i="4"/>
  <c r="AE194" i="4"/>
  <c r="AE195" i="4"/>
  <c r="AE196" i="4"/>
  <c r="AE197" i="4"/>
  <c r="AE198" i="4"/>
  <c r="AE199" i="4"/>
  <c r="AE200" i="4"/>
  <c r="B89" i="9"/>
  <c r="AJ2" i="4"/>
  <c r="AJ3" i="4"/>
  <c r="AJ4" i="4"/>
  <c r="AJ5" i="4"/>
  <c r="AJ6" i="4"/>
  <c r="AJ7" i="4"/>
  <c r="AJ8" i="4"/>
  <c r="AJ9" i="4"/>
  <c r="AJ10" i="4"/>
  <c r="AJ11" i="4"/>
  <c r="AJ12" i="4"/>
  <c r="AJ13" i="4"/>
  <c r="AJ14" i="4"/>
  <c r="AJ15" i="4"/>
  <c r="AJ16" i="4"/>
  <c r="AJ17" i="4"/>
  <c r="AJ18" i="4"/>
  <c r="AJ19" i="4"/>
  <c r="AJ20" i="4"/>
  <c r="AJ21" i="4"/>
  <c r="AJ22" i="4"/>
  <c r="AJ23" i="4"/>
  <c r="AJ24" i="4"/>
  <c r="AJ25" i="4"/>
  <c r="AJ26" i="4"/>
  <c r="AJ27" i="4"/>
  <c r="AJ28" i="4"/>
  <c r="AJ29" i="4"/>
  <c r="AJ30" i="4"/>
  <c r="AJ31" i="4"/>
  <c r="AJ32" i="4"/>
  <c r="AJ33" i="4"/>
  <c r="AJ34" i="4"/>
  <c r="AJ35" i="4"/>
  <c r="AJ36" i="4"/>
  <c r="AJ37" i="4"/>
  <c r="AJ38" i="4"/>
  <c r="AJ39" i="4"/>
  <c r="AJ40" i="4"/>
  <c r="AJ41" i="4"/>
  <c r="AJ42" i="4"/>
  <c r="AJ43" i="4"/>
  <c r="AJ44" i="4"/>
  <c r="AJ45" i="4"/>
  <c r="AJ46" i="4"/>
  <c r="AJ47" i="4"/>
  <c r="AJ48" i="4"/>
  <c r="AJ49" i="4"/>
  <c r="AJ50" i="4"/>
  <c r="AJ51" i="4"/>
  <c r="AJ52" i="4"/>
  <c r="AJ53" i="4"/>
  <c r="AJ54" i="4"/>
  <c r="AJ55" i="4"/>
  <c r="AJ56" i="4"/>
  <c r="AJ57" i="4"/>
  <c r="AJ58" i="4"/>
  <c r="AJ59" i="4"/>
  <c r="AJ60" i="4"/>
  <c r="AJ61" i="4"/>
  <c r="AJ62" i="4"/>
  <c r="AJ63" i="4"/>
  <c r="AJ64" i="4"/>
  <c r="AJ65" i="4"/>
  <c r="AJ66" i="4"/>
  <c r="AJ67" i="4"/>
  <c r="AJ68" i="4"/>
  <c r="AJ69" i="4"/>
  <c r="AJ70" i="4"/>
  <c r="AJ71" i="4"/>
  <c r="AJ72" i="4"/>
  <c r="AJ73" i="4"/>
  <c r="AJ74" i="4"/>
  <c r="AJ75" i="4"/>
  <c r="AJ76" i="4"/>
  <c r="AJ77" i="4"/>
  <c r="AJ78" i="4"/>
  <c r="AJ79" i="4"/>
  <c r="AJ80" i="4"/>
  <c r="AJ81" i="4"/>
  <c r="AJ82" i="4"/>
  <c r="AJ83" i="4"/>
  <c r="AJ84" i="4"/>
  <c r="AJ85" i="4"/>
  <c r="AJ86" i="4"/>
  <c r="AJ87" i="4"/>
  <c r="AJ88" i="4"/>
  <c r="AJ89" i="4"/>
  <c r="AJ90" i="4"/>
  <c r="AJ91" i="4"/>
  <c r="AJ92" i="4"/>
  <c r="AJ93" i="4"/>
  <c r="AJ94" i="4"/>
  <c r="AJ95" i="4"/>
  <c r="AJ96" i="4"/>
  <c r="AJ97" i="4"/>
  <c r="AJ98" i="4"/>
  <c r="AJ99" i="4"/>
  <c r="AJ100" i="4"/>
  <c r="AJ101" i="4"/>
  <c r="AJ102" i="4"/>
  <c r="AJ103" i="4"/>
  <c r="AJ104" i="4"/>
  <c r="AJ105" i="4"/>
  <c r="AJ106" i="4"/>
  <c r="AJ107" i="4"/>
  <c r="AJ108" i="4"/>
  <c r="AJ109" i="4"/>
  <c r="AJ110" i="4"/>
  <c r="AJ111" i="4"/>
  <c r="AJ112" i="4"/>
  <c r="AJ113" i="4"/>
  <c r="AJ114" i="4"/>
  <c r="AJ115" i="4"/>
  <c r="AJ116" i="4"/>
  <c r="AJ117" i="4"/>
  <c r="AJ118" i="4"/>
  <c r="AJ119" i="4"/>
  <c r="AJ120" i="4"/>
  <c r="AJ121" i="4"/>
  <c r="AJ122" i="4"/>
  <c r="AJ123" i="4"/>
  <c r="AJ124" i="4"/>
  <c r="AJ125" i="4"/>
  <c r="AJ126" i="4"/>
  <c r="AJ127" i="4"/>
  <c r="AJ128" i="4"/>
  <c r="AJ129" i="4"/>
  <c r="AJ130" i="4"/>
  <c r="AJ131" i="4"/>
  <c r="AJ132" i="4"/>
  <c r="AJ133" i="4"/>
  <c r="AJ134" i="4"/>
  <c r="AJ135" i="4"/>
  <c r="AJ136" i="4"/>
  <c r="AJ137" i="4"/>
  <c r="AJ138" i="4"/>
  <c r="AJ139" i="4"/>
  <c r="AJ140" i="4"/>
  <c r="AJ141" i="4"/>
  <c r="AJ142" i="4"/>
  <c r="AJ143" i="4"/>
  <c r="AJ144" i="4"/>
  <c r="AJ145" i="4"/>
  <c r="AJ146" i="4"/>
  <c r="AJ147" i="4"/>
  <c r="AJ148" i="4"/>
  <c r="AJ149" i="4"/>
  <c r="AJ150" i="4"/>
  <c r="AJ151" i="4"/>
  <c r="AJ152" i="4"/>
  <c r="AJ153" i="4"/>
  <c r="AJ154" i="4"/>
  <c r="AJ155" i="4"/>
  <c r="AJ156" i="4"/>
  <c r="AJ157" i="4"/>
  <c r="AJ158" i="4"/>
  <c r="AJ159" i="4"/>
  <c r="AJ160" i="4"/>
  <c r="AJ161" i="4"/>
  <c r="AJ162" i="4"/>
  <c r="AJ163" i="4"/>
  <c r="AJ164" i="4"/>
  <c r="AJ165" i="4"/>
  <c r="AJ166" i="4"/>
  <c r="AJ167" i="4"/>
  <c r="AJ168" i="4"/>
  <c r="AJ169" i="4"/>
  <c r="AJ170" i="4"/>
  <c r="AJ171" i="4"/>
  <c r="AJ172" i="4"/>
  <c r="AJ173" i="4"/>
  <c r="AJ174" i="4"/>
  <c r="AJ175" i="4"/>
  <c r="AJ176" i="4"/>
  <c r="AJ177" i="4"/>
  <c r="AJ178" i="4"/>
  <c r="AJ179" i="4"/>
  <c r="AJ180" i="4"/>
  <c r="AJ181" i="4"/>
  <c r="AJ182" i="4"/>
  <c r="AJ183" i="4"/>
  <c r="AJ184" i="4"/>
  <c r="AJ185" i="4"/>
  <c r="AJ186" i="4"/>
  <c r="AJ187" i="4"/>
  <c r="AJ188" i="4"/>
  <c r="AJ189" i="4"/>
  <c r="AJ190" i="4"/>
  <c r="AJ191" i="4"/>
  <c r="AJ192" i="4"/>
  <c r="AJ193" i="4"/>
  <c r="AJ194" i="4"/>
  <c r="AJ195" i="4"/>
  <c r="AJ196" i="4"/>
  <c r="AJ197" i="4"/>
  <c r="AJ198" i="4"/>
  <c r="AJ199" i="4"/>
  <c r="AJ200" i="4"/>
  <c r="C89" i="9"/>
  <c r="AK2" i="4"/>
  <c r="AK3" i="4"/>
  <c r="AK4" i="4"/>
  <c r="AK5" i="4"/>
  <c r="AK6" i="4"/>
  <c r="AK7" i="4"/>
  <c r="AK8" i="4"/>
  <c r="AK9" i="4"/>
  <c r="AK10" i="4"/>
  <c r="AK11" i="4"/>
  <c r="AK12" i="4"/>
  <c r="AK13" i="4"/>
  <c r="AK14" i="4"/>
  <c r="AK15" i="4"/>
  <c r="AK16" i="4"/>
  <c r="AK17" i="4"/>
  <c r="AK18" i="4"/>
  <c r="AK19" i="4"/>
  <c r="AK20" i="4"/>
  <c r="AK21" i="4"/>
  <c r="AK22" i="4"/>
  <c r="AK23" i="4"/>
  <c r="AK24" i="4"/>
  <c r="AK25" i="4"/>
  <c r="AK26" i="4"/>
  <c r="AK27" i="4"/>
  <c r="AK28" i="4"/>
  <c r="AK29" i="4"/>
  <c r="AK30" i="4"/>
  <c r="AK31" i="4"/>
  <c r="AK32" i="4"/>
  <c r="AK33" i="4"/>
  <c r="AK34" i="4"/>
  <c r="AK35" i="4"/>
  <c r="AK36" i="4"/>
  <c r="AK37" i="4"/>
  <c r="AK38" i="4"/>
  <c r="AK39" i="4"/>
  <c r="AK40" i="4"/>
  <c r="AK41" i="4"/>
  <c r="AK42" i="4"/>
  <c r="AK43" i="4"/>
  <c r="AK44" i="4"/>
  <c r="AK45" i="4"/>
  <c r="AK46" i="4"/>
  <c r="AK47" i="4"/>
  <c r="AK48" i="4"/>
  <c r="AK49" i="4"/>
  <c r="AK50" i="4"/>
  <c r="AK51" i="4"/>
  <c r="AK52" i="4"/>
  <c r="AK53" i="4"/>
  <c r="AK54" i="4"/>
  <c r="AK55" i="4"/>
  <c r="AK56" i="4"/>
  <c r="AK57" i="4"/>
  <c r="AK58" i="4"/>
  <c r="AK59" i="4"/>
  <c r="AK60" i="4"/>
  <c r="AK61" i="4"/>
  <c r="AK62" i="4"/>
  <c r="AK63" i="4"/>
  <c r="AK64" i="4"/>
  <c r="AK65" i="4"/>
  <c r="AK66" i="4"/>
  <c r="AK67" i="4"/>
  <c r="AK68" i="4"/>
  <c r="AK69" i="4"/>
  <c r="AK70" i="4"/>
  <c r="AK71" i="4"/>
  <c r="AK72" i="4"/>
  <c r="AK73" i="4"/>
  <c r="AK74" i="4"/>
  <c r="AK75" i="4"/>
  <c r="AK76" i="4"/>
  <c r="AK77" i="4"/>
  <c r="AK78" i="4"/>
  <c r="AK79" i="4"/>
  <c r="AK80" i="4"/>
  <c r="AK81" i="4"/>
  <c r="AK82" i="4"/>
  <c r="AK83" i="4"/>
  <c r="AK84" i="4"/>
  <c r="AK85" i="4"/>
  <c r="AK86" i="4"/>
  <c r="AK87" i="4"/>
  <c r="AK88" i="4"/>
  <c r="AK89" i="4"/>
  <c r="AK90" i="4"/>
  <c r="AK91" i="4"/>
  <c r="AK92" i="4"/>
  <c r="AK93" i="4"/>
  <c r="AK94" i="4"/>
  <c r="AK95" i="4"/>
  <c r="AK96" i="4"/>
  <c r="AK97" i="4"/>
  <c r="AK98" i="4"/>
  <c r="AK99" i="4"/>
  <c r="AK100" i="4"/>
  <c r="AK101" i="4"/>
  <c r="AK102" i="4"/>
  <c r="AK103" i="4"/>
  <c r="AK104" i="4"/>
  <c r="AK105" i="4"/>
  <c r="AK106" i="4"/>
  <c r="AK107" i="4"/>
  <c r="AK108" i="4"/>
  <c r="AK109" i="4"/>
  <c r="AK110" i="4"/>
  <c r="AK111" i="4"/>
  <c r="AK112" i="4"/>
  <c r="AK113" i="4"/>
  <c r="AK114" i="4"/>
  <c r="AK115" i="4"/>
  <c r="AK116" i="4"/>
  <c r="AK117" i="4"/>
  <c r="AK118" i="4"/>
  <c r="AK119" i="4"/>
  <c r="AK120" i="4"/>
  <c r="AK121" i="4"/>
  <c r="AK122" i="4"/>
  <c r="AK123" i="4"/>
  <c r="AK124" i="4"/>
  <c r="AK125" i="4"/>
  <c r="AK126" i="4"/>
  <c r="AK127" i="4"/>
  <c r="AK128" i="4"/>
  <c r="AK129" i="4"/>
  <c r="AK130" i="4"/>
  <c r="AK131" i="4"/>
  <c r="AK132" i="4"/>
  <c r="AK133" i="4"/>
  <c r="AK134" i="4"/>
  <c r="AK135" i="4"/>
  <c r="AK136" i="4"/>
  <c r="AK137" i="4"/>
  <c r="AK138" i="4"/>
  <c r="AK139" i="4"/>
  <c r="AK140" i="4"/>
  <c r="AK141" i="4"/>
  <c r="AK142" i="4"/>
  <c r="AK143" i="4"/>
  <c r="AK144" i="4"/>
  <c r="AK145" i="4"/>
  <c r="AK146" i="4"/>
  <c r="AK147" i="4"/>
  <c r="AK148" i="4"/>
  <c r="AK149" i="4"/>
  <c r="AK150" i="4"/>
  <c r="AK151" i="4"/>
  <c r="AK152" i="4"/>
  <c r="AK153" i="4"/>
  <c r="AK154" i="4"/>
  <c r="AK155" i="4"/>
  <c r="AK156" i="4"/>
  <c r="AK157" i="4"/>
  <c r="AK158" i="4"/>
  <c r="AK159" i="4"/>
  <c r="AK160" i="4"/>
  <c r="AK161" i="4"/>
  <c r="AK162" i="4"/>
  <c r="AK163" i="4"/>
  <c r="AK164" i="4"/>
  <c r="AK165" i="4"/>
  <c r="AK166" i="4"/>
  <c r="AK167" i="4"/>
  <c r="AK168" i="4"/>
  <c r="AK169" i="4"/>
  <c r="AK170" i="4"/>
  <c r="AK171" i="4"/>
  <c r="AK172" i="4"/>
  <c r="AK173" i="4"/>
  <c r="AK174" i="4"/>
  <c r="AK175" i="4"/>
  <c r="AK176" i="4"/>
  <c r="AK177" i="4"/>
  <c r="AK178" i="4"/>
  <c r="AK179" i="4"/>
  <c r="AK180" i="4"/>
  <c r="AK181" i="4"/>
  <c r="AK182" i="4"/>
  <c r="AK183" i="4"/>
  <c r="AK184" i="4"/>
  <c r="AK185" i="4"/>
  <c r="AK186" i="4"/>
  <c r="AK187" i="4"/>
  <c r="AK188" i="4"/>
  <c r="AK189" i="4"/>
  <c r="AK190" i="4"/>
  <c r="AK191" i="4"/>
  <c r="AK192" i="4"/>
  <c r="AK193" i="4"/>
  <c r="AK194" i="4"/>
  <c r="AK195" i="4"/>
  <c r="AK196" i="4"/>
  <c r="AK197" i="4"/>
  <c r="AK198" i="4"/>
  <c r="AK199" i="4"/>
  <c r="AK200" i="4"/>
  <c r="B91" i="9"/>
  <c r="AR2" i="4"/>
  <c r="AR3" i="4"/>
  <c r="AR4" i="4"/>
  <c r="AR5" i="4"/>
  <c r="AR6" i="4"/>
  <c r="AR7" i="4"/>
  <c r="AR8" i="4"/>
  <c r="AR9" i="4"/>
  <c r="AR10" i="4"/>
  <c r="AR11" i="4"/>
  <c r="AR12" i="4"/>
  <c r="AR13" i="4"/>
  <c r="AR14" i="4"/>
  <c r="AR15" i="4"/>
  <c r="AR16" i="4"/>
  <c r="AR17" i="4"/>
  <c r="AR18" i="4"/>
  <c r="AR19" i="4"/>
  <c r="AR20" i="4"/>
  <c r="AR21" i="4"/>
  <c r="AR22" i="4"/>
  <c r="AR23" i="4"/>
  <c r="AR24" i="4"/>
  <c r="AR25" i="4"/>
  <c r="AR26" i="4"/>
  <c r="AR27" i="4"/>
  <c r="AR28" i="4"/>
  <c r="AR29" i="4"/>
  <c r="AR30" i="4"/>
  <c r="AR31" i="4"/>
  <c r="AR32" i="4"/>
  <c r="AR33" i="4"/>
  <c r="AR34" i="4"/>
  <c r="AR35" i="4"/>
  <c r="AR36" i="4"/>
  <c r="AR37" i="4"/>
  <c r="AR38" i="4"/>
  <c r="AR39" i="4"/>
  <c r="AR40" i="4"/>
  <c r="AR41" i="4"/>
  <c r="AR42" i="4"/>
  <c r="AR43" i="4"/>
  <c r="AR44" i="4"/>
  <c r="AR45" i="4"/>
  <c r="AR46" i="4"/>
  <c r="AR47" i="4"/>
  <c r="AR48" i="4"/>
  <c r="AR49" i="4"/>
  <c r="AR50" i="4"/>
  <c r="AR51" i="4"/>
  <c r="AR52" i="4"/>
  <c r="AR53" i="4"/>
  <c r="AR54" i="4"/>
  <c r="AR55" i="4"/>
  <c r="AR56" i="4"/>
  <c r="AR57" i="4"/>
  <c r="AR58" i="4"/>
  <c r="AR59" i="4"/>
  <c r="AR60" i="4"/>
  <c r="AR61" i="4"/>
  <c r="AR62" i="4"/>
  <c r="AR63" i="4"/>
  <c r="AR64" i="4"/>
  <c r="AR65" i="4"/>
  <c r="AR66" i="4"/>
  <c r="AR67" i="4"/>
  <c r="AR68" i="4"/>
  <c r="AR69" i="4"/>
  <c r="AR70" i="4"/>
  <c r="AR71" i="4"/>
  <c r="AR72" i="4"/>
  <c r="AR73" i="4"/>
  <c r="AR74" i="4"/>
  <c r="AR75" i="4"/>
  <c r="AR76" i="4"/>
  <c r="AR77" i="4"/>
  <c r="AR78" i="4"/>
  <c r="AR79" i="4"/>
  <c r="AR80" i="4"/>
  <c r="AR81" i="4"/>
  <c r="AR82" i="4"/>
  <c r="AR83" i="4"/>
  <c r="AR84" i="4"/>
  <c r="AR85" i="4"/>
  <c r="AR86" i="4"/>
  <c r="AR87" i="4"/>
  <c r="AR88" i="4"/>
  <c r="AR89" i="4"/>
  <c r="AR90" i="4"/>
  <c r="AR91" i="4"/>
  <c r="AR92" i="4"/>
  <c r="AR93" i="4"/>
  <c r="AR94" i="4"/>
  <c r="AR95" i="4"/>
  <c r="AR96" i="4"/>
  <c r="AR97" i="4"/>
  <c r="AR98" i="4"/>
  <c r="AR99" i="4"/>
  <c r="AR100" i="4"/>
  <c r="AR101" i="4"/>
  <c r="AR102" i="4"/>
  <c r="AR103" i="4"/>
  <c r="AR104" i="4"/>
  <c r="AR105" i="4"/>
  <c r="AR106" i="4"/>
  <c r="AR107" i="4"/>
  <c r="AR108" i="4"/>
  <c r="AR109" i="4"/>
  <c r="AR110" i="4"/>
  <c r="AR111" i="4"/>
  <c r="AR112" i="4"/>
  <c r="AR113" i="4"/>
  <c r="AR114" i="4"/>
  <c r="AR115" i="4"/>
  <c r="AR116" i="4"/>
  <c r="AR117" i="4"/>
  <c r="AR118" i="4"/>
  <c r="AR119" i="4"/>
  <c r="AR120" i="4"/>
  <c r="AR121" i="4"/>
  <c r="AR122" i="4"/>
  <c r="AR123" i="4"/>
  <c r="AR124" i="4"/>
  <c r="AR125" i="4"/>
  <c r="AR126" i="4"/>
  <c r="AR127" i="4"/>
  <c r="AR128" i="4"/>
  <c r="AR129" i="4"/>
  <c r="AR130" i="4"/>
  <c r="AR131" i="4"/>
  <c r="AR132" i="4"/>
  <c r="AR133" i="4"/>
  <c r="AR134" i="4"/>
  <c r="AR135" i="4"/>
  <c r="AR136" i="4"/>
  <c r="AR137" i="4"/>
  <c r="AR138" i="4"/>
  <c r="AR139" i="4"/>
  <c r="AR140" i="4"/>
  <c r="AR141" i="4"/>
  <c r="AR142" i="4"/>
  <c r="AR143" i="4"/>
  <c r="AR144" i="4"/>
  <c r="AR145" i="4"/>
  <c r="AR146" i="4"/>
  <c r="AR147" i="4"/>
  <c r="AR148" i="4"/>
  <c r="AR149" i="4"/>
  <c r="AR150" i="4"/>
  <c r="AR151" i="4"/>
  <c r="AR152" i="4"/>
  <c r="AR153" i="4"/>
  <c r="AR154" i="4"/>
  <c r="AR155" i="4"/>
  <c r="AR156" i="4"/>
  <c r="AR157" i="4"/>
  <c r="AR158" i="4"/>
  <c r="AR159" i="4"/>
  <c r="AR160" i="4"/>
  <c r="AR161" i="4"/>
  <c r="AR162" i="4"/>
  <c r="AR163" i="4"/>
  <c r="AR164" i="4"/>
  <c r="AR165" i="4"/>
  <c r="AR166" i="4"/>
  <c r="AR167" i="4"/>
  <c r="AR168" i="4"/>
  <c r="AR169" i="4"/>
  <c r="AR170" i="4"/>
  <c r="AR171" i="4"/>
  <c r="AR172" i="4"/>
  <c r="AR173" i="4"/>
  <c r="AR174" i="4"/>
  <c r="AR175" i="4"/>
  <c r="AR176" i="4"/>
  <c r="AR177" i="4"/>
  <c r="AR178" i="4"/>
  <c r="AR179" i="4"/>
  <c r="AR180" i="4"/>
  <c r="AR181" i="4"/>
  <c r="AR182" i="4"/>
  <c r="AR183" i="4"/>
  <c r="AR184" i="4"/>
  <c r="AR185" i="4"/>
  <c r="AR186" i="4"/>
  <c r="AR187" i="4"/>
  <c r="AR188" i="4"/>
  <c r="AR189" i="4"/>
  <c r="AR190" i="4"/>
  <c r="AR191" i="4"/>
  <c r="AR192" i="4"/>
  <c r="AR193" i="4"/>
  <c r="AR194" i="4"/>
  <c r="AR195" i="4"/>
  <c r="AR196" i="4"/>
  <c r="AR197" i="4"/>
  <c r="AR198" i="4"/>
  <c r="AR199" i="4"/>
  <c r="AR200" i="4"/>
  <c r="C91" i="9"/>
  <c r="AL2" i="4"/>
  <c r="AL3" i="4"/>
  <c r="AL4" i="4"/>
  <c r="AL5" i="4"/>
  <c r="AL6" i="4"/>
  <c r="AL7" i="4"/>
  <c r="AL8" i="4"/>
  <c r="AL9" i="4"/>
  <c r="AL10" i="4"/>
  <c r="AL11" i="4"/>
  <c r="AL12" i="4"/>
  <c r="AL13" i="4"/>
  <c r="AL14" i="4"/>
  <c r="AL15" i="4"/>
  <c r="AL16" i="4"/>
  <c r="AL17" i="4"/>
  <c r="AL18" i="4"/>
  <c r="AL19" i="4"/>
  <c r="AL20" i="4"/>
  <c r="AL21" i="4"/>
  <c r="AL22" i="4"/>
  <c r="AL23" i="4"/>
  <c r="AL24" i="4"/>
  <c r="AL25" i="4"/>
  <c r="AL26" i="4"/>
  <c r="AL27" i="4"/>
  <c r="AL28" i="4"/>
  <c r="AL29" i="4"/>
  <c r="AL30" i="4"/>
  <c r="AL31" i="4"/>
  <c r="AL32" i="4"/>
  <c r="AL33" i="4"/>
  <c r="AL34" i="4"/>
  <c r="AL35" i="4"/>
  <c r="AL36" i="4"/>
  <c r="AL37" i="4"/>
  <c r="AL38" i="4"/>
  <c r="AL39" i="4"/>
  <c r="AL40" i="4"/>
  <c r="AL41" i="4"/>
  <c r="AL42" i="4"/>
  <c r="AL43" i="4"/>
  <c r="AL44" i="4"/>
  <c r="AL45" i="4"/>
  <c r="AL46" i="4"/>
  <c r="AL47" i="4"/>
  <c r="AL48" i="4"/>
  <c r="AL49" i="4"/>
  <c r="AL50" i="4"/>
  <c r="AL51" i="4"/>
  <c r="AL52" i="4"/>
  <c r="AL53" i="4"/>
  <c r="AL54" i="4"/>
  <c r="AL55" i="4"/>
  <c r="AL56" i="4"/>
  <c r="AL57" i="4"/>
  <c r="AL58" i="4"/>
  <c r="AL59" i="4"/>
  <c r="AL60" i="4"/>
  <c r="AL61" i="4"/>
  <c r="AL62" i="4"/>
  <c r="AL63" i="4"/>
  <c r="AL64" i="4"/>
  <c r="AL65" i="4"/>
  <c r="AL66" i="4"/>
  <c r="AL67" i="4"/>
  <c r="AL68" i="4"/>
  <c r="AL69" i="4"/>
  <c r="AL70" i="4"/>
  <c r="AL71" i="4"/>
  <c r="AL72" i="4"/>
  <c r="AL73" i="4"/>
  <c r="AL74" i="4"/>
  <c r="AL75" i="4"/>
  <c r="AL76" i="4"/>
  <c r="AL77" i="4"/>
  <c r="AL78" i="4"/>
  <c r="AL79" i="4"/>
  <c r="AL80" i="4"/>
  <c r="AL81" i="4"/>
  <c r="AL82" i="4"/>
  <c r="AL83" i="4"/>
  <c r="AL84" i="4"/>
  <c r="AL85" i="4"/>
  <c r="AL86" i="4"/>
  <c r="AL87" i="4"/>
  <c r="AL88" i="4"/>
  <c r="AL89" i="4"/>
  <c r="AL90" i="4"/>
  <c r="AL91" i="4"/>
  <c r="AL92" i="4"/>
  <c r="AL93" i="4"/>
  <c r="AL94" i="4"/>
  <c r="AL95" i="4"/>
  <c r="AL96" i="4"/>
  <c r="AL97" i="4"/>
  <c r="AL98" i="4"/>
  <c r="AL99" i="4"/>
  <c r="AL100" i="4"/>
  <c r="AL101" i="4"/>
  <c r="AL102" i="4"/>
  <c r="AL103" i="4"/>
  <c r="AL104" i="4"/>
  <c r="AL105" i="4"/>
  <c r="AL106" i="4"/>
  <c r="AL107" i="4"/>
  <c r="AL108" i="4"/>
  <c r="AL109" i="4"/>
  <c r="AL110" i="4"/>
  <c r="AL111" i="4"/>
  <c r="AL112" i="4"/>
  <c r="AL113" i="4"/>
  <c r="AL114" i="4"/>
  <c r="AL115" i="4"/>
  <c r="AL116" i="4"/>
  <c r="AL117" i="4"/>
  <c r="AL118" i="4"/>
  <c r="AL119" i="4"/>
  <c r="AL120" i="4"/>
  <c r="AL121" i="4"/>
  <c r="AL122" i="4"/>
  <c r="AL123" i="4"/>
  <c r="AL124" i="4"/>
  <c r="AL125" i="4"/>
  <c r="AL126" i="4"/>
  <c r="AL127" i="4"/>
  <c r="AL128" i="4"/>
  <c r="AL129" i="4"/>
  <c r="AL130" i="4"/>
  <c r="AL131" i="4"/>
  <c r="AL132" i="4"/>
  <c r="AL133" i="4"/>
  <c r="AL134" i="4"/>
  <c r="AL135" i="4"/>
  <c r="AL136" i="4"/>
  <c r="AL137" i="4"/>
  <c r="AL138" i="4"/>
  <c r="AL139" i="4"/>
  <c r="AL140" i="4"/>
  <c r="AL141" i="4"/>
  <c r="AL142" i="4"/>
  <c r="AL143" i="4"/>
  <c r="AL144" i="4"/>
  <c r="AL145" i="4"/>
  <c r="AL146" i="4"/>
  <c r="AL147" i="4"/>
  <c r="AL148" i="4"/>
  <c r="AL149" i="4"/>
  <c r="AL150" i="4"/>
  <c r="AL151" i="4"/>
  <c r="AL152" i="4"/>
  <c r="AL153" i="4"/>
  <c r="AL154" i="4"/>
  <c r="AL155" i="4"/>
  <c r="AL156" i="4"/>
  <c r="AL157" i="4"/>
  <c r="AL158" i="4"/>
  <c r="AL159" i="4"/>
  <c r="AL160" i="4"/>
  <c r="AL161" i="4"/>
  <c r="AL162" i="4"/>
  <c r="AL163" i="4"/>
  <c r="AL164" i="4"/>
  <c r="AL165" i="4"/>
  <c r="AL166" i="4"/>
  <c r="AL167" i="4"/>
  <c r="AL168" i="4"/>
  <c r="AL169" i="4"/>
  <c r="AL170" i="4"/>
  <c r="AL171" i="4"/>
  <c r="AL172" i="4"/>
  <c r="AL173" i="4"/>
  <c r="AL174" i="4"/>
  <c r="AL175" i="4"/>
  <c r="AL176" i="4"/>
  <c r="AL177" i="4"/>
  <c r="AL178" i="4"/>
  <c r="AL179" i="4"/>
  <c r="AL180" i="4"/>
  <c r="AL181" i="4"/>
  <c r="AL182" i="4"/>
  <c r="AL183" i="4"/>
  <c r="AL184" i="4"/>
  <c r="AL185" i="4"/>
  <c r="AL186" i="4"/>
  <c r="AL187" i="4"/>
  <c r="AL188" i="4"/>
  <c r="AL189" i="4"/>
  <c r="AL190" i="4"/>
  <c r="AL191" i="4"/>
  <c r="AL192" i="4"/>
  <c r="AL193" i="4"/>
  <c r="AL194" i="4"/>
  <c r="AL195" i="4"/>
  <c r="AL196" i="4"/>
  <c r="AL197" i="4"/>
  <c r="AL198" i="4"/>
  <c r="AL199" i="4"/>
  <c r="AL200" i="4"/>
  <c r="B92" i="9"/>
  <c r="AS2" i="4"/>
  <c r="AS3" i="4"/>
  <c r="AS4" i="4"/>
  <c r="AS5" i="4"/>
  <c r="AS6" i="4"/>
  <c r="AS7" i="4"/>
  <c r="AS8" i="4"/>
  <c r="AS9" i="4"/>
  <c r="AS10" i="4"/>
  <c r="AS11" i="4"/>
  <c r="AS12" i="4"/>
  <c r="AS13" i="4"/>
  <c r="AS14" i="4"/>
  <c r="AS15" i="4"/>
  <c r="AS16" i="4"/>
  <c r="AS17" i="4"/>
  <c r="AS18" i="4"/>
  <c r="AS19" i="4"/>
  <c r="AS20" i="4"/>
  <c r="AS21" i="4"/>
  <c r="AS22" i="4"/>
  <c r="AS23" i="4"/>
  <c r="AS24" i="4"/>
  <c r="AS25" i="4"/>
  <c r="AS26" i="4"/>
  <c r="AS27" i="4"/>
  <c r="AS28" i="4"/>
  <c r="AS29" i="4"/>
  <c r="AS30" i="4"/>
  <c r="AS31" i="4"/>
  <c r="AS32" i="4"/>
  <c r="AS33" i="4"/>
  <c r="AS34" i="4"/>
  <c r="AS35" i="4"/>
  <c r="AS36" i="4"/>
  <c r="AS37" i="4"/>
  <c r="AS38" i="4"/>
  <c r="AS39" i="4"/>
  <c r="AS40" i="4"/>
  <c r="AS41" i="4"/>
  <c r="AS42" i="4"/>
  <c r="AS43" i="4"/>
  <c r="AS44" i="4"/>
  <c r="AS45" i="4"/>
  <c r="AS46" i="4"/>
  <c r="AS47" i="4"/>
  <c r="AS48" i="4"/>
  <c r="AS49" i="4"/>
  <c r="AS50" i="4"/>
  <c r="AS51" i="4"/>
  <c r="AS52" i="4"/>
  <c r="AS53" i="4"/>
  <c r="AS54" i="4"/>
  <c r="AS55" i="4"/>
  <c r="AS56" i="4"/>
  <c r="AS57" i="4"/>
  <c r="AS58" i="4"/>
  <c r="AS59" i="4"/>
  <c r="AS60" i="4"/>
  <c r="AS61" i="4"/>
  <c r="AS62" i="4"/>
  <c r="AS63" i="4"/>
  <c r="AS64" i="4"/>
  <c r="AS65" i="4"/>
  <c r="AS66" i="4"/>
  <c r="AS67" i="4"/>
  <c r="AS68" i="4"/>
  <c r="AS69" i="4"/>
  <c r="AS70" i="4"/>
  <c r="AS71" i="4"/>
  <c r="AS72" i="4"/>
  <c r="AS73" i="4"/>
  <c r="AS74" i="4"/>
  <c r="AS75" i="4"/>
  <c r="AS76" i="4"/>
  <c r="AS77" i="4"/>
  <c r="AS78" i="4"/>
  <c r="AS79" i="4"/>
  <c r="AS80" i="4"/>
  <c r="AS81" i="4"/>
  <c r="AS82" i="4"/>
  <c r="AS83" i="4"/>
  <c r="AS84" i="4"/>
  <c r="AS85" i="4"/>
  <c r="AS86" i="4"/>
  <c r="AS87" i="4"/>
  <c r="AS88" i="4"/>
  <c r="AS89" i="4"/>
  <c r="AS90" i="4"/>
  <c r="AS91" i="4"/>
  <c r="AS92" i="4"/>
  <c r="AS93" i="4"/>
  <c r="AS94" i="4"/>
  <c r="AS95" i="4"/>
  <c r="AS96" i="4"/>
  <c r="AS97" i="4"/>
  <c r="AS98" i="4"/>
  <c r="AS99" i="4"/>
  <c r="AS100" i="4"/>
  <c r="AS101" i="4"/>
  <c r="AS102" i="4"/>
  <c r="AS103" i="4"/>
  <c r="AS104" i="4"/>
  <c r="AS105" i="4"/>
  <c r="AS106" i="4"/>
  <c r="AS107" i="4"/>
  <c r="AS108" i="4"/>
  <c r="AS109" i="4"/>
  <c r="AS110" i="4"/>
  <c r="AS111" i="4"/>
  <c r="AS112" i="4"/>
  <c r="AS113" i="4"/>
  <c r="AS114" i="4"/>
  <c r="AS115" i="4"/>
  <c r="AS116" i="4"/>
  <c r="AS117" i="4"/>
  <c r="AS118" i="4"/>
  <c r="AS119" i="4"/>
  <c r="AS120" i="4"/>
  <c r="AS121" i="4"/>
  <c r="AS122" i="4"/>
  <c r="AS123" i="4"/>
  <c r="AS124" i="4"/>
  <c r="AS125" i="4"/>
  <c r="AS126" i="4"/>
  <c r="AS127" i="4"/>
  <c r="AS128" i="4"/>
  <c r="AS129" i="4"/>
  <c r="AS130" i="4"/>
  <c r="AS131" i="4"/>
  <c r="AS132" i="4"/>
  <c r="AS133" i="4"/>
  <c r="AS134" i="4"/>
  <c r="AS135" i="4"/>
  <c r="AS136" i="4"/>
  <c r="AS137" i="4"/>
  <c r="AS138" i="4"/>
  <c r="AS139" i="4"/>
  <c r="AS140" i="4"/>
  <c r="AS141" i="4"/>
  <c r="AS142" i="4"/>
  <c r="AS143" i="4"/>
  <c r="AS144" i="4"/>
  <c r="AS145" i="4"/>
  <c r="AS146" i="4"/>
  <c r="AS147" i="4"/>
  <c r="AS148" i="4"/>
  <c r="AS149" i="4"/>
  <c r="AS150" i="4"/>
  <c r="AS151" i="4"/>
  <c r="AS152" i="4"/>
  <c r="AS153" i="4"/>
  <c r="AS154" i="4"/>
  <c r="AS155" i="4"/>
  <c r="AS156" i="4"/>
  <c r="AS157" i="4"/>
  <c r="AS158" i="4"/>
  <c r="AS159" i="4"/>
  <c r="AS160" i="4"/>
  <c r="AS161" i="4"/>
  <c r="AS162" i="4"/>
  <c r="AS163" i="4"/>
  <c r="AS164" i="4"/>
  <c r="AS165" i="4"/>
  <c r="AS166" i="4"/>
  <c r="AS167" i="4"/>
  <c r="AS168" i="4"/>
  <c r="AS169" i="4"/>
  <c r="AS170" i="4"/>
  <c r="AS171" i="4"/>
  <c r="AS172" i="4"/>
  <c r="AS173" i="4"/>
  <c r="AS174" i="4"/>
  <c r="AS175" i="4"/>
  <c r="AS176" i="4"/>
  <c r="AS177" i="4"/>
  <c r="AS178" i="4"/>
  <c r="AS179" i="4"/>
  <c r="AS180" i="4"/>
  <c r="AS181" i="4"/>
  <c r="AS182" i="4"/>
  <c r="AS183" i="4"/>
  <c r="AS184" i="4"/>
  <c r="AS185" i="4"/>
  <c r="AS186" i="4"/>
  <c r="AS187" i="4"/>
  <c r="AS188" i="4"/>
  <c r="AS189" i="4"/>
  <c r="AS190" i="4"/>
  <c r="AS191" i="4"/>
  <c r="AS192" i="4"/>
  <c r="AS193" i="4"/>
  <c r="AS194" i="4"/>
  <c r="AS195" i="4"/>
  <c r="AS196" i="4"/>
  <c r="AS197" i="4"/>
  <c r="AS198" i="4"/>
  <c r="AS199" i="4"/>
  <c r="AS200" i="4"/>
  <c r="C92" i="9"/>
  <c r="AM2" i="4"/>
  <c r="AM3" i="4"/>
  <c r="AM4" i="4"/>
  <c r="AM5" i="4"/>
  <c r="AM6" i="4"/>
  <c r="AM7" i="4"/>
  <c r="AM8" i="4"/>
  <c r="AM9" i="4"/>
  <c r="AM10" i="4"/>
  <c r="AM11" i="4"/>
  <c r="AM12" i="4"/>
  <c r="AM13" i="4"/>
  <c r="AM14" i="4"/>
  <c r="AM15" i="4"/>
  <c r="AM16" i="4"/>
  <c r="AM17" i="4"/>
  <c r="AM18" i="4"/>
  <c r="AM19" i="4"/>
  <c r="AM20" i="4"/>
  <c r="AM21" i="4"/>
  <c r="AM22" i="4"/>
  <c r="AM23" i="4"/>
  <c r="AM24" i="4"/>
  <c r="AM25" i="4"/>
  <c r="AM26" i="4"/>
  <c r="AM27" i="4"/>
  <c r="AM28" i="4"/>
  <c r="AM29" i="4"/>
  <c r="AM30" i="4"/>
  <c r="AM31" i="4"/>
  <c r="AM32" i="4"/>
  <c r="AM33" i="4"/>
  <c r="AM34" i="4"/>
  <c r="AM35" i="4"/>
  <c r="AM36" i="4"/>
  <c r="AM37" i="4"/>
  <c r="AM38" i="4"/>
  <c r="AM39" i="4"/>
  <c r="AM40" i="4"/>
  <c r="AM41" i="4"/>
  <c r="AM42" i="4"/>
  <c r="AM43" i="4"/>
  <c r="AM44" i="4"/>
  <c r="AM45" i="4"/>
  <c r="AM46" i="4"/>
  <c r="AM47" i="4"/>
  <c r="AM48" i="4"/>
  <c r="AM49" i="4"/>
  <c r="AM50" i="4"/>
  <c r="AM51" i="4"/>
  <c r="AM52" i="4"/>
  <c r="AM53" i="4"/>
  <c r="AM54" i="4"/>
  <c r="AM55" i="4"/>
  <c r="AM56" i="4"/>
  <c r="AM57" i="4"/>
  <c r="AM58" i="4"/>
  <c r="AM59" i="4"/>
  <c r="AM60" i="4"/>
  <c r="AM61" i="4"/>
  <c r="AM62" i="4"/>
  <c r="AM63" i="4"/>
  <c r="AM64" i="4"/>
  <c r="AM65" i="4"/>
  <c r="AM66" i="4"/>
  <c r="AM67" i="4"/>
  <c r="AM68" i="4"/>
  <c r="AM69" i="4"/>
  <c r="AM70" i="4"/>
  <c r="AM71" i="4"/>
  <c r="AM72" i="4"/>
  <c r="AM73" i="4"/>
  <c r="AM74" i="4"/>
  <c r="AM75" i="4"/>
  <c r="AM76" i="4"/>
  <c r="AM77" i="4"/>
  <c r="AM78" i="4"/>
  <c r="AM79" i="4"/>
  <c r="AM80" i="4"/>
  <c r="AM81" i="4"/>
  <c r="AM82" i="4"/>
  <c r="AM83" i="4"/>
  <c r="AM84" i="4"/>
  <c r="AM85" i="4"/>
  <c r="AM86" i="4"/>
  <c r="AM87" i="4"/>
  <c r="AM88" i="4"/>
  <c r="AM89" i="4"/>
  <c r="AM90" i="4"/>
  <c r="AM91" i="4"/>
  <c r="AM92" i="4"/>
  <c r="AM93" i="4"/>
  <c r="AM94" i="4"/>
  <c r="AM95" i="4"/>
  <c r="AM96" i="4"/>
  <c r="AM97" i="4"/>
  <c r="AM98" i="4"/>
  <c r="AM99" i="4"/>
  <c r="AM100" i="4"/>
  <c r="AM101" i="4"/>
  <c r="AM102" i="4"/>
  <c r="AM103" i="4"/>
  <c r="AM104" i="4"/>
  <c r="AM105" i="4"/>
  <c r="AM106" i="4"/>
  <c r="AM107" i="4"/>
  <c r="AM108" i="4"/>
  <c r="AM109" i="4"/>
  <c r="AM110" i="4"/>
  <c r="AM111" i="4"/>
  <c r="AM112" i="4"/>
  <c r="AM113" i="4"/>
  <c r="AM114" i="4"/>
  <c r="AM115" i="4"/>
  <c r="AM116" i="4"/>
  <c r="AM117" i="4"/>
  <c r="AM118" i="4"/>
  <c r="AM119" i="4"/>
  <c r="AM120" i="4"/>
  <c r="AM121" i="4"/>
  <c r="AM122" i="4"/>
  <c r="AM123" i="4"/>
  <c r="AM124" i="4"/>
  <c r="AM125" i="4"/>
  <c r="AM126" i="4"/>
  <c r="AM127" i="4"/>
  <c r="AM128" i="4"/>
  <c r="AM129" i="4"/>
  <c r="AM130" i="4"/>
  <c r="AM131" i="4"/>
  <c r="AM132" i="4"/>
  <c r="AM133" i="4"/>
  <c r="AM134" i="4"/>
  <c r="AM135" i="4"/>
  <c r="AM136" i="4"/>
  <c r="AM137" i="4"/>
  <c r="AM138" i="4"/>
  <c r="AM139" i="4"/>
  <c r="AM140" i="4"/>
  <c r="AM141" i="4"/>
  <c r="AM142" i="4"/>
  <c r="AM143" i="4"/>
  <c r="AM144" i="4"/>
  <c r="AM145" i="4"/>
  <c r="AM146" i="4"/>
  <c r="AM147" i="4"/>
  <c r="AM148" i="4"/>
  <c r="AM149" i="4"/>
  <c r="AM150" i="4"/>
  <c r="AM151" i="4"/>
  <c r="AM152" i="4"/>
  <c r="AM153" i="4"/>
  <c r="AM154" i="4"/>
  <c r="AM155" i="4"/>
  <c r="AM156" i="4"/>
  <c r="AM157" i="4"/>
  <c r="AM158" i="4"/>
  <c r="AM159" i="4"/>
  <c r="AM160" i="4"/>
  <c r="AM161" i="4"/>
  <c r="AM162" i="4"/>
  <c r="AM163" i="4"/>
  <c r="AM164" i="4"/>
  <c r="AM165" i="4"/>
  <c r="AM166" i="4"/>
  <c r="AM167" i="4"/>
  <c r="AM168" i="4"/>
  <c r="AM169" i="4"/>
  <c r="AM170" i="4"/>
  <c r="AM171" i="4"/>
  <c r="AM172" i="4"/>
  <c r="AM173" i="4"/>
  <c r="AM174" i="4"/>
  <c r="AM175" i="4"/>
  <c r="AM176" i="4"/>
  <c r="AM177" i="4"/>
  <c r="AM178" i="4"/>
  <c r="AM179" i="4"/>
  <c r="AM180" i="4"/>
  <c r="AM181" i="4"/>
  <c r="AM182" i="4"/>
  <c r="AM183" i="4"/>
  <c r="AM184" i="4"/>
  <c r="AM185" i="4"/>
  <c r="AM186" i="4"/>
  <c r="AM187" i="4"/>
  <c r="AM188" i="4"/>
  <c r="AM189" i="4"/>
  <c r="AM190" i="4"/>
  <c r="AM191" i="4"/>
  <c r="AM192" i="4"/>
  <c r="AM193" i="4"/>
  <c r="AM194" i="4"/>
  <c r="AM195" i="4"/>
  <c r="AM196" i="4"/>
  <c r="AM197" i="4"/>
  <c r="AM198" i="4"/>
  <c r="AM199" i="4"/>
  <c r="AM200" i="4"/>
  <c r="B93" i="9"/>
  <c r="AT2" i="4"/>
  <c r="AT3" i="4"/>
  <c r="AT4" i="4"/>
  <c r="AT5" i="4"/>
  <c r="AT6" i="4"/>
  <c r="AT7" i="4"/>
  <c r="AT8" i="4"/>
  <c r="AT9" i="4"/>
  <c r="AT10" i="4"/>
  <c r="AT11" i="4"/>
  <c r="AT12" i="4"/>
  <c r="AT13" i="4"/>
  <c r="AT14" i="4"/>
  <c r="AT15" i="4"/>
  <c r="AT16" i="4"/>
  <c r="AT17" i="4"/>
  <c r="AT18" i="4"/>
  <c r="AT19" i="4"/>
  <c r="AT20" i="4"/>
  <c r="AT21" i="4"/>
  <c r="AT22" i="4"/>
  <c r="AT23" i="4"/>
  <c r="AT24" i="4"/>
  <c r="AT25" i="4"/>
  <c r="AT26" i="4"/>
  <c r="AT27" i="4"/>
  <c r="AT28" i="4"/>
  <c r="AT29" i="4"/>
  <c r="AT30" i="4"/>
  <c r="AT31" i="4"/>
  <c r="AT32" i="4"/>
  <c r="AT33" i="4"/>
  <c r="AT34" i="4"/>
  <c r="AT35" i="4"/>
  <c r="AT36" i="4"/>
  <c r="AT37" i="4"/>
  <c r="AT38" i="4"/>
  <c r="AT39" i="4"/>
  <c r="AT40" i="4"/>
  <c r="AT41" i="4"/>
  <c r="AT42" i="4"/>
  <c r="AT43" i="4"/>
  <c r="AT44" i="4"/>
  <c r="AT45" i="4"/>
  <c r="AT46" i="4"/>
  <c r="AT47" i="4"/>
  <c r="AT48" i="4"/>
  <c r="AT49" i="4"/>
  <c r="AT50" i="4"/>
  <c r="AT51" i="4"/>
  <c r="AT52" i="4"/>
  <c r="AT53" i="4"/>
  <c r="AT54" i="4"/>
  <c r="AT55" i="4"/>
  <c r="AT56" i="4"/>
  <c r="AT57" i="4"/>
  <c r="AT58" i="4"/>
  <c r="AT59" i="4"/>
  <c r="AT60" i="4"/>
  <c r="AT61" i="4"/>
  <c r="AT62" i="4"/>
  <c r="AT63" i="4"/>
  <c r="AT64" i="4"/>
  <c r="AT65" i="4"/>
  <c r="AT66" i="4"/>
  <c r="AT67" i="4"/>
  <c r="AT68" i="4"/>
  <c r="AT69" i="4"/>
  <c r="AT70" i="4"/>
  <c r="AT71" i="4"/>
  <c r="AT72" i="4"/>
  <c r="AT73" i="4"/>
  <c r="AT74" i="4"/>
  <c r="AT75" i="4"/>
  <c r="AT76" i="4"/>
  <c r="AT77" i="4"/>
  <c r="AT78" i="4"/>
  <c r="AT79" i="4"/>
  <c r="AT80" i="4"/>
  <c r="AT81" i="4"/>
  <c r="AT82" i="4"/>
  <c r="AT83" i="4"/>
  <c r="AT84" i="4"/>
  <c r="AT85" i="4"/>
  <c r="AT86" i="4"/>
  <c r="AT87" i="4"/>
  <c r="AT88" i="4"/>
  <c r="AT89" i="4"/>
  <c r="AT90" i="4"/>
  <c r="AT91" i="4"/>
  <c r="AT92" i="4"/>
  <c r="AT93" i="4"/>
  <c r="AT94" i="4"/>
  <c r="AT95" i="4"/>
  <c r="AT96" i="4"/>
  <c r="AT97" i="4"/>
  <c r="AT98" i="4"/>
  <c r="AT99" i="4"/>
  <c r="AT100" i="4"/>
  <c r="AT101" i="4"/>
  <c r="AT102" i="4"/>
  <c r="AT103" i="4"/>
  <c r="AT104" i="4"/>
  <c r="AT105" i="4"/>
  <c r="AT106" i="4"/>
  <c r="AT107" i="4"/>
  <c r="AT108" i="4"/>
  <c r="AT109" i="4"/>
  <c r="AT110" i="4"/>
  <c r="AT111" i="4"/>
  <c r="AT112" i="4"/>
  <c r="AT113" i="4"/>
  <c r="AT114" i="4"/>
  <c r="AT115" i="4"/>
  <c r="AT116" i="4"/>
  <c r="AT117" i="4"/>
  <c r="AT118" i="4"/>
  <c r="AT119" i="4"/>
  <c r="AT120" i="4"/>
  <c r="AT121" i="4"/>
  <c r="AT122" i="4"/>
  <c r="AT123" i="4"/>
  <c r="AT124" i="4"/>
  <c r="AT125" i="4"/>
  <c r="AT126" i="4"/>
  <c r="AT127" i="4"/>
  <c r="AT128" i="4"/>
  <c r="AT129" i="4"/>
  <c r="AT130" i="4"/>
  <c r="AT131" i="4"/>
  <c r="AT132" i="4"/>
  <c r="AT133" i="4"/>
  <c r="AT134" i="4"/>
  <c r="AT135" i="4"/>
  <c r="AT136" i="4"/>
  <c r="AT137" i="4"/>
  <c r="AT138" i="4"/>
  <c r="AT139" i="4"/>
  <c r="AT140" i="4"/>
  <c r="AT141" i="4"/>
  <c r="AT142" i="4"/>
  <c r="AT143" i="4"/>
  <c r="AT144" i="4"/>
  <c r="AT145" i="4"/>
  <c r="AT146" i="4"/>
  <c r="AT147" i="4"/>
  <c r="AT148" i="4"/>
  <c r="AT149" i="4"/>
  <c r="AT150" i="4"/>
  <c r="AT151" i="4"/>
  <c r="AT152" i="4"/>
  <c r="AT153" i="4"/>
  <c r="AT154" i="4"/>
  <c r="AT155" i="4"/>
  <c r="AT156" i="4"/>
  <c r="AT157" i="4"/>
  <c r="AT158" i="4"/>
  <c r="AT159" i="4"/>
  <c r="AT160" i="4"/>
  <c r="AT161" i="4"/>
  <c r="AT162" i="4"/>
  <c r="AT163" i="4"/>
  <c r="AT164" i="4"/>
  <c r="AT165" i="4"/>
  <c r="AT166" i="4"/>
  <c r="AT167" i="4"/>
  <c r="AT168" i="4"/>
  <c r="AT169" i="4"/>
  <c r="AT170" i="4"/>
  <c r="AT171" i="4"/>
  <c r="AT172" i="4"/>
  <c r="AT173" i="4"/>
  <c r="AT174" i="4"/>
  <c r="AT175" i="4"/>
  <c r="AT176" i="4"/>
  <c r="AT177" i="4"/>
  <c r="AT178" i="4"/>
  <c r="AT179" i="4"/>
  <c r="AT180" i="4"/>
  <c r="AT181" i="4"/>
  <c r="AT182" i="4"/>
  <c r="AT183" i="4"/>
  <c r="AT184" i="4"/>
  <c r="AT185" i="4"/>
  <c r="AT186" i="4"/>
  <c r="AT187" i="4"/>
  <c r="AT188" i="4"/>
  <c r="AT189" i="4"/>
  <c r="AT190" i="4"/>
  <c r="AT191" i="4"/>
  <c r="AT192" i="4"/>
  <c r="AT193" i="4"/>
  <c r="AT194" i="4"/>
  <c r="AT195" i="4"/>
  <c r="AT196" i="4"/>
  <c r="AT197" i="4"/>
  <c r="AT198" i="4"/>
  <c r="AT199" i="4"/>
  <c r="AT200" i="4"/>
  <c r="C93" i="9"/>
  <c r="AN2" i="4"/>
  <c r="AN3" i="4"/>
  <c r="AN4" i="4"/>
  <c r="AN5" i="4"/>
  <c r="AN6" i="4"/>
  <c r="AN7" i="4"/>
  <c r="AN8" i="4"/>
  <c r="AN9" i="4"/>
  <c r="AN10" i="4"/>
  <c r="AN11" i="4"/>
  <c r="AN12" i="4"/>
  <c r="AN13" i="4"/>
  <c r="AN14" i="4"/>
  <c r="AN15" i="4"/>
  <c r="AN16" i="4"/>
  <c r="AN17" i="4"/>
  <c r="AN18" i="4"/>
  <c r="AN19" i="4"/>
  <c r="AN20" i="4"/>
  <c r="AN21" i="4"/>
  <c r="AN22" i="4"/>
  <c r="AN23" i="4"/>
  <c r="AN24" i="4"/>
  <c r="AN25" i="4"/>
  <c r="AN26" i="4"/>
  <c r="AN27" i="4"/>
  <c r="AN28" i="4"/>
  <c r="AN29" i="4"/>
  <c r="AN30" i="4"/>
  <c r="AN31" i="4"/>
  <c r="AN32" i="4"/>
  <c r="AN33" i="4"/>
  <c r="AN34" i="4"/>
  <c r="AN35" i="4"/>
  <c r="AN36" i="4"/>
  <c r="AN37" i="4"/>
  <c r="AN38" i="4"/>
  <c r="AN39" i="4"/>
  <c r="AN40" i="4"/>
  <c r="AN41" i="4"/>
  <c r="AN42" i="4"/>
  <c r="AN43" i="4"/>
  <c r="AN44" i="4"/>
  <c r="AN45" i="4"/>
  <c r="AN46" i="4"/>
  <c r="AN47" i="4"/>
  <c r="AN48" i="4"/>
  <c r="AN49" i="4"/>
  <c r="AN50" i="4"/>
  <c r="AN51" i="4"/>
  <c r="AN52" i="4"/>
  <c r="AN53" i="4"/>
  <c r="AN54" i="4"/>
  <c r="AN55" i="4"/>
  <c r="AN56" i="4"/>
  <c r="AN57" i="4"/>
  <c r="AN58" i="4"/>
  <c r="AN59" i="4"/>
  <c r="AN60" i="4"/>
  <c r="AN61" i="4"/>
  <c r="AN62" i="4"/>
  <c r="AN63" i="4"/>
  <c r="AN64" i="4"/>
  <c r="AN65" i="4"/>
  <c r="AN66" i="4"/>
  <c r="AN67" i="4"/>
  <c r="AN68" i="4"/>
  <c r="AN69" i="4"/>
  <c r="AN70" i="4"/>
  <c r="AN71" i="4"/>
  <c r="AN72" i="4"/>
  <c r="AN73" i="4"/>
  <c r="AN74" i="4"/>
  <c r="AN75" i="4"/>
  <c r="AN76" i="4"/>
  <c r="AN77" i="4"/>
  <c r="AN78" i="4"/>
  <c r="AN79" i="4"/>
  <c r="AN80" i="4"/>
  <c r="AN81" i="4"/>
  <c r="AN82" i="4"/>
  <c r="AN83" i="4"/>
  <c r="AN84" i="4"/>
  <c r="AN85" i="4"/>
  <c r="AN86" i="4"/>
  <c r="AN87" i="4"/>
  <c r="AN88" i="4"/>
  <c r="AN89" i="4"/>
  <c r="AN90" i="4"/>
  <c r="AN91" i="4"/>
  <c r="AN92" i="4"/>
  <c r="AN93" i="4"/>
  <c r="AN94" i="4"/>
  <c r="AN95" i="4"/>
  <c r="AN96" i="4"/>
  <c r="AN97" i="4"/>
  <c r="AN98" i="4"/>
  <c r="AN99" i="4"/>
  <c r="AN100" i="4"/>
  <c r="AN101" i="4"/>
  <c r="AN102" i="4"/>
  <c r="AN103" i="4"/>
  <c r="AN104" i="4"/>
  <c r="AN105" i="4"/>
  <c r="AN106" i="4"/>
  <c r="AN107" i="4"/>
  <c r="AN108" i="4"/>
  <c r="AN109" i="4"/>
  <c r="AN110" i="4"/>
  <c r="AN111" i="4"/>
  <c r="AN112" i="4"/>
  <c r="AN113" i="4"/>
  <c r="AN114" i="4"/>
  <c r="AN115" i="4"/>
  <c r="AN116" i="4"/>
  <c r="AN117" i="4"/>
  <c r="AN118" i="4"/>
  <c r="AN119" i="4"/>
  <c r="AN120" i="4"/>
  <c r="AN121" i="4"/>
  <c r="AN122" i="4"/>
  <c r="AN123" i="4"/>
  <c r="AN124" i="4"/>
  <c r="AN125" i="4"/>
  <c r="AN126" i="4"/>
  <c r="AN127" i="4"/>
  <c r="AN128" i="4"/>
  <c r="AN129" i="4"/>
  <c r="AN130" i="4"/>
  <c r="AN131" i="4"/>
  <c r="AN132" i="4"/>
  <c r="AN133" i="4"/>
  <c r="AN134" i="4"/>
  <c r="AN135" i="4"/>
  <c r="AN136" i="4"/>
  <c r="AN137" i="4"/>
  <c r="AN138" i="4"/>
  <c r="AN139" i="4"/>
  <c r="AN140" i="4"/>
  <c r="AN141" i="4"/>
  <c r="AN142" i="4"/>
  <c r="AN143" i="4"/>
  <c r="AN144" i="4"/>
  <c r="AN145" i="4"/>
  <c r="AN146" i="4"/>
  <c r="AN147" i="4"/>
  <c r="AN148" i="4"/>
  <c r="AN149" i="4"/>
  <c r="AN150" i="4"/>
  <c r="AN151" i="4"/>
  <c r="AN152" i="4"/>
  <c r="AN153" i="4"/>
  <c r="AN154" i="4"/>
  <c r="AN155" i="4"/>
  <c r="AN156" i="4"/>
  <c r="AN157" i="4"/>
  <c r="AN158" i="4"/>
  <c r="AN159" i="4"/>
  <c r="AN160" i="4"/>
  <c r="AN161" i="4"/>
  <c r="AN162" i="4"/>
  <c r="AN163" i="4"/>
  <c r="AN164" i="4"/>
  <c r="AN165" i="4"/>
  <c r="AN166" i="4"/>
  <c r="AN167" i="4"/>
  <c r="AN168" i="4"/>
  <c r="AN169" i="4"/>
  <c r="AN170" i="4"/>
  <c r="AN171" i="4"/>
  <c r="AN172" i="4"/>
  <c r="AN173" i="4"/>
  <c r="AN174" i="4"/>
  <c r="AN175" i="4"/>
  <c r="AN176" i="4"/>
  <c r="AN177" i="4"/>
  <c r="AN178" i="4"/>
  <c r="AN179" i="4"/>
  <c r="AN180" i="4"/>
  <c r="AN181" i="4"/>
  <c r="AN182" i="4"/>
  <c r="AN183" i="4"/>
  <c r="AN184" i="4"/>
  <c r="AN185" i="4"/>
  <c r="AN186" i="4"/>
  <c r="AN187" i="4"/>
  <c r="AN188" i="4"/>
  <c r="AN189" i="4"/>
  <c r="AN190" i="4"/>
  <c r="AN191" i="4"/>
  <c r="AN192" i="4"/>
  <c r="AN193" i="4"/>
  <c r="AN194" i="4"/>
  <c r="AN195" i="4"/>
  <c r="AN196" i="4"/>
  <c r="AN197" i="4"/>
  <c r="AN198" i="4"/>
  <c r="AN199" i="4"/>
  <c r="AN200" i="4"/>
  <c r="B94" i="9"/>
  <c r="AU2" i="4"/>
  <c r="AU3" i="4"/>
  <c r="AU4" i="4"/>
  <c r="AU5" i="4"/>
  <c r="AU6" i="4"/>
  <c r="AU7" i="4"/>
  <c r="AU8" i="4"/>
  <c r="AU9" i="4"/>
  <c r="AU10" i="4"/>
  <c r="AU11" i="4"/>
  <c r="AU12" i="4"/>
  <c r="AU13" i="4"/>
  <c r="AU14" i="4"/>
  <c r="AU15" i="4"/>
  <c r="AU16" i="4"/>
  <c r="AU17" i="4"/>
  <c r="AU18" i="4"/>
  <c r="AU19" i="4"/>
  <c r="AU20" i="4"/>
  <c r="AU21" i="4"/>
  <c r="AU22" i="4"/>
  <c r="AU23" i="4"/>
  <c r="AU24" i="4"/>
  <c r="AU25" i="4"/>
  <c r="AU26" i="4"/>
  <c r="AU27" i="4"/>
  <c r="AU28" i="4"/>
  <c r="AU29" i="4"/>
  <c r="AU30" i="4"/>
  <c r="AU31" i="4"/>
  <c r="AU32" i="4"/>
  <c r="AU33" i="4"/>
  <c r="AU34" i="4"/>
  <c r="AU35" i="4"/>
  <c r="AU36" i="4"/>
  <c r="AU37" i="4"/>
  <c r="AU38" i="4"/>
  <c r="AU39" i="4"/>
  <c r="AU40" i="4"/>
  <c r="AU41" i="4"/>
  <c r="AU42" i="4"/>
  <c r="AU43" i="4"/>
  <c r="AU44" i="4"/>
  <c r="AU45" i="4"/>
  <c r="AU46" i="4"/>
  <c r="AU47" i="4"/>
  <c r="AU48" i="4"/>
  <c r="AU49" i="4"/>
  <c r="AU50" i="4"/>
  <c r="AU51" i="4"/>
  <c r="AU52" i="4"/>
  <c r="AU53" i="4"/>
  <c r="AU54" i="4"/>
  <c r="AU55" i="4"/>
  <c r="AU56" i="4"/>
  <c r="AU57" i="4"/>
  <c r="AU58" i="4"/>
  <c r="AU59" i="4"/>
  <c r="AU60" i="4"/>
  <c r="AU61" i="4"/>
  <c r="AU62" i="4"/>
  <c r="AU63" i="4"/>
  <c r="AU64" i="4"/>
  <c r="AU65" i="4"/>
  <c r="AU66" i="4"/>
  <c r="AU67" i="4"/>
  <c r="AU68" i="4"/>
  <c r="AU69" i="4"/>
  <c r="AU70" i="4"/>
  <c r="AU71" i="4"/>
  <c r="AU72" i="4"/>
  <c r="AU73" i="4"/>
  <c r="AU74" i="4"/>
  <c r="AU75" i="4"/>
  <c r="AU76" i="4"/>
  <c r="AU77" i="4"/>
  <c r="AU78" i="4"/>
  <c r="AU79" i="4"/>
  <c r="AU80" i="4"/>
  <c r="AU81" i="4"/>
  <c r="AU82" i="4"/>
  <c r="AU83" i="4"/>
  <c r="AU84" i="4"/>
  <c r="AU85" i="4"/>
  <c r="AU86" i="4"/>
  <c r="AU87" i="4"/>
  <c r="AU88" i="4"/>
  <c r="AU89" i="4"/>
  <c r="AU90" i="4"/>
  <c r="AU91" i="4"/>
  <c r="AU92" i="4"/>
  <c r="AU93" i="4"/>
  <c r="AU94" i="4"/>
  <c r="AU95" i="4"/>
  <c r="AU96" i="4"/>
  <c r="AU97" i="4"/>
  <c r="AU98" i="4"/>
  <c r="AU99" i="4"/>
  <c r="AU100" i="4"/>
  <c r="AU101" i="4"/>
  <c r="AU102" i="4"/>
  <c r="AU103" i="4"/>
  <c r="AU104" i="4"/>
  <c r="AU105" i="4"/>
  <c r="AU106" i="4"/>
  <c r="AU107" i="4"/>
  <c r="AU108" i="4"/>
  <c r="AU109" i="4"/>
  <c r="AU110" i="4"/>
  <c r="AU111" i="4"/>
  <c r="AU112" i="4"/>
  <c r="AU113" i="4"/>
  <c r="AU114" i="4"/>
  <c r="AU115" i="4"/>
  <c r="AU116" i="4"/>
  <c r="AU117" i="4"/>
  <c r="AU118" i="4"/>
  <c r="AU119" i="4"/>
  <c r="AU120" i="4"/>
  <c r="AU121" i="4"/>
  <c r="AU122" i="4"/>
  <c r="AU123" i="4"/>
  <c r="AU124" i="4"/>
  <c r="AU125" i="4"/>
  <c r="AU126" i="4"/>
  <c r="AU127" i="4"/>
  <c r="AU128" i="4"/>
  <c r="AU129" i="4"/>
  <c r="AU130" i="4"/>
  <c r="AU131" i="4"/>
  <c r="AU132" i="4"/>
  <c r="AU133" i="4"/>
  <c r="AU134" i="4"/>
  <c r="AU135" i="4"/>
  <c r="AU136" i="4"/>
  <c r="AU137" i="4"/>
  <c r="AU138" i="4"/>
  <c r="AU139" i="4"/>
  <c r="AU140" i="4"/>
  <c r="AU141" i="4"/>
  <c r="AU142" i="4"/>
  <c r="AU143" i="4"/>
  <c r="AU144" i="4"/>
  <c r="AU145" i="4"/>
  <c r="AU146" i="4"/>
  <c r="AU147" i="4"/>
  <c r="AU148" i="4"/>
  <c r="AU149" i="4"/>
  <c r="AU150" i="4"/>
  <c r="AU151" i="4"/>
  <c r="AU152" i="4"/>
  <c r="AU153" i="4"/>
  <c r="AU154" i="4"/>
  <c r="AU155" i="4"/>
  <c r="AU156" i="4"/>
  <c r="AU157" i="4"/>
  <c r="AU158" i="4"/>
  <c r="AU159" i="4"/>
  <c r="AU160" i="4"/>
  <c r="AU161" i="4"/>
  <c r="AU162" i="4"/>
  <c r="AU163" i="4"/>
  <c r="AU164" i="4"/>
  <c r="AU165" i="4"/>
  <c r="AU166" i="4"/>
  <c r="AU167" i="4"/>
  <c r="AU168" i="4"/>
  <c r="AU169" i="4"/>
  <c r="AU170" i="4"/>
  <c r="AU171" i="4"/>
  <c r="AU172" i="4"/>
  <c r="AU173" i="4"/>
  <c r="AU174" i="4"/>
  <c r="AU175" i="4"/>
  <c r="AU176" i="4"/>
  <c r="AU177" i="4"/>
  <c r="AU178" i="4"/>
  <c r="AU179" i="4"/>
  <c r="AU180" i="4"/>
  <c r="AU181" i="4"/>
  <c r="AU182" i="4"/>
  <c r="AU183" i="4"/>
  <c r="AU184" i="4"/>
  <c r="AU185" i="4"/>
  <c r="AU186" i="4"/>
  <c r="AU187" i="4"/>
  <c r="AU188" i="4"/>
  <c r="AU189" i="4"/>
  <c r="AU190" i="4"/>
  <c r="AU191" i="4"/>
  <c r="AU192" i="4"/>
  <c r="AU193" i="4"/>
  <c r="AU194" i="4"/>
  <c r="AU195" i="4"/>
  <c r="AU196" i="4"/>
  <c r="AU197" i="4"/>
  <c r="AU198" i="4"/>
  <c r="AU199" i="4"/>
  <c r="AU200" i="4"/>
  <c r="C94" i="9"/>
  <c r="AO2" i="4"/>
  <c r="AO3" i="4"/>
  <c r="AO4" i="4"/>
  <c r="AO5" i="4"/>
  <c r="AO6" i="4"/>
  <c r="AO7" i="4"/>
  <c r="AO8" i="4"/>
  <c r="AO9" i="4"/>
  <c r="AO10" i="4"/>
  <c r="AO11" i="4"/>
  <c r="AO12" i="4"/>
  <c r="AO13" i="4"/>
  <c r="AO14" i="4"/>
  <c r="AO15" i="4"/>
  <c r="AO16" i="4"/>
  <c r="AO17" i="4"/>
  <c r="AO18" i="4"/>
  <c r="AO19" i="4"/>
  <c r="AO20" i="4"/>
  <c r="AO21" i="4"/>
  <c r="AO22" i="4"/>
  <c r="AO23" i="4"/>
  <c r="AO24" i="4"/>
  <c r="AO25" i="4"/>
  <c r="AO26" i="4"/>
  <c r="AO27" i="4"/>
  <c r="AO28" i="4"/>
  <c r="AO29" i="4"/>
  <c r="AO30" i="4"/>
  <c r="AO31" i="4"/>
  <c r="AO32" i="4"/>
  <c r="AO33" i="4"/>
  <c r="AO34" i="4"/>
  <c r="AO35" i="4"/>
  <c r="AO36" i="4"/>
  <c r="AO37" i="4"/>
  <c r="AO38" i="4"/>
  <c r="AO39" i="4"/>
  <c r="AO40" i="4"/>
  <c r="AO41" i="4"/>
  <c r="AO42" i="4"/>
  <c r="AO43" i="4"/>
  <c r="AO44" i="4"/>
  <c r="AO45" i="4"/>
  <c r="AO46" i="4"/>
  <c r="AO47" i="4"/>
  <c r="AO48" i="4"/>
  <c r="AO49" i="4"/>
  <c r="AO50" i="4"/>
  <c r="AO51" i="4"/>
  <c r="AO52" i="4"/>
  <c r="AO53" i="4"/>
  <c r="AO54" i="4"/>
  <c r="AO55" i="4"/>
  <c r="AO56" i="4"/>
  <c r="AO57" i="4"/>
  <c r="AO58" i="4"/>
  <c r="AO59" i="4"/>
  <c r="AO60" i="4"/>
  <c r="AO61" i="4"/>
  <c r="AO62" i="4"/>
  <c r="AO63" i="4"/>
  <c r="AO64" i="4"/>
  <c r="AO65" i="4"/>
  <c r="AO66" i="4"/>
  <c r="AO67" i="4"/>
  <c r="AO68" i="4"/>
  <c r="AO69" i="4"/>
  <c r="AO70" i="4"/>
  <c r="AO71" i="4"/>
  <c r="AO72" i="4"/>
  <c r="AO73" i="4"/>
  <c r="AO74" i="4"/>
  <c r="AO75" i="4"/>
  <c r="AO76" i="4"/>
  <c r="AO77" i="4"/>
  <c r="AO78" i="4"/>
  <c r="AO79" i="4"/>
  <c r="AO80" i="4"/>
  <c r="AO81" i="4"/>
  <c r="AO82" i="4"/>
  <c r="AO83" i="4"/>
  <c r="AO84" i="4"/>
  <c r="AO85" i="4"/>
  <c r="AO86" i="4"/>
  <c r="AO87" i="4"/>
  <c r="AO88" i="4"/>
  <c r="AO89" i="4"/>
  <c r="AO90" i="4"/>
  <c r="AO91" i="4"/>
  <c r="AO92" i="4"/>
  <c r="AO93" i="4"/>
  <c r="AO94" i="4"/>
  <c r="AO95" i="4"/>
  <c r="AO96" i="4"/>
  <c r="AO97" i="4"/>
  <c r="AO98" i="4"/>
  <c r="AO99" i="4"/>
  <c r="AO100" i="4"/>
  <c r="AO101" i="4"/>
  <c r="AO102" i="4"/>
  <c r="AO103" i="4"/>
  <c r="AO104" i="4"/>
  <c r="AO105" i="4"/>
  <c r="AO106" i="4"/>
  <c r="AO107" i="4"/>
  <c r="AO108" i="4"/>
  <c r="AO109" i="4"/>
  <c r="AO110" i="4"/>
  <c r="AO111" i="4"/>
  <c r="AO112" i="4"/>
  <c r="AO113" i="4"/>
  <c r="AO114" i="4"/>
  <c r="AO115" i="4"/>
  <c r="AO116" i="4"/>
  <c r="AO117" i="4"/>
  <c r="AO118" i="4"/>
  <c r="AO119" i="4"/>
  <c r="AO120" i="4"/>
  <c r="AO121" i="4"/>
  <c r="AO122" i="4"/>
  <c r="AO123" i="4"/>
  <c r="AO124" i="4"/>
  <c r="AO125" i="4"/>
  <c r="AO126" i="4"/>
  <c r="AO127" i="4"/>
  <c r="AO128" i="4"/>
  <c r="AO129" i="4"/>
  <c r="AO130" i="4"/>
  <c r="AO131" i="4"/>
  <c r="AO132" i="4"/>
  <c r="AO133" i="4"/>
  <c r="AO134" i="4"/>
  <c r="AO135" i="4"/>
  <c r="AO136" i="4"/>
  <c r="AO137" i="4"/>
  <c r="AO138" i="4"/>
  <c r="AO139" i="4"/>
  <c r="AO140" i="4"/>
  <c r="AO141" i="4"/>
  <c r="AO142" i="4"/>
  <c r="AO143" i="4"/>
  <c r="AO144" i="4"/>
  <c r="AO145" i="4"/>
  <c r="AO146" i="4"/>
  <c r="AO147" i="4"/>
  <c r="AO148" i="4"/>
  <c r="AO149" i="4"/>
  <c r="AO150" i="4"/>
  <c r="AO151" i="4"/>
  <c r="AO152" i="4"/>
  <c r="AO153" i="4"/>
  <c r="AO154" i="4"/>
  <c r="AO155" i="4"/>
  <c r="AO156" i="4"/>
  <c r="AO157" i="4"/>
  <c r="AO158" i="4"/>
  <c r="AO159" i="4"/>
  <c r="AO160" i="4"/>
  <c r="AO161" i="4"/>
  <c r="AO162" i="4"/>
  <c r="AO163" i="4"/>
  <c r="AO164" i="4"/>
  <c r="AO165" i="4"/>
  <c r="AO166" i="4"/>
  <c r="AO167" i="4"/>
  <c r="AO168" i="4"/>
  <c r="AO169" i="4"/>
  <c r="AO170" i="4"/>
  <c r="AO171" i="4"/>
  <c r="AO172" i="4"/>
  <c r="AO173" i="4"/>
  <c r="AO174" i="4"/>
  <c r="AO175" i="4"/>
  <c r="AO176" i="4"/>
  <c r="AO177" i="4"/>
  <c r="AO178" i="4"/>
  <c r="AO179" i="4"/>
  <c r="AO180" i="4"/>
  <c r="AO181" i="4"/>
  <c r="AO182" i="4"/>
  <c r="AO183" i="4"/>
  <c r="AO184" i="4"/>
  <c r="AO185" i="4"/>
  <c r="AO186" i="4"/>
  <c r="AO187" i="4"/>
  <c r="AO188" i="4"/>
  <c r="AO189" i="4"/>
  <c r="AO190" i="4"/>
  <c r="AO191" i="4"/>
  <c r="AO192" i="4"/>
  <c r="AO193" i="4"/>
  <c r="AO194" i="4"/>
  <c r="AO195" i="4"/>
  <c r="AO196" i="4"/>
  <c r="AO197" i="4"/>
  <c r="AO198" i="4"/>
  <c r="AO199" i="4"/>
  <c r="AO200" i="4"/>
  <c r="B95" i="9"/>
  <c r="AV2" i="4"/>
  <c r="AV3" i="4"/>
  <c r="AV4" i="4"/>
  <c r="AV5" i="4"/>
  <c r="AV6" i="4"/>
  <c r="AV7" i="4"/>
  <c r="AV8" i="4"/>
  <c r="AV9" i="4"/>
  <c r="AV10" i="4"/>
  <c r="AV11" i="4"/>
  <c r="AV12" i="4"/>
  <c r="AV13" i="4"/>
  <c r="AV14" i="4"/>
  <c r="AV15" i="4"/>
  <c r="AV16" i="4"/>
  <c r="AV17" i="4"/>
  <c r="AV18" i="4"/>
  <c r="AV19" i="4"/>
  <c r="AV20" i="4"/>
  <c r="AV21" i="4"/>
  <c r="AV22" i="4"/>
  <c r="AV23" i="4"/>
  <c r="AV24" i="4"/>
  <c r="AV25" i="4"/>
  <c r="AV26" i="4"/>
  <c r="AV27" i="4"/>
  <c r="AV28" i="4"/>
  <c r="AV29" i="4"/>
  <c r="AV30" i="4"/>
  <c r="AV31" i="4"/>
  <c r="AV32" i="4"/>
  <c r="AV33" i="4"/>
  <c r="AV34" i="4"/>
  <c r="AV35" i="4"/>
  <c r="AV36" i="4"/>
  <c r="AV37" i="4"/>
  <c r="AV38" i="4"/>
  <c r="AV39" i="4"/>
  <c r="AV40" i="4"/>
  <c r="AV41" i="4"/>
  <c r="AV42" i="4"/>
  <c r="AV43" i="4"/>
  <c r="AV44" i="4"/>
  <c r="AV45" i="4"/>
  <c r="AV46" i="4"/>
  <c r="AV47" i="4"/>
  <c r="AV48" i="4"/>
  <c r="AV49" i="4"/>
  <c r="AV50" i="4"/>
  <c r="AV51" i="4"/>
  <c r="AV52" i="4"/>
  <c r="AV53" i="4"/>
  <c r="AV54" i="4"/>
  <c r="AV55" i="4"/>
  <c r="AV56" i="4"/>
  <c r="AV57" i="4"/>
  <c r="AV58" i="4"/>
  <c r="AV59" i="4"/>
  <c r="AV60" i="4"/>
  <c r="AV61" i="4"/>
  <c r="AV62" i="4"/>
  <c r="AV63" i="4"/>
  <c r="AV64" i="4"/>
  <c r="AV65" i="4"/>
  <c r="AV66" i="4"/>
  <c r="AV67" i="4"/>
  <c r="AV68" i="4"/>
  <c r="AV69" i="4"/>
  <c r="AV70" i="4"/>
  <c r="AV71" i="4"/>
  <c r="AV72" i="4"/>
  <c r="AV73" i="4"/>
  <c r="AV74" i="4"/>
  <c r="AV75" i="4"/>
  <c r="AV76" i="4"/>
  <c r="AV77" i="4"/>
  <c r="AV78" i="4"/>
  <c r="AV79" i="4"/>
  <c r="AV80" i="4"/>
  <c r="AV81" i="4"/>
  <c r="AV82" i="4"/>
  <c r="AV83" i="4"/>
  <c r="AV84" i="4"/>
  <c r="AV85" i="4"/>
  <c r="AV86" i="4"/>
  <c r="AV87" i="4"/>
  <c r="AV88" i="4"/>
  <c r="AV89" i="4"/>
  <c r="AV90" i="4"/>
  <c r="AV91" i="4"/>
  <c r="AV92" i="4"/>
  <c r="AV93" i="4"/>
  <c r="AV94" i="4"/>
  <c r="AV95" i="4"/>
  <c r="AV96" i="4"/>
  <c r="AV97" i="4"/>
  <c r="AV98" i="4"/>
  <c r="AV99" i="4"/>
  <c r="AV100" i="4"/>
  <c r="AV101" i="4"/>
  <c r="AV102" i="4"/>
  <c r="AV103" i="4"/>
  <c r="AV104" i="4"/>
  <c r="AV105" i="4"/>
  <c r="AV106" i="4"/>
  <c r="AV107" i="4"/>
  <c r="AV108" i="4"/>
  <c r="AV109" i="4"/>
  <c r="AV110" i="4"/>
  <c r="AV111" i="4"/>
  <c r="AV112" i="4"/>
  <c r="AV113" i="4"/>
  <c r="AV114" i="4"/>
  <c r="AV115" i="4"/>
  <c r="AV116" i="4"/>
  <c r="AV117" i="4"/>
  <c r="AV118" i="4"/>
  <c r="AV119" i="4"/>
  <c r="AV120" i="4"/>
  <c r="AV121" i="4"/>
  <c r="AV122" i="4"/>
  <c r="AV123" i="4"/>
  <c r="AV124" i="4"/>
  <c r="AV125" i="4"/>
  <c r="AV126" i="4"/>
  <c r="AV127" i="4"/>
  <c r="AV128" i="4"/>
  <c r="AV129" i="4"/>
  <c r="AV130" i="4"/>
  <c r="AV131" i="4"/>
  <c r="AV132" i="4"/>
  <c r="AV133" i="4"/>
  <c r="AV134" i="4"/>
  <c r="AV135" i="4"/>
  <c r="AV136" i="4"/>
  <c r="AV137" i="4"/>
  <c r="AV138" i="4"/>
  <c r="AV139" i="4"/>
  <c r="AV140" i="4"/>
  <c r="AV141" i="4"/>
  <c r="AV142" i="4"/>
  <c r="AV143" i="4"/>
  <c r="AV144" i="4"/>
  <c r="AV145" i="4"/>
  <c r="AV146" i="4"/>
  <c r="AV147" i="4"/>
  <c r="AV148" i="4"/>
  <c r="AV149" i="4"/>
  <c r="AV150" i="4"/>
  <c r="AV151" i="4"/>
  <c r="AV152" i="4"/>
  <c r="AV153" i="4"/>
  <c r="AV154" i="4"/>
  <c r="AV155" i="4"/>
  <c r="AV156" i="4"/>
  <c r="AV157" i="4"/>
  <c r="AV158" i="4"/>
  <c r="AV159" i="4"/>
  <c r="AV160" i="4"/>
  <c r="AV161" i="4"/>
  <c r="AV162" i="4"/>
  <c r="AV163" i="4"/>
  <c r="AV164" i="4"/>
  <c r="AV165" i="4"/>
  <c r="AV166" i="4"/>
  <c r="AV167" i="4"/>
  <c r="AV168" i="4"/>
  <c r="AV169" i="4"/>
  <c r="AV170" i="4"/>
  <c r="AV171" i="4"/>
  <c r="AV172" i="4"/>
  <c r="AV173" i="4"/>
  <c r="AV174" i="4"/>
  <c r="AV175" i="4"/>
  <c r="AV176" i="4"/>
  <c r="AV177" i="4"/>
  <c r="AV178" i="4"/>
  <c r="AV179" i="4"/>
  <c r="AV180" i="4"/>
  <c r="AV181" i="4"/>
  <c r="AV182" i="4"/>
  <c r="AV183" i="4"/>
  <c r="AV184" i="4"/>
  <c r="AV185" i="4"/>
  <c r="AV186" i="4"/>
  <c r="AV187" i="4"/>
  <c r="AV188" i="4"/>
  <c r="AV189" i="4"/>
  <c r="AV190" i="4"/>
  <c r="AV191" i="4"/>
  <c r="AV192" i="4"/>
  <c r="AV193" i="4"/>
  <c r="AV194" i="4"/>
  <c r="AV195" i="4"/>
  <c r="AV196" i="4"/>
  <c r="AV197" i="4"/>
  <c r="AV198" i="4"/>
  <c r="AV199" i="4"/>
  <c r="AV200" i="4"/>
  <c r="C95" i="9"/>
  <c r="AP2" i="4"/>
  <c r="AP3" i="4"/>
  <c r="AP4" i="4"/>
  <c r="AP5" i="4"/>
  <c r="AP6" i="4"/>
  <c r="AP7" i="4"/>
  <c r="AP8" i="4"/>
  <c r="AP9" i="4"/>
  <c r="AP10" i="4"/>
  <c r="AP11" i="4"/>
  <c r="AP12" i="4"/>
  <c r="AP13" i="4"/>
  <c r="AP14" i="4"/>
  <c r="AP15" i="4"/>
  <c r="AP16" i="4"/>
  <c r="AP17" i="4"/>
  <c r="AP18" i="4"/>
  <c r="AP19" i="4"/>
  <c r="AP20" i="4"/>
  <c r="AP21" i="4"/>
  <c r="AP22" i="4"/>
  <c r="AP23" i="4"/>
  <c r="AP24" i="4"/>
  <c r="AP25" i="4"/>
  <c r="AP26" i="4"/>
  <c r="AP27" i="4"/>
  <c r="AP28" i="4"/>
  <c r="AP29" i="4"/>
  <c r="AP30" i="4"/>
  <c r="AP31" i="4"/>
  <c r="AP32" i="4"/>
  <c r="AP33" i="4"/>
  <c r="AP34" i="4"/>
  <c r="AP35" i="4"/>
  <c r="AP36" i="4"/>
  <c r="AP37" i="4"/>
  <c r="AP38" i="4"/>
  <c r="AP39" i="4"/>
  <c r="AP40" i="4"/>
  <c r="AP41" i="4"/>
  <c r="AP42" i="4"/>
  <c r="AP43" i="4"/>
  <c r="AP44" i="4"/>
  <c r="AP45" i="4"/>
  <c r="AP46" i="4"/>
  <c r="AP47" i="4"/>
  <c r="AP48" i="4"/>
  <c r="AP49" i="4"/>
  <c r="AP50" i="4"/>
  <c r="AP51" i="4"/>
  <c r="AP52" i="4"/>
  <c r="AP53" i="4"/>
  <c r="AP54" i="4"/>
  <c r="AP55" i="4"/>
  <c r="AP56" i="4"/>
  <c r="AP57" i="4"/>
  <c r="AP58" i="4"/>
  <c r="AP59" i="4"/>
  <c r="AP60" i="4"/>
  <c r="AP61" i="4"/>
  <c r="AP62" i="4"/>
  <c r="AP63" i="4"/>
  <c r="AP64" i="4"/>
  <c r="AP65" i="4"/>
  <c r="AP66" i="4"/>
  <c r="AP67" i="4"/>
  <c r="AP68" i="4"/>
  <c r="AP69" i="4"/>
  <c r="AP70" i="4"/>
  <c r="AP71" i="4"/>
  <c r="AP72" i="4"/>
  <c r="AP73" i="4"/>
  <c r="AP74" i="4"/>
  <c r="AP75" i="4"/>
  <c r="AP76" i="4"/>
  <c r="AP77" i="4"/>
  <c r="AP78" i="4"/>
  <c r="AP79" i="4"/>
  <c r="AP80" i="4"/>
  <c r="AP81" i="4"/>
  <c r="AP82" i="4"/>
  <c r="AP83" i="4"/>
  <c r="AP84" i="4"/>
  <c r="AP85" i="4"/>
  <c r="AP86" i="4"/>
  <c r="AP87" i="4"/>
  <c r="AP88" i="4"/>
  <c r="AP89" i="4"/>
  <c r="AP90" i="4"/>
  <c r="AP91" i="4"/>
  <c r="AP92" i="4"/>
  <c r="AP93" i="4"/>
  <c r="AP94" i="4"/>
  <c r="AP95" i="4"/>
  <c r="AP96" i="4"/>
  <c r="AP97" i="4"/>
  <c r="AP98" i="4"/>
  <c r="AP99" i="4"/>
  <c r="AP100" i="4"/>
  <c r="AP101" i="4"/>
  <c r="AP102" i="4"/>
  <c r="AP103" i="4"/>
  <c r="AP104" i="4"/>
  <c r="AP105" i="4"/>
  <c r="AP106" i="4"/>
  <c r="AP107" i="4"/>
  <c r="AP108" i="4"/>
  <c r="AP109" i="4"/>
  <c r="AP110" i="4"/>
  <c r="AP111" i="4"/>
  <c r="AP112" i="4"/>
  <c r="AP113" i="4"/>
  <c r="AP114" i="4"/>
  <c r="AP115" i="4"/>
  <c r="AP116" i="4"/>
  <c r="AP117" i="4"/>
  <c r="AP118" i="4"/>
  <c r="AP119" i="4"/>
  <c r="AP120" i="4"/>
  <c r="AP121" i="4"/>
  <c r="AP122" i="4"/>
  <c r="AP123" i="4"/>
  <c r="AP124" i="4"/>
  <c r="AP125" i="4"/>
  <c r="AP126" i="4"/>
  <c r="AP127" i="4"/>
  <c r="AP128" i="4"/>
  <c r="AP129" i="4"/>
  <c r="AP130" i="4"/>
  <c r="AP131" i="4"/>
  <c r="AP132" i="4"/>
  <c r="AP133" i="4"/>
  <c r="AP134" i="4"/>
  <c r="AP135" i="4"/>
  <c r="AP136" i="4"/>
  <c r="AP137" i="4"/>
  <c r="AP138" i="4"/>
  <c r="AP139" i="4"/>
  <c r="AP140" i="4"/>
  <c r="AP141" i="4"/>
  <c r="AP142" i="4"/>
  <c r="AP143" i="4"/>
  <c r="AP144" i="4"/>
  <c r="AP145" i="4"/>
  <c r="AP146" i="4"/>
  <c r="AP147" i="4"/>
  <c r="AP148" i="4"/>
  <c r="AP149" i="4"/>
  <c r="AP150" i="4"/>
  <c r="AP151" i="4"/>
  <c r="AP152" i="4"/>
  <c r="AP153" i="4"/>
  <c r="AP154" i="4"/>
  <c r="AP155" i="4"/>
  <c r="AP156" i="4"/>
  <c r="AP157" i="4"/>
  <c r="AP158" i="4"/>
  <c r="AP159" i="4"/>
  <c r="AP160" i="4"/>
  <c r="AP161" i="4"/>
  <c r="AP162" i="4"/>
  <c r="AP163" i="4"/>
  <c r="AP164" i="4"/>
  <c r="AP165" i="4"/>
  <c r="AP166" i="4"/>
  <c r="AP167" i="4"/>
  <c r="AP168" i="4"/>
  <c r="AP169" i="4"/>
  <c r="AP170" i="4"/>
  <c r="AP171" i="4"/>
  <c r="AP172" i="4"/>
  <c r="AP173" i="4"/>
  <c r="AP174" i="4"/>
  <c r="AP175" i="4"/>
  <c r="AP176" i="4"/>
  <c r="AP177" i="4"/>
  <c r="AP178" i="4"/>
  <c r="AP179" i="4"/>
  <c r="AP180" i="4"/>
  <c r="AP181" i="4"/>
  <c r="AP182" i="4"/>
  <c r="AP183" i="4"/>
  <c r="AP184" i="4"/>
  <c r="AP185" i="4"/>
  <c r="AP186" i="4"/>
  <c r="AP187" i="4"/>
  <c r="AP188" i="4"/>
  <c r="AP189" i="4"/>
  <c r="AP190" i="4"/>
  <c r="AP191" i="4"/>
  <c r="AP192" i="4"/>
  <c r="AP193" i="4"/>
  <c r="AP194" i="4"/>
  <c r="AP195" i="4"/>
  <c r="AP196" i="4"/>
  <c r="AP197" i="4"/>
  <c r="AP198" i="4"/>
  <c r="AP199" i="4"/>
  <c r="AP200" i="4"/>
  <c r="B96" i="9"/>
  <c r="AW2" i="4"/>
  <c r="AW3" i="4"/>
  <c r="AW4" i="4"/>
  <c r="AW5" i="4"/>
  <c r="AW6" i="4"/>
  <c r="AW7" i="4"/>
  <c r="AW8" i="4"/>
  <c r="AW9" i="4"/>
  <c r="AW10" i="4"/>
  <c r="AW11" i="4"/>
  <c r="AW12" i="4"/>
  <c r="AW13" i="4"/>
  <c r="AW14" i="4"/>
  <c r="AW15" i="4"/>
  <c r="AW16" i="4"/>
  <c r="AW17" i="4"/>
  <c r="AW18" i="4"/>
  <c r="AW19" i="4"/>
  <c r="AW20" i="4"/>
  <c r="AW21" i="4"/>
  <c r="AW22" i="4"/>
  <c r="AW23" i="4"/>
  <c r="AW24" i="4"/>
  <c r="AW25" i="4"/>
  <c r="AW26" i="4"/>
  <c r="AW27" i="4"/>
  <c r="AW28" i="4"/>
  <c r="AW29" i="4"/>
  <c r="AW30" i="4"/>
  <c r="AW31" i="4"/>
  <c r="AW32" i="4"/>
  <c r="AW33" i="4"/>
  <c r="AW34" i="4"/>
  <c r="AW35" i="4"/>
  <c r="AW36" i="4"/>
  <c r="AW37" i="4"/>
  <c r="AW38" i="4"/>
  <c r="AW39" i="4"/>
  <c r="AW40" i="4"/>
  <c r="AW41" i="4"/>
  <c r="AW42" i="4"/>
  <c r="AW43" i="4"/>
  <c r="AW44" i="4"/>
  <c r="AW45" i="4"/>
  <c r="AW46" i="4"/>
  <c r="AW47" i="4"/>
  <c r="AW48" i="4"/>
  <c r="AW49" i="4"/>
  <c r="AW50" i="4"/>
  <c r="AW51" i="4"/>
  <c r="AW52" i="4"/>
  <c r="AW53" i="4"/>
  <c r="AW54" i="4"/>
  <c r="AW55" i="4"/>
  <c r="AW56" i="4"/>
  <c r="AW57" i="4"/>
  <c r="AW58" i="4"/>
  <c r="AW59" i="4"/>
  <c r="AW60" i="4"/>
  <c r="AW61" i="4"/>
  <c r="AW62" i="4"/>
  <c r="AW63" i="4"/>
  <c r="AW64" i="4"/>
  <c r="AW65" i="4"/>
  <c r="AW66" i="4"/>
  <c r="AW67" i="4"/>
  <c r="AW68" i="4"/>
  <c r="AW69" i="4"/>
  <c r="AW70" i="4"/>
  <c r="AW71" i="4"/>
  <c r="AW72" i="4"/>
  <c r="AW73" i="4"/>
  <c r="AW74" i="4"/>
  <c r="AW75" i="4"/>
  <c r="AW76" i="4"/>
  <c r="AW77" i="4"/>
  <c r="AW78" i="4"/>
  <c r="AW79" i="4"/>
  <c r="AW80" i="4"/>
  <c r="AW81" i="4"/>
  <c r="AW82" i="4"/>
  <c r="AW83" i="4"/>
  <c r="AW84" i="4"/>
  <c r="AW85" i="4"/>
  <c r="AW86" i="4"/>
  <c r="AW87" i="4"/>
  <c r="AW88" i="4"/>
  <c r="AW89" i="4"/>
  <c r="AW90" i="4"/>
  <c r="AW91" i="4"/>
  <c r="AW92" i="4"/>
  <c r="AW93" i="4"/>
  <c r="AW94" i="4"/>
  <c r="AW95" i="4"/>
  <c r="AW96" i="4"/>
  <c r="AW97" i="4"/>
  <c r="AW98" i="4"/>
  <c r="AW99" i="4"/>
  <c r="AW100" i="4"/>
  <c r="AW101" i="4"/>
  <c r="AW102" i="4"/>
  <c r="AW103" i="4"/>
  <c r="AW104" i="4"/>
  <c r="AW105" i="4"/>
  <c r="AW106" i="4"/>
  <c r="AW107" i="4"/>
  <c r="AW108" i="4"/>
  <c r="AW109" i="4"/>
  <c r="AW110" i="4"/>
  <c r="AW111" i="4"/>
  <c r="AW112" i="4"/>
  <c r="AW113" i="4"/>
  <c r="AW114" i="4"/>
  <c r="AW115" i="4"/>
  <c r="AW116" i="4"/>
  <c r="AW117" i="4"/>
  <c r="AW118" i="4"/>
  <c r="AW119" i="4"/>
  <c r="AW120" i="4"/>
  <c r="AW121" i="4"/>
  <c r="AW122" i="4"/>
  <c r="AW123" i="4"/>
  <c r="AW124" i="4"/>
  <c r="AW125" i="4"/>
  <c r="AW126" i="4"/>
  <c r="AW127" i="4"/>
  <c r="AW128" i="4"/>
  <c r="AW129" i="4"/>
  <c r="AW130" i="4"/>
  <c r="AW131" i="4"/>
  <c r="AW132" i="4"/>
  <c r="AW133" i="4"/>
  <c r="AW134" i="4"/>
  <c r="AW135" i="4"/>
  <c r="AW136" i="4"/>
  <c r="AW137" i="4"/>
  <c r="AW138" i="4"/>
  <c r="AW139" i="4"/>
  <c r="AW140" i="4"/>
  <c r="AW141" i="4"/>
  <c r="AW142" i="4"/>
  <c r="AW143" i="4"/>
  <c r="AW144" i="4"/>
  <c r="AW145" i="4"/>
  <c r="AW146" i="4"/>
  <c r="AW147" i="4"/>
  <c r="AW148" i="4"/>
  <c r="AW149" i="4"/>
  <c r="AW150" i="4"/>
  <c r="AW151" i="4"/>
  <c r="AW152" i="4"/>
  <c r="AW153" i="4"/>
  <c r="AW154" i="4"/>
  <c r="AW155" i="4"/>
  <c r="AW156" i="4"/>
  <c r="AW157" i="4"/>
  <c r="AW158" i="4"/>
  <c r="AW159" i="4"/>
  <c r="AW160" i="4"/>
  <c r="AW161" i="4"/>
  <c r="AW162" i="4"/>
  <c r="AW163" i="4"/>
  <c r="AW164" i="4"/>
  <c r="AW165" i="4"/>
  <c r="AW166" i="4"/>
  <c r="AW167" i="4"/>
  <c r="AW168" i="4"/>
  <c r="AW169" i="4"/>
  <c r="AW170" i="4"/>
  <c r="AW171" i="4"/>
  <c r="AW172" i="4"/>
  <c r="AW173" i="4"/>
  <c r="AW174" i="4"/>
  <c r="AW175" i="4"/>
  <c r="AW176" i="4"/>
  <c r="AW177" i="4"/>
  <c r="AW178" i="4"/>
  <c r="AW179" i="4"/>
  <c r="AW180" i="4"/>
  <c r="AW181" i="4"/>
  <c r="AW182" i="4"/>
  <c r="AW183" i="4"/>
  <c r="AW184" i="4"/>
  <c r="AW185" i="4"/>
  <c r="AW186" i="4"/>
  <c r="AW187" i="4"/>
  <c r="AW188" i="4"/>
  <c r="AW189" i="4"/>
  <c r="AW190" i="4"/>
  <c r="AW191" i="4"/>
  <c r="AW192" i="4"/>
  <c r="AW193" i="4"/>
  <c r="AW194" i="4"/>
  <c r="AW195" i="4"/>
  <c r="AW196" i="4"/>
  <c r="AW197" i="4"/>
  <c r="AW198" i="4"/>
  <c r="AW199" i="4"/>
  <c r="AW200" i="4"/>
  <c r="C96" i="9"/>
  <c r="AQ2" i="4"/>
  <c r="AQ3" i="4"/>
  <c r="AQ4" i="4"/>
  <c r="AQ5" i="4"/>
  <c r="AQ6" i="4"/>
  <c r="AQ7" i="4"/>
  <c r="AQ8" i="4"/>
  <c r="AQ9" i="4"/>
  <c r="AQ10" i="4"/>
  <c r="AQ11" i="4"/>
  <c r="AQ12" i="4"/>
  <c r="AQ13" i="4"/>
  <c r="AQ14" i="4"/>
  <c r="AQ15" i="4"/>
  <c r="AQ16" i="4"/>
  <c r="AQ17" i="4"/>
  <c r="AQ18" i="4"/>
  <c r="AQ19" i="4"/>
  <c r="AQ20" i="4"/>
  <c r="AQ21" i="4"/>
  <c r="AQ22" i="4"/>
  <c r="AQ23" i="4"/>
  <c r="AQ24" i="4"/>
  <c r="AQ25" i="4"/>
  <c r="AQ26" i="4"/>
  <c r="AQ27" i="4"/>
  <c r="AQ28" i="4"/>
  <c r="AQ29" i="4"/>
  <c r="AQ30" i="4"/>
  <c r="AQ31" i="4"/>
  <c r="AQ32" i="4"/>
  <c r="AQ33" i="4"/>
  <c r="AQ34" i="4"/>
  <c r="AQ35" i="4"/>
  <c r="AQ36" i="4"/>
  <c r="AQ37" i="4"/>
  <c r="AQ38" i="4"/>
  <c r="AQ39" i="4"/>
  <c r="AQ40" i="4"/>
  <c r="AQ41" i="4"/>
  <c r="AQ42" i="4"/>
  <c r="AQ43" i="4"/>
  <c r="AQ44" i="4"/>
  <c r="AQ45" i="4"/>
  <c r="AQ46" i="4"/>
  <c r="AQ47" i="4"/>
  <c r="AQ48" i="4"/>
  <c r="AQ49" i="4"/>
  <c r="AQ50" i="4"/>
  <c r="AQ51" i="4"/>
  <c r="AQ52" i="4"/>
  <c r="AQ53" i="4"/>
  <c r="AQ54" i="4"/>
  <c r="AQ55" i="4"/>
  <c r="AQ56" i="4"/>
  <c r="AQ57" i="4"/>
  <c r="AQ58" i="4"/>
  <c r="AQ59" i="4"/>
  <c r="AQ60" i="4"/>
  <c r="AQ61" i="4"/>
  <c r="AQ62" i="4"/>
  <c r="AQ63" i="4"/>
  <c r="AQ64" i="4"/>
  <c r="AQ65" i="4"/>
  <c r="AQ66" i="4"/>
  <c r="AQ67" i="4"/>
  <c r="AQ68" i="4"/>
  <c r="AQ69" i="4"/>
  <c r="AQ70" i="4"/>
  <c r="AQ71" i="4"/>
  <c r="AQ72" i="4"/>
  <c r="AQ73" i="4"/>
  <c r="AQ74" i="4"/>
  <c r="AQ75" i="4"/>
  <c r="AQ76" i="4"/>
  <c r="AQ77" i="4"/>
  <c r="AQ78" i="4"/>
  <c r="AQ79" i="4"/>
  <c r="AQ80" i="4"/>
  <c r="AQ81" i="4"/>
  <c r="AQ82" i="4"/>
  <c r="AQ83" i="4"/>
  <c r="AQ84" i="4"/>
  <c r="AQ85" i="4"/>
  <c r="AQ86" i="4"/>
  <c r="AQ87" i="4"/>
  <c r="AQ88" i="4"/>
  <c r="AQ89" i="4"/>
  <c r="AQ90" i="4"/>
  <c r="AQ91" i="4"/>
  <c r="AQ92" i="4"/>
  <c r="AQ93" i="4"/>
  <c r="AQ94" i="4"/>
  <c r="AQ95" i="4"/>
  <c r="AQ96" i="4"/>
  <c r="AQ97" i="4"/>
  <c r="AQ98" i="4"/>
  <c r="AQ99" i="4"/>
  <c r="AQ100" i="4"/>
  <c r="AQ101" i="4"/>
  <c r="AQ102" i="4"/>
  <c r="AQ103" i="4"/>
  <c r="AQ104" i="4"/>
  <c r="AQ105" i="4"/>
  <c r="AQ106" i="4"/>
  <c r="AQ107" i="4"/>
  <c r="AQ108" i="4"/>
  <c r="AQ109" i="4"/>
  <c r="AQ110" i="4"/>
  <c r="AQ111" i="4"/>
  <c r="AQ112" i="4"/>
  <c r="AQ113" i="4"/>
  <c r="AQ114" i="4"/>
  <c r="AQ115" i="4"/>
  <c r="AQ116" i="4"/>
  <c r="AQ117" i="4"/>
  <c r="AQ118" i="4"/>
  <c r="AQ119" i="4"/>
  <c r="AQ120" i="4"/>
  <c r="AQ121" i="4"/>
  <c r="AQ122" i="4"/>
  <c r="AQ123" i="4"/>
  <c r="AQ124" i="4"/>
  <c r="AQ125" i="4"/>
  <c r="AQ126" i="4"/>
  <c r="AQ127" i="4"/>
  <c r="AQ128" i="4"/>
  <c r="AQ129" i="4"/>
  <c r="AQ130" i="4"/>
  <c r="AQ131" i="4"/>
  <c r="AQ132" i="4"/>
  <c r="AQ133" i="4"/>
  <c r="AQ134" i="4"/>
  <c r="AQ135" i="4"/>
  <c r="AQ136" i="4"/>
  <c r="AQ137" i="4"/>
  <c r="AQ138" i="4"/>
  <c r="AQ139" i="4"/>
  <c r="AQ140" i="4"/>
  <c r="AQ141" i="4"/>
  <c r="AQ142" i="4"/>
  <c r="AQ143" i="4"/>
  <c r="AQ144" i="4"/>
  <c r="AQ145" i="4"/>
  <c r="AQ146" i="4"/>
  <c r="AQ147" i="4"/>
  <c r="AQ148" i="4"/>
  <c r="AQ149" i="4"/>
  <c r="AQ150" i="4"/>
  <c r="AQ151" i="4"/>
  <c r="AQ152" i="4"/>
  <c r="AQ153" i="4"/>
  <c r="AQ154" i="4"/>
  <c r="AQ155" i="4"/>
  <c r="AQ156" i="4"/>
  <c r="AQ157" i="4"/>
  <c r="AQ158" i="4"/>
  <c r="AQ159" i="4"/>
  <c r="AQ160" i="4"/>
  <c r="AQ161" i="4"/>
  <c r="AQ162" i="4"/>
  <c r="AQ163" i="4"/>
  <c r="AQ164" i="4"/>
  <c r="AQ165" i="4"/>
  <c r="AQ166" i="4"/>
  <c r="AQ167" i="4"/>
  <c r="AQ168" i="4"/>
  <c r="AQ169" i="4"/>
  <c r="AQ170" i="4"/>
  <c r="AQ171" i="4"/>
  <c r="AQ172" i="4"/>
  <c r="AQ173" i="4"/>
  <c r="AQ174" i="4"/>
  <c r="AQ175" i="4"/>
  <c r="AQ176" i="4"/>
  <c r="AQ177" i="4"/>
  <c r="AQ178" i="4"/>
  <c r="AQ179" i="4"/>
  <c r="AQ180" i="4"/>
  <c r="AQ181" i="4"/>
  <c r="AQ182" i="4"/>
  <c r="AQ183" i="4"/>
  <c r="AQ184" i="4"/>
  <c r="AQ185" i="4"/>
  <c r="AQ186" i="4"/>
  <c r="AQ187" i="4"/>
  <c r="AQ188" i="4"/>
  <c r="AQ189" i="4"/>
  <c r="AQ190" i="4"/>
  <c r="AQ191" i="4"/>
  <c r="AQ192" i="4"/>
  <c r="AQ193" i="4"/>
  <c r="AQ194" i="4"/>
  <c r="AQ195" i="4"/>
  <c r="AQ196" i="4"/>
  <c r="AQ197" i="4"/>
  <c r="AQ198" i="4"/>
  <c r="AQ199" i="4"/>
  <c r="AQ200" i="4"/>
  <c r="B97" i="9"/>
  <c r="AX2" i="4"/>
  <c r="AX3" i="4"/>
  <c r="AX4" i="4"/>
  <c r="AX5" i="4"/>
  <c r="AX6" i="4"/>
  <c r="AX7" i="4"/>
  <c r="AX8" i="4"/>
  <c r="AX9" i="4"/>
  <c r="AX10" i="4"/>
  <c r="AX11" i="4"/>
  <c r="AX12" i="4"/>
  <c r="AX13" i="4"/>
  <c r="AX14" i="4"/>
  <c r="AX15" i="4"/>
  <c r="AX16" i="4"/>
  <c r="AX17" i="4"/>
  <c r="AX18" i="4"/>
  <c r="AX19" i="4"/>
  <c r="AX20" i="4"/>
  <c r="AX21" i="4"/>
  <c r="AX22" i="4"/>
  <c r="AX23" i="4"/>
  <c r="AX24" i="4"/>
  <c r="AX25" i="4"/>
  <c r="AX26" i="4"/>
  <c r="AX27" i="4"/>
  <c r="AX28" i="4"/>
  <c r="AX29" i="4"/>
  <c r="AX30" i="4"/>
  <c r="AX31" i="4"/>
  <c r="AX32" i="4"/>
  <c r="AX33" i="4"/>
  <c r="AX34" i="4"/>
  <c r="AX35" i="4"/>
  <c r="AX36" i="4"/>
  <c r="AX37" i="4"/>
  <c r="AX38" i="4"/>
  <c r="AX39" i="4"/>
  <c r="AX40" i="4"/>
  <c r="AX41" i="4"/>
  <c r="AX42" i="4"/>
  <c r="AX43" i="4"/>
  <c r="AX44" i="4"/>
  <c r="AX45" i="4"/>
  <c r="AX46" i="4"/>
  <c r="AX47" i="4"/>
  <c r="AX48" i="4"/>
  <c r="AX49" i="4"/>
  <c r="AX50" i="4"/>
  <c r="AX51" i="4"/>
  <c r="AX52" i="4"/>
  <c r="AX53" i="4"/>
  <c r="AX54" i="4"/>
  <c r="AX55" i="4"/>
  <c r="AX56" i="4"/>
  <c r="AX57" i="4"/>
  <c r="AX58" i="4"/>
  <c r="AX59" i="4"/>
  <c r="AX60" i="4"/>
  <c r="AX61" i="4"/>
  <c r="AX62" i="4"/>
  <c r="AX63" i="4"/>
  <c r="AX64" i="4"/>
  <c r="AX65" i="4"/>
  <c r="AX66" i="4"/>
  <c r="AX67" i="4"/>
  <c r="AX68" i="4"/>
  <c r="AX69" i="4"/>
  <c r="AX70" i="4"/>
  <c r="AX71" i="4"/>
  <c r="AX72" i="4"/>
  <c r="AX73" i="4"/>
  <c r="AX74" i="4"/>
  <c r="AX75" i="4"/>
  <c r="AX76" i="4"/>
  <c r="AX77" i="4"/>
  <c r="AX78" i="4"/>
  <c r="AX79" i="4"/>
  <c r="AX80" i="4"/>
  <c r="AX81" i="4"/>
  <c r="AX82" i="4"/>
  <c r="AX83" i="4"/>
  <c r="AX84" i="4"/>
  <c r="AX85" i="4"/>
  <c r="AX86" i="4"/>
  <c r="AX87" i="4"/>
  <c r="AX88" i="4"/>
  <c r="AX89" i="4"/>
  <c r="AX90" i="4"/>
  <c r="AX91" i="4"/>
  <c r="AX92" i="4"/>
  <c r="AX93" i="4"/>
  <c r="AX94" i="4"/>
  <c r="AX95" i="4"/>
  <c r="AX96" i="4"/>
  <c r="AX97" i="4"/>
  <c r="AX98" i="4"/>
  <c r="AX99" i="4"/>
  <c r="AX100" i="4"/>
  <c r="AX101" i="4"/>
  <c r="AX102" i="4"/>
  <c r="AX103" i="4"/>
  <c r="AX104" i="4"/>
  <c r="AX105" i="4"/>
  <c r="AX106" i="4"/>
  <c r="AX107" i="4"/>
  <c r="AX108" i="4"/>
  <c r="AX109" i="4"/>
  <c r="AX110" i="4"/>
  <c r="AX111" i="4"/>
  <c r="AX112" i="4"/>
  <c r="AX113" i="4"/>
  <c r="AX114" i="4"/>
  <c r="AX115" i="4"/>
  <c r="AX116" i="4"/>
  <c r="AX117" i="4"/>
  <c r="AX118" i="4"/>
  <c r="AX119" i="4"/>
  <c r="AX120" i="4"/>
  <c r="AX121" i="4"/>
  <c r="AX122" i="4"/>
  <c r="AX123" i="4"/>
  <c r="AX124" i="4"/>
  <c r="AX125" i="4"/>
  <c r="AX126" i="4"/>
  <c r="AX127" i="4"/>
  <c r="AX128" i="4"/>
  <c r="AX129" i="4"/>
  <c r="AX130" i="4"/>
  <c r="AX131" i="4"/>
  <c r="AX132" i="4"/>
  <c r="AX133" i="4"/>
  <c r="AX134" i="4"/>
  <c r="AX135" i="4"/>
  <c r="AX136" i="4"/>
  <c r="AX137" i="4"/>
  <c r="AX138" i="4"/>
  <c r="AX139" i="4"/>
  <c r="AX140" i="4"/>
  <c r="AX141" i="4"/>
  <c r="AX142" i="4"/>
  <c r="AX143" i="4"/>
  <c r="AX144" i="4"/>
  <c r="AX145" i="4"/>
  <c r="AX146" i="4"/>
  <c r="AX147" i="4"/>
  <c r="AX148" i="4"/>
  <c r="AX149" i="4"/>
  <c r="AX150" i="4"/>
  <c r="AX151" i="4"/>
  <c r="AX152" i="4"/>
  <c r="AX153" i="4"/>
  <c r="AX154" i="4"/>
  <c r="AX155" i="4"/>
  <c r="AX156" i="4"/>
  <c r="AX157" i="4"/>
  <c r="AX158" i="4"/>
  <c r="AX159" i="4"/>
  <c r="AX160" i="4"/>
  <c r="AX161" i="4"/>
  <c r="AX162" i="4"/>
  <c r="AX163" i="4"/>
  <c r="AX164" i="4"/>
  <c r="AX165" i="4"/>
  <c r="AX166" i="4"/>
  <c r="AX167" i="4"/>
  <c r="AX168" i="4"/>
  <c r="AX169" i="4"/>
  <c r="AX170" i="4"/>
  <c r="AX171" i="4"/>
  <c r="AX172" i="4"/>
  <c r="AX173" i="4"/>
  <c r="AX174" i="4"/>
  <c r="AX175" i="4"/>
  <c r="AX176" i="4"/>
  <c r="AX177" i="4"/>
  <c r="AX178" i="4"/>
  <c r="AX179" i="4"/>
  <c r="AX180" i="4"/>
  <c r="AX181" i="4"/>
  <c r="AX182" i="4"/>
  <c r="AX183" i="4"/>
  <c r="AX184" i="4"/>
  <c r="AX185" i="4"/>
  <c r="AX186" i="4"/>
  <c r="AX187" i="4"/>
  <c r="AX188" i="4"/>
  <c r="AX189" i="4"/>
  <c r="AX190" i="4"/>
  <c r="AX191" i="4"/>
  <c r="AX192" i="4"/>
  <c r="AX193" i="4"/>
  <c r="AX194" i="4"/>
  <c r="AX195" i="4"/>
  <c r="AX196" i="4"/>
  <c r="AX197" i="4"/>
  <c r="AX198" i="4"/>
  <c r="AX199" i="4"/>
  <c r="AX200" i="4"/>
  <c r="C97" i="9"/>
  <c r="E19" i="14"/>
  <c r="E18" i="14"/>
  <c r="E17" i="14"/>
  <c r="E16" i="14"/>
  <c r="E15" i="14"/>
  <c r="E14" i="14"/>
  <c r="E13" i="14"/>
  <c r="E12" i="14"/>
  <c r="E11" i="14"/>
  <c r="E10" i="14"/>
</calcChain>
</file>

<file path=xl/sharedStrings.xml><?xml version="1.0" encoding="utf-8"?>
<sst xmlns="http://schemas.openxmlformats.org/spreadsheetml/2006/main" count="715" uniqueCount="322">
  <si>
    <t>HULL UK CITY OF CULTURE 2017</t>
  </si>
  <si>
    <t>CREATIVE COMMUNITIES PROGRAMME: PROJECT MONITORING</t>
  </si>
  <si>
    <t>How do I complete this project monitoring record?</t>
  </si>
  <si>
    <t>There are six project monitoring sheets that can be accessed via the Tabs below:</t>
  </si>
  <si>
    <t xml:space="preserve">  * Event Delivery (tracking activity delivered as part of the project, e.g. performances, screenings, exhibition days).</t>
  </si>
  <si>
    <t>* Project Delivery Team (an individual who works on your project and their equal opportunities data)</t>
  </si>
  <si>
    <t>* Audiences &amp; Participants (an individual who engages with the project as an audience member or active participant in a workshop, creative session, etc. They are usually a member of the public.</t>
  </si>
  <si>
    <t>* Audiences &amp; Participants - Type (as above - captures equal opportunities data on these individuals).</t>
  </si>
  <si>
    <t>* Online Engagement (your website traffic and social media activity)</t>
  </si>
  <si>
    <t>* Partners (an organisation or individual who is integral to ensuring that your project can happen, e.g. a school, a community group, a key supplier).</t>
  </si>
  <si>
    <t>These should be completed using the data collected in your Equal Opportunities Monitoring forms.</t>
  </si>
  <si>
    <t>DATA SUMMARRY</t>
  </si>
  <si>
    <t xml:space="preserve">The DATA SUMMARY sheets updates automatically when you enter information into the other sheets. </t>
  </si>
  <si>
    <r>
      <t xml:space="preserve">PROJECT NAME: </t>
    </r>
    <r>
      <rPr>
        <sz val="11"/>
        <rFont val="Trebuchet MS"/>
        <family val="2"/>
      </rPr>
      <t>Type in the name of your project</t>
    </r>
  </si>
  <si>
    <r>
      <t xml:space="preserve">PROJECT NUMBER: </t>
    </r>
    <r>
      <rPr>
        <sz val="11"/>
        <rFont val="Trebuchet MS"/>
        <family val="2"/>
      </rPr>
      <t>Type in the number of your project</t>
    </r>
  </si>
  <si>
    <r>
      <t xml:space="preserve">Number of…(Table): </t>
    </r>
    <r>
      <rPr>
        <sz val="11"/>
        <rFont val="Trebuchet MS"/>
        <family val="2"/>
      </rPr>
      <t>Enter your target number of activities by type in Column F (using your Application Form) and Column G (using your Project Schedule).</t>
    </r>
  </si>
  <si>
    <t>PROJECT DELIVERY TEAM</t>
  </si>
  <si>
    <r>
      <t xml:space="preserve">Record number: </t>
    </r>
    <r>
      <rPr>
        <sz val="11"/>
        <rFont val="Trebuchet MS"/>
        <family val="2"/>
      </rPr>
      <t>these forms should remain anonymous, so number them from 1 in ascending order</t>
    </r>
  </si>
  <si>
    <r>
      <t>Post code:</t>
    </r>
    <r>
      <rPr>
        <sz val="11"/>
        <color indexed="8"/>
        <rFont val="Trebuchet MS"/>
        <family val="2"/>
      </rPr>
      <t xml:space="preserve"> Manually enter the post code from the sheet as it appears, or leave blank if not provided</t>
    </r>
  </si>
  <si>
    <r>
      <t>Role in Team:</t>
    </r>
    <r>
      <rPr>
        <sz val="11"/>
        <color indexed="8"/>
        <rFont val="Trebuchet MS"/>
        <family val="2"/>
      </rPr>
      <t xml:space="preserve"> Click on the cell in the role in team column for the record you are entering. Click on the down arrow that appears to the right. Select the correct role for the record. It may be necessary to scroll down to find the response you need.</t>
    </r>
  </si>
  <si>
    <r>
      <t>Employed specifically for this project:</t>
    </r>
    <r>
      <rPr>
        <sz val="11"/>
        <color indexed="8"/>
        <rFont val="Trebuchet MS"/>
        <family val="2"/>
      </rPr>
      <t xml:space="preserve"> Click on the cell in the employed specifically for this project column for the record you are entering. Click on the down arrow and select </t>
    </r>
    <r>
      <rPr>
        <b/>
        <sz val="11"/>
        <color indexed="8"/>
        <rFont val="Trebuchet MS"/>
        <family val="2"/>
      </rPr>
      <t xml:space="preserve">yes </t>
    </r>
    <r>
      <rPr>
        <sz val="11"/>
        <color indexed="8"/>
        <rFont val="Trebuchet MS"/>
        <family val="2"/>
      </rPr>
      <t>if they are only employed because of your Creative Communities Programme project. Otherwise leave this blank.</t>
    </r>
  </si>
  <si>
    <r>
      <t>* If you need to add more records, go to the line</t>
    </r>
    <r>
      <rPr>
        <b/>
        <sz val="11"/>
        <color indexed="8"/>
        <rFont val="Trebuchet MS"/>
        <family val="2"/>
      </rPr>
      <t xml:space="preserve"> Insert more records above as needed: inserting rows above this line will ensure that additional records are included within the formulas on
  the DATA SUMMARY sheet</t>
    </r>
    <r>
      <rPr>
        <sz val="11"/>
        <color indexed="8"/>
        <rFont val="Trebuchet MS"/>
        <family val="2"/>
      </rPr>
      <t xml:space="preserve">. Place the mouse cursor in the numbered box to the left, right click and select 'Insert'  </t>
    </r>
  </si>
  <si>
    <r>
      <t>Age:</t>
    </r>
    <r>
      <rPr>
        <sz val="11"/>
        <color indexed="8"/>
        <rFont val="Trebuchet MS"/>
        <family val="2"/>
      </rPr>
      <t xml:space="preserve"> Click on the cell in the age column for the record you are entering. Click on the down arrow that appears to the right. Select the correct age range for the record. It may be necessary to scroll down to find the response you need.</t>
    </r>
  </si>
  <si>
    <r>
      <t>Gender:</t>
    </r>
    <r>
      <rPr>
        <sz val="11"/>
        <color indexed="8"/>
        <rFont val="Trebuchet MS"/>
        <family val="2"/>
      </rPr>
      <t xml:space="preserve"> Click on the cell in the gender column for the record you are entering. Click on the down arrow that appears to the right. Select the correct gender for the record. It may be necessary to scroll down to find the response you need.</t>
    </r>
  </si>
  <si>
    <r>
      <t>Disability:</t>
    </r>
    <r>
      <rPr>
        <sz val="11"/>
        <color indexed="8"/>
        <rFont val="Trebuchet MS"/>
        <family val="2"/>
      </rPr>
      <t xml:space="preserve"> Click on the cell in the disability column for the record you are entering. Click on the down arrow that appears to the right. Select the disability status for the record.</t>
    </r>
  </si>
  <si>
    <r>
      <t>Learning Disability - Other:</t>
    </r>
    <r>
      <rPr>
        <sz val="11"/>
        <color indexed="8"/>
        <rFont val="Trebuchet MS"/>
        <family val="2"/>
      </rPr>
      <t xml:space="preserve"> Click on the cell in the columns for each disability type where a Yes has been entered for the record. Click on the down arrow that appears to the right and select Yes.</t>
    </r>
  </si>
  <si>
    <r>
      <t>Ethnicity:</t>
    </r>
    <r>
      <rPr>
        <sz val="11"/>
        <color indexed="8"/>
        <rFont val="Trebuchet MS"/>
        <family val="2"/>
      </rPr>
      <t xml:space="preserve"> Click on the cell in the ethnicity column for the record you are entering. Click on the down arrow that appears to the right. Select the ethnicity for the record. It may be necessary to scroll down to find the response you need.</t>
    </r>
  </si>
  <si>
    <t>AUDIENCES &amp; PARTICIPANTS</t>
  </si>
  <si>
    <r>
      <t xml:space="preserve">Activity / Event Name / Number: </t>
    </r>
    <r>
      <rPr>
        <sz val="11"/>
        <rFont val="Trebuchet MS"/>
        <family val="2"/>
      </rPr>
      <t>Type in the name or number of the event delivered, e.g. workshop 1, workshop 2, Exhibition of Project Work</t>
    </r>
  </si>
  <si>
    <r>
      <t>Total audience members:</t>
    </r>
    <r>
      <rPr>
        <sz val="11"/>
        <color indexed="8"/>
        <rFont val="Trebuchet MS"/>
        <family val="2"/>
      </rPr>
      <t xml:space="preserve"> Manually enter the number of people who attended as audience members</t>
    </r>
  </si>
  <si>
    <r>
      <t>Total Participants:</t>
    </r>
    <r>
      <rPr>
        <sz val="11"/>
        <color indexed="8"/>
        <rFont val="Trebuchet MS"/>
        <family val="2"/>
      </rPr>
      <t xml:space="preserve"> Manually enter the number of participants that took part in your event</t>
    </r>
  </si>
  <si>
    <r>
      <t>Sum of Audience Members and Participants:</t>
    </r>
    <r>
      <rPr>
        <sz val="11"/>
        <color indexed="8"/>
        <rFont val="Trebuchet MS"/>
        <family val="2"/>
      </rPr>
      <t xml:space="preserve"> This will add up for you automatically so you don't need to do anything here.</t>
    </r>
  </si>
  <si>
    <t>AUDIENCES &amp; PARTICIPANTS - BY TYPE</t>
  </si>
  <si>
    <t>ONLINE ENGAGEMENT</t>
  </si>
  <si>
    <r>
      <t>Total Page Views: Manually enter the total website or p</t>
    </r>
    <r>
      <rPr>
        <sz val="11"/>
        <rFont val="Trebuchet MS"/>
        <family val="2"/>
      </rPr>
      <t>age views within the date range selected for the project for the date range selected - Google Analytics can provide this info.</t>
    </r>
  </si>
  <si>
    <r>
      <t xml:space="preserve">Unique Page Views: </t>
    </r>
    <r>
      <rPr>
        <sz val="11"/>
        <rFont val="Trebuchet MS"/>
        <family val="2"/>
      </rPr>
      <t>Manually enter the number of page views by unique users for your project website or pages for the date range selected - Google Analytics can provide this info.</t>
    </r>
  </si>
  <si>
    <r>
      <t>Social Media Platform:</t>
    </r>
    <r>
      <rPr>
        <sz val="11"/>
        <color indexed="8"/>
        <rFont val="Trebuchet MS"/>
        <family val="2"/>
      </rPr>
      <t xml:space="preserve"> Manually enter the name of the social media platform(s) you have used, e.g. Facebook, YouTube, Twitter, Instagram</t>
    </r>
  </si>
  <si>
    <r>
      <t>Date Range:</t>
    </r>
    <r>
      <rPr>
        <sz val="11"/>
        <color indexed="8"/>
        <rFont val="Trebuchet MS"/>
        <family val="2"/>
      </rPr>
      <t xml:space="preserve"> Manually enter the date range you are measuring for your project. This will likely be from the point of launching the project to X number of weeks after your project completes.</t>
    </r>
  </si>
  <si>
    <r>
      <t xml:space="preserve">Total Followers at start: </t>
    </r>
    <r>
      <rPr>
        <sz val="11"/>
        <rFont val="Trebuchet MS"/>
        <family val="2"/>
      </rPr>
      <t>Followers include Facebook Page Likes / Profile Friends; Twitter Followers; YouTube Subscribers; etc. Manually enter the total for this for the first day of your date range.</t>
    </r>
  </si>
  <si>
    <t>Total Followers at End: Manually enter the total for this for the last day of your date range.</t>
  </si>
  <si>
    <r>
      <t xml:space="preserve">Followers % Change: </t>
    </r>
    <r>
      <rPr>
        <sz val="11"/>
        <rFont val="Trebuchet MS"/>
        <family val="2"/>
      </rPr>
      <t>This will add up for you automatically so you don't need to do anything here.</t>
    </r>
  </si>
  <si>
    <r>
      <t xml:space="preserve">Total Impressions: </t>
    </r>
    <r>
      <rPr>
        <sz val="11"/>
        <rFont val="Trebuchet MS"/>
        <family val="2"/>
      </rPr>
      <t xml:space="preserve">Impressions are the impressions (“views”) of Facebook posts linked to CCP project; impressions (“views”) of Twitter tweets linked to CCP project; views of YouTube videos linked to CCP project; etc. </t>
    </r>
  </si>
  <si>
    <r>
      <t xml:space="preserve">Total Engagements: </t>
    </r>
    <r>
      <rPr>
        <sz val="11"/>
        <rFont val="Trebuchet MS"/>
        <family val="2"/>
      </rPr>
      <t>Engagements are Facebook posts, likes, shares, comments; Twitter tweets, retweets, likes; YouTube shares, comments; etc.</t>
    </r>
  </si>
  <si>
    <t>PARTNERS</t>
  </si>
  <si>
    <t>Name of Partner: Manually enter the name of each partner.</t>
  </si>
  <si>
    <r>
      <t>Partner Location:</t>
    </r>
    <r>
      <rPr>
        <sz val="11"/>
        <color indexed="8"/>
        <rFont val="Trebuchet MS"/>
        <family val="2"/>
      </rPr>
      <t xml:space="preserve"> Click on the cell in the Partner Location column for the record you are entering. Click on the down arrow that appears to the right. Select the area or region that relates to that partner. </t>
    </r>
  </si>
  <si>
    <r>
      <t>Partner Organisation Type:</t>
    </r>
    <r>
      <rPr>
        <sz val="11"/>
        <color indexed="8"/>
        <rFont val="Trebuchet MS"/>
        <family val="2"/>
      </rPr>
      <t xml:space="preserve"> Click on the cell in the Partner Type column for the record you are entering. Click on the down arrow that appears to the right. Select the partner type for the record. </t>
    </r>
  </si>
  <si>
    <r>
      <t>New/Existing Partnership:</t>
    </r>
    <r>
      <rPr>
        <sz val="11"/>
        <color indexed="8"/>
        <rFont val="Trebuchet MS"/>
        <family val="2"/>
      </rPr>
      <t xml:space="preserve"> Click on the cell in the New/Existing Partnership column for the record you are entering. Click on the down arrow that appears to the right. Select the correct category for the record. </t>
    </r>
  </si>
  <si>
    <t>DATA SUMMARY</t>
  </si>
  <si>
    <t>PROJECT NAME</t>
  </si>
  <si>
    <t>PROJECT NUMBER</t>
  </si>
  <si>
    <t>EVENT DELIVERY</t>
  </si>
  <si>
    <t>PROJECT VENUE/ LOCATION</t>
  </si>
  <si>
    <t>NUMBER OF…</t>
  </si>
  <si>
    <t>POST CODE</t>
  </si>
  <si>
    <t>ACTUAL TO DATE</t>
  </si>
  <si>
    <t>ACTIVITY TYPE</t>
  </si>
  <si>
    <t>ORIGINAL TARGET
(COMPLETE USING APPLICATION FORM)</t>
    <phoneticPr fontId="20" type="noConversion"/>
  </si>
  <si>
    <t>REVISED TARGET
(COMPLETE USING PROJECT SCHEDULE)</t>
    <phoneticPr fontId="20" type="noConversion"/>
  </si>
  <si>
    <t>HU1 - HU9</t>
  </si>
  <si>
    <t>Performances</t>
  </si>
  <si>
    <t>Not HU1-HU9</t>
  </si>
  <si>
    <t>Screening</t>
  </si>
  <si>
    <t>Exhibition days</t>
  </si>
  <si>
    <t>Sessions for Education, Training of Taking Part</t>
  </si>
  <si>
    <t>Accessible activities</t>
  </si>
  <si>
    <t>Commissions</t>
  </si>
  <si>
    <t>AUDIENCES</t>
  </si>
  <si>
    <t>DELIVERY TEAM SUMMARY</t>
  </si>
  <si>
    <t>AUDIENCE SUMMARY</t>
  </si>
  <si>
    <t>ROLE IN TEAM</t>
  </si>
  <si>
    <t>ACTUAL</t>
  </si>
  <si>
    <t>NUMBER OF DAYS</t>
  </si>
  <si>
    <t>AUDIENCE TYPE</t>
  </si>
  <si>
    <t>FREE</t>
  </si>
  <si>
    <t>PAID FOR</t>
  </si>
  <si>
    <t>TOTAL</t>
  </si>
  <si>
    <t>Project Manager</t>
  </si>
  <si>
    <t>Audience Members</t>
  </si>
  <si>
    <t>Artist/Creative Practitioner</t>
  </si>
  <si>
    <t>Participants</t>
  </si>
  <si>
    <t>Production/exhibition staff</t>
  </si>
  <si>
    <t>TOTAL AUDIENCES</t>
  </si>
  <si>
    <t>Other staff</t>
  </si>
  <si>
    <t>Volunteer</t>
  </si>
  <si>
    <t>Volunteers</t>
  </si>
  <si>
    <t>EMPLOYED SPECIFICALLY FOR PROJECT</t>
  </si>
  <si>
    <t>Yes</t>
  </si>
  <si>
    <t>PROJECT DELIVERY TEAM &amp; AUDIENCE DATA</t>
  </si>
  <si>
    <t>DELIVERY TEAM</t>
  </si>
  <si>
    <t>AUDIENCE DATA</t>
    <phoneticPr fontId="20" type="noConversion"/>
  </si>
  <si>
    <t>PROJECT BENEFICIARIES</t>
  </si>
  <si>
    <t>AGE</t>
  </si>
  <si>
    <t>ETHNICITY</t>
  </si>
  <si>
    <t>0-2 years</t>
  </si>
  <si>
    <t>N/A</t>
  </si>
  <si>
    <t>Welsh / English / Scottish / Northern Irish / British</t>
  </si>
  <si>
    <t>3-5 years</t>
  </si>
  <si>
    <t>Irish</t>
  </si>
  <si>
    <t>6-10 years</t>
  </si>
  <si>
    <t>Gypsy or Irish Traveller</t>
  </si>
  <si>
    <t>11-15 years</t>
  </si>
  <si>
    <t xml:space="preserve">Any other White background </t>
  </si>
  <si>
    <t>16-17 years</t>
  </si>
  <si>
    <t>White and Black Caribbean</t>
  </si>
  <si>
    <t>18-19 years</t>
  </si>
  <si>
    <t>White and Black African</t>
  </si>
  <si>
    <t>20-24 years</t>
  </si>
  <si>
    <t>White and Asian</t>
  </si>
  <si>
    <t>25-29 years</t>
  </si>
  <si>
    <t xml:space="preserve">Any other Mixed / multiple ethnic background </t>
  </si>
  <si>
    <t>30-34 years</t>
  </si>
  <si>
    <t>Indian</t>
  </si>
  <si>
    <t>35-39 years</t>
  </si>
  <si>
    <t>Pakistani</t>
  </si>
  <si>
    <t>40-44 years</t>
  </si>
  <si>
    <t>Bangladeshi</t>
  </si>
  <si>
    <t>45-49 years</t>
  </si>
  <si>
    <t>Chinese</t>
  </si>
  <si>
    <t>50-54 years</t>
  </si>
  <si>
    <t>Any other Asian background</t>
  </si>
  <si>
    <t>55-59 years</t>
  </si>
  <si>
    <t>African</t>
  </si>
  <si>
    <t>60-64 years</t>
  </si>
  <si>
    <t>Caribbean</t>
  </si>
  <si>
    <t>65-69 years</t>
  </si>
  <si>
    <t xml:space="preserve">Any other Black / African / Caribbean background </t>
  </si>
  <si>
    <t>70-74 years</t>
  </si>
  <si>
    <t>Arab</t>
  </si>
  <si>
    <t>75+ years</t>
  </si>
  <si>
    <t xml:space="preserve">Any other ethnic group </t>
  </si>
  <si>
    <t>Prefer not to say</t>
  </si>
  <si>
    <t>GENDER</t>
  </si>
  <si>
    <t>Male</t>
  </si>
  <si>
    <t>Female</t>
  </si>
  <si>
    <t>Transgender</t>
  </si>
  <si>
    <t>Other</t>
  </si>
  <si>
    <t>DISABILITY</t>
  </si>
  <si>
    <t>No</t>
  </si>
  <si>
    <t>Total followers at start</t>
  </si>
  <si>
    <t>Total followers at end</t>
  </si>
  <si>
    <t>LEARNING DISABILITY</t>
  </si>
  <si>
    <t>% change in followers</t>
  </si>
  <si>
    <t>Total Impressions</t>
  </si>
  <si>
    <t xml:space="preserve">LONG TERM ILLNESS/CONDITION </t>
  </si>
  <si>
    <t>Total Engagements</t>
  </si>
  <si>
    <t xml:space="preserve">SENSORY IMPAIRMENT </t>
  </si>
  <si>
    <t xml:space="preserve">MENTAL HEALTH CONDITION </t>
  </si>
  <si>
    <t xml:space="preserve">PHYSICAL IMPAIRMENT </t>
  </si>
  <si>
    <t xml:space="preserve">COGNITIVE IMPAIRMENT </t>
  </si>
  <si>
    <t>OTHER</t>
  </si>
  <si>
    <t>Total page views</t>
  </si>
  <si>
    <t>Unique page views</t>
  </si>
  <si>
    <t>NEW PARTNERS</t>
  </si>
  <si>
    <t>EXISTING PARTNERS</t>
  </si>
  <si>
    <t>AREA</t>
  </si>
  <si>
    <t>Hull</t>
  </si>
  <si>
    <t>East Riding of Yorkshire</t>
  </si>
  <si>
    <t>Elsewhere in Yorkshire &amp; Humber</t>
  </si>
  <si>
    <t>Elsewhere in the UK</t>
  </si>
  <si>
    <t>Outside UK</t>
  </si>
  <si>
    <t>PARTNER TYPE</t>
  </si>
  <si>
    <t>Artistic partner</t>
  </si>
  <si>
    <t>Heritage partner</t>
  </si>
  <si>
    <t>Funder</t>
  </si>
  <si>
    <t>Public Service partner</t>
  </si>
  <si>
    <t>Voluntary Sector / Charity partner</t>
  </si>
  <si>
    <t>Education partner</t>
  </si>
  <si>
    <t>EVENT DELIVERY MONITORING</t>
  </si>
  <si>
    <t>VENUE NAME</t>
  </si>
  <si>
    <t>POST CODE OF PROJECT VENUE</t>
  </si>
  <si>
    <t>NUMBER OF PERFORMANCES
(LEAVE BLANK IF NOT APPLICABLE)</t>
    <phoneticPr fontId="20" type="noConversion"/>
  </si>
  <si>
    <t>NUMBER OF SCREENINGS
(LEAVE BLANK IF NOT APPLICABLE)</t>
    <phoneticPr fontId="20" type="noConversion"/>
  </si>
  <si>
    <t>NUMBER OF EXHIBITION DAYS
(LEAVE BLANK IF NOT APPLICABLE)</t>
    <phoneticPr fontId="20" type="noConversion"/>
  </si>
  <si>
    <t>NUMBER OF SESSIONS FOR EDUCATION, TRAINING OR TAKING PART
(LEAVE BLANK IF NOT APPLICABLE)</t>
    <phoneticPr fontId="20" type="noConversion"/>
  </si>
  <si>
    <t>NUMBER OF ACCESSIBLE ACTVITIES
(LEAVE BLANK IF NOT APPLICABLE)</t>
    <phoneticPr fontId="20" type="noConversion"/>
  </si>
  <si>
    <t>COMMISSIONS</t>
  </si>
  <si>
    <t>NUMBER</t>
  </si>
  <si>
    <t>Example</t>
  </si>
  <si>
    <t>Actual to Date</t>
  </si>
  <si>
    <t>Queens Gardens</t>
  </si>
  <si>
    <t>HU1 2AG</t>
  </si>
  <si>
    <t xml:space="preserve">Insert more records above as needed; right click this row number, click Insert. </t>
  </si>
  <si>
    <t xml:space="preserve">PROJECT DELIVERY TEAM MONITORING </t>
  </si>
  <si>
    <t>RECORD NO.</t>
  </si>
  <si>
    <t>EMPLOYED SPECIFICALLY FOR THIS PROJECT</t>
  </si>
  <si>
    <t>NUMBER OF DAYS OF EMPLOYMENT</t>
  </si>
  <si>
    <t xml:space="preserve">LEARNING DISABILITY </t>
  </si>
  <si>
    <t xml:space="preserve">LONG TERM ILLNESS/
CONDITION </t>
  </si>
  <si>
    <t xml:space="preserve">OTHER </t>
  </si>
  <si>
    <t>EACH RECORD NUMBER SHOULD BE MADE UP OF ONE COMPLETED EQUAL OPPORTUNITIES FORM - WE RECOMMEND YOU COMPLETE THIS AT THE START OF YOUR PROJECT AND ADD ADDITIONAL ENTRIES AS NEW PEOPLE ARE CONTRACTED</t>
  </si>
  <si>
    <t>HU1 1PS</t>
  </si>
  <si>
    <t>Project Manager(s)</t>
  </si>
  <si>
    <t>AUDIENCES &amp; PARTICIPANTS MONITORING</t>
  </si>
  <si>
    <t>ACTIVITY OR EVENT NAME/NUMBER</t>
  </si>
  <si>
    <t>FREE OR PAID EVENT</t>
  </si>
  <si>
    <t>TOTAL AUDIENCE MEMBERS</t>
  </si>
  <si>
    <t>TOTAL PARTICIPANTS</t>
  </si>
  <si>
    <t>SUM OF AUDIENCE MEMBERS AND PARTICIPANTS</t>
  </si>
  <si>
    <t>Development Workshop 1</t>
  </si>
  <si>
    <t>Free - non-ticketed</t>
  </si>
  <si>
    <t xml:space="preserve">AUDIENCES MONITORING - EQUAL OPPORTUNITIES </t>
  </si>
  <si>
    <t>EACH RECORD NUMBER SHOULD BE MADE UP OF ONE COMPLETED EQUAL OPPORTUNITIES FORM OR THE RELEVANT QUESTIONS WITHIN YOUR AUDIENCE OR PARTICIPANT SURVEY (WRITE A RECORD NUMBER AT THE TOP OF EACH FORM TO HELP YOU KEEP TRACK)</t>
  </si>
  <si>
    <t>HU7 5RZ</t>
  </si>
  <si>
    <t>Welsh / English / Scottish / Northen Irish / British</t>
  </si>
  <si>
    <t>ONLINE ENGAGEMENT MONITORING</t>
  </si>
  <si>
    <t>WESBITE ADDRESS/PAGE</t>
  </si>
  <si>
    <t>TOTAL PAGE VIEWS</t>
  </si>
  <si>
    <t>UNIQUE PAGE VIEWS</t>
  </si>
  <si>
    <t>SOCIAL MEDIA PLATFORM</t>
  </si>
  <si>
    <t>DATE RANGE CAPTURED</t>
  </si>
  <si>
    <t>TOTAL FOLLOWERS AT START</t>
  </si>
  <si>
    <t>TOTAL FOLLOWERS AT END</t>
  </si>
  <si>
    <t>FOLLOWERS - 
% CHANGE</t>
  </si>
  <si>
    <t>TOTAL IMPRESSIONS</t>
  </si>
  <si>
    <t>TOTAL ENGAGEMENTS</t>
  </si>
  <si>
    <t>YOU SHOULD BE ABLE TO FIND THIS INFORMATION VIA SOCIAL MEDIA ANALYTICS PAGES (SEE NOTES BELOW)</t>
  </si>
  <si>
    <t>Facebook - NAME OF PAGE/PROFILE</t>
  </si>
  <si>
    <t>15/08/2016 - 10/10/2016</t>
  </si>
  <si>
    <t>NOTES:</t>
  </si>
  <si>
    <t>Facebook</t>
  </si>
  <si>
    <t>You will find analytics via the Insights tab when logged in as an administrator</t>
  </si>
  <si>
    <t>Twitter</t>
  </si>
  <si>
    <t>You will need to go to https://dashboard.twitter.com to view analytics for your account</t>
  </si>
  <si>
    <t>Instagram</t>
  </si>
  <si>
    <t>You can download free analytics tools for Instagram - it does not have this feature built in</t>
  </si>
  <si>
    <t>YouTube</t>
  </si>
  <si>
    <t xml:space="preserve">You will find Analytics in the Creator Studio section of your Account </t>
  </si>
  <si>
    <t xml:space="preserve">PARTNERS MONITORING </t>
  </si>
  <si>
    <t>PARTNER NAME</t>
  </si>
  <si>
    <t>PARTNER POST CODE</t>
  </si>
  <si>
    <t>PARTNER LOCATION</t>
  </si>
  <si>
    <t>PARTNER  TYPE</t>
  </si>
  <si>
    <t>NEW/EXISTING PARTNERSHIP</t>
  </si>
  <si>
    <t>Octagon Children's Centre</t>
  </si>
  <si>
    <t>HU3 2RA</t>
  </si>
  <si>
    <t>Voluntary sector/charity partner</t>
  </si>
  <si>
    <t>New Partner</t>
  </si>
  <si>
    <t>Team Age:</t>
  </si>
  <si>
    <t>Role in Team:</t>
  </si>
  <si>
    <t>Gender:</t>
  </si>
  <si>
    <t>Disbaility:</t>
  </si>
  <si>
    <t>Yes/No:</t>
  </si>
  <si>
    <t>Ethnic origin:</t>
  </si>
  <si>
    <t>POSTCODE T/F:</t>
  </si>
  <si>
    <t>PARTNERS HU1-9 NEW</t>
  </si>
  <si>
    <t>PARTNERS HU1-9 EXISTING</t>
  </si>
  <si>
    <t>PARTNERS OTHER NEW</t>
  </si>
  <si>
    <t>PARTNERS OTHER EXISTING</t>
  </si>
  <si>
    <t>PARTNERS HULL NEW</t>
  </si>
  <si>
    <t>PARTNERS ER NEW</t>
  </si>
  <si>
    <t>PARTNERS YORKSHIRE NEW</t>
  </si>
  <si>
    <t>PARTNERS UK NEW</t>
  </si>
  <si>
    <t>PARTNERS OUTSIDE NEW</t>
  </si>
  <si>
    <t>PARTNERS HULL EXISTING</t>
  </si>
  <si>
    <t>PARTNERS ER EXISTING</t>
  </si>
  <si>
    <t>PARTNERS YORKSHIRE EXISTING</t>
  </si>
  <si>
    <t>PARTNERS UK EXISTING</t>
  </si>
  <si>
    <t>PARTNERS OUTSIDE EXISTING</t>
  </si>
  <si>
    <t>PARTNERS ARTISTIC NEW</t>
  </si>
  <si>
    <t>PARTNERS HERITAGE NEW</t>
  </si>
  <si>
    <t>PARTNERS FUNDER NEW</t>
  </si>
  <si>
    <t>PARTNERS PUB SERV NEW</t>
  </si>
  <si>
    <t>PARTNERS VOL NEW</t>
  </si>
  <si>
    <t>PARTNERS EDU NEW</t>
  </si>
  <si>
    <t>PARTNERS ARTISTIC EXISTING</t>
  </si>
  <si>
    <t>PARTNERS HERITAGE EXISTING</t>
  </si>
  <si>
    <t>PARTNERS FUNDER EXISTING</t>
  </si>
  <si>
    <t>PARTNERS PUB SERV EXISTING</t>
  </si>
  <si>
    <t>PARTNERS VOL EXISTING</t>
  </si>
  <si>
    <t>PARTNERS EDU EXISTING</t>
  </si>
  <si>
    <t>Audience Age:</t>
  </si>
  <si>
    <t>Free or Paid:</t>
  </si>
  <si>
    <t>Partner Location:</t>
  </si>
  <si>
    <t>Partner Type:</t>
  </si>
  <si>
    <t>Partner Stage:</t>
  </si>
  <si>
    <t>Free - ticketed</t>
  </si>
  <si>
    <t>New partner</t>
  </si>
  <si>
    <t>Existing partner</t>
  </si>
  <si>
    <t>Paid - ticketed</t>
  </si>
  <si>
    <t>Paid - non-ticketed</t>
  </si>
  <si>
    <t>A Sight to Behold</t>
  </si>
  <si>
    <t>HU6 8DS</t>
  </si>
  <si>
    <t>South Lincs Blind Society</t>
  </si>
  <si>
    <t>NG31 6QZ</t>
  </si>
  <si>
    <t>Development Workshop 1 - S. Lincs Society</t>
  </si>
  <si>
    <t>Selby District Vision</t>
  </si>
  <si>
    <t>YO8 8BD</t>
  </si>
  <si>
    <t>HU5</t>
  </si>
  <si>
    <t>HERIB</t>
  </si>
  <si>
    <t>HU5 1NF</t>
  </si>
  <si>
    <t>Development Workshop 1 -Selby District Vision</t>
  </si>
  <si>
    <t>Development workshop 1 -HERIB</t>
  </si>
  <si>
    <t>HU5 5GD</t>
  </si>
  <si>
    <t>York Blind &amp;Partially Sighted Society</t>
  </si>
  <si>
    <t>Development workshop 1 - YBPSS</t>
  </si>
  <si>
    <t>NG31</t>
  </si>
  <si>
    <t>YO8 8SB</t>
  </si>
  <si>
    <t>YO1 6HZ</t>
  </si>
  <si>
    <t>YO1</t>
  </si>
  <si>
    <t>YO32 3GT</t>
  </si>
  <si>
    <t>YO32 4DS</t>
  </si>
  <si>
    <t>Y030 6DR</t>
  </si>
  <si>
    <t>YO17 9DQ</t>
  </si>
  <si>
    <t>YO32 52J</t>
  </si>
  <si>
    <t>Y01 6HZ</t>
  </si>
  <si>
    <t>HU13 OHJ</t>
  </si>
  <si>
    <t>Sheffield Royal Society for the Blind</t>
  </si>
  <si>
    <t>S1</t>
  </si>
  <si>
    <t>HU7 3BH</t>
  </si>
  <si>
    <t>HU5 1NN</t>
  </si>
  <si>
    <t>S62 6JP</t>
  </si>
  <si>
    <t>S1 4DT</t>
  </si>
  <si>
    <t>S20 1BQ</t>
  </si>
  <si>
    <t>Development workshop 1 -SRSB</t>
  </si>
  <si>
    <t>S26 2DJ</t>
  </si>
  <si>
    <t>S21 1HE</t>
  </si>
  <si>
    <t>S61 3JG</t>
  </si>
  <si>
    <t>S12 2UG</t>
  </si>
  <si>
    <t>S73 0XN</t>
  </si>
  <si>
    <t>S62 5PJ</t>
  </si>
  <si>
    <t>S61 1AD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</si>
</sst>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1" x14ac:knownFonts="1">
    <font>
      <sz val="11"/>
      <color theme="1"/>
      <name val="Calibri"/>
      <family val="2"/>
      <scheme val="minor"/>
    </font>
    <font>
      <sz val="11"/>
      <color indexed="8"/>
      <name val="Trebuchet MS"/>
      <family val="2"/>
    </font>
    <font>
      <b/>
      <sz val="11"/>
      <color indexed="8"/>
      <name val="Trebuchet MS"/>
      <family val="2"/>
    </font>
    <font>
      <sz val="11"/>
      <color indexed="9"/>
      <name val="Trebuchet MS"/>
      <family val="2"/>
    </font>
    <font>
      <b/>
      <sz val="11"/>
      <color indexed="9"/>
      <name val="Trebuchet MS"/>
      <family val="2"/>
    </font>
    <font>
      <b/>
      <sz val="14"/>
      <color indexed="9"/>
      <name val="Trebuchet MS"/>
      <family val="2"/>
    </font>
    <font>
      <b/>
      <sz val="11"/>
      <color rgb="FF943634"/>
      <name val="Trebuchet MS"/>
      <family val="2"/>
    </font>
    <font>
      <b/>
      <sz val="16"/>
      <color theme="5"/>
      <name val="Trebuchet MS"/>
      <family val="2"/>
    </font>
    <font>
      <b/>
      <sz val="16"/>
      <color indexed="8"/>
      <name val="Trebuchet MS"/>
      <family val="2"/>
    </font>
    <font>
      <b/>
      <sz val="11"/>
      <color theme="1"/>
      <name val="Calibri"/>
      <family val="2"/>
      <scheme val="minor"/>
    </font>
    <font>
      <sz val="11"/>
      <name val="Trebuchet MS"/>
      <family val="2"/>
    </font>
    <font>
      <b/>
      <sz val="14"/>
      <color indexed="8"/>
      <name val="Trebuchet MS"/>
      <family val="2"/>
    </font>
    <font>
      <sz val="14"/>
      <color indexed="8"/>
      <name val="Trebuchet MS"/>
      <family val="2"/>
    </font>
    <font>
      <b/>
      <sz val="14"/>
      <name val="Trebuchet MS"/>
      <family val="2"/>
    </font>
    <font>
      <i/>
      <sz val="11"/>
      <color indexed="8"/>
      <name val="Trebuchet MS"/>
      <family val="2"/>
    </font>
    <font>
      <sz val="11"/>
      <color theme="0"/>
      <name val="Calibri"/>
      <family val="2"/>
      <scheme val="minor"/>
    </font>
    <font>
      <i/>
      <sz val="11"/>
      <name val="Trebuchet MS"/>
      <family val="2"/>
    </font>
    <font>
      <b/>
      <sz val="11"/>
      <name val="Trebuchet MS"/>
      <family val="2"/>
    </font>
    <font>
      <b/>
      <i/>
      <sz val="11"/>
      <color indexed="9"/>
      <name val="Trebuchet MS"/>
      <family val="2"/>
    </font>
    <font>
      <i/>
      <sz val="11"/>
      <color indexed="9"/>
      <name val="Trebuchet MS"/>
      <family val="2"/>
    </font>
    <font>
      <sz val="8"/>
      <name val="Verdana"/>
    </font>
  </fonts>
  <fills count="9">
    <fill>
      <patternFill patternType="none"/>
    </fill>
    <fill>
      <patternFill patternType="gray125"/>
    </fill>
    <fill>
      <patternFill patternType="solid">
        <fgColor theme="0" tint="-0.499984740745262"/>
        <bgColor indexed="64"/>
      </patternFill>
    </fill>
    <fill>
      <patternFill patternType="solid">
        <fgColor theme="0" tint="-0.14996795556505021"/>
        <bgColor indexed="64"/>
      </patternFill>
    </fill>
    <fill>
      <patternFill patternType="solid">
        <fgColor theme="1"/>
        <bgColor indexed="64"/>
      </patternFill>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
      <patternFill patternType="solid">
        <fgColor theme="1"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theme="0"/>
      </left>
      <right style="thin">
        <color indexed="64"/>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245">
    <xf numFmtId="0" fontId="0" fillId="0" borderId="0" xfId="0"/>
    <xf numFmtId="0" fontId="1" fillId="0" borderId="0" xfId="0" applyFont="1" applyAlignment="1">
      <alignment wrapText="1"/>
    </xf>
    <xf numFmtId="0" fontId="1" fillId="0" borderId="0" xfId="0" applyFont="1"/>
    <xf numFmtId="164" fontId="1" fillId="0" borderId="0" xfId="0" applyNumberFormat="1" applyFont="1" applyAlignment="1">
      <alignment wrapText="1"/>
    </xf>
    <xf numFmtId="0" fontId="2" fillId="5" borderId="0" xfId="0" applyFont="1" applyFill="1"/>
    <xf numFmtId="0" fontId="1" fillId="5" borderId="0" xfId="0" applyFont="1" applyFill="1"/>
    <xf numFmtId="0" fontId="1" fillId="5" borderId="0" xfId="0" applyFont="1" applyFill="1" applyAlignment="1">
      <alignment horizontal="left" indent="1"/>
    </xf>
    <xf numFmtId="0" fontId="6" fillId="5" borderId="0" xfId="0" applyFont="1" applyFill="1"/>
    <xf numFmtId="0" fontId="1" fillId="0" borderId="0" xfId="0" applyFont="1" applyAlignment="1">
      <alignment wrapText="1"/>
    </xf>
    <xf numFmtId="0" fontId="7" fillId="5" borderId="0" xfId="0" applyFont="1" applyFill="1"/>
    <xf numFmtId="0" fontId="7" fillId="0" borderId="0" xfId="0" applyFont="1"/>
    <xf numFmtId="0" fontId="8" fillId="5" borderId="0" xfId="0" applyFont="1" applyFill="1"/>
    <xf numFmtId="0" fontId="8" fillId="0" borderId="0" xfId="0" applyFont="1"/>
    <xf numFmtId="0" fontId="1" fillId="3" borderId="1" xfId="0" applyFont="1" applyFill="1" applyBorder="1" applyAlignment="1">
      <alignment wrapText="1"/>
    </xf>
    <xf numFmtId="0" fontId="1" fillId="0" borderId="0" xfId="0" applyFont="1" applyAlignment="1">
      <alignment wrapText="1"/>
    </xf>
    <xf numFmtId="1" fontId="1" fillId="0" borderId="1" xfId="0" applyNumberFormat="1" applyFont="1" applyBorder="1" applyAlignment="1">
      <alignment wrapText="1"/>
    </xf>
    <xf numFmtId="0" fontId="1" fillId="0" borderId="0" xfId="0" applyFont="1" applyAlignment="1">
      <alignment vertical="center"/>
    </xf>
    <xf numFmtId="0" fontId="2" fillId="0" borderId="0" xfId="0" applyFont="1"/>
    <xf numFmtId="0" fontId="4" fillId="4" borderId="0" xfId="0" applyFont="1" applyFill="1" applyAlignment="1">
      <alignment horizontal="center" vertical="center" wrapText="1"/>
    </xf>
    <xf numFmtId="0" fontId="3" fillId="4" borderId="1" xfId="0" applyFont="1" applyFill="1" applyBorder="1" applyAlignment="1">
      <alignment horizontal="center" vertical="center" wrapText="1"/>
    </xf>
    <xf numFmtId="0" fontId="1" fillId="0" borderId="1" xfId="0" applyNumberFormat="1" applyFont="1" applyBorder="1" applyAlignment="1">
      <alignment wrapText="1"/>
    </xf>
    <xf numFmtId="0" fontId="9" fillId="7" borderId="3" xfId="0" applyFont="1" applyFill="1" applyBorder="1" applyAlignment="1"/>
    <xf numFmtId="0" fontId="9" fillId="7" borderId="4" xfId="0" applyFont="1" applyFill="1" applyBorder="1" applyAlignment="1"/>
    <xf numFmtId="0" fontId="1" fillId="4" borderId="1" xfId="0" applyFont="1" applyFill="1" applyBorder="1"/>
    <xf numFmtId="0" fontId="1" fillId="0" borderId="1" xfId="0" applyFont="1" applyBorder="1"/>
    <xf numFmtId="0" fontId="1" fillId="0" borderId="1" xfId="0" applyFont="1" applyBorder="1" applyAlignment="1">
      <alignment vertical="center"/>
    </xf>
    <xf numFmtId="0" fontId="1" fillId="5" borderId="0" xfId="0" applyFont="1" applyFill="1" applyAlignment="1">
      <alignment horizontal="left"/>
    </xf>
    <xf numFmtId="0" fontId="9" fillId="3" borderId="3" xfId="0" applyFont="1" applyFill="1" applyBorder="1" applyAlignment="1"/>
    <xf numFmtId="0" fontId="4" fillId="6" borderId="1" xfId="0" applyFont="1" applyFill="1" applyBorder="1"/>
    <xf numFmtId="0" fontId="2" fillId="7" borderId="3" xfId="0" applyFont="1" applyFill="1" applyBorder="1" applyAlignment="1"/>
    <xf numFmtId="0" fontId="2" fillId="0" borderId="0" xfId="0" applyFont="1" applyFill="1" applyBorder="1" applyAlignment="1">
      <alignment wrapText="1"/>
    </xf>
    <xf numFmtId="0" fontId="1" fillId="0" borderId="0" xfId="0" applyFont="1" applyFill="1" applyBorder="1" applyAlignment="1">
      <alignment wrapText="1"/>
    </xf>
    <xf numFmtId="0" fontId="11" fillId="0" borderId="0" xfId="0" applyFont="1" applyFill="1" applyBorder="1" applyAlignment="1">
      <alignment vertical="center" wrapText="1"/>
    </xf>
    <xf numFmtId="0" fontId="12" fillId="0" borderId="0" xfId="0" applyFont="1" applyAlignment="1">
      <alignment vertical="center" wrapText="1"/>
    </xf>
    <xf numFmtId="0" fontId="1" fillId="0" borderId="1" xfId="0" applyFont="1" applyFill="1" applyBorder="1" applyAlignment="1">
      <alignment wrapText="1"/>
    </xf>
    <xf numFmtId="0" fontId="1" fillId="0" borderId="0" xfId="0" applyFont="1" applyBorder="1" applyAlignment="1"/>
    <xf numFmtId="0" fontId="1" fillId="7" borderId="3" xfId="0" applyFont="1" applyFill="1" applyBorder="1" applyAlignment="1">
      <alignment wrapText="1"/>
    </xf>
    <xf numFmtId="0" fontId="1" fillId="0" borderId="0" xfId="0" applyFont="1" applyFill="1" applyAlignment="1">
      <alignment wrapText="1"/>
    </xf>
    <xf numFmtId="1" fontId="9" fillId="7" borderId="3" xfId="0" applyNumberFormat="1" applyFont="1" applyFill="1" applyBorder="1" applyAlignment="1"/>
    <xf numFmtId="0" fontId="1" fillId="7" borderId="1" xfId="0" applyFont="1" applyFill="1" applyBorder="1" applyAlignment="1">
      <alignment wrapText="1"/>
    </xf>
    <xf numFmtId="1" fontId="1" fillId="0" borderId="1" xfId="0" applyNumberFormat="1" applyFont="1" applyFill="1" applyBorder="1" applyAlignment="1">
      <alignment wrapText="1"/>
    </xf>
    <xf numFmtId="0" fontId="10" fillId="0" borderId="1" xfId="0" applyFont="1" applyFill="1" applyBorder="1" applyAlignment="1">
      <alignment wrapText="1"/>
    </xf>
    <xf numFmtId="0" fontId="1" fillId="3" borderId="5" xfId="0" applyFont="1" applyFill="1" applyBorder="1" applyAlignment="1">
      <alignment wrapText="1"/>
    </xf>
    <xf numFmtId="1" fontId="1" fillId="0" borderId="5" xfId="0" applyNumberFormat="1" applyFont="1" applyBorder="1" applyAlignment="1">
      <alignment wrapText="1"/>
    </xf>
    <xf numFmtId="0" fontId="4" fillId="2" borderId="2" xfId="0" applyFont="1" applyFill="1" applyBorder="1" applyAlignment="1">
      <alignment wrapText="1"/>
    </xf>
    <xf numFmtId="0" fontId="1" fillId="0" borderId="0" xfId="0" applyFont="1" applyBorder="1"/>
    <xf numFmtId="0" fontId="4" fillId="0" borderId="0" xfId="0" applyFont="1" applyFill="1" applyBorder="1" applyAlignment="1">
      <alignment horizontal="center" vertical="center" wrapText="1"/>
    </xf>
    <xf numFmtId="0" fontId="1" fillId="0" borderId="0" xfId="0" applyFont="1" applyFill="1" applyBorder="1"/>
    <xf numFmtId="0" fontId="4" fillId="6" borderId="1" xfId="0" applyFont="1" applyFill="1" applyBorder="1" applyAlignment="1">
      <alignment vertical="center"/>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1" fillId="0" borderId="1" xfId="0" applyFont="1" applyFill="1" applyBorder="1"/>
    <xf numFmtId="0" fontId="4" fillId="0" borderId="0" xfId="0" applyFont="1" applyFill="1" applyBorder="1" applyAlignment="1">
      <alignment horizontal="center" vertical="center"/>
    </xf>
    <xf numFmtId="0" fontId="11" fillId="0" borderId="0" xfId="0" applyFont="1" applyAlignment="1">
      <alignment vertical="center"/>
    </xf>
    <xf numFmtId="0" fontId="2" fillId="0" borderId="0" xfId="0" applyFont="1" applyAlignment="1">
      <alignment vertical="center"/>
    </xf>
    <xf numFmtId="0" fontId="1" fillId="0" borderId="0" xfId="0" applyFont="1" applyBorder="1" applyAlignment="1">
      <alignment vertical="center"/>
    </xf>
    <xf numFmtId="0" fontId="0" fillId="0" borderId="0" xfId="0" applyAlignment="1">
      <alignment vertical="center"/>
    </xf>
    <xf numFmtId="0" fontId="1" fillId="0" borderId="6" xfId="0" applyFont="1" applyBorder="1"/>
    <xf numFmtId="0" fontId="4" fillId="6" borderId="0" xfId="0" applyFont="1" applyFill="1" applyAlignment="1">
      <alignment horizontal="center" vertical="center"/>
    </xf>
    <xf numFmtId="0" fontId="11" fillId="0" borderId="0" xfId="0" applyFont="1" applyBorder="1" applyAlignment="1">
      <alignment vertical="center"/>
    </xf>
    <xf numFmtId="0" fontId="3" fillId="0" borderId="0" xfId="0" applyFont="1" applyBorder="1"/>
    <xf numFmtId="0" fontId="4" fillId="6" borderId="1" xfId="0" applyFont="1" applyFill="1" applyBorder="1" applyAlignment="1">
      <alignment horizontal="left" vertical="center"/>
    </xf>
    <xf numFmtId="0" fontId="4" fillId="4" borderId="1" xfId="0" applyFont="1" applyFill="1" applyBorder="1"/>
    <xf numFmtId="0" fontId="13" fillId="0" borderId="0" xfId="0" applyFont="1" applyAlignment="1">
      <alignment vertical="center"/>
    </xf>
    <xf numFmtId="0" fontId="3" fillId="6" borderId="1" xfId="0" applyFont="1" applyFill="1" applyBorder="1"/>
    <xf numFmtId="0" fontId="1" fillId="0" borderId="5" xfId="0" applyFont="1" applyBorder="1" applyAlignment="1">
      <alignment wrapText="1"/>
    </xf>
    <xf numFmtId="0" fontId="4" fillId="4" borderId="0" xfId="0" applyFont="1" applyFill="1" applyAlignment="1" applyProtection="1">
      <alignment horizontal="center" vertical="center" wrapText="1"/>
      <protection locked="0"/>
    </xf>
    <xf numFmtId="1" fontId="1" fillId="5" borderId="1" xfId="0" applyNumberFormat="1" applyFont="1" applyFill="1" applyBorder="1" applyAlignment="1" applyProtection="1">
      <alignment wrapText="1"/>
      <protection locked="0"/>
    </xf>
    <xf numFmtId="3" fontId="1" fillId="0" borderId="1" xfId="0" applyNumberFormat="1" applyFont="1" applyBorder="1" applyAlignment="1" applyProtection="1">
      <alignment wrapText="1"/>
      <protection locked="0"/>
    </xf>
    <xf numFmtId="9" fontId="1" fillId="0" borderId="1" xfId="0" applyNumberFormat="1" applyFont="1" applyBorder="1" applyAlignment="1" applyProtection="1">
      <alignment wrapText="1"/>
    </xf>
    <xf numFmtId="1" fontId="1" fillId="0" borderId="1" xfId="0" applyNumberFormat="1" applyFont="1" applyBorder="1" applyAlignment="1" applyProtection="1">
      <alignment wrapText="1"/>
      <protection locked="0"/>
    </xf>
    <xf numFmtId="0" fontId="2" fillId="7" borderId="2" xfId="0" applyFont="1" applyFill="1" applyBorder="1" applyAlignment="1" applyProtection="1">
      <protection locked="0"/>
    </xf>
    <xf numFmtId="0" fontId="2" fillId="7" borderId="3" xfId="0" applyFont="1" applyFill="1" applyBorder="1" applyAlignment="1" applyProtection="1">
      <protection locked="0"/>
    </xf>
    <xf numFmtId="3" fontId="9" fillId="7" borderId="3" xfId="0" applyNumberFormat="1" applyFont="1" applyFill="1" applyBorder="1" applyAlignment="1" applyProtection="1">
      <protection locked="0"/>
    </xf>
    <xf numFmtId="9" fontId="9" fillId="7" borderId="3" xfId="0" applyNumberFormat="1" applyFont="1" applyFill="1" applyBorder="1" applyAlignment="1" applyProtection="1"/>
    <xf numFmtId="0" fontId="9" fillId="7" borderId="3" xfId="0" applyFont="1" applyFill="1" applyBorder="1" applyAlignment="1" applyProtection="1">
      <protection locked="0"/>
    </xf>
    <xf numFmtId="0" fontId="9" fillId="7" borderId="4" xfId="0" applyFont="1" applyFill="1" applyBorder="1" applyAlignment="1" applyProtection="1">
      <protection locked="0"/>
    </xf>
    <xf numFmtId="0" fontId="1" fillId="0" borderId="0" xfId="0" applyFont="1" applyAlignment="1" applyProtection="1">
      <alignment wrapText="1"/>
      <protection locked="0"/>
    </xf>
    <xf numFmtId="164" fontId="1" fillId="0" borderId="0" xfId="0" applyNumberFormat="1" applyFont="1" applyAlignment="1" applyProtection="1">
      <alignment wrapText="1"/>
      <protection locked="0"/>
    </xf>
    <xf numFmtId="0" fontId="1" fillId="4" borderId="0" xfId="0" applyFont="1" applyFill="1" applyAlignment="1">
      <alignment vertical="center" wrapText="1"/>
    </xf>
    <xf numFmtId="0" fontId="1" fillId="0" borderId="0" xfId="0" applyFont="1" applyAlignment="1">
      <alignment vertical="center" wrapText="1"/>
    </xf>
    <xf numFmtId="0" fontId="5" fillId="4" borderId="0" xfId="0" applyFont="1" applyFill="1" applyAlignment="1">
      <alignment vertical="center"/>
    </xf>
    <xf numFmtId="0" fontId="5" fillId="4" borderId="0" xfId="0" applyFont="1" applyFill="1"/>
    <xf numFmtId="1" fontId="1" fillId="0" borderId="1" xfId="0" applyNumberFormat="1" applyFont="1" applyBorder="1"/>
    <xf numFmtId="9" fontId="1" fillId="0" borderId="1" xfId="0" applyNumberFormat="1" applyFont="1" applyBorder="1"/>
    <xf numFmtId="0" fontId="4" fillId="6" borderId="1" xfId="0" applyFont="1" applyFill="1" applyBorder="1" applyAlignment="1">
      <alignment vertical="center" wrapText="1"/>
    </xf>
    <xf numFmtId="0" fontId="4" fillId="6" borderId="0"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6" borderId="1" xfId="0" applyFont="1" applyFill="1" applyBorder="1" applyAlignment="1">
      <alignment horizontal="center" wrapText="1"/>
    </xf>
    <xf numFmtId="0" fontId="1" fillId="0" borderId="0" xfId="0" applyFont="1" applyBorder="1" applyAlignment="1">
      <alignment wrapText="1"/>
    </xf>
    <xf numFmtId="0" fontId="1" fillId="6" borderId="1" xfId="0" applyFont="1" applyFill="1" applyBorder="1"/>
    <xf numFmtId="0" fontId="12" fillId="0" borderId="0" xfId="0" applyFont="1" applyFill="1" applyBorder="1" applyAlignment="1">
      <alignment vertical="center" wrapText="1"/>
    </xf>
    <xf numFmtId="0" fontId="4" fillId="0" borderId="0" xfId="0" applyFont="1" applyBorder="1" applyAlignment="1">
      <alignment horizontal="center" vertical="center"/>
    </xf>
    <xf numFmtId="0" fontId="1" fillId="0" borderId="0" xfId="0" applyFont="1" applyAlignment="1"/>
    <xf numFmtId="0" fontId="2" fillId="4" borderId="1" xfId="0" applyFont="1" applyFill="1" applyBorder="1"/>
    <xf numFmtId="0" fontId="4" fillId="4" borderId="0" xfId="0" applyFont="1" applyFill="1" applyBorder="1" applyAlignment="1">
      <alignment horizontal="center" vertical="center"/>
    </xf>
    <xf numFmtId="0" fontId="10" fillId="0" borderId="1" xfId="0" applyFont="1" applyFill="1" applyBorder="1" applyAlignment="1">
      <alignment horizontal="right"/>
    </xf>
    <xf numFmtId="0" fontId="1" fillId="0" borderId="1" xfId="0" applyFont="1" applyBorder="1" applyAlignment="1">
      <alignment horizontal="right"/>
    </xf>
    <xf numFmtId="0" fontId="4" fillId="6" borderId="0" xfId="0" applyFont="1" applyFill="1" applyAlignment="1">
      <alignment horizontal="center" vertical="center" wrapText="1"/>
    </xf>
    <xf numFmtId="0" fontId="15" fillId="0" borderId="0" xfId="0" applyFont="1" applyFill="1"/>
    <xf numFmtId="0" fontId="1" fillId="0" borderId="0" xfId="0" applyFont="1" applyAlignment="1">
      <alignment horizontal="left" vertical="center"/>
    </xf>
    <xf numFmtId="0" fontId="2" fillId="0" borderId="0" xfId="0" applyFont="1" applyFill="1" applyBorder="1" applyAlignment="1" applyProtection="1">
      <alignment horizontal="left" vertical="center" wrapText="1"/>
      <protection locked="0"/>
    </xf>
    <xf numFmtId="0" fontId="2" fillId="0" borderId="0" xfId="0" applyFont="1" applyFill="1" applyBorder="1" applyAlignment="1" applyProtection="1">
      <alignment wrapText="1"/>
      <protection locked="0"/>
    </xf>
    <xf numFmtId="0" fontId="0" fillId="5" borderId="0" xfId="0" applyFill="1" applyAlignment="1">
      <alignment vertical="top" wrapText="1"/>
    </xf>
    <xf numFmtId="0" fontId="6" fillId="5" borderId="0" xfId="0" applyFont="1" applyFill="1" applyAlignment="1"/>
    <xf numFmtId="0" fontId="0" fillId="5" borderId="0" xfId="0" applyFill="1" applyAlignment="1"/>
    <xf numFmtId="0" fontId="17" fillId="5" borderId="0" xfId="0" applyFont="1" applyFill="1" applyAlignment="1"/>
    <xf numFmtId="0" fontId="4" fillId="4" borderId="0" xfId="0" applyFont="1" applyFill="1" applyAlignment="1">
      <alignment horizontal="left" vertical="center"/>
    </xf>
    <xf numFmtId="0" fontId="4" fillId="0" borderId="0" xfId="0" applyFont="1" applyFill="1" applyBorder="1" applyAlignment="1">
      <alignment horizontal="left" vertical="center"/>
    </xf>
    <xf numFmtId="0" fontId="13" fillId="0" borderId="0" xfId="0" applyFont="1" applyFill="1" applyBorder="1"/>
    <xf numFmtId="0" fontId="5" fillId="0" borderId="0" xfId="0" applyFont="1" applyFill="1" applyAlignment="1">
      <alignment vertical="center"/>
    </xf>
    <xf numFmtId="0" fontId="5" fillId="0" borderId="0" xfId="0" applyFont="1" applyFill="1"/>
    <xf numFmtId="0" fontId="4" fillId="4" borderId="0" xfId="0" applyFont="1" applyFill="1" applyAlignment="1" applyProtection="1">
      <alignment horizontal="left" vertical="center" wrapText="1"/>
      <protection locked="0"/>
    </xf>
    <xf numFmtId="0" fontId="10" fillId="0" borderId="1" xfId="0" applyFont="1" applyFill="1" applyBorder="1" applyAlignment="1">
      <alignment vertical="center"/>
    </xf>
    <xf numFmtId="0" fontId="13" fillId="0" borderId="13" xfId="0" applyFont="1" applyFill="1" applyBorder="1"/>
    <xf numFmtId="0" fontId="4" fillId="0" borderId="13" xfId="0" applyFont="1" applyFill="1" applyBorder="1" applyAlignment="1">
      <alignment horizontal="left" vertical="center"/>
    </xf>
    <xf numFmtId="0" fontId="10" fillId="0" borderId="2" xfId="0" applyFont="1" applyFill="1" applyBorder="1"/>
    <xf numFmtId="0" fontId="1" fillId="0" borderId="1" xfId="0" applyFont="1" applyBorder="1" applyAlignment="1" applyProtection="1">
      <alignment wrapText="1"/>
      <protection locked="0"/>
    </xf>
    <xf numFmtId="1" fontId="9" fillId="7" borderId="3" xfId="0" applyNumberFormat="1" applyFont="1" applyFill="1" applyBorder="1" applyAlignment="1" applyProtection="1">
      <protection locked="0"/>
    </xf>
    <xf numFmtId="1" fontId="9" fillId="7" borderId="4" xfId="0" applyNumberFormat="1" applyFont="1" applyFill="1" applyBorder="1" applyAlignment="1" applyProtection="1">
      <protection locked="0"/>
    </xf>
    <xf numFmtId="0" fontId="1" fillId="0" borderId="1" xfId="0" applyFont="1" applyBorder="1" applyAlignment="1" applyProtection="1">
      <alignment wrapText="1"/>
    </xf>
    <xf numFmtId="0" fontId="1" fillId="0" borderId="0" xfId="0" applyFont="1" applyAlignment="1" applyProtection="1">
      <alignment vertical="center" wrapText="1"/>
    </xf>
    <xf numFmtId="0" fontId="4" fillId="4" borderId="2" xfId="0" applyFont="1" applyFill="1" applyBorder="1" applyAlignment="1" applyProtection="1">
      <alignment horizontal="center" vertical="center" wrapText="1"/>
    </xf>
    <xf numFmtId="0" fontId="4" fillId="4" borderId="10" xfId="0" applyFont="1" applyFill="1" applyBorder="1" applyAlignment="1" applyProtection="1">
      <alignment horizontal="center" vertical="center" wrapText="1"/>
    </xf>
    <xf numFmtId="0" fontId="1" fillId="0" borderId="0" xfId="0" applyFont="1" applyAlignment="1" applyProtection="1">
      <alignment wrapText="1"/>
    </xf>
    <xf numFmtId="0" fontId="4" fillId="6" borderId="1" xfId="0" applyFont="1" applyFill="1" applyBorder="1" applyAlignment="1" applyProtection="1">
      <alignment horizontal="center" vertical="center" wrapText="1"/>
    </xf>
    <xf numFmtId="164" fontId="1" fillId="0" borderId="0" xfId="0" applyNumberFormat="1" applyFont="1" applyAlignment="1" applyProtection="1">
      <alignment wrapText="1"/>
    </xf>
    <xf numFmtId="0" fontId="4" fillId="6" borderId="1" xfId="0" applyFont="1" applyFill="1" applyBorder="1" applyAlignment="1" applyProtection="1">
      <alignment vertical="center" wrapText="1"/>
    </xf>
    <xf numFmtId="0" fontId="1" fillId="0" borderId="0" xfId="0" applyFont="1" applyFill="1" applyBorder="1" applyProtection="1"/>
    <xf numFmtId="0" fontId="1" fillId="0" borderId="1" xfId="0" applyFont="1" applyFill="1" applyBorder="1" applyAlignment="1" applyProtection="1">
      <alignment wrapText="1"/>
      <protection locked="0"/>
    </xf>
    <xf numFmtId="0" fontId="14" fillId="0" borderId="0" xfId="0" applyFont="1" applyAlignment="1" applyProtection="1">
      <alignment wrapText="1"/>
    </xf>
    <xf numFmtId="0" fontId="19" fillId="0" borderId="0" xfId="0" applyFont="1" applyAlignment="1">
      <alignment wrapText="1"/>
    </xf>
    <xf numFmtId="0" fontId="1" fillId="0" borderId="0" xfId="0" applyFont="1" applyFill="1" applyBorder="1" applyAlignment="1" applyProtection="1">
      <alignment horizontal="left" vertical="center" wrapText="1"/>
      <protection locked="0"/>
    </xf>
    <xf numFmtId="0" fontId="15" fillId="0" borderId="0" xfId="0" applyFont="1" applyFill="1" applyAlignment="1">
      <alignment wrapText="1"/>
    </xf>
    <xf numFmtId="0" fontId="2" fillId="0" borderId="1" xfId="0" applyFont="1" applyFill="1" applyBorder="1" applyAlignment="1" applyProtection="1">
      <alignment horizontal="left" vertical="center" wrapText="1"/>
      <protection locked="0"/>
    </xf>
    <xf numFmtId="0" fontId="2" fillId="0" borderId="1" xfId="0" applyFont="1" applyBorder="1"/>
    <xf numFmtId="0" fontId="1" fillId="0" borderId="13" xfId="0" applyFont="1" applyFill="1" applyBorder="1" applyAlignment="1">
      <alignment wrapText="1"/>
    </xf>
    <xf numFmtId="0" fontId="0" fillId="0" borderId="0" xfId="0" applyBorder="1"/>
    <xf numFmtId="0" fontId="1" fillId="0" borderId="0" xfId="0" applyFont="1" applyBorder="1" applyAlignment="1">
      <alignment horizontal="left" vertical="center" wrapText="1"/>
    </xf>
    <xf numFmtId="0" fontId="2" fillId="0" borderId="0" xfId="0" applyFont="1" applyBorder="1"/>
    <xf numFmtId="0" fontId="0" fillId="0" borderId="0" xfId="0" applyFill="1" applyBorder="1"/>
    <xf numFmtId="0" fontId="19" fillId="8" borderId="2" xfId="0" applyFont="1" applyFill="1" applyBorder="1" applyAlignment="1">
      <alignment horizontal="left" vertical="center" wrapText="1"/>
    </xf>
    <xf numFmtId="0" fontId="19" fillId="8" borderId="3" xfId="0" applyFont="1" applyFill="1" applyBorder="1" applyAlignment="1">
      <alignment horizontal="center" vertical="center" wrapText="1"/>
    </xf>
    <xf numFmtId="0" fontId="19" fillId="8" borderId="4" xfId="0" applyFont="1" applyFill="1" applyBorder="1" applyAlignment="1">
      <alignment horizontal="center" vertical="center" wrapText="1"/>
    </xf>
    <xf numFmtId="0" fontId="19" fillId="8" borderId="1" xfId="0" applyFont="1" applyFill="1" applyBorder="1" applyAlignment="1">
      <alignment horizontal="left" vertical="center" wrapText="1"/>
    </xf>
    <xf numFmtId="0" fontId="19" fillId="8" borderId="11" xfId="0" applyFont="1" applyFill="1" applyBorder="1" applyAlignment="1" applyProtection="1">
      <alignment horizontal="left" vertical="center" wrapText="1"/>
      <protection locked="0"/>
    </xf>
    <xf numFmtId="0" fontId="0" fillId="8" borderId="11" xfId="0" applyFont="1" applyFill="1" applyBorder="1" applyAlignment="1">
      <alignment horizontal="left" vertical="center" wrapText="1"/>
    </xf>
    <xf numFmtId="0" fontId="0" fillId="8" borderId="4" xfId="0" applyFont="1" applyFill="1" applyBorder="1" applyAlignment="1">
      <alignment horizontal="left" vertical="center" wrapText="1"/>
    </xf>
    <xf numFmtId="0" fontId="19" fillId="8" borderId="1" xfId="0" applyFont="1" applyFill="1" applyBorder="1" applyAlignment="1" applyProtection="1">
      <alignment horizontal="left" vertical="center" wrapText="1"/>
      <protection locked="0"/>
    </xf>
    <xf numFmtId="0" fontId="19" fillId="8" borderId="1" xfId="0" applyFont="1" applyFill="1" applyBorder="1" applyAlignment="1">
      <alignment horizontal="right" vertical="center" wrapText="1"/>
    </xf>
    <xf numFmtId="9" fontId="19" fillId="8" borderId="1" xfId="0" applyNumberFormat="1" applyFont="1" applyFill="1" applyBorder="1" applyAlignment="1">
      <alignment horizontal="right" vertical="center" wrapText="1"/>
    </xf>
    <xf numFmtId="0" fontId="19" fillId="8" borderId="11" xfId="0" applyFont="1" applyFill="1" applyBorder="1" applyAlignment="1">
      <alignment horizontal="left" vertical="center" wrapText="1"/>
    </xf>
    <xf numFmtId="0" fontId="1" fillId="8" borderId="11" xfId="0" applyFont="1" applyFill="1" applyBorder="1" applyAlignment="1">
      <alignment horizontal="left" vertical="center" wrapText="1"/>
    </xf>
    <xf numFmtId="0" fontId="1" fillId="8" borderId="12" xfId="0" applyFont="1" applyFill="1" applyBorder="1" applyAlignment="1">
      <alignment horizontal="left" vertical="center" wrapText="1"/>
    </xf>
    <xf numFmtId="0" fontId="4" fillId="8" borderId="0" xfId="0" applyFont="1" applyFill="1" applyAlignment="1">
      <alignment horizontal="center" vertical="center" wrapText="1"/>
    </xf>
    <xf numFmtId="0" fontId="19" fillId="8" borderId="0" xfId="0" applyFont="1" applyFill="1" applyAlignment="1">
      <alignment horizontal="left" vertical="center" wrapText="1"/>
    </xf>
    <xf numFmtId="0" fontId="19"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18" fillId="8" borderId="11" xfId="0" applyFont="1" applyFill="1" applyBorder="1" applyAlignment="1">
      <alignment horizontal="left" vertical="center" wrapText="1"/>
    </xf>
    <xf numFmtId="0" fontId="15" fillId="8" borderId="11" xfId="0" applyFont="1" applyFill="1" applyBorder="1" applyAlignment="1">
      <alignment horizontal="left" vertical="center" wrapText="1"/>
    </xf>
    <xf numFmtId="0" fontId="15" fillId="8" borderId="12" xfId="0" applyFont="1" applyFill="1" applyBorder="1" applyAlignment="1">
      <alignment horizontal="left" vertical="center" wrapText="1"/>
    </xf>
    <xf numFmtId="0" fontId="19" fillId="8" borderId="1" xfId="0" applyFont="1" applyFill="1" applyBorder="1" applyAlignment="1">
      <alignment vertical="center" wrapText="1"/>
    </xf>
    <xf numFmtId="164" fontId="19" fillId="8" borderId="1" xfId="0" applyNumberFormat="1" applyFont="1" applyFill="1" applyBorder="1" applyAlignment="1">
      <alignment vertical="center" wrapText="1"/>
    </xf>
    <xf numFmtId="0" fontId="18" fillId="8" borderId="7" xfId="0" applyFont="1" applyFill="1" applyBorder="1" applyAlignment="1" applyProtection="1">
      <alignment horizontal="left" vertical="center" wrapText="1"/>
    </xf>
    <xf numFmtId="0" fontId="18" fillId="8" borderId="7" xfId="0" applyFont="1" applyFill="1" applyBorder="1" applyAlignment="1" applyProtection="1">
      <alignment horizontal="center" vertical="center" wrapText="1"/>
    </xf>
    <xf numFmtId="0" fontId="4" fillId="6" borderId="5" xfId="0" applyFont="1" applyFill="1" applyBorder="1" applyAlignment="1" applyProtection="1">
      <alignment horizontal="center" vertical="center" wrapText="1"/>
    </xf>
    <xf numFmtId="0" fontId="4" fillId="6" borderId="14" xfId="0" applyFont="1" applyFill="1" applyBorder="1" applyAlignment="1" applyProtection="1">
      <alignment horizontal="center" vertical="center" wrapText="1"/>
    </xf>
    <xf numFmtId="0" fontId="18" fillId="8" borderId="2" xfId="0" applyFont="1" applyFill="1" applyBorder="1" applyAlignment="1" applyProtection="1">
      <alignment horizontal="left" vertical="top" wrapText="1"/>
    </xf>
    <xf numFmtId="0" fontId="4" fillId="8" borderId="3" xfId="0" applyFont="1" applyFill="1" applyBorder="1" applyAlignment="1" applyProtection="1">
      <alignment horizontal="center" vertical="center" wrapText="1"/>
    </xf>
    <xf numFmtId="0" fontId="4" fillId="8" borderId="4" xfId="0"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xf>
    <xf numFmtId="0" fontId="4" fillId="4" borderId="9" xfId="0" applyFont="1" applyFill="1" applyBorder="1" applyAlignment="1" applyProtection="1">
      <alignment horizontal="center" vertical="center" wrapText="1"/>
    </xf>
    <xf numFmtId="0" fontId="14" fillId="0" borderId="0" xfId="0" applyFont="1" applyBorder="1" applyAlignment="1" applyProtection="1">
      <alignment wrapText="1"/>
    </xf>
    <xf numFmtId="0" fontId="1" fillId="0" borderId="0" xfId="0" applyFont="1" applyBorder="1" applyAlignment="1" applyProtection="1">
      <alignment wrapText="1"/>
    </xf>
    <xf numFmtId="0" fontId="1" fillId="0" borderId="0" xfId="0" applyFont="1" applyBorder="1" applyAlignment="1" applyProtection="1">
      <alignment wrapText="1"/>
      <protection locked="0"/>
    </xf>
    <xf numFmtId="0" fontId="14" fillId="0" borderId="0" xfId="0" applyFont="1" applyBorder="1" applyAlignment="1" applyProtection="1">
      <alignment wrapText="1"/>
      <protection locked="0"/>
    </xf>
    <xf numFmtId="0" fontId="16" fillId="0" borderId="0" xfId="0" applyFont="1" applyFill="1" applyBorder="1" applyAlignment="1" applyProtection="1">
      <alignment horizontal="left" vertical="center" wrapText="1"/>
    </xf>
    <xf numFmtId="1" fontId="1" fillId="0" borderId="1" xfId="0" applyNumberFormat="1" applyFont="1" applyBorder="1" applyAlignment="1" applyProtection="1">
      <protection locked="0"/>
    </xf>
    <xf numFmtId="1" fontId="1" fillId="0" borderId="1" xfId="0" applyNumberFormat="1" applyFont="1" applyBorder="1" applyProtection="1">
      <protection locked="0"/>
    </xf>
    <xf numFmtId="0" fontId="1" fillId="0" borderId="1" xfId="0" applyFont="1" applyBorder="1" applyAlignment="1" applyProtection="1">
      <protection locked="0"/>
    </xf>
    <xf numFmtId="0" fontId="1" fillId="0" borderId="1" xfId="0" applyFont="1" applyBorder="1" applyProtection="1">
      <protection locked="0"/>
    </xf>
    <xf numFmtId="1" fontId="1" fillId="0" borderId="1" xfId="0" applyNumberFormat="1" applyFont="1" applyFill="1" applyBorder="1" applyAlignment="1" applyProtection="1">
      <alignment wrapText="1"/>
      <protection locked="0"/>
    </xf>
    <xf numFmtId="0" fontId="1" fillId="0" borderId="1" xfId="0" applyNumberFormat="1" applyFont="1" applyBorder="1" applyAlignment="1" applyProtection="1">
      <alignment wrapText="1"/>
      <protection locked="0"/>
    </xf>
    <xf numFmtId="1" fontId="1" fillId="0" borderId="2" xfId="0" applyNumberFormat="1" applyFont="1" applyBorder="1" applyAlignment="1" applyProtection="1">
      <alignment wrapText="1"/>
      <protection locked="0"/>
    </xf>
    <xf numFmtId="0" fontId="1" fillId="3" borderId="1" xfId="0" applyNumberFormat="1" applyFont="1" applyFill="1" applyBorder="1" applyAlignment="1" applyProtection="1">
      <alignment wrapText="1"/>
      <protection locked="0"/>
    </xf>
    <xf numFmtId="0" fontId="10" fillId="0" borderId="1" xfId="0" applyFont="1" applyFill="1" applyBorder="1" applyAlignment="1" applyProtection="1">
      <alignment wrapText="1"/>
      <protection locked="0"/>
    </xf>
    <xf numFmtId="0" fontId="1" fillId="0" borderId="5" xfId="0" applyFont="1" applyFill="1" applyBorder="1" applyAlignment="1" applyProtection="1">
      <alignment wrapText="1"/>
      <protection locked="0"/>
    </xf>
    <xf numFmtId="1" fontId="1" fillId="0" borderId="5" xfId="0" applyNumberFormat="1" applyFont="1" applyBorder="1" applyAlignment="1" applyProtection="1">
      <alignment wrapText="1"/>
      <protection locked="0"/>
    </xf>
    <xf numFmtId="1" fontId="1" fillId="0" borderId="1" xfId="0" applyNumberFormat="1" applyFont="1" applyBorder="1" applyAlignment="1" applyProtection="1">
      <alignment wrapText="1"/>
    </xf>
    <xf numFmtId="0" fontId="1" fillId="3" borderId="1" xfId="0" applyFont="1" applyFill="1" applyBorder="1" applyAlignment="1" applyProtection="1">
      <alignment wrapText="1"/>
      <protection locked="0"/>
    </xf>
    <xf numFmtId="0" fontId="17" fillId="0" borderId="1" xfId="0" applyFont="1" applyFill="1" applyBorder="1" applyAlignment="1" applyProtection="1">
      <alignment vertical="center"/>
      <protection locked="0"/>
    </xf>
    <xf numFmtId="0" fontId="13" fillId="0" borderId="1" xfId="0" applyFont="1" applyFill="1" applyBorder="1" applyProtection="1">
      <protection locked="0"/>
    </xf>
    <xf numFmtId="0" fontId="0" fillId="0" borderId="0" xfId="0" applyAlignment="1">
      <alignment wrapText="1"/>
    </xf>
    <xf numFmtId="0" fontId="6" fillId="5" borderId="0" xfId="0" applyFont="1" applyFill="1" applyAlignment="1">
      <alignment vertical="top" wrapText="1"/>
    </xf>
    <xf numFmtId="0" fontId="1" fillId="4" borderId="0" xfId="0" applyFont="1" applyFill="1" applyAlignment="1">
      <alignment wrapText="1"/>
    </xf>
    <xf numFmtId="0" fontId="4" fillId="6" borderId="1" xfId="0" applyFont="1" applyFill="1" applyBorder="1" applyAlignment="1"/>
    <xf numFmtId="0" fontId="4" fillId="4" borderId="1" xfId="0" applyFont="1" applyFill="1" applyBorder="1" applyAlignment="1">
      <alignment horizontal="center" vertical="center"/>
    </xf>
    <xf numFmtId="0" fontId="1" fillId="0" borderId="1" xfId="0" applyFont="1" applyBorder="1" applyAlignment="1"/>
    <xf numFmtId="0" fontId="1" fillId="0" borderId="1" xfId="0" applyFont="1" applyBorder="1" applyAlignment="1">
      <alignment wrapText="1"/>
    </xf>
    <xf numFmtId="0" fontId="1" fillId="0" borderId="2" xfId="0" applyFont="1" applyFill="1" applyBorder="1" applyAlignment="1" applyProtection="1">
      <alignment wrapText="1"/>
      <protection locked="0"/>
    </xf>
    <xf numFmtId="0" fontId="1" fillId="0" borderId="3" xfId="0" applyFont="1" applyBorder="1" applyAlignment="1" applyProtection="1">
      <alignment wrapText="1"/>
      <protection locked="0"/>
    </xf>
    <xf numFmtId="0" fontId="1" fillId="0" borderId="3" xfId="0" applyNumberFormat="1" applyFont="1" applyBorder="1" applyAlignment="1" applyProtection="1">
      <alignment wrapText="1"/>
      <protection locked="0"/>
    </xf>
    <xf numFmtId="1" fontId="1" fillId="0" borderId="3" xfId="0" applyNumberFormat="1" applyFont="1" applyBorder="1" applyAlignment="1" applyProtection="1">
      <alignment wrapText="1"/>
      <protection locked="0"/>
    </xf>
    <xf numFmtId="0" fontId="1" fillId="3" borderId="3" xfId="0" applyFont="1" applyFill="1" applyBorder="1" applyAlignment="1" applyProtection="1">
      <alignment wrapText="1"/>
      <protection locked="0"/>
    </xf>
    <xf numFmtId="0" fontId="1" fillId="0" borderId="4" xfId="0" applyFont="1" applyBorder="1" applyAlignment="1" applyProtection="1">
      <alignment wrapText="1"/>
      <protection locked="0"/>
    </xf>
    <xf numFmtId="0" fontId="6" fillId="5" borderId="0" xfId="0" applyFont="1" applyFill="1" applyAlignment="1">
      <alignment wrapText="1"/>
    </xf>
    <xf numFmtId="0" fontId="0" fillId="0" borderId="0" xfId="0" applyAlignment="1">
      <alignment wrapText="1"/>
    </xf>
    <xf numFmtId="0" fontId="1" fillId="5" borderId="0" xfId="0" applyFont="1" applyFill="1" applyAlignment="1">
      <alignment horizontal="left" wrapText="1"/>
    </xf>
    <xf numFmtId="0" fontId="0" fillId="0" borderId="0" xfId="0" applyAlignment="1"/>
    <xf numFmtId="0" fontId="6" fillId="5" borderId="0" xfId="0" applyFont="1" applyFill="1" applyAlignment="1">
      <alignment vertical="top" wrapText="1"/>
    </xf>
    <xf numFmtId="0" fontId="0" fillId="0" borderId="0" xfId="0" applyAlignment="1">
      <alignment vertical="top" wrapText="1"/>
    </xf>
    <xf numFmtId="0" fontId="5" fillId="4" borderId="0" xfId="0" applyFont="1" applyFill="1" applyAlignment="1">
      <alignment wrapText="1"/>
    </xf>
    <xf numFmtId="0" fontId="1" fillId="4" borderId="0" xfId="0" applyFont="1" applyFill="1" applyAlignment="1">
      <alignment wrapText="1"/>
    </xf>
    <xf numFmtId="0" fontId="17" fillId="0" borderId="3" xfId="0" applyFont="1" applyFill="1" applyBorder="1" applyAlignment="1" applyProtection="1">
      <alignment wrapText="1"/>
      <protection locked="0"/>
    </xf>
    <xf numFmtId="0" fontId="10" fillId="0" borderId="3" xfId="0" applyFont="1" applyBorder="1" applyAlignment="1" applyProtection="1">
      <alignment wrapText="1"/>
      <protection locked="0"/>
    </xf>
    <xf numFmtId="0" fontId="10" fillId="0" borderId="4" xfId="0" applyFont="1" applyBorder="1" applyAlignment="1" applyProtection="1">
      <alignment wrapText="1"/>
      <protection locked="0"/>
    </xf>
    <xf numFmtId="0" fontId="17" fillId="0" borderId="3" xfId="0" applyFont="1" applyFill="1" applyBorder="1" applyAlignment="1" applyProtection="1">
      <alignment horizontal="left" wrapText="1"/>
      <protection locked="0"/>
    </xf>
    <xf numFmtId="0" fontId="10" fillId="0" borderId="3" xfId="0" applyFont="1" applyBorder="1" applyAlignment="1" applyProtection="1">
      <alignment horizontal="left" wrapText="1"/>
      <protection locked="0"/>
    </xf>
    <xf numFmtId="0" fontId="10" fillId="0" borderId="4" xfId="0" applyFont="1" applyBorder="1" applyAlignment="1" applyProtection="1">
      <alignment horizontal="left" wrapText="1"/>
      <protection locked="0"/>
    </xf>
    <xf numFmtId="0" fontId="4" fillId="6" borderId="1" xfId="0" applyFont="1" applyFill="1" applyBorder="1" applyAlignment="1"/>
    <xf numFmtId="0" fontId="4" fillId="4" borderId="1" xfId="0" applyFont="1" applyFill="1" applyBorder="1" applyAlignment="1">
      <alignment wrapText="1"/>
    </xf>
    <xf numFmtId="0" fontId="2" fillId="0" borderId="1" xfId="0" applyFont="1" applyBorder="1" applyAlignment="1">
      <alignment wrapText="1"/>
    </xf>
    <xf numFmtId="0" fontId="4" fillId="6" borderId="2" xfId="0" applyFont="1" applyFill="1" applyBorder="1" applyAlignment="1"/>
    <xf numFmtId="0" fontId="1" fillId="0" borderId="3" xfId="0" applyFont="1" applyBorder="1" applyAlignment="1"/>
    <xf numFmtId="0" fontId="4" fillId="4" borderId="1" xfId="0" applyFont="1" applyFill="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xf numFmtId="0" fontId="5" fillId="4" borderId="0" xfId="0" applyFont="1" applyFill="1" applyAlignment="1" applyProtection="1">
      <alignment vertical="center" wrapText="1"/>
    </xf>
    <xf numFmtId="0" fontId="5" fillId="4" borderId="0" xfId="0" applyFont="1" applyFill="1" applyAlignment="1">
      <alignment vertical="center" wrapText="1"/>
    </xf>
    <xf numFmtId="0" fontId="0" fillId="4" borderId="0" xfId="0" applyFill="1" applyAlignment="1">
      <alignment vertical="center" wrapText="1"/>
    </xf>
    <xf numFmtId="0" fontId="0" fillId="0" borderId="0" xfId="0" applyAlignment="1">
      <alignment vertical="center" wrapText="1"/>
    </xf>
    <xf numFmtId="0" fontId="4" fillId="6" borderId="11" xfId="0"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6" borderId="11" xfId="0" applyFill="1" applyBorder="1" applyAlignment="1">
      <alignment horizontal="left" vertical="center" wrapText="1"/>
    </xf>
    <xf numFmtId="0" fontId="0" fillId="6" borderId="12" xfId="0" applyFill="1" applyBorder="1" applyAlignment="1">
      <alignment horizontal="left" vertical="center" wrapText="1"/>
    </xf>
    <xf numFmtId="0" fontId="4" fillId="6" borderId="1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0" fillId="0" borderId="1" xfId="0" applyBorder="1" applyAlignment="1"/>
    <xf numFmtId="0" fontId="1" fillId="0" borderId="1" xfId="0" applyFont="1" applyBorder="1" applyAlignment="1">
      <alignment horizontal="left" vertical="center" wrapText="1"/>
    </xf>
    <xf numFmtId="0" fontId="0" fillId="0" borderId="1" xfId="0" applyBorder="1" applyAlignment="1">
      <alignment horizontal="left" vertical="center"/>
    </xf>
    <xf numFmtId="0" fontId="1" fillId="0" borderId="1" xfId="0" applyFont="1" applyBorder="1" applyAlignment="1">
      <alignment wrapText="1"/>
    </xf>
    <xf numFmtId="0" fontId="2" fillId="0" borderId="2" xfId="0" applyFont="1" applyFill="1" applyBorder="1" applyAlignment="1" applyProtection="1">
      <alignment wrapText="1"/>
      <protection locked="0"/>
    </xf>
    <xf numFmtId="0" fontId="0" fillId="0" borderId="3" xfId="0" applyBorder="1" applyAlignment="1"/>
    <xf numFmtId="0" fontId="0" fillId="0" borderId="4" xfId="0" applyBorder="1" applyAlignment="1"/>
  </cellXfs>
  <cellStyles count="1">
    <cellStyle name="Normal"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U101"/>
  <sheetViews>
    <sheetView zoomScale="90" zoomScaleNormal="90" zoomScalePageLayoutView="90" workbookViewId="0">
      <selection activeCell="A21" sqref="A21"/>
    </sheetView>
  </sheetViews>
  <sheetFormatPr defaultColWidth="8.88671875" defaultRowHeight="14.4" x14ac:dyDescent="0.3"/>
  <cols>
    <col min="1" max="16384" width="8.88671875" style="2"/>
  </cols>
  <sheetData>
    <row r="1" spans="1:21" s="12" customFormat="1" ht="22.2" x14ac:dyDescent="0.45">
      <c r="A1" s="11" t="s">
        <v>0</v>
      </c>
      <c r="B1" s="11"/>
      <c r="C1" s="11"/>
      <c r="D1" s="11"/>
      <c r="E1" s="11"/>
      <c r="F1" s="11"/>
      <c r="G1" s="11"/>
      <c r="H1" s="11"/>
      <c r="I1" s="11"/>
      <c r="J1" s="11"/>
      <c r="K1" s="11"/>
      <c r="L1" s="11"/>
      <c r="M1" s="11"/>
      <c r="N1" s="11"/>
      <c r="O1" s="11"/>
      <c r="P1" s="11"/>
      <c r="Q1" s="11"/>
      <c r="R1" s="11"/>
      <c r="S1" s="11"/>
      <c r="T1" s="11"/>
      <c r="U1" s="11"/>
    </row>
    <row r="2" spans="1:21" s="10" customFormat="1" ht="22.2" x14ac:dyDescent="0.45">
      <c r="A2" s="9" t="s">
        <v>1</v>
      </c>
      <c r="B2" s="9"/>
      <c r="C2" s="9"/>
      <c r="D2" s="9"/>
      <c r="E2" s="9"/>
      <c r="F2" s="9"/>
      <c r="G2" s="9"/>
      <c r="H2" s="9"/>
      <c r="I2" s="9"/>
      <c r="J2" s="9"/>
      <c r="K2" s="9"/>
      <c r="L2" s="9"/>
      <c r="M2" s="9"/>
      <c r="N2" s="9"/>
      <c r="O2" s="9"/>
      <c r="P2" s="9"/>
      <c r="Q2" s="9"/>
      <c r="R2" s="9"/>
      <c r="S2" s="9"/>
      <c r="T2" s="9"/>
      <c r="U2" s="9"/>
    </row>
    <row r="3" spans="1:21" x14ac:dyDescent="0.3">
      <c r="A3" s="5"/>
      <c r="B3" s="5"/>
      <c r="C3" s="5"/>
      <c r="D3" s="5"/>
      <c r="E3" s="5"/>
      <c r="F3" s="5"/>
      <c r="G3" s="5"/>
      <c r="H3" s="5"/>
      <c r="I3" s="5"/>
      <c r="J3" s="5"/>
      <c r="K3" s="5"/>
      <c r="L3" s="5"/>
      <c r="M3" s="5"/>
      <c r="N3" s="5"/>
      <c r="O3" s="5"/>
      <c r="P3" s="5"/>
      <c r="Q3" s="5"/>
      <c r="R3" s="5"/>
      <c r="S3" s="5"/>
      <c r="T3" s="5"/>
      <c r="U3" s="5"/>
    </row>
    <row r="4" spans="1:21" x14ac:dyDescent="0.3">
      <c r="A4" s="4" t="s">
        <v>2</v>
      </c>
      <c r="B4" s="5"/>
      <c r="C4" s="5"/>
      <c r="D4" s="5"/>
      <c r="E4" s="5"/>
      <c r="F4" s="5"/>
      <c r="G4" s="5"/>
      <c r="H4" s="5"/>
      <c r="I4" s="5"/>
      <c r="J4" s="5"/>
      <c r="K4" s="5"/>
      <c r="L4" s="5"/>
      <c r="M4" s="5"/>
      <c r="N4" s="5"/>
      <c r="O4" s="5"/>
      <c r="P4" s="5"/>
      <c r="Q4" s="5"/>
      <c r="R4" s="5"/>
      <c r="S4" s="5"/>
      <c r="T4" s="5"/>
      <c r="U4" s="5"/>
    </row>
    <row r="5" spans="1:21" x14ac:dyDescent="0.3">
      <c r="A5" s="5" t="s">
        <v>3</v>
      </c>
      <c r="B5" s="5"/>
      <c r="C5" s="5"/>
      <c r="D5" s="5"/>
      <c r="E5" s="5"/>
      <c r="F5" s="5"/>
      <c r="G5" s="5"/>
      <c r="H5" s="5"/>
      <c r="I5" s="5"/>
      <c r="J5" s="5"/>
      <c r="K5" s="5"/>
      <c r="L5" s="5"/>
      <c r="M5" s="5"/>
      <c r="N5" s="5"/>
      <c r="O5" s="5"/>
      <c r="P5" s="5"/>
      <c r="Q5" s="5"/>
      <c r="R5" s="5"/>
      <c r="S5" s="5"/>
      <c r="T5" s="5"/>
      <c r="U5" s="5"/>
    </row>
    <row r="6" spans="1:21" x14ac:dyDescent="0.3">
      <c r="A6" s="5" t="s">
        <v>4</v>
      </c>
      <c r="B6" s="5"/>
      <c r="C6" s="5"/>
      <c r="D6" s="5"/>
      <c r="E6" s="5"/>
      <c r="F6" s="5"/>
      <c r="G6" s="5"/>
      <c r="H6" s="5"/>
      <c r="I6" s="5"/>
      <c r="J6" s="5"/>
      <c r="K6" s="5"/>
      <c r="L6" s="5"/>
      <c r="M6" s="5"/>
      <c r="N6" s="5"/>
      <c r="O6" s="5"/>
      <c r="P6" s="5"/>
      <c r="Q6" s="5"/>
      <c r="R6" s="5"/>
      <c r="S6" s="5"/>
      <c r="T6" s="5"/>
      <c r="U6" s="5"/>
    </row>
    <row r="7" spans="1:21" x14ac:dyDescent="0.3">
      <c r="A7" s="6" t="s">
        <v>5</v>
      </c>
      <c r="B7" s="5"/>
      <c r="C7" s="5"/>
      <c r="D7" s="5"/>
      <c r="E7" s="5"/>
      <c r="F7" s="5"/>
      <c r="G7" s="5"/>
      <c r="H7" s="5"/>
      <c r="I7" s="5"/>
      <c r="J7" s="5"/>
      <c r="K7" s="5"/>
      <c r="L7" s="5"/>
      <c r="M7" s="5"/>
      <c r="N7" s="5"/>
      <c r="O7" s="5"/>
      <c r="P7" s="5"/>
      <c r="Q7" s="5"/>
      <c r="R7" s="5"/>
      <c r="S7" s="5"/>
      <c r="T7" s="5"/>
      <c r="U7" s="5"/>
    </row>
    <row r="8" spans="1:21" x14ac:dyDescent="0.3">
      <c r="A8" s="6" t="s">
        <v>6</v>
      </c>
      <c r="B8" s="5"/>
      <c r="C8" s="5"/>
      <c r="D8" s="5"/>
      <c r="E8" s="5"/>
      <c r="F8" s="5"/>
      <c r="G8" s="5"/>
      <c r="H8" s="5"/>
      <c r="I8" s="5"/>
      <c r="J8" s="5"/>
      <c r="K8" s="5"/>
      <c r="L8" s="5"/>
      <c r="M8" s="5"/>
      <c r="N8" s="5"/>
      <c r="O8" s="5"/>
      <c r="P8" s="5"/>
      <c r="Q8" s="5"/>
      <c r="R8" s="5"/>
      <c r="S8" s="5"/>
      <c r="T8" s="5"/>
      <c r="U8" s="5"/>
    </row>
    <row r="9" spans="1:21" x14ac:dyDescent="0.3">
      <c r="A9" s="6" t="s">
        <v>7</v>
      </c>
      <c r="B9" s="5"/>
      <c r="C9" s="5"/>
      <c r="D9" s="5"/>
      <c r="E9" s="5"/>
      <c r="F9" s="5"/>
      <c r="G9" s="5"/>
      <c r="H9" s="5"/>
      <c r="I9" s="5"/>
      <c r="J9" s="5"/>
      <c r="K9" s="5"/>
      <c r="L9" s="5"/>
      <c r="M9" s="5"/>
      <c r="N9" s="5"/>
      <c r="O9" s="5"/>
      <c r="P9" s="5"/>
      <c r="Q9" s="5"/>
      <c r="R9" s="5"/>
      <c r="S9" s="5"/>
      <c r="T9" s="5"/>
      <c r="U9" s="5"/>
    </row>
    <row r="10" spans="1:21" x14ac:dyDescent="0.3">
      <c r="A10" s="6" t="s">
        <v>8</v>
      </c>
      <c r="B10" s="5"/>
      <c r="C10" s="5"/>
      <c r="D10" s="5"/>
      <c r="E10" s="5"/>
      <c r="F10" s="5"/>
      <c r="G10" s="5"/>
      <c r="H10" s="5"/>
      <c r="I10" s="5"/>
      <c r="J10" s="5"/>
      <c r="K10" s="5"/>
      <c r="L10" s="5"/>
      <c r="M10" s="5"/>
      <c r="N10" s="5"/>
      <c r="O10" s="5"/>
      <c r="P10" s="5"/>
      <c r="Q10" s="5"/>
      <c r="R10" s="5"/>
      <c r="S10" s="5"/>
      <c r="T10" s="5"/>
      <c r="U10" s="5"/>
    </row>
    <row r="11" spans="1:21" x14ac:dyDescent="0.3">
      <c r="A11" s="6" t="s">
        <v>9</v>
      </c>
      <c r="B11" s="5"/>
      <c r="C11" s="5"/>
      <c r="D11" s="5"/>
      <c r="E11" s="5"/>
      <c r="F11" s="5"/>
      <c r="G11" s="5"/>
      <c r="H11" s="5"/>
      <c r="I11" s="5"/>
      <c r="J11" s="5"/>
      <c r="K11" s="5"/>
      <c r="L11" s="5"/>
      <c r="M11" s="5"/>
      <c r="N11" s="5"/>
      <c r="O11" s="5"/>
      <c r="P11" s="5"/>
      <c r="Q11" s="5"/>
      <c r="R11" s="5"/>
      <c r="S11" s="5"/>
      <c r="T11" s="5"/>
      <c r="U11" s="5"/>
    </row>
    <row r="12" spans="1:21" x14ac:dyDescent="0.3">
      <c r="A12" s="26" t="s">
        <v>10</v>
      </c>
      <c r="B12" s="5"/>
      <c r="C12" s="5"/>
      <c r="D12" s="5"/>
      <c r="E12" s="5"/>
      <c r="F12" s="5"/>
      <c r="G12" s="5"/>
      <c r="H12" s="5"/>
      <c r="I12" s="5"/>
      <c r="J12" s="5"/>
      <c r="K12" s="5"/>
      <c r="L12" s="5"/>
      <c r="M12" s="5"/>
      <c r="N12" s="5"/>
      <c r="O12" s="5"/>
      <c r="P12" s="5"/>
      <c r="Q12" s="5"/>
      <c r="R12" s="5"/>
      <c r="S12" s="5"/>
      <c r="T12" s="5"/>
      <c r="U12" s="5"/>
    </row>
    <row r="13" spans="1:21" x14ac:dyDescent="0.3">
      <c r="A13" s="26"/>
      <c r="B13" s="5"/>
      <c r="C13" s="5"/>
      <c r="D13" s="5"/>
      <c r="E13" s="5"/>
      <c r="F13" s="5"/>
      <c r="G13" s="5"/>
      <c r="H13" s="5"/>
      <c r="I13" s="5"/>
      <c r="J13" s="5"/>
      <c r="K13" s="5"/>
      <c r="L13" s="5"/>
      <c r="M13" s="5"/>
      <c r="N13" s="5"/>
      <c r="O13" s="5"/>
      <c r="P13" s="5"/>
      <c r="Q13" s="5"/>
      <c r="R13" s="5"/>
      <c r="S13" s="5"/>
      <c r="T13" s="5"/>
      <c r="U13" s="5"/>
    </row>
    <row r="14" spans="1:21" x14ac:dyDescent="0.3">
      <c r="A14" s="4" t="s">
        <v>11</v>
      </c>
      <c r="B14" s="5"/>
      <c r="C14" s="5"/>
      <c r="D14" s="5"/>
      <c r="E14" s="5"/>
      <c r="F14" s="5"/>
      <c r="G14" s="5"/>
      <c r="H14" s="5"/>
      <c r="I14" s="5"/>
      <c r="J14" s="5"/>
      <c r="K14" s="5"/>
      <c r="L14" s="5"/>
      <c r="M14" s="5"/>
      <c r="N14" s="5"/>
      <c r="O14" s="5"/>
      <c r="P14" s="5"/>
      <c r="Q14" s="5"/>
      <c r="R14" s="5"/>
      <c r="S14" s="5"/>
      <c r="T14" s="5"/>
      <c r="U14" s="5"/>
    </row>
    <row r="15" spans="1:21" x14ac:dyDescent="0.3">
      <c r="A15" s="5" t="s">
        <v>12</v>
      </c>
      <c r="B15" s="5"/>
      <c r="C15" s="5"/>
      <c r="D15" s="5"/>
      <c r="E15" s="5"/>
      <c r="F15" s="5"/>
      <c r="G15" s="5"/>
      <c r="H15" s="5"/>
      <c r="I15" s="5"/>
      <c r="J15" s="5"/>
      <c r="K15" s="5"/>
      <c r="L15" s="5"/>
      <c r="M15" s="5"/>
      <c r="N15" s="5"/>
      <c r="O15" s="5"/>
      <c r="P15" s="5"/>
      <c r="Q15" s="5"/>
      <c r="R15" s="5"/>
      <c r="S15" s="5"/>
      <c r="T15" s="5"/>
      <c r="U15" s="5"/>
    </row>
    <row r="16" spans="1:21" x14ac:dyDescent="0.3">
      <c r="A16" s="7" t="s">
        <v>13</v>
      </c>
      <c r="B16" s="5"/>
      <c r="C16" s="5"/>
      <c r="D16" s="5"/>
      <c r="E16" s="5"/>
      <c r="F16" s="5"/>
      <c r="G16" s="5"/>
      <c r="H16" s="5"/>
      <c r="I16" s="5"/>
      <c r="J16" s="5"/>
      <c r="K16" s="5"/>
      <c r="L16" s="5"/>
      <c r="M16" s="5"/>
      <c r="N16" s="5"/>
      <c r="O16" s="5"/>
      <c r="P16" s="5"/>
      <c r="Q16" s="5"/>
      <c r="R16" s="5"/>
      <c r="S16" s="5"/>
      <c r="T16" s="5"/>
      <c r="U16" s="5"/>
    </row>
    <row r="17" spans="1:21" ht="4.5" customHeight="1" x14ac:dyDescent="0.3">
      <c r="A17" s="4"/>
      <c r="B17" s="5"/>
      <c r="C17" s="5"/>
      <c r="D17" s="5"/>
      <c r="E17" s="5"/>
      <c r="F17" s="5"/>
      <c r="G17" s="5"/>
      <c r="H17" s="5"/>
      <c r="I17" s="5"/>
      <c r="J17" s="5"/>
      <c r="K17" s="5"/>
      <c r="L17" s="5"/>
      <c r="M17" s="5"/>
      <c r="N17" s="5"/>
      <c r="O17" s="5"/>
      <c r="P17" s="5"/>
      <c r="Q17" s="5"/>
      <c r="R17" s="5"/>
      <c r="S17" s="5"/>
      <c r="T17" s="5"/>
      <c r="U17" s="5"/>
    </row>
    <row r="18" spans="1:21" x14ac:dyDescent="0.3">
      <c r="A18" s="7" t="s">
        <v>14</v>
      </c>
      <c r="B18" s="5"/>
      <c r="C18" s="5"/>
      <c r="D18" s="5"/>
      <c r="E18" s="5"/>
      <c r="F18" s="5"/>
      <c r="G18" s="5"/>
      <c r="H18" s="5"/>
      <c r="I18" s="5"/>
      <c r="J18" s="5"/>
      <c r="K18" s="5"/>
      <c r="L18" s="5"/>
      <c r="M18" s="5"/>
      <c r="N18" s="5"/>
      <c r="O18" s="5"/>
      <c r="P18" s="5"/>
      <c r="Q18" s="5"/>
      <c r="R18" s="5"/>
      <c r="S18" s="5"/>
      <c r="T18" s="5"/>
      <c r="U18" s="5"/>
    </row>
    <row r="19" spans="1:21" ht="4.5" customHeight="1" x14ac:dyDescent="0.3">
      <c r="A19" s="4"/>
      <c r="B19" s="5"/>
      <c r="C19" s="5"/>
      <c r="D19" s="5"/>
      <c r="E19" s="5"/>
      <c r="F19" s="5"/>
      <c r="G19" s="5"/>
      <c r="H19" s="5"/>
      <c r="I19" s="5"/>
      <c r="J19" s="5"/>
      <c r="K19" s="5"/>
      <c r="L19" s="5"/>
      <c r="M19" s="5"/>
      <c r="N19" s="5"/>
      <c r="O19" s="5"/>
      <c r="P19" s="5"/>
      <c r="Q19" s="5"/>
      <c r="R19" s="5"/>
      <c r="S19" s="5"/>
      <c r="T19" s="5"/>
      <c r="U19" s="5"/>
    </row>
    <row r="20" spans="1:21" x14ac:dyDescent="0.3">
      <c r="A20" s="7" t="s">
        <v>15</v>
      </c>
      <c r="B20" s="5"/>
      <c r="C20" s="5"/>
      <c r="D20" s="5"/>
      <c r="E20" s="5"/>
      <c r="F20" s="5"/>
      <c r="G20" s="5"/>
      <c r="H20" s="5"/>
      <c r="I20" s="5"/>
      <c r="J20" s="5"/>
      <c r="K20" s="5"/>
      <c r="L20" s="5"/>
      <c r="M20" s="5"/>
      <c r="N20" s="5"/>
      <c r="O20" s="5"/>
      <c r="P20" s="5"/>
      <c r="Q20" s="5"/>
      <c r="R20" s="5"/>
      <c r="S20" s="5"/>
      <c r="T20" s="5"/>
      <c r="U20" s="5"/>
    </row>
    <row r="21" spans="1:21" x14ac:dyDescent="0.3">
      <c r="A21" s="5"/>
      <c r="B21" s="5"/>
      <c r="C21" s="5"/>
      <c r="D21" s="5"/>
      <c r="E21" s="5"/>
      <c r="F21" s="5"/>
      <c r="G21" s="5"/>
      <c r="H21" s="5"/>
      <c r="I21" s="5"/>
      <c r="J21" s="5"/>
      <c r="K21" s="5"/>
      <c r="L21" s="5"/>
      <c r="M21" s="5"/>
      <c r="N21" s="5"/>
      <c r="O21" s="5"/>
      <c r="P21" s="5"/>
      <c r="Q21" s="5"/>
      <c r="R21" s="5"/>
      <c r="S21" s="5"/>
      <c r="T21" s="5"/>
      <c r="U21" s="5"/>
    </row>
    <row r="22" spans="1:21" x14ac:dyDescent="0.3">
      <c r="A22" s="4" t="s">
        <v>16</v>
      </c>
      <c r="B22" s="5"/>
      <c r="C22" s="5"/>
      <c r="D22" s="5"/>
      <c r="E22" s="5"/>
      <c r="F22" s="5"/>
      <c r="G22" s="5"/>
      <c r="H22" s="5"/>
      <c r="I22" s="5"/>
      <c r="J22" s="5"/>
      <c r="K22" s="5"/>
      <c r="L22" s="5"/>
      <c r="M22" s="5"/>
      <c r="N22" s="5"/>
      <c r="O22" s="5"/>
      <c r="P22" s="5"/>
      <c r="Q22" s="5"/>
      <c r="R22" s="5"/>
      <c r="S22" s="5"/>
      <c r="T22" s="5"/>
      <c r="U22" s="5"/>
    </row>
    <row r="23" spans="1:21" ht="6" customHeight="1" x14ac:dyDescent="0.3">
      <c r="A23" s="5"/>
      <c r="B23" s="5"/>
      <c r="C23" s="5"/>
      <c r="D23" s="5"/>
      <c r="E23" s="5"/>
      <c r="F23" s="5"/>
      <c r="G23" s="5"/>
      <c r="H23" s="5"/>
      <c r="I23" s="5"/>
      <c r="J23" s="5"/>
      <c r="K23" s="5"/>
      <c r="L23" s="5"/>
      <c r="M23" s="5"/>
      <c r="N23" s="5"/>
      <c r="O23" s="5"/>
      <c r="P23" s="5"/>
      <c r="Q23" s="5"/>
      <c r="R23" s="5"/>
      <c r="S23" s="5"/>
      <c r="T23" s="5"/>
      <c r="U23" s="5"/>
    </row>
    <row r="24" spans="1:21" x14ac:dyDescent="0.3">
      <c r="A24" s="7" t="s">
        <v>17</v>
      </c>
      <c r="B24" s="5"/>
      <c r="C24" s="5"/>
      <c r="D24" s="5"/>
      <c r="E24" s="5"/>
      <c r="F24" s="5"/>
      <c r="G24" s="5"/>
      <c r="H24" s="5"/>
      <c r="I24" s="5"/>
      <c r="J24" s="5"/>
      <c r="K24" s="5"/>
      <c r="L24" s="5"/>
      <c r="M24" s="5"/>
      <c r="N24" s="5"/>
      <c r="O24" s="5"/>
      <c r="P24" s="5"/>
      <c r="Q24" s="5"/>
      <c r="R24" s="5"/>
      <c r="S24" s="5"/>
      <c r="T24" s="5"/>
      <c r="U24" s="5"/>
    </row>
    <row r="25" spans="1:21" ht="4.5" customHeight="1" x14ac:dyDescent="0.3">
      <c r="A25" s="4"/>
      <c r="B25" s="5"/>
      <c r="C25" s="5"/>
      <c r="D25" s="5"/>
      <c r="E25" s="5"/>
      <c r="F25" s="5"/>
      <c r="G25" s="5"/>
      <c r="H25" s="5"/>
      <c r="I25" s="5"/>
      <c r="J25" s="5"/>
      <c r="K25" s="5"/>
      <c r="L25" s="5"/>
      <c r="M25" s="5"/>
      <c r="N25" s="5"/>
      <c r="O25" s="5"/>
      <c r="P25" s="5"/>
      <c r="Q25" s="5"/>
      <c r="R25" s="5"/>
      <c r="S25" s="5"/>
      <c r="T25" s="5"/>
      <c r="U25" s="5"/>
    </row>
    <row r="26" spans="1:21" x14ac:dyDescent="0.3">
      <c r="A26" s="7" t="s">
        <v>18</v>
      </c>
      <c r="B26" s="5"/>
      <c r="C26" s="5"/>
      <c r="D26" s="5"/>
      <c r="E26" s="5"/>
      <c r="F26" s="5"/>
      <c r="G26" s="5"/>
      <c r="H26" s="5"/>
      <c r="I26" s="5"/>
      <c r="J26" s="5"/>
      <c r="K26" s="5"/>
      <c r="L26" s="5"/>
      <c r="M26" s="5"/>
      <c r="N26" s="5"/>
      <c r="O26" s="5"/>
      <c r="P26" s="5"/>
      <c r="Q26" s="5"/>
      <c r="R26" s="5"/>
      <c r="S26" s="5"/>
      <c r="T26" s="5"/>
      <c r="U26" s="5"/>
    </row>
    <row r="27" spans="1:21" ht="6" customHeight="1" x14ac:dyDescent="0.3">
      <c r="A27" s="7"/>
      <c r="B27" s="5"/>
      <c r="C27" s="5"/>
      <c r="D27" s="5"/>
      <c r="E27" s="5"/>
      <c r="F27" s="5"/>
      <c r="G27" s="5"/>
      <c r="H27" s="5"/>
      <c r="I27" s="5"/>
      <c r="J27" s="5"/>
      <c r="K27" s="5"/>
      <c r="L27" s="5"/>
      <c r="M27" s="5"/>
      <c r="N27" s="5"/>
      <c r="O27" s="5"/>
      <c r="P27" s="5"/>
      <c r="Q27" s="5"/>
      <c r="R27" s="5"/>
      <c r="S27" s="5"/>
      <c r="T27" s="5"/>
      <c r="U27" s="5"/>
    </row>
    <row r="28" spans="1:21" ht="33" customHeight="1" x14ac:dyDescent="0.3">
      <c r="A28" s="209" t="s">
        <v>19</v>
      </c>
      <c r="B28" s="210"/>
      <c r="C28" s="210"/>
      <c r="D28" s="210"/>
      <c r="E28" s="210"/>
      <c r="F28" s="210"/>
      <c r="G28" s="210"/>
      <c r="H28" s="210"/>
      <c r="I28" s="210"/>
      <c r="J28" s="210"/>
      <c r="K28" s="210"/>
      <c r="L28" s="210"/>
      <c r="M28" s="210"/>
      <c r="N28" s="210"/>
      <c r="O28" s="210"/>
      <c r="P28" s="210"/>
      <c r="Q28" s="210"/>
      <c r="R28" s="210"/>
      <c r="S28" s="210"/>
      <c r="T28" s="210"/>
      <c r="U28" s="210"/>
    </row>
    <row r="29" spans="1:21" ht="7.5" customHeight="1" x14ac:dyDescent="0.3">
      <c r="A29" s="193"/>
      <c r="B29" s="103"/>
      <c r="C29" s="103"/>
      <c r="D29" s="103"/>
      <c r="E29" s="103"/>
      <c r="F29" s="103"/>
      <c r="G29" s="103"/>
      <c r="H29" s="103"/>
      <c r="I29" s="103"/>
      <c r="J29" s="103"/>
      <c r="K29" s="103"/>
      <c r="L29" s="103"/>
      <c r="M29" s="103"/>
      <c r="N29" s="103"/>
      <c r="O29" s="103"/>
      <c r="P29" s="103"/>
      <c r="Q29" s="103"/>
      <c r="R29" s="103"/>
      <c r="S29" s="103"/>
      <c r="T29" s="103"/>
      <c r="U29" s="103"/>
    </row>
    <row r="30" spans="1:21" ht="32.25" customHeight="1" x14ac:dyDescent="0.3">
      <c r="A30" s="205" t="s">
        <v>20</v>
      </c>
      <c r="B30" s="206"/>
      <c r="C30" s="206"/>
      <c r="D30" s="206"/>
      <c r="E30" s="206"/>
      <c r="F30" s="206"/>
      <c r="G30" s="206"/>
      <c r="H30" s="206"/>
      <c r="I30" s="206"/>
      <c r="J30" s="206"/>
      <c r="K30" s="206"/>
      <c r="L30" s="206"/>
      <c r="M30" s="206"/>
      <c r="N30" s="206"/>
      <c r="O30" s="206"/>
      <c r="P30" s="206"/>
      <c r="Q30" s="206"/>
      <c r="R30" s="206"/>
      <c r="S30" s="206"/>
      <c r="T30" s="206"/>
      <c r="U30" s="206"/>
    </row>
    <row r="31" spans="1:21" ht="39.75" customHeight="1" x14ac:dyDescent="0.3">
      <c r="A31" s="207" t="s">
        <v>21</v>
      </c>
      <c r="B31" s="208"/>
      <c r="C31" s="208"/>
      <c r="D31" s="208"/>
      <c r="E31" s="208"/>
      <c r="F31" s="208"/>
      <c r="G31" s="208"/>
      <c r="H31" s="208"/>
      <c r="I31" s="208"/>
      <c r="J31" s="208"/>
      <c r="K31" s="208"/>
      <c r="L31" s="208"/>
      <c r="M31" s="208"/>
      <c r="N31" s="208"/>
      <c r="O31" s="208"/>
      <c r="P31" s="208"/>
      <c r="Q31" s="208"/>
      <c r="R31" s="208"/>
      <c r="S31" s="208"/>
      <c r="T31" s="208"/>
      <c r="U31" s="208"/>
    </row>
    <row r="32" spans="1:21" ht="6" customHeight="1" x14ac:dyDescent="0.3">
      <c r="A32" s="5"/>
      <c r="B32" s="5"/>
      <c r="C32" s="5"/>
      <c r="D32" s="5"/>
      <c r="E32" s="5"/>
      <c r="F32" s="5"/>
      <c r="G32" s="5"/>
      <c r="H32" s="5"/>
      <c r="I32" s="5"/>
      <c r="J32" s="5"/>
      <c r="K32" s="5"/>
      <c r="L32" s="5"/>
      <c r="M32" s="5"/>
      <c r="N32" s="5"/>
      <c r="O32" s="5"/>
      <c r="P32" s="5"/>
      <c r="Q32" s="5"/>
      <c r="R32" s="5"/>
      <c r="S32" s="5"/>
      <c r="T32" s="5"/>
      <c r="U32" s="5"/>
    </row>
    <row r="33" spans="1:21" ht="33" customHeight="1" x14ac:dyDescent="0.3">
      <c r="A33" s="205" t="s">
        <v>22</v>
      </c>
      <c r="B33" s="206"/>
      <c r="C33" s="206"/>
      <c r="D33" s="206"/>
      <c r="E33" s="206"/>
      <c r="F33" s="206"/>
      <c r="G33" s="206"/>
      <c r="H33" s="206"/>
      <c r="I33" s="206"/>
      <c r="J33" s="206"/>
      <c r="K33" s="206"/>
      <c r="L33" s="206"/>
      <c r="M33" s="206"/>
      <c r="N33" s="206"/>
      <c r="O33" s="206"/>
      <c r="P33" s="206"/>
      <c r="Q33" s="206"/>
      <c r="R33" s="206"/>
      <c r="S33" s="206"/>
      <c r="T33" s="206"/>
      <c r="U33" s="206"/>
    </row>
    <row r="34" spans="1:21" ht="6" customHeight="1" x14ac:dyDescent="0.3">
      <c r="A34" s="5"/>
      <c r="B34" s="5"/>
      <c r="C34" s="5"/>
      <c r="D34" s="5"/>
      <c r="E34" s="5"/>
      <c r="F34" s="5"/>
      <c r="G34" s="5"/>
      <c r="H34" s="5"/>
      <c r="I34" s="5"/>
      <c r="J34" s="5"/>
      <c r="K34" s="5"/>
      <c r="L34" s="5"/>
      <c r="M34" s="5"/>
      <c r="N34" s="5"/>
      <c r="O34" s="5"/>
      <c r="P34" s="5"/>
      <c r="Q34" s="5"/>
      <c r="R34" s="5"/>
      <c r="S34" s="5"/>
      <c r="T34" s="5"/>
      <c r="U34" s="5"/>
    </row>
    <row r="35" spans="1:21" ht="32.25" customHeight="1" x14ac:dyDescent="0.3">
      <c r="A35" s="205" t="s">
        <v>23</v>
      </c>
      <c r="B35" s="206"/>
      <c r="C35" s="206"/>
      <c r="D35" s="206"/>
      <c r="E35" s="206"/>
      <c r="F35" s="206"/>
      <c r="G35" s="206"/>
      <c r="H35" s="206"/>
      <c r="I35" s="206"/>
      <c r="J35" s="206"/>
      <c r="K35" s="206"/>
      <c r="L35" s="206"/>
      <c r="M35" s="206"/>
      <c r="N35" s="206"/>
      <c r="O35" s="206"/>
      <c r="P35" s="206"/>
      <c r="Q35" s="206"/>
      <c r="R35" s="206"/>
      <c r="S35" s="206"/>
      <c r="T35" s="206"/>
      <c r="U35" s="206"/>
    </row>
    <row r="36" spans="1:21" ht="5.25" customHeight="1" x14ac:dyDescent="0.3">
      <c r="A36" s="5"/>
      <c r="B36" s="5"/>
      <c r="C36" s="5"/>
      <c r="D36" s="5"/>
      <c r="E36" s="5"/>
      <c r="F36" s="5"/>
      <c r="G36" s="5"/>
      <c r="H36" s="5"/>
      <c r="I36" s="5"/>
      <c r="J36" s="5"/>
      <c r="K36" s="5"/>
      <c r="L36" s="5"/>
      <c r="M36" s="5"/>
      <c r="N36" s="5"/>
      <c r="O36" s="5"/>
      <c r="P36" s="5"/>
      <c r="Q36" s="5"/>
      <c r="R36" s="5"/>
      <c r="S36" s="5"/>
      <c r="T36" s="5"/>
      <c r="U36" s="5"/>
    </row>
    <row r="37" spans="1:21" x14ac:dyDescent="0.3">
      <c r="A37" s="205" t="s">
        <v>24</v>
      </c>
      <c r="B37" s="206"/>
      <c r="C37" s="206"/>
      <c r="D37" s="206"/>
      <c r="E37" s="206"/>
      <c r="F37" s="206"/>
      <c r="G37" s="206"/>
      <c r="H37" s="206"/>
      <c r="I37" s="206"/>
      <c r="J37" s="206"/>
      <c r="K37" s="206"/>
      <c r="L37" s="206"/>
      <c r="M37" s="206"/>
      <c r="N37" s="206"/>
      <c r="O37" s="206"/>
      <c r="P37" s="206"/>
      <c r="Q37" s="206"/>
      <c r="R37" s="206"/>
      <c r="S37" s="206"/>
      <c r="T37" s="206"/>
      <c r="U37" s="206"/>
    </row>
    <row r="38" spans="1:21" ht="5.25" customHeight="1" x14ac:dyDescent="0.3">
      <c r="A38" s="5"/>
      <c r="B38" s="5"/>
      <c r="C38" s="5"/>
      <c r="D38" s="5"/>
      <c r="E38" s="5"/>
      <c r="F38" s="5"/>
      <c r="G38" s="5"/>
      <c r="H38" s="5"/>
      <c r="I38" s="5"/>
      <c r="J38" s="5"/>
      <c r="K38" s="5"/>
      <c r="L38" s="5"/>
      <c r="M38" s="5"/>
      <c r="N38" s="5"/>
      <c r="O38" s="5"/>
      <c r="P38" s="5"/>
      <c r="Q38" s="5"/>
      <c r="R38" s="5"/>
      <c r="S38" s="5"/>
      <c r="T38" s="5"/>
      <c r="U38" s="5"/>
    </row>
    <row r="39" spans="1:21" x14ac:dyDescent="0.3">
      <c r="A39" s="205" t="s">
        <v>25</v>
      </c>
      <c r="B39" s="206"/>
      <c r="C39" s="206"/>
      <c r="D39" s="206"/>
      <c r="E39" s="206"/>
      <c r="F39" s="206"/>
      <c r="G39" s="206"/>
      <c r="H39" s="206"/>
      <c r="I39" s="206"/>
      <c r="J39" s="206"/>
      <c r="K39" s="206"/>
      <c r="L39" s="206"/>
      <c r="M39" s="206"/>
      <c r="N39" s="206"/>
      <c r="O39" s="206"/>
      <c r="P39" s="206"/>
      <c r="Q39" s="206"/>
      <c r="R39" s="206"/>
      <c r="S39" s="206"/>
      <c r="T39" s="206"/>
      <c r="U39" s="206"/>
    </row>
    <row r="40" spans="1:21" ht="5.25" customHeight="1" x14ac:dyDescent="0.3">
      <c r="A40" s="5"/>
      <c r="B40" s="5"/>
      <c r="C40" s="5"/>
      <c r="D40" s="5"/>
      <c r="E40" s="5"/>
      <c r="F40" s="5"/>
      <c r="G40" s="5"/>
      <c r="H40" s="5"/>
      <c r="I40" s="5"/>
      <c r="J40" s="5"/>
      <c r="K40" s="5"/>
      <c r="L40" s="5"/>
      <c r="M40" s="5"/>
      <c r="N40" s="5"/>
      <c r="O40" s="5"/>
      <c r="P40" s="5"/>
      <c r="Q40" s="5"/>
      <c r="R40" s="5"/>
      <c r="S40" s="5"/>
      <c r="T40" s="5"/>
      <c r="U40" s="5"/>
    </row>
    <row r="41" spans="1:21" ht="33" customHeight="1" x14ac:dyDescent="0.3">
      <c r="A41" s="205" t="s">
        <v>26</v>
      </c>
      <c r="B41" s="206"/>
      <c r="C41" s="206"/>
      <c r="D41" s="206"/>
      <c r="E41" s="206"/>
      <c r="F41" s="206"/>
      <c r="G41" s="206"/>
      <c r="H41" s="206"/>
      <c r="I41" s="206"/>
      <c r="J41" s="206"/>
      <c r="K41" s="206"/>
      <c r="L41" s="206"/>
      <c r="M41" s="206"/>
      <c r="N41" s="206"/>
      <c r="O41" s="206"/>
      <c r="P41" s="206"/>
      <c r="Q41" s="206"/>
      <c r="R41" s="206"/>
      <c r="S41" s="206"/>
      <c r="T41" s="206"/>
      <c r="U41" s="206"/>
    </row>
    <row r="42" spans="1:21" ht="17.25" customHeight="1" x14ac:dyDescent="0.3">
      <c r="A42" s="104"/>
      <c r="B42" s="105"/>
      <c r="C42" s="105"/>
      <c r="D42" s="105"/>
      <c r="E42" s="105"/>
      <c r="F42" s="105"/>
      <c r="G42" s="105"/>
      <c r="H42" s="105"/>
      <c r="I42" s="105"/>
      <c r="J42" s="105"/>
      <c r="K42" s="105"/>
      <c r="L42" s="105"/>
      <c r="M42" s="105"/>
      <c r="N42" s="105"/>
      <c r="O42" s="105"/>
      <c r="P42" s="105"/>
      <c r="Q42" s="105"/>
      <c r="R42" s="105"/>
      <c r="S42" s="105"/>
      <c r="T42" s="105"/>
      <c r="U42" s="105"/>
    </row>
    <row r="43" spans="1:21" x14ac:dyDescent="0.3">
      <c r="A43" s="106" t="s">
        <v>27</v>
      </c>
      <c r="B43" s="105"/>
      <c r="C43" s="105"/>
      <c r="D43" s="105"/>
      <c r="E43" s="105"/>
      <c r="F43" s="105"/>
      <c r="G43" s="105"/>
      <c r="H43" s="105"/>
      <c r="I43" s="105"/>
      <c r="J43" s="105"/>
      <c r="K43" s="105"/>
      <c r="L43" s="105"/>
      <c r="M43" s="105"/>
      <c r="N43" s="105"/>
      <c r="O43" s="105"/>
      <c r="P43" s="105"/>
      <c r="Q43" s="105"/>
      <c r="R43" s="105"/>
      <c r="S43" s="105"/>
      <c r="T43" s="105"/>
      <c r="U43" s="105"/>
    </row>
    <row r="44" spans="1:21" ht="6" customHeight="1" x14ac:dyDescent="0.3">
      <c r="A44" s="5"/>
      <c r="B44" s="5"/>
      <c r="C44" s="5"/>
      <c r="D44" s="5"/>
      <c r="E44" s="5"/>
      <c r="F44" s="5"/>
      <c r="G44" s="5"/>
      <c r="H44" s="5"/>
      <c r="I44" s="5"/>
      <c r="J44" s="5"/>
      <c r="K44" s="5"/>
      <c r="L44" s="5"/>
      <c r="M44" s="5"/>
      <c r="N44" s="5"/>
      <c r="O44" s="5"/>
      <c r="P44" s="5"/>
      <c r="Q44" s="5"/>
      <c r="R44" s="5"/>
      <c r="S44" s="5"/>
      <c r="T44" s="5"/>
      <c r="U44" s="5"/>
    </row>
    <row r="45" spans="1:21" x14ac:dyDescent="0.3">
      <c r="A45" s="7" t="s">
        <v>28</v>
      </c>
      <c r="B45" s="5"/>
      <c r="C45" s="5"/>
      <c r="D45" s="5"/>
      <c r="E45" s="5"/>
      <c r="F45" s="5"/>
      <c r="G45" s="5"/>
      <c r="H45" s="5"/>
      <c r="I45" s="5"/>
      <c r="J45" s="5"/>
      <c r="K45" s="5"/>
      <c r="L45" s="5"/>
      <c r="M45" s="5"/>
      <c r="N45" s="5"/>
      <c r="O45" s="5"/>
      <c r="P45" s="5"/>
      <c r="Q45" s="5"/>
      <c r="R45" s="5"/>
      <c r="S45" s="5"/>
      <c r="T45" s="5"/>
      <c r="U45" s="5"/>
    </row>
    <row r="46" spans="1:21" ht="4.5" customHeight="1" x14ac:dyDescent="0.3">
      <c r="A46" s="4"/>
      <c r="B46" s="5"/>
      <c r="C46" s="5"/>
      <c r="D46" s="5"/>
      <c r="E46" s="5"/>
      <c r="F46" s="5"/>
      <c r="G46" s="5"/>
      <c r="H46" s="5"/>
      <c r="I46" s="5"/>
      <c r="J46" s="5"/>
      <c r="K46" s="5"/>
      <c r="L46" s="5"/>
      <c r="M46" s="5"/>
      <c r="N46" s="5"/>
      <c r="O46" s="5"/>
      <c r="P46" s="5"/>
      <c r="Q46" s="5"/>
      <c r="R46" s="5"/>
      <c r="S46" s="5"/>
      <c r="T46" s="5"/>
      <c r="U46" s="5"/>
    </row>
    <row r="47" spans="1:21" x14ac:dyDescent="0.3">
      <c r="A47" s="7" t="s">
        <v>29</v>
      </c>
      <c r="B47" s="5"/>
      <c r="C47" s="5"/>
      <c r="D47" s="5"/>
      <c r="E47" s="5"/>
      <c r="F47" s="5"/>
      <c r="G47" s="5"/>
      <c r="H47" s="5"/>
      <c r="I47" s="5"/>
      <c r="J47" s="5"/>
      <c r="K47" s="5"/>
      <c r="L47" s="5"/>
      <c r="M47" s="5"/>
      <c r="N47" s="5"/>
      <c r="O47" s="5"/>
      <c r="P47" s="5"/>
      <c r="Q47" s="5"/>
      <c r="R47" s="5"/>
      <c r="S47" s="5"/>
      <c r="T47" s="5"/>
      <c r="U47" s="5"/>
    </row>
    <row r="48" spans="1:21" ht="6" customHeight="1" x14ac:dyDescent="0.3">
      <c r="A48" s="7"/>
      <c r="B48" s="5"/>
      <c r="C48" s="5"/>
      <c r="D48" s="5"/>
      <c r="E48" s="5"/>
      <c r="F48" s="5"/>
      <c r="G48" s="5"/>
      <c r="H48" s="5"/>
      <c r="I48" s="5"/>
      <c r="J48" s="5"/>
      <c r="K48" s="5"/>
      <c r="L48" s="5"/>
      <c r="M48" s="5"/>
      <c r="N48" s="5"/>
      <c r="O48" s="5"/>
      <c r="P48" s="5"/>
      <c r="Q48" s="5"/>
      <c r="R48" s="5"/>
      <c r="S48" s="5"/>
      <c r="T48" s="5"/>
      <c r="U48" s="5"/>
    </row>
    <row r="49" spans="1:21" x14ac:dyDescent="0.3">
      <c r="A49" s="209" t="s">
        <v>30</v>
      </c>
      <c r="B49" s="210"/>
      <c r="C49" s="210"/>
      <c r="D49" s="210"/>
      <c r="E49" s="210"/>
      <c r="F49" s="210"/>
      <c r="G49" s="210"/>
      <c r="H49" s="210"/>
      <c r="I49" s="210"/>
      <c r="J49" s="210"/>
      <c r="K49" s="210"/>
      <c r="L49" s="210"/>
      <c r="M49" s="210"/>
      <c r="N49" s="210"/>
      <c r="O49" s="210"/>
      <c r="P49" s="210"/>
      <c r="Q49" s="210"/>
      <c r="R49" s="210"/>
      <c r="S49" s="210"/>
      <c r="T49" s="210"/>
      <c r="U49" s="210"/>
    </row>
    <row r="50" spans="1:21" ht="7.5" customHeight="1" x14ac:dyDescent="0.3">
      <c r="A50" s="193"/>
      <c r="B50" s="103"/>
      <c r="C50" s="103"/>
      <c r="D50" s="103"/>
      <c r="E50" s="103"/>
      <c r="F50" s="103"/>
      <c r="G50" s="103"/>
      <c r="H50" s="103"/>
      <c r="I50" s="103"/>
      <c r="J50" s="103"/>
      <c r="K50" s="103"/>
      <c r="L50" s="103"/>
      <c r="M50" s="103"/>
      <c r="N50" s="103"/>
      <c r="O50" s="103"/>
      <c r="P50" s="103"/>
      <c r="Q50" s="103"/>
      <c r="R50" s="103"/>
      <c r="S50" s="103"/>
      <c r="T50" s="103"/>
      <c r="U50" s="103"/>
    </row>
    <row r="51" spans="1:21" x14ac:dyDescent="0.3">
      <c r="A51" s="205" t="s">
        <v>31</v>
      </c>
      <c r="B51" s="206"/>
      <c r="C51" s="206"/>
      <c r="D51" s="206"/>
      <c r="E51" s="206"/>
      <c r="F51" s="206"/>
      <c r="G51" s="206"/>
      <c r="H51" s="206"/>
      <c r="I51" s="206"/>
      <c r="J51" s="206"/>
      <c r="K51" s="206"/>
      <c r="L51" s="206"/>
      <c r="M51" s="206"/>
      <c r="N51" s="206"/>
      <c r="O51" s="206"/>
      <c r="P51" s="206"/>
      <c r="Q51" s="206"/>
      <c r="R51" s="206"/>
      <c r="S51" s="206"/>
      <c r="T51" s="206"/>
      <c r="U51" s="206"/>
    </row>
    <row r="52" spans="1:21" ht="39.75" customHeight="1" x14ac:dyDescent="0.3">
      <c r="A52" s="207" t="s">
        <v>21</v>
      </c>
      <c r="B52" s="208"/>
      <c r="C52" s="208"/>
      <c r="D52" s="208"/>
      <c r="E52" s="208"/>
      <c r="F52" s="208"/>
      <c r="G52" s="208"/>
      <c r="H52" s="208"/>
      <c r="I52" s="208"/>
      <c r="J52" s="208"/>
      <c r="K52" s="208"/>
      <c r="L52" s="208"/>
      <c r="M52" s="208"/>
      <c r="N52" s="208"/>
      <c r="O52" s="208"/>
      <c r="P52" s="208"/>
      <c r="Q52" s="208"/>
      <c r="R52" s="208"/>
      <c r="S52" s="208"/>
      <c r="T52" s="208"/>
      <c r="U52" s="208"/>
    </row>
    <row r="53" spans="1:21" x14ac:dyDescent="0.3">
      <c r="A53" s="5"/>
      <c r="B53" s="5"/>
      <c r="C53" s="5"/>
      <c r="D53" s="5"/>
      <c r="E53" s="5"/>
      <c r="F53" s="5"/>
      <c r="G53" s="5"/>
      <c r="H53" s="5"/>
      <c r="I53" s="5"/>
      <c r="J53" s="5"/>
      <c r="K53" s="5"/>
      <c r="L53" s="5"/>
      <c r="M53" s="5"/>
      <c r="N53" s="5"/>
      <c r="O53" s="5"/>
      <c r="P53" s="5"/>
      <c r="Q53" s="5"/>
      <c r="R53" s="5"/>
      <c r="S53" s="5"/>
      <c r="T53" s="5"/>
      <c r="U53" s="5"/>
    </row>
    <row r="54" spans="1:21" x14ac:dyDescent="0.3">
      <c r="A54" s="106" t="s">
        <v>32</v>
      </c>
      <c r="B54" s="5"/>
      <c r="C54" s="5"/>
      <c r="D54" s="5"/>
      <c r="E54" s="5"/>
      <c r="F54" s="5"/>
      <c r="G54" s="5"/>
      <c r="H54" s="5"/>
      <c r="I54" s="5"/>
      <c r="J54" s="5"/>
      <c r="K54" s="5"/>
      <c r="L54" s="5"/>
      <c r="M54" s="5"/>
      <c r="N54" s="5"/>
      <c r="O54" s="5"/>
      <c r="P54" s="5"/>
      <c r="Q54" s="5"/>
      <c r="R54" s="5"/>
      <c r="S54" s="5"/>
      <c r="T54" s="5"/>
      <c r="U54" s="5"/>
    </row>
    <row r="55" spans="1:21" ht="6.75" customHeight="1" x14ac:dyDescent="0.3">
      <c r="A55" s="5"/>
      <c r="B55" s="5"/>
      <c r="C55" s="5"/>
      <c r="D55" s="5"/>
      <c r="E55" s="5"/>
      <c r="F55" s="5"/>
      <c r="G55" s="5"/>
      <c r="H55" s="5"/>
      <c r="I55" s="5"/>
      <c r="J55" s="5"/>
      <c r="K55" s="5"/>
      <c r="L55" s="5"/>
      <c r="M55" s="5"/>
      <c r="N55" s="5"/>
      <c r="O55" s="5"/>
      <c r="P55" s="5"/>
      <c r="Q55" s="5"/>
      <c r="R55" s="5"/>
      <c r="S55" s="5"/>
      <c r="T55" s="5"/>
      <c r="U55" s="5"/>
    </row>
    <row r="56" spans="1:21" x14ac:dyDescent="0.3">
      <c r="A56" s="7" t="s">
        <v>17</v>
      </c>
      <c r="B56" s="5"/>
      <c r="C56" s="5"/>
      <c r="D56" s="5"/>
      <c r="E56" s="5"/>
      <c r="F56" s="5"/>
      <c r="G56" s="5"/>
      <c r="H56" s="5"/>
      <c r="I56" s="5"/>
      <c r="J56" s="5"/>
      <c r="K56" s="5"/>
      <c r="L56" s="5"/>
      <c r="M56" s="5"/>
      <c r="N56" s="5"/>
      <c r="O56" s="5"/>
      <c r="P56" s="5"/>
      <c r="Q56" s="5"/>
      <c r="R56" s="5"/>
      <c r="S56" s="5"/>
      <c r="T56" s="5"/>
      <c r="U56" s="5"/>
    </row>
    <row r="57" spans="1:21" ht="39.75" customHeight="1" x14ac:dyDescent="0.3">
      <c r="A57" s="207" t="s">
        <v>21</v>
      </c>
      <c r="B57" s="208"/>
      <c r="C57" s="208"/>
      <c r="D57" s="208"/>
      <c r="E57" s="208"/>
      <c r="F57" s="208"/>
      <c r="G57" s="208"/>
      <c r="H57" s="208"/>
      <c r="I57" s="208"/>
      <c r="J57" s="208"/>
      <c r="K57" s="208"/>
      <c r="L57" s="208"/>
      <c r="M57" s="208"/>
      <c r="N57" s="208"/>
      <c r="O57" s="208"/>
      <c r="P57" s="208"/>
      <c r="Q57" s="208"/>
      <c r="R57" s="208"/>
      <c r="S57" s="208"/>
      <c r="T57" s="208"/>
      <c r="U57" s="208"/>
    </row>
    <row r="58" spans="1:21" ht="6" customHeight="1" x14ac:dyDescent="0.3">
      <c r="A58" s="5"/>
      <c r="B58" s="5"/>
      <c r="C58" s="5"/>
      <c r="D58" s="5"/>
      <c r="E58" s="5"/>
      <c r="F58" s="5"/>
      <c r="G58" s="5"/>
      <c r="H58" s="5"/>
      <c r="I58" s="5"/>
      <c r="J58" s="5"/>
      <c r="K58" s="5"/>
      <c r="L58" s="5"/>
      <c r="M58" s="5"/>
      <c r="N58" s="5"/>
      <c r="O58" s="5"/>
      <c r="P58" s="5"/>
      <c r="Q58" s="5"/>
      <c r="R58" s="5"/>
      <c r="S58" s="5"/>
      <c r="T58" s="5"/>
      <c r="U58" s="5"/>
    </row>
    <row r="59" spans="1:21" x14ac:dyDescent="0.3">
      <c r="A59" s="7" t="s">
        <v>18</v>
      </c>
      <c r="B59" s="5"/>
      <c r="C59" s="5"/>
      <c r="D59" s="5"/>
      <c r="E59" s="5"/>
      <c r="F59" s="5"/>
      <c r="G59" s="5"/>
      <c r="H59" s="5"/>
      <c r="I59" s="5"/>
      <c r="J59" s="5"/>
      <c r="K59" s="5"/>
      <c r="L59" s="5"/>
      <c r="M59" s="5"/>
      <c r="N59" s="5"/>
      <c r="O59" s="5"/>
      <c r="P59" s="5"/>
      <c r="Q59" s="5"/>
      <c r="R59" s="5"/>
      <c r="S59" s="5"/>
      <c r="T59" s="5"/>
      <c r="U59" s="5"/>
    </row>
    <row r="60" spans="1:21" ht="5.25" customHeight="1" x14ac:dyDescent="0.3">
      <c r="A60" s="5"/>
      <c r="B60" s="5"/>
      <c r="C60" s="5"/>
      <c r="D60" s="5"/>
      <c r="E60" s="5"/>
      <c r="F60" s="5"/>
      <c r="G60" s="5"/>
      <c r="H60" s="5"/>
      <c r="I60" s="5"/>
      <c r="J60" s="5"/>
      <c r="K60" s="5"/>
      <c r="L60" s="5"/>
      <c r="M60" s="5"/>
      <c r="N60" s="5"/>
      <c r="O60" s="5"/>
      <c r="P60" s="5"/>
      <c r="Q60" s="5"/>
      <c r="R60" s="5"/>
      <c r="S60" s="5"/>
      <c r="T60" s="5"/>
      <c r="U60" s="5"/>
    </row>
    <row r="61" spans="1:21" ht="33" customHeight="1" x14ac:dyDescent="0.3">
      <c r="A61" s="205" t="s">
        <v>22</v>
      </c>
      <c r="B61" s="206"/>
      <c r="C61" s="206"/>
      <c r="D61" s="206"/>
      <c r="E61" s="206"/>
      <c r="F61" s="206"/>
      <c r="G61" s="206"/>
      <c r="H61" s="206"/>
      <c r="I61" s="206"/>
      <c r="J61" s="206"/>
      <c r="K61" s="206"/>
      <c r="L61" s="206"/>
      <c r="M61" s="206"/>
      <c r="N61" s="206"/>
      <c r="O61" s="206"/>
      <c r="P61" s="206"/>
      <c r="Q61" s="206"/>
      <c r="R61" s="206"/>
      <c r="S61" s="206"/>
      <c r="T61" s="206"/>
      <c r="U61" s="206"/>
    </row>
    <row r="62" spans="1:21" ht="6" customHeight="1" x14ac:dyDescent="0.3">
      <c r="A62" s="5"/>
      <c r="B62" s="5"/>
      <c r="C62" s="5"/>
      <c r="D62" s="5"/>
      <c r="E62" s="5"/>
      <c r="F62" s="5"/>
      <c r="G62" s="5"/>
      <c r="H62" s="5"/>
      <c r="I62" s="5"/>
      <c r="J62" s="5"/>
      <c r="K62" s="5"/>
      <c r="L62" s="5"/>
      <c r="M62" s="5"/>
      <c r="N62" s="5"/>
      <c r="O62" s="5"/>
      <c r="P62" s="5"/>
      <c r="Q62" s="5"/>
      <c r="R62" s="5"/>
      <c r="S62" s="5"/>
      <c r="T62" s="5"/>
      <c r="U62" s="5"/>
    </row>
    <row r="63" spans="1:21" ht="32.25" customHeight="1" x14ac:dyDescent="0.3">
      <c r="A63" s="205" t="s">
        <v>23</v>
      </c>
      <c r="B63" s="206"/>
      <c r="C63" s="206"/>
      <c r="D63" s="206"/>
      <c r="E63" s="206"/>
      <c r="F63" s="206"/>
      <c r="G63" s="206"/>
      <c r="H63" s="206"/>
      <c r="I63" s="206"/>
      <c r="J63" s="206"/>
      <c r="K63" s="206"/>
      <c r="L63" s="206"/>
      <c r="M63" s="206"/>
      <c r="N63" s="206"/>
      <c r="O63" s="206"/>
      <c r="P63" s="206"/>
      <c r="Q63" s="206"/>
      <c r="R63" s="206"/>
      <c r="S63" s="206"/>
      <c r="T63" s="206"/>
      <c r="U63" s="206"/>
    </row>
    <row r="64" spans="1:21" ht="5.25" customHeight="1" x14ac:dyDescent="0.3">
      <c r="A64" s="5"/>
      <c r="B64" s="5"/>
      <c r="C64" s="5"/>
      <c r="D64" s="5"/>
      <c r="E64" s="5"/>
      <c r="F64" s="5"/>
      <c r="G64" s="5"/>
      <c r="H64" s="5"/>
      <c r="I64" s="5"/>
      <c r="J64" s="5"/>
      <c r="K64" s="5"/>
      <c r="L64" s="5"/>
      <c r="M64" s="5"/>
      <c r="N64" s="5"/>
      <c r="O64" s="5"/>
      <c r="P64" s="5"/>
      <c r="Q64" s="5"/>
      <c r="R64" s="5"/>
      <c r="S64" s="5"/>
      <c r="T64" s="5"/>
      <c r="U64" s="5"/>
    </row>
    <row r="65" spans="1:21" x14ac:dyDescent="0.3">
      <c r="A65" s="205" t="s">
        <v>24</v>
      </c>
      <c r="B65" s="206"/>
      <c r="C65" s="206"/>
      <c r="D65" s="206"/>
      <c r="E65" s="206"/>
      <c r="F65" s="206"/>
      <c r="G65" s="206"/>
      <c r="H65" s="206"/>
      <c r="I65" s="206"/>
      <c r="J65" s="206"/>
      <c r="K65" s="206"/>
      <c r="L65" s="206"/>
      <c r="M65" s="206"/>
      <c r="N65" s="206"/>
      <c r="O65" s="206"/>
      <c r="P65" s="206"/>
      <c r="Q65" s="206"/>
      <c r="R65" s="206"/>
      <c r="S65" s="206"/>
      <c r="T65" s="206"/>
      <c r="U65" s="206"/>
    </row>
    <row r="66" spans="1:21" ht="5.25" customHeight="1" x14ac:dyDescent="0.3">
      <c r="A66" s="5"/>
      <c r="B66" s="5"/>
      <c r="C66" s="5"/>
      <c r="D66" s="5"/>
      <c r="E66" s="5"/>
      <c r="F66" s="5"/>
      <c r="G66" s="5"/>
      <c r="H66" s="5"/>
      <c r="I66" s="5"/>
      <c r="J66" s="5"/>
      <c r="K66" s="5"/>
      <c r="L66" s="5"/>
      <c r="M66" s="5"/>
      <c r="N66" s="5"/>
      <c r="O66" s="5"/>
      <c r="P66" s="5"/>
      <c r="Q66" s="5"/>
      <c r="R66" s="5"/>
      <c r="S66" s="5"/>
      <c r="T66" s="5"/>
      <c r="U66" s="5"/>
    </row>
    <row r="67" spans="1:21" x14ac:dyDescent="0.3">
      <c r="A67" s="205" t="s">
        <v>25</v>
      </c>
      <c r="B67" s="206"/>
      <c r="C67" s="206"/>
      <c r="D67" s="206"/>
      <c r="E67" s="206"/>
      <c r="F67" s="206"/>
      <c r="G67" s="206"/>
      <c r="H67" s="206"/>
      <c r="I67" s="206"/>
      <c r="J67" s="206"/>
      <c r="K67" s="206"/>
      <c r="L67" s="206"/>
      <c r="M67" s="206"/>
      <c r="N67" s="206"/>
      <c r="O67" s="206"/>
      <c r="P67" s="206"/>
      <c r="Q67" s="206"/>
      <c r="R67" s="206"/>
      <c r="S67" s="206"/>
      <c r="T67" s="206"/>
      <c r="U67" s="206"/>
    </row>
    <row r="68" spans="1:21" ht="5.25" customHeight="1" x14ac:dyDescent="0.3">
      <c r="A68" s="5"/>
      <c r="B68" s="5"/>
      <c r="C68" s="5"/>
      <c r="D68" s="5"/>
      <c r="E68" s="5"/>
      <c r="F68" s="5"/>
      <c r="G68" s="5"/>
      <c r="H68" s="5"/>
      <c r="I68" s="5"/>
      <c r="J68" s="5"/>
      <c r="K68" s="5"/>
      <c r="L68" s="5"/>
      <c r="M68" s="5"/>
      <c r="N68" s="5"/>
      <c r="O68" s="5"/>
      <c r="P68" s="5"/>
      <c r="Q68" s="5"/>
      <c r="R68" s="5"/>
      <c r="S68" s="5"/>
      <c r="T68" s="5"/>
      <c r="U68" s="5"/>
    </row>
    <row r="69" spans="1:21" ht="33" customHeight="1" x14ac:dyDescent="0.3">
      <c r="A69" s="205" t="s">
        <v>26</v>
      </c>
      <c r="B69" s="206"/>
      <c r="C69" s="206"/>
      <c r="D69" s="206"/>
      <c r="E69" s="206"/>
      <c r="F69" s="206"/>
      <c r="G69" s="206"/>
      <c r="H69" s="206"/>
      <c r="I69" s="206"/>
      <c r="J69" s="206"/>
      <c r="K69" s="206"/>
      <c r="L69" s="206"/>
      <c r="M69" s="206"/>
      <c r="N69" s="206"/>
      <c r="O69" s="206"/>
      <c r="P69" s="206"/>
      <c r="Q69" s="206"/>
      <c r="R69" s="206"/>
      <c r="S69" s="206"/>
      <c r="T69" s="206"/>
      <c r="U69" s="206"/>
    </row>
    <row r="70" spans="1:21" x14ac:dyDescent="0.3">
      <c r="A70" s="7"/>
      <c r="B70" s="5"/>
      <c r="C70" s="5"/>
      <c r="D70" s="5"/>
      <c r="E70" s="5"/>
      <c r="F70" s="5"/>
      <c r="G70" s="5"/>
      <c r="H70" s="5"/>
      <c r="I70" s="5"/>
      <c r="J70" s="5"/>
      <c r="K70" s="5"/>
      <c r="L70" s="5"/>
      <c r="M70" s="5"/>
      <c r="N70" s="5"/>
      <c r="O70" s="5"/>
      <c r="P70" s="5"/>
      <c r="Q70" s="5"/>
      <c r="R70" s="5"/>
      <c r="S70" s="5"/>
      <c r="T70" s="5"/>
      <c r="U70" s="5"/>
    </row>
    <row r="71" spans="1:21" x14ac:dyDescent="0.3">
      <c r="A71" s="106" t="s">
        <v>33</v>
      </c>
      <c r="B71" s="5"/>
      <c r="C71" s="5"/>
      <c r="D71" s="5"/>
      <c r="E71" s="5"/>
      <c r="F71" s="5"/>
      <c r="G71" s="5"/>
      <c r="H71" s="5"/>
      <c r="I71" s="5"/>
      <c r="J71" s="5"/>
      <c r="K71" s="5"/>
      <c r="L71" s="5"/>
      <c r="M71" s="5"/>
      <c r="N71" s="5"/>
      <c r="O71" s="5"/>
      <c r="P71" s="5"/>
      <c r="Q71" s="5"/>
      <c r="R71" s="5"/>
      <c r="S71" s="5"/>
      <c r="T71" s="5"/>
      <c r="U71" s="5"/>
    </row>
    <row r="72" spans="1:21" ht="7.5" customHeight="1" x14ac:dyDescent="0.3">
      <c r="A72" s="5"/>
      <c r="B72" s="5"/>
      <c r="C72" s="5"/>
      <c r="D72" s="5"/>
      <c r="E72" s="5"/>
      <c r="F72" s="5"/>
      <c r="G72" s="5"/>
      <c r="H72" s="5"/>
      <c r="I72" s="5"/>
      <c r="J72" s="5"/>
      <c r="K72" s="5"/>
      <c r="L72" s="5"/>
      <c r="M72" s="5"/>
      <c r="N72" s="5"/>
      <c r="O72" s="5"/>
      <c r="P72" s="5"/>
      <c r="Q72" s="5"/>
      <c r="R72" s="5"/>
      <c r="S72" s="5"/>
      <c r="T72" s="5"/>
      <c r="U72" s="5"/>
    </row>
    <row r="73" spans="1:21" x14ac:dyDescent="0.3">
      <c r="A73" s="7" t="s">
        <v>34</v>
      </c>
      <c r="B73" s="5"/>
      <c r="C73" s="5"/>
      <c r="D73" s="5"/>
      <c r="E73" s="5"/>
      <c r="F73" s="5"/>
      <c r="G73" s="5"/>
      <c r="H73" s="5"/>
      <c r="I73" s="5"/>
      <c r="J73" s="5"/>
      <c r="K73" s="5"/>
      <c r="L73" s="5"/>
      <c r="M73" s="5"/>
      <c r="N73" s="5"/>
      <c r="O73" s="5"/>
      <c r="P73" s="5"/>
      <c r="Q73" s="5"/>
      <c r="R73" s="5"/>
      <c r="S73" s="5"/>
      <c r="T73" s="5"/>
      <c r="U73" s="5"/>
    </row>
    <row r="74" spans="1:21" ht="3.75" customHeight="1" x14ac:dyDescent="0.3">
      <c r="A74" s="7"/>
      <c r="B74" s="5"/>
      <c r="C74" s="5"/>
      <c r="D74" s="5"/>
      <c r="E74" s="5"/>
      <c r="F74" s="5"/>
      <c r="G74" s="5"/>
      <c r="H74" s="5"/>
      <c r="I74" s="5"/>
      <c r="J74" s="5"/>
      <c r="K74" s="5"/>
      <c r="L74" s="5"/>
      <c r="M74" s="5"/>
      <c r="N74" s="5"/>
      <c r="O74" s="5"/>
      <c r="P74" s="5"/>
      <c r="Q74" s="5"/>
      <c r="R74" s="5"/>
      <c r="S74" s="5"/>
      <c r="T74" s="5"/>
      <c r="U74" s="5"/>
    </row>
    <row r="75" spans="1:21" x14ac:dyDescent="0.3">
      <c r="A75" s="7" t="s">
        <v>35</v>
      </c>
      <c r="B75" s="5"/>
      <c r="C75" s="5"/>
      <c r="D75" s="5"/>
      <c r="E75" s="5"/>
      <c r="F75" s="5"/>
      <c r="G75" s="5"/>
      <c r="H75" s="5"/>
      <c r="I75" s="5"/>
      <c r="J75" s="5"/>
      <c r="K75" s="5"/>
      <c r="L75" s="5"/>
      <c r="M75" s="5"/>
      <c r="N75" s="5"/>
      <c r="O75" s="5"/>
      <c r="P75" s="5"/>
      <c r="Q75" s="5"/>
      <c r="R75" s="5"/>
      <c r="S75" s="5"/>
      <c r="T75" s="5"/>
      <c r="U75" s="5"/>
    </row>
    <row r="76" spans="1:21" ht="6" customHeight="1" x14ac:dyDescent="0.3">
      <c r="A76" s="7"/>
      <c r="B76" s="5"/>
      <c r="C76" s="5"/>
      <c r="D76" s="5"/>
      <c r="E76" s="5"/>
      <c r="F76" s="5"/>
      <c r="G76" s="5"/>
      <c r="H76" s="5"/>
      <c r="I76" s="5"/>
      <c r="J76" s="5"/>
      <c r="K76" s="5"/>
      <c r="L76" s="5"/>
      <c r="M76" s="5"/>
      <c r="N76" s="5"/>
      <c r="O76" s="5"/>
      <c r="P76" s="5"/>
      <c r="Q76" s="5"/>
      <c r="R76" s="5"/>
      <c r="S76" s="5"/>
      <c r="T76" s="5"/>
      <c r="U76" s="5"/>
    </row>
    <row r="77" spans="1:21" x14ac:dyDescent="0.3">
      <c r="A77" s="7" t="s">
        <v>36</v>
      </c>
      <c r="B77" s="5"/>
      <c r="C77" s="5"/>
      <c r="D77" s="5"/>
      <c r="E77" s="5"/>
      <c r="F77" s="5"/>
      <c r="G77" s="5"/>
      <c r="H77" s="5"/>
      <c r="I77" s="5"/>
      <c r="J77" s="5"/>
      <c r="K77" s="5"/>
      <c r="L77" s="5"/>
      <c r="M77" s="5"/>
      <c r="N77" s="5"/>
      <c r="O77" s="5"/>
      <c r="P77" s="5"/>
      <c r="Q77" s="5"/>
      <c r="R77" s="5"/>
      <c r="S77" s="5"/>
      <c r="T77" s="5"/>
      <c r="U77" s="5"/>
    </row>
    <row r="78" spans="1:21" ht="3.75" customHeight="1" x14ac:dyDescent="0.3">
      <c r="A78" s="5"/>
      <c r="B78" s="5"/>
      <c r="C78" s="5"/>
      <c r="D78" s="5"/>
      <c r="E78" s="5"/>
      <c r="F78" s="5"/>
      <c r="G78" s="5"/>
      <c r="H78" s="5"/>
      <c r="I78" s="5"/>
      <c r="J78" s="5"/>
      <c r="K78" s="5"/>
      <c r="L78" s="5"/>
      <c r="M78" s="5"/>
      <c r="N78" s="5"/>
      <c r="O78" s="5"/>
      <c r="P78" s="5"/>
      <c r="Q78" s="5"/>
      <c r="R78" s="5"/>
      <c r="S78" s="5"/>
      <c r="T78" s="5"/>
      <c r="U78" s="5"/>
    </row>
    <row r="79" spans="1:21" x14ac:dyDescent="0.3">
      <c r="A79" s="205" t="s">
        <v>37</v>
      </c>
      <c r="B79" s="206"/>
      <c r="C79" s="206"/>
      <c r="D79" s="206"/>
      <c r="E79" s="206"/>
      <c r="F79" s="206"/>
      <c r="G79" s="206"/>
      <c r="H79" s="206"/>
      <c r="I79" s="206"/>
      <c r="J79" s="206"/>
      <c r="K79" s="206"/>
      <c r="L79" s="206"/>
      <c r="M79" s="206"/>
      <c r="N79" s="206"/>
      <c r="O79" s="206"/>
      <c r="P79" s="206"/>
      <c r="Q79" s="206"/>
      <c r="R79" s="206"/>
      <c r="S79" s="206"/>
      <c r="T79" s="206"/>
      <c r="U79" s="206"/>
    </row>
    <row r="80" spans="1:21" ht="4.5" customHeight="1" x14ac:dyDescent="0.3">
      <c r="A80" s="5"/>
      <c r="B80" s="5"/>
      <c r="C80" s="5"/>
      <c r="D80" s="5"/>
      <c r="E80" s="5"/>
      <c r="F80" s="5"/>
      <c r="G80" s="5"/>
      <c r="H80" s="5"/>
      <c r="I80" s="5"/>
      <c r="J80" s="5"/>
      <c r="K80" s="5"/>
      <c r="L80" s="5"/>
      <c r="M80" s="5"/>
      <c r="N80" s="5"/>
      <c r="O80" s="5"/>
      <c r="P80" s="5"/>
      <c r="Q80" s="5"/>
      <c r="R80" s="5"/>
      <c r="S80" s="5"/>
      <c r="T80" s="5"/>
      <c r="U80" s="5"/>
    </row>
    <row r="81" spans="1:21" x14ac:dyDescent="0.3">
      <c r="A81" s="205" t="s">
        <v>38</v>
      </c>
      <c r="B81" s="206"/>
      <c r="C81" s="206"/>
      <c r="D81" s="206"/>
      <c r="E81" s="206"/>
      <c r="F81" s="206"/>
      <c r="G81" s="206"/>
      <c r="H81" s="206"/>
      <c r="I81" s="206"/>
      <c r="J81" s="206"/>
      <c r="K81" s="206"/>
      <c r="L81" s="206"/>
      <c r="M81" s="206"/>
      <c r="N81" s="206"/>
      <c r="O81" s="206"/>
      <c r="P81" s="206"/>
      <c r="Q81" s="206"/>
      <c r="R81" s="206"/>
      <c r="S81" s="206"/>
      <c r="T81" s="206"/>
      <c r="U81" s="206"/>
    </row>
    <row r="82" spans="1:21" ht="3.75" customHeight="1" x14ac:dyDescent="0.3">
      <c r="A82" s="5"/>
      <c r="B82" s="5"/>
      <c r="C82" s="5"/>
      <c r="D82" s="5"/>
      <c r="E82" s="5"/>
      <c r="F82" s="5"/>
      <c r="G82" s="5"/>
      <c r="H82" s="5"/>
      <c r="I82" s="5"/>
      <c r="J82" s="5"/>
      <c r="K82" s="5"/>
      <c r="L82" s="5"/>
      <c r="M82" s="5"/>
      <c r="N82" s="5"/>
      <c r="O82" s="5"/>
      <c r="P82" s="5"/>
      <c r="Q82" s="5"/>
      <c r="R82" s="5"/>
      <c r="S82" s="5"/>
      <c r="T82" s="5"/>
      <c r="U82" s="5"/>
    </row>
    <row r="83" spans="1:21" x14ac:dyDescent="0.3">
      <c r="A83" s="205" t="s">
        <v>39</v>
      </c>
      <c r="B83" s="206"/>
      <c r="C83" s="206"/>
      <c r="D83" s="206"/>
      <c r="E83" s="206"/>
      <c r="F83" s="206"/>
      <c r="G83" s="206"/>
      <c r="H83" s="206"/>
      <c r="I83" s="206"/>
      <c r="J83" s="206"/>
      <c r="K83" s="206"/>
      <c r="L83" s="206"/>
      <c r="M83" s="206"/>
      <c r="N83" s="206"/>
      <c r="O83" s="206"/>
      <c r="P83" s="206"/>
      <c r="Q83" s="206"/>
      <c r="R83" s="206"/>
      <c r="S83" s="206"/>
      <c r="T83" s="206"/>
      <c r="U83" s="206"/>
    </row>
    <row r="84" spans="1:21" ht="3" customHeight="1" x14ac:dyDescent="0.3">
      <c r="A84" s="5"/>
      <c r="B84" s="5"/>
      <c r="C84" s="5"/>
      <c r="D84" s="5"/>
      <c r="E84" s="5"/>
      <c r="F84" s="5"/>
      <c r="G84" s="5"/>
      <c r="H84" s="5"/>
      <c r="I84" s="5"/>
      <c r="J84" s="5"/>
      <c r="K84" s="5"/>
      <c r="L84" s="5"/>
      <c r="M84" s="5"/>
      <c r="N84" s="5"/>
      <c r="O84" s="5"/>
      <c r="P84" s="5"/>
      <c r="Q84" s="5"/>
      <c r="R84" s="5"/>
      <c r="S84" s="5"/>
      <c r="T84" s="5"/>
      <c r="U84" s="5"/>
    </row>
    <row r="85" spans="1:21" x14ac:dyDescent="0.3">
      <c r="A85" s="205" t="s">
        <v>40</v>
      </c>
      <c r="B85" s="206"/>
      <c r="C85" s="206"/>
      <c r="D85" s="206"/>
      <c r="E85" s="206"/>
      <c r="F85" s="206"/>
      <c r="G85" s="206"/>
      <c r="H85" s="206"/>
      <c r="I85" s="206"/>
      <c r="J85" s="206"/>
      <c r="K85" s="206"/>
      <c r="L85" s="206"/>
      <c r="M85" s="206"/>
      <c r="N85" s="206"/>
      <c r="O85" s="206"/>
      <c r="P85" s="206"/>
      <c r="Q85" s="206"/>
      <c r="R85" s="206"/>
      <c r="S85" s="206"/>
      <c r="T85" s="206"/>
      <c r="U85" s="206"/>
    </row>
    <row r="86" spans="1:21" ht="6" customHeight="1" x14ac:dyDescent="0.3">
      <c r="A86" s="5"/>
      <c r="B86" s="5"/>
      <c r="C86" s="5"/>
      <c r="D86" s="5"/>
      <c r="E86" s="5"/>
      <c r="F86" s="5"/>
      <c r="G86" s="5"/>
      <c r="H86" s="5"/>
      <c r="I86" s="5"/>
      <c r="J86" s="5"/>
      <c r="K86" s="5"/>
      <c r="L86" s="5"/>
      <c r="M86" s="5"/>
      <c r="N86" s="5"/>
      <c r="O86" s="5"/>
      <c r="P86" s="5"/>
      <c r="Q86" s="5"/>
      <c r="R86" s="5"/>
      <c r="S86" s="5"/>
      <c r="T86" s="5"/>
      <c r="U86" s="5"/>
    </row>
    <row r="87" spans="1:21" x14ac:dyDescent="0.3">
      <c r="A87" s="205" t="s">
        <v>41</v>
      </c>
      <c r="B87" s="206"/>
      <c r="C87" s="206"/>
      <c r="D87" s="206"/>
      <c r="E87" s="206"/>
      <c r="F87" s="206"/>
      <c r="G87" s="206"/>
      <c r="H87" s="206"/>
      <c r="I87" s="206"/>
      <c r="J87" s="206"/>
      <c r="K87" s="206"/>
      <c r="L87" s="206"/>
      <c r="M87" s="206"/>
      <c r="N87" s="206"/>
      <c r="O87" s="206"/>
      <c r="P87" s="206"/>
      <c r="Q87" s="206"/>
      <c r="R87" s="206"/>
      <c r="S87" s="206"/>
      <c r="T87" s="206"/>
      <c r="U87" s="206"/>
    </row>
    <row r="88" spans="1:21" ht="3.75" customHeight="1" x14ac:dyDescent="0.3">
      <c r="A88" s="7"/>
      <c r="B88" s="5"/>
      <c r="C88" s="5"/>
      <c r="D88" s="5"/>
      <c r="E88" s="5"/>
      <c r="F88" s="5"/>
      <c r="G88" s="5"/>
      <c r="H88" s="5"/>
      <c r="I88" s="5"/>
      <c r="J88" s="5"/>
      <c r="K88" s="5"/>
      <c r="L88" s="5"/>
      <c r="M88" s="5"/>
      <c r="N88" s="5"/>
      <c r="O88" s="5"/>
      <c r="P88" s="5"/>
      <c r="Q88" s="5"/>
      <c r="R88" s="5"/>
      <c r="S88" s="5"/>
      <c r="T88" s="5"/>
      <c r="U88" s="5"/>
    </row>
    <row r="89" spans="1:21" x14ac:dyDescent="0.3">
      <c r="A89" s="7" t="s">
        <v>42</v>
      </c>
      <c r="B89" s="5"/>
      <c r="C89" s="5"/>
      <c r="D89" s="5"/>
      <c r="E89" s="5"/>
      <c r="F89" s="5"/>
      <c r="G89" s="5"/>
      <c r="H89" s="5"/>
      <c r="I89" s="5"/>
      <c r="J89" s="5"/>
      <c r="K89" s="5"/>
      <c r="L89" s="5"/>
      <c r="M89" s="5"/>
      <c r="N89" s="5"/>
      <c r="O89" s="5"/>
      <c r="P89" s="5"/>
      <c r="Q89" s="5"/>
      <c r="R89" s="5"/>
      <c r="S89" s="5"/>
      <c r="T89" s="5"/>
      <c r="U89" s="5"/>
    </row>
    <row r="90" spans="1:21" x14ac:dyDescent="0.3">
      <c r="A90" s="5"/>
      <c r="B90" s="5"/>
      <c r="C90" s="5"/>
      <c r="D90" s="5"/>
      <c r="E90" s="5"/>
      <c r="F90" s="5"/>
      <c r="G90" s="5"/>
      <c r="H90" s="5"/>
      <c r="I90" s="5"/>
      <c r="J90" s="5"/>
      <c r="K90" s="5"/>
      <c r="L90" s="5"/>
      <c r="M90" s="5"/>
      <c r="N90" s="5"/>
      <c r="O90" s="5"/>
      <c r="P90" s="5"/>
      <c r="Q90" s="5"/>
      <c r="R90" s="5"/>
      <c r="S90" s="5"/>
      <c r="T90" s="5"/>
      <c r="U90" s="5"/>
    </row>
    <row r="91" spans="1:21" x14ac:dyDescent="0.3">
      <c r="A91" s="106" t="s">
        <v>43</v>
      </c>
      <c r="B91" s="5"/>
      <c r="C91" s="5"/>
      <c r="D91" s="5"/>
      <c r="E91" s="5"/>
      <c r="F91" s="5"/>
      <c r="G91" s="5"/>
      <c r="H91" s="5"/>
      <c r="I91" s="5"/>
      <c r="J91" s="5"/>
      <c r="K91" s="5"/>
      <c r="L91" s="5"/>
      <c r="M91" s="5"/>
      <c r="N91" s="5"/>
      <c r="O91" s="5"/>
      <c r="P91" s="5"/>
      <c r="Q91" s="5"/>
      <c r="R91" s="5"/>
      <c r="S91" s="5"/>
      <c r="T91" s="5"/>
      <c r="U91" s="5"/>
    </row>
    <row r="92" spans="1:21" ht="7.5" customHeight="1" x14ac:dyDescent="0.3">
      <c r="A92" s="5"/>
      <c r="B92" s="5"/>
      <c r="C92" s="5"/>
      <c r="D92" s="5"/>
      <c r="E92" s="5"/>
      <c r="F92" s="5"/>
      <c r="G92" s="5"/>
      <c r="H92" s="5"/>
      <c r="I92" s="5"/>
      <c r="J92" s="5"/>
      <c r="K92" s="5"/>
      <c r="L92" s="5"/>
      <c r="M92" s="5"/>
      <c r="N92" s="5"/>
      <c r="O92" s="5"/>
      <c r="P92" s="5"/>
      <c r="Q92" s="5"/>
      <c r="R92" s="5"/>
      <c r="S92" s="5"/>
      <c r="T92" s="5"/>
      <c r="U92" s="5"/>
    </row>
    <row r="93" spans="1:21" x14ac:dyDescent="0.3">
      <c r="A93" s="7" t="s">
        <v>44</v>
      </c>
      <c r="B93" s="5"/>
      <c r="C93" s="5"/>
      <c r="D93" s="5"/>
      <c r="E93" s="5"/>
      <c r="F93" s="5"/>
      <c r="G93" s="5"/>
      <c r="H93" s="5"/>
      <c r="I93" s="5"/>
      <c r="J93" s="5"/>
      <c r="K93" s="5"/>
      <c r="L93" s="5"/>
      <c r="M93" s="5"/>
      <c r="N93" s="5"/>
      <c r="O93" s="5"/>
      <c r="P93" s="5"/>
      <c r="Q93" s="5"/>
      <c r="R93" s="5"/>
      <c r="S93" s="5"/>
      <c r="T93" s="5"/>
      <c r="U93" s="5"/>
    </row>
    <row r="94" spans="1:21" ht="3.75" customHeight="1" x14ac:dyDescent="0.3">
      <c r="A94" s="7"/>
      <c r="B94" s="5"/>
      <c r="C94" s="5"/>
      <c r="D94" s="5"/>
      <c r="E94" s="5"/>
      <c r="F94" s="5"/>
      <c r="G94" s="5"/>
      <c r="H94" s="5"/>
      <c r="I94" s="5"/>
      <c r="J94" s="5"/>
      <c r="K94" s="5"/>
      <c r="L94" s="5"/>
      <c r="M94" s="5"/>
      <c r="N94" s="5"/>
      <c r="O94" s="5"/>
      <c r="P94" s="5"/>
      <c r="Q94" s="5"/>
      <c r="R94" s="5"/>
      <c r="S94" s="5"/>
      <c r="T94" s="5"/>
      <c r="U94" s="5"/>
    </row>
    <row r="95" spans="1:21" x14ac:dyDescent="0.3">
      <c r="A95" s="7" t="s">
        <v>18</v>
      </c>
      <c r="B95" s="5"/>
      <c r="C95" s="5"/>
      <c r="D95" s="5"/>
      <c r="E95" s="5"/>
      <c r="F95" s="5"/>
      <c r="G95" s="5"/>
      <c r="H95" s="5"/>
      <c r="I95" s="5"/>
      <c r="J95" s="5"/>
      <c r="K95" s="5"/>
      <c r="L95" s="5"/>
      <c r="M95" s="5"/>
      <c r="N95" s="5"/>
      <c r="O95" s="5"/>
      <c r="P95" s="5"/>
      <c r="Q95" s="5"/>
      <c r="R95" s="5"/>
      <c r="S95" s="5"/>
      <c r="T95" s="5"/>
      <c r="U95" s="5"/>
    </row>
    <row r="96" spans="1:21" ht="6" customHeight="1" x14ac:dyDescent="0.3">
      <c r="A96" s="7"/>
      <c r="B96" s="5"/>
      <c r="C96" s="5"/>
      <c r="D96" s="5"/>
      <c r="E96" s="5"/>
      <c r="F96" s="5"/>
      <c r="G96" s="5"/>
      <c r="H96" s="5"/>
      <c r="I96" s="5"/>
      <c r="J96" s="5"/>
      <c r="K96" s="5"/>
      <c r="L96" s="5"/>
      <c r="M96" s="5"/>
      <c r="N96" s="5"/>
      <c r="O96" s="5"/>
      <c r="P96" s="5"/>
      <c r="Q96" s="5"/>
      <c r="R96" s="5"/>
      <c r="S96" s="5"/>
      <c r="T96" s="5"/>
      <c r="U96" s="5"/>
    </row>
    <row r="97" spans="1:21" x14ac:dyDescent="0.3">
      <c r="A97" s="7" t="s">
        <v>45</v>
      </c>
      <c r="B97" s="5"/>
      <c r="C97" s="5"/>
      <c r="D97" s="5"/>
      <c r="E97" s="5"/>
      <c r="F97" s="5"/>
      <c r="G97" s="5"/>
      <c r="H97" s="5"/>
      <c r="I97" s="5"/>
      <c r="J97" s="5"/>
      <c r="K97" s="5"/>
      <c r="L97" s="5"/>
      <c r="M97" s="5"/>
      <c r="N97" s="5"/>
      <c r="O97" s="5"/>
      <c r="P97" s="5"/>
      <c r="Q97" s="5"/>
      <c r="R97" s="5"/>
      <c r="S97" s="5"/>
      <c r="T97" s="5"/>
      <c r="U97" s="5"/>
    </row>
    <row r="98" spans="1:21" ht="3.75" customHeight="1" x14ac:dyDescent="0.3">
      <c r="A98" s="5"/>
      <c r="B98" s="5"/>
      <c r="C98" s="5"/>
      <c r="D98" s="5"/>
      <c r="E98" s="5"/>
      <c r="F98" s="5"/>
      <c r="G98" s="5"/>
      <c r="H98" s="5"/>
      <c r="I98" s="5"/>
      <c r="J98" s="5"/>
      <c r="K98" s="5"/>
      <c r="L98" s="5"/>
      <c r="M98" s="5"/>
      <c r="N98" s="5"/>
      <c r="O98" s="5"/>
      <c r="P98" s="5"/>
      <c r="Q98" s="5"/>
      <c r="R98" s="5"/>
      <c r="S98" s="5"/>
      <c r="T98" s="5"/>
      <c r="U98" s="5"/>
    </row>
    <row r="99" spans="1:21" x14ac:dyDescent="0.3">
      <c r="A99" s="205" t="s">
        <v>46</v>
      </c>
      <c r="B99" s="206"/>
      <c r="C99" s="206"/>
      <c r="D99" s="206"/>
      <c r="E99" s="206"/>
      <c r="F99" s="206"/>
      <c r="G99" s="206"/>
      <c r="H99" s="206"/>
      <c r="I99" s="206"/>
      <c r="J99" s="206"/>
      <c r="K99" s="206"/>
      <c r="L99" s="206"/>
      <c r="M99" s="206"/>
      <c r="N99" s="206"/>
      <c r="O99" s="206"/>
      <c r="P99" s="206"/>
      <c r="Q99" s="206"/>
      <c r="R99" s="206"/>
      <c r="S99" s="206"/>
      <c r="T99" s="206"/>
      <c r="U99" s="206"/>
    </row>
    <row r="100" spans="1:21" ht="3.75" customHeight="1" x14ac:dyDescent="0.3">
      <c r="A100" s="5"/>
      <c r="B100" s="5"/>
      <c r="C100" s="5"/>
      <c r="D100" s="5"/>
      <c r="E100" s="5"/>
      <c r="F100" s="5"/>
      <c r="G100" s="5"/>
      <c r="H100" s="5"/>
      <c r="I100" s="5"/>
      <c r="J100" s="5"/>
      <c r="K100" s="5"/>
      <c r="L100" s="5"/>
      <c r="M100" s="5"/>
      <c r="N100" s="5"/>
      <c r="O100" s="5"/>
      <c r="P100" s="5"/>
      <c r="Q100" s="5"/>
      <c r="R100" s="5"/>
      <c r="S100" s="5"/>
      <c r="T100" s="5"/>
      <c r="U100" s="5"/>
    </row>
    <row r="101" spans="1:21" ht="33.75" customHeight="1" x14ac:dyDescent="0.3">
      <c r="A101" s="205" t="s">
        <v>47</v>
      </c>
      <c r="B101" s="206"/>
      <c r="C101" s="206"/>
      <c r="D101" s="206"/>
      <c r="E101" s="206"/>
      <c r="F101" s="206"/>
      <c r="G101" s="206"/>
      <c r="H101" s="206"/>
      <c r="I101" s="206"/>
      <c r="J101" s="206"/>
      <c r="K101" s="206"/>
      <c r="L101" s="206"/>
      <c r="M101" s="206"/>
      <c r="N101" s="206"/>
      <c r="O101" s="206"/>
      <c r="P101" s="206"/>
      <c r="Q101" s="206"/>
      <c r="R101" s="206"/>
      <c r="S101" s="206"/>
      <c r="T101" s="206"/>
      <c r="U101" s="206"/>
    </row>
  </sheetData>
  <sheetProtection algorithmName="SHA-512" hashValue="p9LOrkjcpQCuRXBYmhw42u5OE8aTWRWMPnRclYevjJIHqEvRFBS2LCEBbIwnU6PAKi0MrmyaMR39asAF4q9XTw==" saltValue="P3i+V0rqRYCWIj4nZwfENA==" spinCount="100000" sheet="1" objects="1" scenarios="1"/>
  <mergeCells count="24">
    <mergeCell ref="A87:U87"/>
    <mergeCell ref="A99:U99"/>
    <mergeCell ref="A101:U101"/>
    <mergeCell ref="A79:U79"/>
    <mergeCell ref="A81:U81"/>
    <mergeCell ref="A83:U83"/>
    <mergeCell ref="A85:U85"/>
    <mergeCell ref="A65:U65"/>
    <mergeCell ref="A67:U67"/>
    <mergeCell ref="A69:U69"/>
    <mergeCell ref="A39:U39"/>
    <mergeCell ref="A41:U41"/>
    <mergeCell ref="A57:U57"/>
    <mergeCell ref="A61:U61"/>
    <mergeCell ref="A63:U63"/>
    <mergeCell ref="A49:U49"/>
    <mergeCell ref="A51:U51"/>
    <mergeCell ref="A52:U52"/>
    <mergeCell ref="A37:U37"/>
    <mergeCell ref="A31:U31"/>
    <mergeCell ref="A33:U33"/>
    <mergeCell ref="A35:U35"/>
    <mergeCell ref="A28:U28"/>
    <mergeCell ref="A30:U30"/>
  </mergeCells>
  <phoneticPr fontId="20" type="noConversion"/>
  <pageMargins left="0.7" right="0.7" top="0.75" bottom="0.75" header="0.3" footer="0.3"/>
  <pageSetup paperSize="9" orientation="portrait" horizontalDpi="360" verticalDpi="360"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pageSetUpPr fitToPage="1"/>
  </sheetPr>
  <dimension ref="A1:K97"/>
  <sheetViews>
    <sheetView topLeftCell="E49" workbookViewId="0">
      <selection activeCell="F52" sqref="F52"/>
    </sheetView>
  </sheetViews>
  <sheetFormatPr defaultColWidth="8.88671875" defaultRowHeight="14.4" x14ac:dyDescent="0.3"/>
  <cols>
    <col min="1" max="1" width="42.6640625" style="2" customWidth="1"/>
    <col min="2" max="2" width="26.33203125" style="2" customWidth="1"/>
    <col min="3" max="3" width="25.33203125" style="2" customWidth="1"/>
    <col min="4" max="4" width="4.6640625" style="2" customWidth="1"/>
    <col min="5" max="5" width="51.33203125" style="2" bestFit="1" customWidth="1"/>
    <col min="6" max="8" width="25.6640625" style="2" customWidth="1"/>
    <col min="9" max="9" width="51.33203125" style="2" customWidth="1"/>
    <col min="10" max="11" width="25.6640625" style="2" customWidth="1"/>
    <col min="12" max="16384" width="8.88671875" style="2"/>
  </cols>
  <sheetData>
    <row r="1" spans="1:11" s="14" customFormat="1" ht="24" customHeight="1" x14ac:dyDescent="0.35">
      <c r="A1" s="211" t="s">
        <v>48</v>
      </c>
      <c r="B1" s="211"/>
      <c r="C1" s="212"/>
      <c r="D1" s="212"/>
      <c r="E1" s="212"/>
      <c r="F1" s="212"/>
      <c r="G1" s="212"/>
      <c r="H1" s="194"/>
      <c r="I1" s="37"/>
      <c r="J1" s="37"/>
      <c r="K1" s="37"/>
    </row>
    <row r="2" spans="1:11" s="14" customFormat="1" x14ac:dyDescent="0.3"/>
    <row r="3" spans="1:11" s="14" customFormat="1" ht="18" customHeight="1" x14ac:dyDescent="0.3">
      <c r="A3" s="44" t="s">
        <v>49</v>
      </c>
      <c r="B3" s="213" t="s">
        <v>281</v>
      </c>
      <c r="C3" s="214"/>
      <c r="D3" s="214"/>
      <c r="E3" s="214"/>
      <c r="F3" s="214"/>
      <c r="G3" s="214"/>
      <c r="H3" s="215"/>
      <c r="I3" s="31"/>
      <c r="J3" s="31"/>
      <c r="K3" s="31"/>
    </row>
    <row r="4" spans="1:11" s="14" customFormat="1" x14ac:dyDescent="0.3">
      <c r="A4" s="44" t="s">
        <v>50</v>
      </c>
      <c r="B4" s="216"/>
      <c r="C4" s="217"/>
      <c r="D4" s="217"/>
      <c r="E4" s="217"/>
      <c r="F4" s="217"/>
      <c r="G4" s="217"/>
      <c r="H4" s="218"/>
      <c r="I4" s="31"/>
      <c r="J4" s="31"/>
      <c r="K4" s="31"/>
    </row>
    <row r="5" spans="1:11" s="14" customFormat="1" x14ac:dyDescent="0.3">
      <c r="A5" s="30"/>
      <c r="B5" s="30"/>
      <c r="C5" s="31"/>
      <c r="D5" s="31"/>
      <c r="E5" s="31"/>
      <c r="F5" s="31"/>
      <c r="G5" s="31"/>
      <c r="H5" s="31"/>
      <c r="I5" s="31"/>
      <c r="J5" s="31"/>
      <c r="K5" s="31"/>
    </row>
    <row r="6" spans="1:11" s="33" customFormat="1" ht="32.1" customHeight="1" x14ac:dyDescent="0.3">
      <c r="A6" s="32" t="s">
        <v>51</v>
      </c>
      <c r="B6" s="32"/>
      <c r="C6" s="91"/>
      <c r="D6" s="91"/>
      <c r="E6" s="91"/>
      <c r="F6" s="91"/>
      <c r="G6" s="91"/>
      <c r="H6" s="91"/>
      <c r="I6" s="91"/>
      <c r="J6" s="91"/>
      <c r="K6" s="91"/>
    </row>
    <row r="7" spans="1:11" s="14" customFormat="1" ht="28.8" x14ac:dyDescent="0.3">
      <c r="A7" s="23"/>
      <c r="B7" s="87" t="s">
        <v>52</v>
      </c>
      <c r="C7" s="92"/>
      <c r="D7" s="31"/>
      <c r="E7" s="220" t="s">
        <v>53</v>
      </c>
      <c r="F7" s="221"/>
      <c r="G7" s="194"/>
      <c r="H7" s="87"/>
      <c r="I7" s="46"/>
      <c r="J7" s="46"/>
      <c r="K7" s="31"/>
    </row>
    <row r="8" spans="1:11" s="14" customFormat="1" ht="43.2" x14ac:dyDescent="0.3">
      <c r="A8" s="48" t="s">
        <v>54</v>
      </c>
      <c r="B8" s="88" t="s">
        <v>55</v>
      </c>
      <c r="C8" s="89"/>
      <c r="D8" s="31"/>
      <c r="E8" s="85" t="s">
        <v>56</v>
      </c>
      <c r="F8" s="49" t="s">
        <v>57</v>
      </c>
      <c r="G8" s="98" t="s">
        <v>58</v>
      </c>
      <c r="H8" s="88" t="s">
        <v>55</v>
      </c>
      <c r="I8" s="30"/>
      <c r="J8" s="31"/>
      <c r="K8" s="31"/>
    </row>
    <row r="9" spans="1:11" s="14" customFormat="1" x14ac:dyDescent="0.3">
      <c r="A9" s="24" t="s">
        <v>59</v>
      </c>
      <c r="B9" s="24">
        <f>COUNTIF(Lists!T:T,TRUE)</f>
        <v>1</v>
      </c>
      <c r="C9" s="89"/>
      <c r="D9" s="31"/>
      <c r="E9" s="34" t="s">
        <v>60</v>
      </c>
      <c r="F9" s="117"/>
      <c r="G9" s="117"/>
      <c r="H9" s="40">
        <f>SUM('EVENT DELIVERY'!C7:C17)</f>
        <v>0</v>
      </c>
    </row>
    <row r="10" spans="1:11" s="14" customFormat="1" x14ac:dyDescent="0.3">
      <c r="A10" s="24" t="s">
        <v>61</v>
      </c>
      <c r="B10" s="24">
        <f>COUNTA('EVENT DELIVERY'!B7:B17)-'DATA SUMMARY'!B9</f>
        <v>4</v>
      </c>
      <c r="C10" s="89"/>
      <c r="D10" s="31"/>
      <c r="E10" s="34" t="s">
        <v>62</v>
      </c>
      <c r="F10" s="70"/>
      <c r="G10" s="70"/>
      <c r="H10" s="40">
        <f>SUM('EVENT DELIVERY'!D7:D17)</f>
        <v>0</v>
      </c>
    </row>
    <row r="11" spans="1:11" x14ac:dyDescent="0.3">
      <c r="C11" s="45"/>
      <c r="E11" s="197" t="s">
        <v>63</v>
      </c>
      <c r="F11" s="177"/>
      <c r="G11" s="178"/>
      <c r="H11" s="83">
        <f>SUM('EVENT DELIVERY'!E7:E17)</f>
        <v>0</v>
      </c>
    </row>
    <row r="12" spans="1:11" x14ac:dyDescent="0.3">
      <c r="A12" s="47"/>
      <c r="B12" s="52"/>
      <c r="C12" s="45"/>
      <c r="E12" s="197" t="s">
        <v>64</v>
      </c>
      <c r="F12" s="177"/>
      <c r="G12" s="178"/>
      <c r="H12" s="83">
        <f>SUM('EVENT DELIVERY'!F7:F17)</f>
        <v>5</v>
      </c>
    </row>
    <row r="13" spans="1:11" x14ac:dyDescent="0.3">
      <c r="A13" s="47"/>
      <c r="B13" s="47"/>
      <c r="E13" s="197" t="s">
        <v>65</v>
      </c>
      <c r="F13" s="177"/>
      <c r="G13" s="178"/>
      <c r="H13" s="83">
        <f>SUM('EVENT DELIVERY'!G7:G17)</f>
        <v>0</v>
      </c>
      <c r="I13" s="47"/>
      <c r="J13" s="47"/>
    </row>
    <row r="14" spans="1:11" x14ac:dyDescent="0.3">
      <c r="A14" s="47"/>
      <c r="B14" s="47"/>
      <c r="E14" s="197" t="s">
        <v>66</v>
      </c>
      <c r="F14" s="179"/>
      <c r="G14" s="180"/>
      <c r="H14" s="24">
        <f>'EVENT DELIVERY'!J5</f>
        <v>0</v>
      </c>
      <c r="I14" s="47"/>
      <c r="J14" s="47"/>
    </row>
    <row r="15" spans="1:11" x14ac:dyDescent="0.3">
      <c r="E15" s="35"/>
      <c r="F15" s="35"/>
      <c r="G15" s="45"/>
      <c r="I15" s="47"/>
      <c r="J15" s="47"/>
    </row>
    <row r="16" spans="1:11" ht="32.1" customHeight="1" x14ac:dyDescent="0.3">
      <c r="A16" s="53" t="s">
        <v>16</v>
      </c>
      <c r="E16" s="59" t="s">
        <v>67</v>
      </c>
      <c r="F16" s="35"/>
      <c r="G16" s="45"/>
      <c r="I16" s="47"/>
      <c r="J16" s="47"/>
    </row>
    <row r="17" spans="1:10" x14ac:dyDescent="0.3">
      <c r="A17" s="23"/>
      <c r="B17" s="224" t="s">
        <v>68</v>
      </c>
      <c r="C17" s="225"/>
      <c r="E17" s="23"/>
      <c r="F17" s="224" t="s">
        <v>69</v>
      </c>
      <c r="G17" s="225"/>
      <c r="H17" s="226"/>
      <c r="I17" s="47"/>
      <c r="J17" s="47"/>
    </row>
    <row r="18" spans="1:10" ht="19.5" customHeight="1" x14ac:dyDescent="0.3">
      <c r="A18" s="61" t="s">
        <v>70</v>
      </c>
      <c r="B18" s="50" t="s">
        <v>71</v>
      </c>
      <c r="C18" s="58" t="s">
        <v>72</v>
      </c>
      <c r="E18" s="61" t="s">
        <v>73</v>
      </c>
      <c r="F18" s="50" t="s">
        <v>74</v>
      </c>
      <c r="G18" s="50" t="s">
        <v>75</v>
      </c>
      <c r="H18" s="50" t="s">
        <v>76</v>
      </c>
      <c r="I18" s="47"/>
      <c r="J18" s="47"/>
    </row>
    <row r="19" spans="1:10" x14ac:dyDescent="0.3">
      <c r="A19" s="24" t="s">
        <v>77</v>
      </c>
      <c r="B19" s="24">
        <f>COUNTIF('PROJECT DELIVERY TEAM'!$C$7:$C$18,'DATA SUMMARY'!A19)</f>
        <v>1</v>
      </c>
      <c r="C19" s="24">
        <f>SUMPRODUCT(--('PROJECT DELIVERY TEAM'!$C$7:$C$19='DATA SUMMARY'!A19),'PROJECT DELIVERY TEAM'!$E$7:$E$19)</f>
        <v>0</v>
      </c>
      <c r="E19" s="24" t="s">
        <v>78</v>
      </c>
      <c r="F19" s="24">
        <f>SUMIF('AUDIENCES &amp; PARTICIPANTS'!$B$6:$B$16,"Free*",'AUDIENCES &amp; PARTICIPANTS'!$C$6:$C$16)</f>
        <v>0</v>
      </c>
      <c r="G19" s="24">
        <f>SUMIF('AUDIENCES &amp; PARTICIPANTS'!$B$6:$B$16,"Paid*",'AUDIENCES &amp; PARTICIPANTS'!$C$6:$C$16)</f>
        <v>0</v>
      </c>
      <c r="H19" s="24">
        <f>SUM(F19:G19)</f>
        <v>0</v>
      </c>
    </row>
    <row r="20" spans="1:10" x14ac:dyDescent="0.3">
      <c r="A20" s="24" t="s">
        <v>79</v>
      </c>
      <c r="B20" s="24">
        <f>COUNTIF('PROJECT DELIVERY TEAM'!$C$7:$C$18,'DATA SUMMARY'!A20)</f>
        <v>1</v>
      </c>
      <c r="C20" s="24">
        <f>SUMPRODUCT(--('PROJECT DELIVERY TEAM'!$C$7:$C$19='DATA SUMMARY'!A20),'PROJECT DELIVERY TEAM'!$E$7:$E$19)</f>
        <v>0</v>
      </c>
      <c r="E20" s="24" t="s">
        <v>80</v>
      </c>
      <c r="F20" s="24">
        <f>SUMIF('AUDIENCES &amp; PARTICIPANTS'!$B$6:$B$16,"Free*",'AUDIENCES &amp; PARTICIPANTS'!$D$6:$D$16)</f>
        <v>33</v>
      </c>
      <c r="G20" s="24">
        <f>SUMIF('AUDIENCES &amp; PARTICIPANTS'!$B$6:$B$16,"Paid*",'AUDIENCES &amp; PARTICIPANTS'!$D$6:$D$16)</f>
        <v>0</v>
      </c>
      <c r="H20" s="24">
        <f>SUM(F20:G20)</f>
        <v>33</v>
      </c>
    </row>
    <row r="21" spans="1:10" x14ac:dyDescent="0.3">
      <c r="A21" s="24" t="s">
        <v>81</v>
      </c>
      <c r="B21" s="24">
        <f>COUNTIF('PROJECT DELIVERY TEAM'!$C$7:$C$18,'DATA SUMMARY'!A21)</f>
        <v>0</v>
      </c>
      <c r="C21" s="24">
        <f>SUMPRODUCT(--('PROJECT DELIVERY TEAM'!$C$7:$C$19='DATA SUMMARY'!A21),'PROJECT DELIVERY TEAM'!$E$7:$E$19)</f>
        <v>0</v>
      </c>
      <c r="E21" s="62" t="s">
        <v>82</v>
      </c>
      <c r="F21" s="62">
        <f>SUM(F19:F20)</f>
        <v>33</v>
      </c>
      <c r="G21" s="62">
        <f>SUM(G19:G20)</f>
        <v>0</v>
      </c>
      <c r="H21" s="62">
        <f>SUM(H19:H20)</f>
        <v>33</v>
      </c>
    </row>
    <row r="22" spans="1:10" x14ac:dyDescent="0.3">
      <c r="A22" s="24" t="s">
        <v>83</v>
      </c>
      <c r="B22" s="24">
        <f>COUNTIF('PROJECT DELIVERY TEAM'!$C$7:$C$18,'DATA SUMMARY'!A22)</f>
        <v>8</v>
      </c>
      <c r="C22" s="24">
        <f>SUMPRODUCT(--('PROJECT DELIVERY TEAM'!$C$7:$C$19='DATA SUMMARY'!A22),'PROJECT DELIVERY TEAM'!$E$7:$E$19)</f>
        <v>0</v>
      </c>
      <c r="E22" s="60" t="s">
        <v>83</v>
      </c>
      <c r="F22" s="60"/>
      <c r="G22" s="60"/>
    </row>
    <row r="23" spans="1:10" x14ac:dyDescent="0.3">
      <c r="A23" s="24" t="s">
        <v>84</v>
      </c>
      <c r="B23" s="24">
        <f>COUNTIF('PROJECT DELIVERY TEAM'!$C$7:$C$18,'DATA SUMMARY'!A23)</f>
        <v>0</v>
      </c>
      <c r="C23" s="24">
        <f>SUMPRODUCT(--('PROJECT DELIVERY TEAM'!$C$7:$C$19='DATA SUMMARY'!A23),'PROJECT DELIVERY TEAM'!$E$7:$E$19)</f>
        <v>0</v>
      </c>
      <c r="E23" s="60" t="s">
        <v>85</v>
      </c>
      <c r="F23" s="60"/>
      <c r="G23" s="60"/>
    </row>
    <row r="24" spans="1:10" x14ac:dyDescent="0.3">
      <c r="A24" s="28" t="s">
        <v>86</v>
      </c>
      <c r="B24" s="50" t="s">
        <v>71</v>
      </c>
      <c r="C24" s="58" t="s">
        <v>72</v>
      </c>
      <c r="E24" s="60"/>
      <c r="F24" s="60"/>
      <c r="G24" s="60"/>
    </row>
    <row r="25" spans="1:10" x14ac:dyDescent="0.3">
      <c r="A25" s="24" t="s">
        <v>87</v>
      </c>
      <c r="B25" s="24">
        <f>COUNTIF('PROJECT DELIVERY TEAM'!$D$7:$D$19,'DATA SUMMARY'!A25)</f>
        <v>0</v>
      </c>
      <c r="C25" s="24">
        <f>SUMPRODUCT(--('PROJECT DELIVERY TEAM'!D7:D19='DATA SUMMARY'!A25),'PROJECT DELIVERY TEAM'!$E$7:$E$19)</f>
        <v>0</v>
      </c>
      <c r="E25" s="60"/>
      <c r="F25" s="60"/>
      <c r="G25" s="60"/>
    </row>
    <row r="26" spans="1:10" x14ac:dyDescent="0.3">
      <c r="A26" s="57"/>
      <c r="B26" s="57"/>
      <c r="C26" s="57"/>
      <c r="E26" s="35"/>
      <c r="F26" s="93"/>
    </row>
    <row r="27" spans="1:10" s="16" customFormat="1" ht="32.1" customHeight="1" x14ac:dyDescent="0.3">
      <c r="A27" s="53" t="s">
        <v>88</v>
      </c>
      <c r="B27" s="54"/>
      <c r="E27" s="55"/>
    </row>
    <row r="28" spans="1:10" x14ac:dyDescent="0.3">
      <c r="A28" s="23"/>
      <c r="B28" s="196" t="s">
        <v>89</v>
      </c>
      <c r="C28" s="196" t="s">
        <v>90</v>
      </c>
      <c r="E28" s="23"/>
      <c r="F28" s="196" t="s">
        <v>89</v>
      </c>
      <c r="G28" s="196" t="s">
        <v>91</v>
      </c>
    </row>
    <row r="29" spans="1:10" x14ac:dyDescent="0.3">
      <c r="A29" s="219" t="s">
        <v>92</v>
      </c>
      <c r="B29" s="219"/>
      <c r="C29" s="219"/>
      <c r="E29" s="219" t="s">
        <v>93</v>
      </c>
      <c r="F29" s="219"/>
      <c r="G29" s="219"/>
    </row>
    <row r="30" spans="1:10" x14ac:dyDescent="0.3">
      <c r="A30" s="41" t="s">
        <v>94</v>
      </c>
      <c r="B30" s="96" t="s">
        <v>95</v>
      </c>
      <c r="C30" s="197">
        <f>COUNTIF('AUDIENCES &amp; PART... - BY TYPE'!$C$7:$C$42,'DATA SUMMARY'!A30)</f>
        <v>0</v>
      </c>
      <c r="E30" s="25" t="s">
        <v>96</v>
      </c>
      <c r="F30" s="24">
        <f>COUNTIF('PROJECT DELIVERY TEAM'!$P$7:$P$19,'DATA SUMMARY'!E30)</f>
        <v>10</v>
      </c>
      <c r="G30" s="24">
        <f>COUNTIF('AUDIENCES &amp; PART... - BY TYPE'!M$7:$M$42,'DATA SUMMARY'!E30)</f>
        <v>30</v>
      </c>
    </row>
    <row r="31" spans="1:10" x14ac:dyDescent="0.3">
      <c r="A31" s="198" t="s">
        <v>97</v>
      </c>
      <c r="B31" s="96" t="s">
        <v>95</v>
      </c>
      <c r="C31" s="197">
        <f>COUNTIF('AUDIENCES &amp; PART... - BY TYPE'!$C$7:$C$42,'DATA SUMMARY'!A31)</f>
        <v>0</v>
      </c>
      <c r="E31" s="25" t="s">
        <v>98</v>
      </c>
      <c r="F31" s="24">
        <f>COUNTIF('PROJECT DELIVERY TEAM'!$P$7:$P$19,'DATA SUMMARY'!E31)</f>
        <v>0</v>
      </c>
      <c r="G31" s="24">
        <f>COUNTIF('AUDIENCES &amp; PART... - BY TYPE'!M$7:$M$42,'DATA SUMMARY'!E31)</f>
        <v>0</v>
      </c>
    </row>
    <row r="32" spans="1:10" x14ac:dyDescent="0.3">
      <c r="A32" s="198" t="s">
        <v>99</v>
      </c>
      <c r="B32" s="96" t="s">
        <v>95</v>
      </c>
      <c r="C32" s="197">
        <f>COUNTIF('AUDIENCES &amp; PART... - BY TYPE'!$C$7:$C$42,'DATA SUMMARY'!A32)</f>
        <v>0</v>
      </c>
      <c r="E32" s="25" t="s">
        <v>100</v>
      </c>
      <c r="F32" s="24">
        <f>COUNTIF('PROJECT DELIVERY TEAM'!$P$7:$P$19,'DATA SUMMARY'!E32)</f>
        <v>0</v>
      </c>
      <c r="G32" s="24">
        <f>COUNTIF('AUDIENCES &amp; PART... - BY TYPE'!M$7:$M$42,'DATA SUMMARY'!E32)</f>
        <v>0</v>
      </c>
    </row>
    <row r="33" spans="1:7" x14ac:dyDescent="0.3">
      <c r="A33" s="198" t="s">
        <v>101</v>
      </c>
      <c r="B33" s="97" t="s">
        <v>95</v>
      </c>
      <c r="C33" s="197">
        <f>COUNTIF('AUDIENCES &amp; PART... - BY TYPE'!$C$7:$C$42,'DATA SUMMARY'!A33)</f>
        <v>0</v>
      </c>
      <c r="E33" s="25" t="s">
        <v>102</v>
      </c>
      <c r="F33" s="24">
        <f>COUNTIF('PROJECT DELIVERY TEAM'!$P$7:$P$19,'DATA SUMMARY'!E33)</f>
        <v>0</v>
      </c>
      <c r="G33" s="24">
        <f>COUNTIF('AUDIENCES &amp; PART... - BY TYPE'!M$7:$M$42,'DATA SUMMARY'!E33)</f>
        <v>0</v>
      </c>
    </row>
    <row r="34" spans="1:7" x14ac:dyDescent="0.3">
      <c r="A34" s="198" t="s">
        <v>103</v>
      </c>
      <c r="B34" s="197">
        <f>COUNTIF('PROJECT DELIVERY TEAM'!$F$7:$F$19,'DATA SUMMARY'!A34)</f>
        <v>0</v>
      </c>
      <c r="C34" s="197">
        <f>COUNTIF('AUDIENCES &amp; PART... - BY TYPE'!$C$7:$C$42,'DATA SUMMARY'!A34)</f>
        <v>0</v>
      </c>
      <c r="E34" s="25" t="s">
        <v>104</v>
      </c>
      <c r="F34" s="24">
        <f>COUNTIF('PROJECT DELIVERY TEAM'!$P$7:$P$19,'DATA SUMMARY'!E34)</f>
        <v>0</v>
      </c>
      <c r="G34" s="24">
        <f>COUNTIF('AUDIENCES &amp; PART... - BY TYPE'!M$7:$M$42,'DATA SUMMARY'!E34)</f>
        <v>0</v>
      </c>
    </row>
    <row r="35" spans="1:7" x14ac:dyDescent="0.3">
      <c r="A35" s="198" t="s">
        <v>105</v>
      </c>
      <c r="B35" s="197">
        <f>COUNTIF('PROJECT DELIVERY TEAM'!$F$7:$F$19,'DATA SUMMARY'!A35)</f>
        <v>0</v>
      </c>
      <c r="C35" s="197">
        <f>COUNTIF('AUDIENCES &amp; PART... - BY TYPE'!$C$7:$C$42,'DATA SUMMARY'!A35)</f>
        <v>0</v>
      </c>
      <c r="E35" s="25" t="s">
        <v>106</v>
      </c>
      <c r="F35" s="24">
        <f>COUNTIF('PROJECT DELIVERY TEAM'!$P$7:$P$19,'DATA SUMMARY'!E35)</f>
        <v>0</v>
      </c>
      <c r="G35" s="24">
        <f>COUNTIF('AUDIENCES &amp; PART... - BY TYPE'!M$7:$M$42,'DATA SUMMARY'!E35)</f>
        <v>0</v>
      </c>
    </row>
    <row r="36" spans="1:7" x14ac:dyDescent="0.3">
      <c r="A36" s="198" t="s">
        <v>107</v>
      </c>
      <c r="B36" s="197">
        <f>COUNTIF('PROJECT DELIVERY TEAM'!$F$7:$F$19,'DATA SUMMARY'!A36)</f>
        <v>0</v>
      </c>
      <c r="C36" s="197">
        <f>COUNTIF('AUDIENCES &amp; PART... - BY TYPE'!$C$7:$C$42,'DATA SUMMARY'!A36)</f>
        <v>0</v>
      </c>
      <c r="E36" s="25" t="s">
        <v>108</v>
      </c>
      <c r="F36" s="24">
        <f>COUNTIF('PROJECT DELIVERY TEAM'!$P$7:$P$19,'DATA SUMMARY'!E36)</f>
        <v>0</v>
      </c>
      <c r="G36" s="24">
        <f>COUNTIF('AUDIENCES &amp; PART... - BY TYPE'!M$7:$M$42,'DATA SUMMARY'!E36)</f>
        <v>0</v>
      </c>
    </row>
    <row r="37" spans="1:7" x14ac:dyDescent="0.3">
      <c r="A37" s="198" t="s">
        <v>109</v>
      </c>
      <c r="B37" s="197">
        <f>COUNTIF('PROJECT DELIVERY TEAM'!$F$7:$F$19,'DATA SUMMARY'!A37)</f>
        <v>0</v>
      </c>
      <c r="C37" s="197">
        <f>COUNTIF('AUDIENCES &amp; PART... - BY TYPE'!$C$7:$C$42,'DATA SUMMARY'!A37)</f>
        <v>3</v>
      </c>
      <c r="E37" s="25" t="s">
        <v>110</v>
      </c>
      <c r="F37" s="24">
        <f>COUNTIF('PROJECT DELIVERY TEAM'!$P$7:$P$19,'DATA SUMMARY'!E37)</f>
        <v>0</v>
      </c>
      <c r="G37" s="24">
        <f>COUNTIF('AUDIENCES &amp; PART... - BY TYPE'!M$7:$M$42,'DATA SUMMARY'!E37)</f>
        <v>0</v>
      </c>
    </row>
    <row r="38" spans="1:7" x14ac:dyDescent="0.3">
      <c r="A38" s="198" t="s">
        <v>111</v>
      </c>
      <c r="B38" s="197">
        <f>COUNTIF('PROJECT DELIVERY TEAM'!$F$7:$F$19,'DATA SUMMARY'!A38)</f>
        <v>1</v>
      </c>
      <c r="C38" s="197">
        <f>COUNTIF('AUDIENCES &amp; PART... - BY TYPE'!$C$7:$C$42,'DATA SUMMARY'!A38)</f>
        <v>0</v>
      </c>
      <c r="E38" s="25" t="s">
        <v>112</v>
      </c>
      <c r="F38" s="24">
        <f>COUNTIF('PROJECT DELIVERY TEAM'!$P$7:$P$19,'DATA SUMMARY'!E38)</f>
        <v>0</v>
      </c>
      <c r="G38" s="24">
        <f>COUNTIF('AUDIENCES &amp; PART... - BY TYPE'!M$7:$M$42,'DATA SUMMARY'!E38)</f>
        <v>0</v>
      </c>
    </row>
    <row r="39" spans="1:7" x14ac:dyDescent="0.3">
      <c r="A39" s="198" t="s">
        <v>113</v>
      </c>
      <c r="B39" s="197">
        <f>COUNTIF('PROJECT DELIVERY TEAM'!$F$7:$F$19,'DATA SUMMARY'!A39)</f>
        <v>1</v>
      </c>
      <c r="C39" s="197">
        <f>COUNTIF('AUDIENCES &amp; PART... - BY TYPE'!$C$7:$C$42,'DATA SUMMARY'!A39)</f>
        <v>0</v>
      </c>
      <c r="E39" s="25" t="s">
        <v>114</v>
      </c>
      <c r="F39" s="24">
        <f>COUNTIF('PROJECT DELIVERY TEAM'!$P$7:$P$19,'DATA SUMMARY'!E39)</f>
        <v>0</v>
      </c>
      <c r="G39" s="24">
        <f>COUNTIF('AUDIENCES &amp; PART... - BY TYPE'!M$7:$M$42,'DATA SUMMARY'!E39)</f>
        <v>0</v>
      </c>
    </row>
    <row r="40" spans="1:7" x14ac:dyDescent="0.3">
      <c r="A40" s="198" t="s">
        <v>115</v>
      </c>
      <c r="B40" s="197">
        <f>COUNTIF('PROJECT DELIVERY TEAM'!$F$7:$F$19,'DATA SUMMARY'!A40)</f>
        <v>0</v>
      </c>
      <c r="C40" s="197">
        <f>COUNTIF('AUDIENCES &amp; PART... - BY TYPE'!$C$7:$C$42,'DATA SUMMARY'!A40)</f>
        <v>3</v>
      </c>
      <c r="E40" s="25" t="s">
        <v>116</v>
      </c>
      <c r="F40" s="24">
        <f>COUNTIF('PROJECT DELIVERY TEAM'!$P$7:$P$19,'DATA SUMMARY'!E40)</f>
        <v>0</v>
      </c>
      <c r="G40" s="24">
        <f>COUNTIF('AUDIENCES &amp; PART... - BY TYPE'!M$7:$M$42,'DATA SUMMARY'!E40)</f>
        <v>0</v>
      </c>
    </row>
    <row r="41" spans="1:7" x14ac:dyDescent="0.3">
      <c r="A41" s="198" t="s">
        <v>117</v>
      </c>
      <c r="B41" s="197">
        <f>COUNTIF('PROJECT DELIVERY TEAM'!$F$7:$F$19,'DATA SUMMARY'!A41)</f>
        <v>3</v>
      </c>
      <c r="C41" s="197">
        <f>COUNTIF('AUDIENCES &amp; PART... - BY TYPE'!$C$7:$C$42,'DATA SUMMARY'!A41)</f>
        <v>2</v>
      </c>
      <c r="E41" s="25" t="s">
        <v>118</v>
      </c>
      <c r="F41" s="24">
        <f>COUNTIF('PROJECT DELIVERY TEAM'!$P$7:$P$19,'DATA SUMMARY'!E41)</f>
        <v>0</v>
      </c>
      <c r="G41" s="24">
        <f>COUNTIF('AUDIENCES &amp; PART... - BY TYPE'!M$7:$M$42,'DATA SUMMARY'!E41)</f>
        <v>0</v>
      </c>
    </row>
    <row r="42" spans="1:7" x14ac:dyDescent="0.3">
      <c r="A42" s="198" t="s">
        <v>119</v>
      </c>
      <c r="B42" s="197">
        <f>COUNTIF('PROJECT DELIVERY TEAM'!$F$7:$F$19,'DATA SUMMARY'!A42)</f>
        <v>3</v>
      </c>
      <c r="C42" s="197">
        <f>COUNTIF('AUDIENCES &amp; PART... - BY TYPE'!$C$7:$C$42,'DATA SUMMARY'!A42)</f>
        <v>5</v>
      </c>
      <c r="E42" s="25" t="s">
        <v>120</v>
      </c>
      <c r="F42" s="24">
        <f>COUNTIF('PROJECT DELIVERY TEAM'!$P$7:$P$19,'DATA SUMMARY'!E42)</f>
        <v>0</v>
      </c>
      <c r="G42" s="24">
        <f>COUNTIF('AUDIENCES &amp; PART... - BY TYPE'!M$7:$M$42,'DATA SUMMARY'!E42)</f>
        <v>0</v>
      </c>
    </row>
    <row r="43" spans="1:7" x14ac:dyDescent="0.3">
      <c r="A43" s="198" t="s">
        <v>121</v>
      </c>
      <c r="B43" s="197">
        <f>COUNTIF('PROJECT DELIVERY TEAM'!$F$7:$F$19,'DATA SUMMARY'!A43)</f>
        <v>1</v>
      </c>
      <c r="C43" s="197">
        <f>COUNTIF('AUDIENCES &amp; PART... - BY TYPE'!$C$7:$C$42,'DATA SUMMARY'!A43)</f>
        <v>1</v>
      </c>
      <c r="E43" s="25" t="s">
        <v>122</v>
      </c>
      <c r="F43" s="24">
        <f>COUNTIF('PROJECT DELIVERY TEAM'!$P$7:$P$19,'DATA SUMMARY'!E43)</f>
        <v>0</v>
      </c>
      <c r="G43" s="24">
        <f>COUNTIF('AUDIENCES &amp; PART... - BY TYPE'!M$7:$M$42,'DATA SUMMARY'!E43)</f>
        <v>0</v>
      </c>
    </row>
    <row r="44" spans="1:7" x14ac:dyDescent="0.3">
      <c r="A44" s="198" t="s">
        <v>123</v>
      </c>
      <c r="B44" s="197">
        <f>COUNTIF('PROJECT DELIVERY TEAM'!$F$7:$F$19,'DATA SUMMARY'!A44)</f>
        <v>1</v>
      </c>
      <c r="C44" s="197">
        <f>COUNTIF('AUDIENCES &amp; PART... - BY TYPE'!$C$7:$C$42,'DATA SUMMARY'!A44)</f>
        <v>5</v>
      </c>
      <c r="E44" s="25" t="s">
        <v>124</v>
      </c>
      <c r="F44" s="24">
        <f>COUNTIF('PROJECT DELIVERY TEAM'!$P$7:$P$19,'DATA SUMMARY'!E44)</f>
        <v>0</v>
      </c>
      <c r="G44" s="24">
        <f>COUNTIF('AUDIENCES &amp; PART... - BY TYPE'!M$7:$M$42,'DATA SUMMARY'!E44)</f>
        <v>0</v>
      </c>
    </row>
    <row r="45" spans="1:7" x14ac:dyDescent="0.3">
      <c r="A45" s="198" t="s">
        <v>125</v>
      </c>
      <c r="B45" s="197">
        <f>COUNTIF('PROJECT DELIVERY TEAM'!$F$7:$F$19,'DATA SUMMARY'!A45)</f>
        <v>0</v>
      </c>
      <c r="C45" s="197">
        <f>COUNTIF('AUDIENCES &amp; PART... - BY TYPE'!$C$7:$C$42,'DATA SUMMARY'!A45)</f>
        <v>4</v>
      </c>
      <c r="E45" s="25" t="s">
        <v>126</v>
      </c>
      <c r="F45" s="24">
        <f>COUNTIF('PROJECT DELIVERY TEAM'!$P$7:$P$19,'DATA SUMMARY'!E45)</f>
        <v>0</v>
      </c>
      <c r="G45" s="24">
        <f>COUNTIF('AUDIENCES &amp; PART... - BY TYPE'!M$7:$M$42,'DATA SUMMARY'!E45)</f>
        <v>0</v>
      </c>
    </row>
    <row r="46" spans="1:7" x14ac:dyDescent="0.3">
      <c r="A46" s="198" t="s">
        <v>127</v>
      </c>
      <c r="B46" s="197">
        <f>COUNTIF('PROJECT DELIVERY TEAM'!$F$7:$F$19,'DATA SUMMARY'!A46)</f>
        <v>0</v>
      </c>
      <c r="C46" s="197">
        <f>COUNTIF('AUDIENCES &amp; PART... - BY TYPE'!$C$7:$C$42,'DATA SUMMARY'!A46)</f>
        <v>1</v>
      </c>
      <c r="E46" s="25" t="s">
        <v>128</v>
      </c>
      <c r="F46" s="24">
        <f>COUNTIF('PROJECT DELIVERY TEAM'!$P$7:$P$19,'DATA SUMMARY'!E46)</f>
        <v>0</v>
      </c>
      <c r="G46" s="24">
        <f>COUNTIF('AUDIENCES &amp; PART... - BY TYPE'!M$7:$M$42,'DATA SUMMARY'!E46)</f>
        <v>0</v>
      </c>
    </row>
    <row r="47" spans="1:7" x14ac:dyDescent="0.3">
      <c r="A47" s="198" t="s">
        <v>129</v>
      </c>
      <c r="B47" s="197">
        <f>COUNTIF('PROJECT DELIVERY TEAM'!$F$7:$F$19,'DATA SUMMARY'!A47)</f>
        <v>0</v>
      </c>
      <c r="C47" s="197">
        <f>COUNTIF('AUDIENCES &amp; PART... - BY TYPE'!$C$7:$C$42,'DATA SUMMARY'!A47)</f>
        <v>5</v>
      </c>
      <c r="E47" s="25" t="s">
        <v>130</v>
      </c>
      <c r="F47" s="24">
        <f>COUNTIF('PROJECT DELIVERY TEAM'!$P$7:$P$19,'DATA SUMMARY'!E47)</f>
        <v>0</v>
      </c>
      <c r="G47" s="24">
        <f>COUNTIF('AUDIENCES &amp; PART... - BY TYPE'!M$7:$M$42,'DATA SUMMARY'!E47)</f>
        <v>0</v>
      </c>
    </row>
    <row r="48" spans="1:7" x14ac:dyDescent="0.3">
      <c r="A48" s="198" t="s">
        <v>131</v>
      </c>
      <c r="B48" s="197">
        <f>COUNTIF('PROJECT DELIVERY TEAM'!$F$7:$F$19,'DATA SUMMARY'!A48)</f>
        <v>0</v>
      </c>
      <c r="C48" s="197">
        <f>COUNTIF('AUDIENCES &amp; PART... - BY TYPE'!$C$7:$C$42,'DATA SUMMARY'!A48)</f>
        <v>0</v>
      </c>
      <c r="E48" s="24" t="s">
        <v>131</v>
      </c>
      <c r="F48" s="24">
        <f>COUNTIF('PROJECT DELIVERY TEAM'!$P$7:$P$19,'DATA SUMMARY'!E48)</f>
        <v>0</v>
      </c>
      <c r="G48" s="24">
        <f>COUNTIF('AUDIENCES &amp; PART... - BY TYPE'!M$7:$M$42,'DATA SUMMARY'!E48)</f>
        <v>0</v>
      </c>
    </row>
    <row r="49" spans="1:7" x14ac:dyDescent="0.3">
      <c r="A49" s="222" t="s">
        <v>132</v>
      </c>
      <c r="B49" s="223"/>
      <c r="C49" s="223"/>
    </row>
    <row r="50" spans="1:7" x14ac:dyDescent="0.3">
      <c r="A50" s="24" t="s">
        <v>133</v>
      </c>
      <c r="B50" s="24">
        <f>COUNTIF('PROJECT DELIVERY TEAM'!$G$7:$G$19,A50)</f>
        <v>0</v>
      </c>
      <c r="C50" s="24">
        <f>COUNTIF('AUDIENCES &amp; PART... - BY TYPE'!$D$7:$D$42,'DATA SUMMARY'!A50)</f>
        <v>10</v>
      </c>
      <c r="E50" s="23"/>
      <c r="F50" s="196" t="s">
        <v>89</v>
      </c>
      <c r="G50" s="196" t="s">
        <v>91</v>
      </c>
    </row>
    <row r="51" spans="1:7" x14ac:dyDescent="0.3">
      <c r="A51" s="24" t="s">
        <v>134</v>
      </c>
      <c r="B51" s="24">
        <f>COUNTIF('PROJECT DELIVERY TEAM'!$G$7:$G$19,A51)</f>
        <v>10</v>
      </c>
      <c r="C51" s="24">
        <f>COUNTIF('AUDIENCES &amp; PART... - BY TYPE'!$D$7:$D$42,'DATA SUMMARY'!A51)</f>
        <v>19</v>
      </c>
      <c r="E51" s="28" t="s">
        <v>54</v>
      </c>
      <c r="F51" s="28"/>
      <c r="G51" s="28"/>
    </row>
    <row r="52" spans="1:7" x14ac:dyDescent="0.3">
      <c r="A52" s="24" t="s">
        <v>135</v>
      </c>
      <c r="B52" s="24">
        <f>COUNTIF('PROJECT DELIVERY TEAM'!$G$7:$G$19,A52)</f>
        <v>0</v>
      </c>
      <c r="C52" s="24">
        <f>COUNTIF('AUDIENCES &amp; PART... - BY TYPE'!$D$7:$D$42,'DATA SUMMARY'!A52)</f>
        <v>0</v>
      </c>
      <c r="E52" s="24" t="s">
        <v>59</v>
      </c>
      <c r="F52" s="24">
        <f>COUNTIF(Lists!U:U,TRUE)</f>
        <v>2</v>
      </c>
      <c r="G52" s="24">
        <f>COUNTIF(Lists!V:V,TRUE)</f>
        <v>0</v>
      </c>
    </row>
    <row r="53" spans="1:7" x14ac:dyDescent="0.3">
      <c r="A53" s="24" t="s">
        <v>136</v>
      </c>
      <c r="B53" s="24">
        <f>COUNTIF('PROJECT DELIVERY TEAM'!$G$7:$G$19,A53)</f>
        <v>0</v>
      </c>
      <c r="C53" s="24">
        <f>COUNTIF('AUDIENCES &amp; PART... - BY TYPE'!$D$7:$D$42,'DATA SUMMARY'!A53)</f>
        <v>0</v>
      </c>
      <c r="E53" s="24" t="s">
        <v>61</v>
      </c>
      <c r="F53" s="24">
        <f>COUNTA('PROJECT DELIVERY TEAM'!B7:B19)-F52</f>
        <v>8</v>
      </c>
      <c r="G53" s="24">
        <f>COUNTA('AUDIENCES &amp; PART... - BY TYPE'!$B$7:$B$42)-G52</f>
        <v>29</v>
      </c>
    </row>
    <row r="54" spans="1:7" x14ac:dyDescent="0.3">
      <c r="A54" s="24" t="s">
        <v>131</v>
      </c>
      <c r="B54" s="24">
        <f>COUNTIF('PROJECT DELIVERY TEAM'!$G$7:$G$19,A54)</f>
        <v>0</v>
      </c>
      <c r="C54" s="24">
        <f>COUNTIF('AUDIENCES &amp; PART... - BY TYPE'!$D$7:$D$42,'DATA SUMMARY'!A54)</f>
        <v>0</v>
      </c>
    </row>
    <row r="55" spans="1:7" x14ac:dyDescent="0.3">
      <c r="A55" s="219" t="s">
        <v>137</v>
      </c>
      <c r="B55" s="219"/>
      <c r="C55" s="219"/>
      <c r="E55" s="94"/>
      <c r="F55" s="196"/>
    </row>
    <row r="56" spans="1:7" x14ac:dyDescent="0.3">
      <c r="A56" s="24" t="s">
        <v>87</v>
      </c>
      <c r="B56" s="24">
        <f>COUNTIF('PROJECT DELIVERY TEAM'!$H$7:$H$19,'DATA SUMMARY'!A56)</f>
        <v>0</v>
      </c>
      <c r="C56" s="24">
        <f>COUNTIF('AUDIENCES &amp; PART... - BY TYPE'!$E$7:$E$42,'DATA SUMMARY'!A56)</f>
        <v>13</v>
      </c>
      <c r="E56" s="195"/>
      <c r="F56" s="195"/>
    </row>
    <row r="57" spans="1:7" x14ac:dyDescent="0.3">
      <c r="A57" s="24" t="s">
        <v>138</v>
      </c>
      <c r="B57" s="24">
        <f>COUNTIF('PROJECT DELIVERY TEAM'!$H$7:$H$19,'DATA SUMMARY'!A57)</f>
        <v>10</v>
      </c>
      <c r="C57" s="24">
        <f>COUNTIF('AUDIENCES &amp; PART... - BY TYPE'!$E$7:$E$42,'DATA SUMMARY'!A57)</f>
        <v>8</v>
      </c>
      <c r="E57" s="24" t="s">
        <v>139</v>
      </c>
      <c r="F57" s="83">
        <f>SUM('ONLINE ENGAGEMENT'!C10:C20)</f>
        <v>0</v>
      </c>
    </row>
    <row r="58" spans="1:7" x14ac:dyDescent="0.3">
      <c r="A58" s="24" t="s">
        <v>131</v>
      </c>
      <c r="B58" s="24">
        <f>COUNTIF('PROJECT DELIVERY TEAM'!$H$7:$H$19,'DATA SUMMARY'!A58)</f>
        <v>0</v>
      </c>
      <c r="C58" s="24">
        <f>COUNTIF('AUDIENCES &amp; PART... - BY TYPE'!$E$7:$E$42,'DATA SUMMARY'!A58)</f>
        <v>5</v>
      </c>
      <c r="E58" s="24" t="s">
        <v>140</v>
      </c>
      <c r="F58" s="83">
        <f>SUM('ONLINE ENGAGEMENT'!D10:D20)</f>
        <v>0</v>
      </c>
    </row>
    <row r="59" spans="1:7" x14ac:dyDescent="0.3">
      <c r="A59" s="219" t="s">
        <v>141</v>
      </c>
      <c r="B59" s="219"/>
      <c r="C59" s="219"/>
      <c r="E59" s="25" t="s">
        <v>142</v>
      </c>
      <c r="F59" s="84" t="e">
        <f>(F58-F57)/F57</f>
        <v>#DIV/0!</v>
      </c>
    </row>
    <row r="60" spans="1:7" x14ac:dyDescent="0.3">
      <c r="A60" s="24" t="s">
        <v>87</v>
      </c>
      <c r="B60" s="24">
        <f>COUNTIF('PROJECT DELIVERY TEAM'!$I$7:$I$19,'DATA SUMMARY'!A60)</f>
        <v>0</v>
      </c>
      <c r="C60" s="24">
        <f>COUNTIF('AUDIENCES &amp; PART... - BY TYPE'!$F$7:$F$42,'DATA SUMMARY'!A60)</f>
        <v>1</v>
      </c>
      <c r="E60" s="25" t="s">
        <v>143</v>
      </c>
      <c r="F60" s="83">
        <f>SUM('ONLINE ENGAGEMENT'!F10:F20)</f>
        <v>0</v>
      </c>
    </row>
    <row r="61" spans="1:7" x14ac:dyDescent="0.3">
      <c r="A61" s="195" t="s">
        <v>144</v>
      </c>
      <c r="B61" s="195"/>
      <c r="C61" s="195"/>
      <c r="E61" s="24" t="s">
        <v>145</v>
      </c>
      <c r="F61" s="83">
        <f>SUM('ONLINE ENGAGEMENT'!G10:G20)</f>
        <v>0</v>
      </c>
    </row>
    <row r="62" spans="1:7" x14ac:dyDescent="0.3">
      <c r="A62" s="24" t="s">
        <v>87</v>
      </c>
      <c r="B62" s="24">
        <f>COUNTIF('PROJECT DELIVERY TEAM'!$J$7:$J$19,'DATA SUMMARY'!A62)</f>
        <v>0</v>
      </c>
      <c r="C62" s="24">
        <f>COUNTIF('AUDIENCES &amp; PART... - BY TYPE'!$G$7:$G$42,'DATA SUMMARY'!A62)</f>
        <v>1</v>
      </c>
    </row>
    <row r="63" spans="1:7" x14ac:dyDescent="0.3">
      <c r="A63" s="195" t="s">
        <v>146</v>
      </c>
      <c r="B63" s="195"/>
      <c r="C63" s="195"/>
    </row>
    <row r="64" spans="1:7" x14ac:dyDescent="0.3">
      <c r="A64" s="24" t="s">
        <v>87</v>
      </c>
      <c r="B64" s="24">
        <f>COUNTIF('PROJECT DELIVERY TEAM'!$K$7:$K$19,'DATA SUMMARY'!A64)</f>
        <v>1</v>
      </c>
      <c r="C64" s="24">
        <f>COUNTIF('AUDIENCES &amp; PART... - BY TYPE'!$H$7:$H$42,'DATA SUMMARY'!A64)</f>
        <v>28</v>
      </c>
    </row>
    <row r="65" spans="1:3" x14ac:dyDescent="0.3">
      <c r="A65" s="195" t="s">
        <v>147</v>
      </c>
      <c r="B65" s="195"/>
      <c r="C65" s="195"/>
    </row>
    <row r="66" spans="1:3" x14ac:dyDescent="0.3">
      <c r="A66" s="24" t="s">
        <v>87</v>
      </c>
      <c r="B66" s="24">
        <f>COUNTIF('PROJECT DELIVERY TEAM'!$L$7:$L$19,'DATA SUMMARY'!A66)</f>
        <v>0</v>
      </c>
      <c r="C66" s="24">
        <f>COUNTIF('AUDIENCES &amp; PART... - BY TYPE'!$I$7:$I$42,'DATA SUMMARY'!A66)</f>
        <v>1</v>
      </c>
    </row>
    <row r="67" spans="1:3" x14ac:dyDescent="0.3">
      <c r="A67" s="195" t="s">
        <v>148</v>
      </c>
      <c r="B67" s="195"/>
      <c r="C67" s="195"/>
    </row>
    <row r="68" spans="1:3" x14ac:dyDescent="0.3">
      <c r="A68" s="24" t="s">
        <v>87</v>
      </c>
      <c r="B68" s="24">
        <f>COUNTIF('PROJECT DELIVERY TEAM'!$M$7:$M$19,'DATA SUMMARY'!A68)</f>
        <v>0</v>
      </c>
      <c r="C68" s="24">
        <f>COUNTIF('AUDIENCES &amp; PART... - BY TYPE'!$J$7:$J$42,'DATA SUMMARY'!A68)</f>
        <v>3</v>
      </c>
    </row>
    <row r="69" spans="1:3" x14ac:dyDescent="0.3">
      <c r="A69" s="195" t="s">
        <v>149</v>
      </c>
      <c r="B69" s="195"/>
      <c r="C69" s="195"/>
    </row>
    <row r="70" spans="1:3" x14ac:dyDescent="0.3">
      <c r="A70" s="24" t="s">
        <v>87</v>
      </c>
      <c r="B70" s="24">
        <f>COUNTIF('PROJECT DELIVERY TEAM'!$N$7:$N$19,'DATA SUMMARY'!A70)</f>
        <v>0</v>
      </c>
      <c r="C70" s="24">
        <f>COUNTIF('AUDIENCES &amp; PART... - BY TYPE'!$K$7:$K$42,'DATA SUMMARY'!A70)</f>
        <v>0</v>
      </c>
    </row>
    <row r="71" spans="1:3" x14ac:dyDescent="0.3">
      <c r="A71" s="195" t="s">
        <v>150</v>
      </c>
      <c r="B71" s="195"/>
      <c r="C71" s="195"/>
    </row>
    <row r="72" spans="1:3" x14ac:dyDescent="0.3">
      <c r="A72" s="24" t="s">
        <v>87</v>
      </c>
      <c r="B72" s="24">
        <f>COUNTIF('PROJECT DELIVERY TEAM'!$O$7:$O$19,'DATA SUMMARY'!A72)</f>
        <v>0</v>
      </c>
      <c r="C72" s="24">
        <f>COUNTIF('AUDIENCES &amp; PART... - BY TYPE'!$L$7:$L$42,'DATA SUMMARY'!A72)</f>
        <v>0</v>
      </c>
    </row>
    <row r="73" spans="1:3" x14ac:dyDescent="0.3">
      <c r="A73" s="45"/>
      <c r="B73" s="45"/>
      <c r="C73" s="45"/>
    </row>
    <row r="74" spans="1:3" ht="18" x14ac:dyDescent="0.3">
      <c r="A74" s="63" t="s">
        <v>33</v>
      </c>
      <c r="B74" s="45"/>
      <c r="C74" s="45"/>
    </row>
    <row r="75" spans="1:3" x14ac:dyDescent="0.3">
      <c r="A75" s="112"/>
      <c r="B75" s="107"/>
      <c r="C75" s="115"/>
    </row>
    <row r="76" spans="1:3" ht="18" x14ac:dyDescent="0.35">
      <c r="A76" s="113" t="s">
        <v>151</v>
      </c>
      <c r="B76" s="116">
        <f>'ONLINE ENGAGEMENT'!B4</f>
        <v>0</v>
      </c>
      <c r="C76" s="114"/>
    </row>
    <row r="77" spans="1:3" ht="18" x14ac:dyDescent="0.35">
      <c r="A77" s="113" t="s">
        <v>152</v>
      </c>
      <c r="B77" s="116">
        <f>'ONLINE ENGAGEMENT'!C4</f>
        <v>0</v>
      </c>
      <c r="C77" s="114"/>
    </row>
    <row r="79" spans="1:3" ht="24.9" customHeight="1" x14ac:dyDescent="0.3">
      <c r="A79" s="63" t="s">
        <v>43</v>
      </c>
    </row>
    <row r="80" spans="1:3" x14ac:dyDescent="0.3">
      <c r="A80" s="23"/>
      <c r="B80" s="196"/>
      <c r="C80" s="95"/>
    </row>
    <row r="81" spans="1:3" x14ac:dyDescent="0.3">
      <c r="A81" s="48" t="s">
        <v>54</v>
      </c>
      <c r="B81" s="49" t="s">
        <v>153</v>
      </c>
      <c r="C81" s="86" t="s">
        <v>154</v>
      </c>
    </row>
    <row r="82" spans="1:3" x14ac:dyDescent="0.3">
      <c r="A82" s="24" t="s">
        <v>59</v>
      </c>
      <c r="B82" s="51">
        <f>COUNTIFS(Lists!W:W,TRUE)</f>
        <v>0</v>
      </c>
      <c r="C82" s="51">
        <f>COUNTIFS(Lists!X:X,TRUE)</f>
        <v>0</v>
      </c>
    </row>
    <row r="83" spans="1:3" x14ac:dyDescent="0.3">
      <c r="A83" s="24" t="s">
        <v>61</v>
      </c>
      <c r="B83" s="51">
        <f>COUNTIFS(Lists!Y:Y,TRUE)</f>
        <v>0</v>
      </c>
      <c r="C83" s="51">
        <f>COUNTIFS(Lists!Z:Z,TRUE)</f>
        <v>0</v>
      </c>
    </row>
    <row r="84" spans="1:3" x14ac:dyDescent="0.3">
      <c r="A84" s="64" t="s">
        <v>155</v>
      </c>
      <c r="B84" s="64"/>
      <c r="C84" s="90"/>
    </row>
    <row r="85" spans="1:3" x14ac:dyDescent="0.3">
      <c r="A85" s="24" t="s">
        <v>156</v>
      </c>
      <c r="B85" s="51">
        <f>COUNTIF(Lists!AA:AA,TRUE)</f>
        <v>0</v>
      </c>
      <c r="C85" s="51">
        <f>COUNTIF(Lists!AF:AF,TRUE)</f>
        <v>0</v>
      </c>
    </row>
    <row r="86" spans="1:3" x14ac:dyDescent="0.3">
      <c r="A86" s="24" t="s">
        <v>157</v>
      </c>
      <c r="B86" s="51">
        <f>COUNTIF(Lists!AB:AB,TRUE)</f>
        <v>0</v>
      </c>
      <c r="C86" s="51">
        <f>COUNTIF(Lists!AG:AG,TRUE)</f>
        <v>0</v>
      </c>
    </row>
    <row r="87" spans="1:3" x14ac:dyDescent="0.3">
      <c r="A87" s="24" t="s">
        <v>158</v>
      </c>
      <c r="B87" s="51">
        <f>COUNTIF(Lists!AC:AC,TRUE)</f>
        <v>0</v>
      </c>
      <c r="C87" s="51">
        <f>COUNTIF(Lists!AH:AH,TRUE)</f>
        <v>0</v>
      </c>
    </row>
    <row r="88" spans="1:3" x14ac:dyDescent="0.3">
      <c r="A88" s="24" t="s">
        <v>159</v>
      </c>
      <c r="B88" s="51">
        <f>COUNTIF(Lists!AD:AD,TRUE)</f>
        <v>0</v>
      </c>
      <c r="C88" s="51">
        <f>COUNTIF(Lists!AI:AI,TRUE)</f>
        <v>0</v>
      </c>
    </row>
    <row r="89" spans="1:3" x14ac:dyDescent="0.3">
      <c r="A89" s="24" t="s">
        <v>160</v>
      </c>
      <c r="B89" s="51">
        <f>COUNTIF(Lists!AE:AE,TRUE)</f>
        <v>0</v>
      </c>
      <c r="C89" s="51">
        <f>COUNTIF(Lists!AJ:AJ,TRUE)</f>
        <v>0</v>
      </c>
    </row>
    <row r="90" spans="1:3" x14ac:dyDescent="0.3">
      <c r="A90" s="64" t="s">
        <v>161</v>
      </c>
      <c r="B90" s="64"/>
      <c r="C90" s="90"/>
    </row>
    <row r="91" spans="1:3" x14ac:dyDescent="0.3">
      <c r="A91" s="24" t="s">
        <v>162</v>
      </c>
      <c r="B91" s="51">
        <f>COUNTIF(Lists!AK:AK,TRUE)</f>
        <v>0</v>
      </c>
      <c r="C91" s="51">
        <f>COUNTIF(Lists!AR:AR,TRUE)</f>
        <v>0</v>
      </c>
    </row>
    <row r="92" spans="1:3" x14ac:dyDescent="0.3">
      <c r="A92" s="24" t="s">
        <v>163</v>
      </c>
      <c r="B92" s="51">
        <f>COUNTIF(Lists!AL:AL,TRUE)</f>
        <v>0</v>
      </c>
      <c r="C92" s="51">
        <f>COUNTIF(Lists!AS:AS,TRUE)</f>
        <v>0</v>
      </c>
    </row>
    <row r="93" spans="1:3" x14ac:dyDescent="0.3">
      <c r="A93" s="24" t="s">
        <v>164</v>
      </c>
      <c r="B93" s="51">
        <f>COUNTIF(Lists!AM:AM,TRUE)</f>
        <v>0</v>
      </c>
      <c r="C93" s="51">
        <f>COUNTIF(Lists!AT:AT,TRUE)</f>
        <v>0</v>
      </c>
    </row>
    <row r="94" spans="1:3" x14ac:dyDescent="0.3">
      <c r="A94" s="24" t="s">
        <v>165</v>
      </c>
      <c r="B94" s="51">
        <f>COUNTIF(Lists!AN:AN,TRUE)</f>
        <v>0</v>
      </c>
      <c r="C94" s="51">
        <f>COUNTIF(Lists!AU:AU,TRUE)</f>
        <v>0</v>
      </c>
    </row>
    <row r="95" spans="1:3" x14ac:dyDescent="0.3">
      <c r="A95" s="24" t="s">
        <v>166</v>
      </c>
      <c r="B95" s="51">
        <f>COUNTIF(Lists!AO:AO,TRUE)</f>
        <v>0</v>
      </c>
      <c r="C95" s="51">
        <f>COUNTIF(Lists!AV:AV,TRUE)</f>
        <v>0</v>
      </c>
    </row>
    <row r="96" spans="1:3" x14ac:dyDescent="0.3">
      <c r="A96" s="24" t="s">
        <v>167</v>
      </c>
      <c r="B96" s="51">
        <f>COUNTIF(Lists!AP:AP,TRUE)</f>
        <v>0</v>
      </c>
      <c r="C96" s="51">
        <f>COUNTIF(Lists!AW:AW,TRUE)</f>
        <v>0</v>
      </c>
    </row>
    <row r="97" spans="1:3" x14ac:dyDescent="0.3">
      <c r="A97" s="24" t="s">
        <v>136</v>
      </c>
      <c r="B97" s="51">
        <f>COUNTIF(Lists!AQ:AQ,TRUE)</f>
        <v>0</v>
      </c>
      <c r="C97" s="51">
        <f>COUNTIF(Lists!AX:AX,TRUE)</f>
        <v>0</v>
      </c>
    </row>
  </sheetData>
  <sheetProtection algorithmName="SHA-512" hashValue="erQ4SlzuFHQzcQU5HzUBRkfedvXeWADG4+idKRwroz0vrM3N/mY9psNxCvuMYT9dXjH0trz2aY4L8rqHL2H0vw==" saltValue="rZkJLpHHq/nGCN3sO5VMdQ==" spinCount="100000" sheet="1" objects="1" scenarios="1"/>
  <mergeCells count="11">
    <mergeCell ref="A1:G1"/>
    <mergeCell ref="B3:H3"/>
    <mergeCell ref="B4:H4"/>
    <mergeCell ref="A59:C59"/>
    <mergeCell ref="E7:F7"/>
    <mergeCell ref="E29:G29"/>
    <mergeCell ref="A29:C29"/>
    <mergeCell ref="A49:C49"/>
    <mergeCell ref="B17:C17"/>
    <mergeCell ref="F17:H17"/>
    <mergeCell ref="A55:C55"/>
  </mergeCells>
  <phoneticPr fontId="20" type="noConversion"/>
  <pageMargins left="0.7" right="0.7" top="0.75" bottom="0.75" header="0.3" footer="0.3"/>
  <pageSetup paperSize="9" orientation="portrait" horizontalDpi="360" verticalDpi="360" r:id="rId1"/>
  <ignoredErrors>
    <ignoredError sqref="H13 H9" formulaRange="1"/>
  </ignoredError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J577"/>
  <sheetViews>
    <sheetView topLeftCell="B2" zoomScale="90" zoomScaleNormal="90" zoomScalePageLayoutView="90" workbookViewId="0">
      <selection activeCell="F13" sqref="F13"/>
    </sheetView>
  </sheetViews>
  <sheetFormatPr defaultColWidth="8.88671875" defaultRowHeight="14.4" x14ac:dyDescent="0.3"/>
  <cols>
    <col min="1" max="1" width="35.6640625" style="124" customWidth="1"/>
    <col min="2" max="2" width="17.33203125" style="124" customWidth="1"/>
    <col min="3" max="7" width="23.6640625" style="124" customWidth="1"/>
    <col min="8" max="8" width="5.33203125" style="124" customWidth="1"/>
    <col min="9" max="9" width="28.109375" style="124" customWidth="1"/>
    <col min="10" max="10" width="22" style="124" customWidth="1"/>
    <col min="11" max="16384" width="8.88671875" style="124"/>
  </cols>
  <sheetData>
    <row r="1" spans="1:10" s="121" customFormat="1" ht="24.9" customHeight="1" x14ac:dyDescent="0.3">
      <c r="A1" s="227" t="s">
        <v>168</v>
      </c>
      <c r="B1" s="227"/>
      <c r="C1" s="227"/>
      <c r="D1" s="227"/>
      <c r="E1" s="227"/>
      <c r="F1" s="227"/>
      <c r="G1" s="227"/>
    </row>
    <row r="3" spans="1:10" ht="86.4" x14ac:dyDescent="0.3">
      <c r="A3" s="122" t="s">
        <v>169</v>
      </c>
      <c r="B3" s="123" t="s">
        <v>170</v>
      </c>
      <c r="C3" s="171" t="s">
        <v>171</v>
      </c>
      <c r="D3" s="123" t="s">
        <v>172</v>
      </c>
      <c r="E3" s="123" t="s">
        <v>173</v>
      </c>
      <c r="F3" s="123" t="s">
        <v>174</v>
      </c>
      <c r="G3" s="170" t="s">
        <v>175</v>
      </c>
    </row>
    <row r="4" spans="1:10" x14ac:dyDescent="0.3">
      <c r="A4" s="165"/>
      <c r="B4" s="166"/>
      <c r="C4" s="166" t="s">
        <v>55</v>
      </c>
      <c r="D4" s="166" t="s">
        <v>55</v>
      </c>
      <c r="E4" s="166" t="s">
        <v>55</v>
      </c>
      <c r="F4" s="166" t="s">
        <v>55</v>
      </c>
      <c r="G4" s="166" t="s">
        <v>55</v>
      </c>
      <c r="I4" s="127" t="s">
        <v>176</v>
      </c>
      <c r="J4" s="125" t="s">
        <v>177</v>
      </c>
    </row>
    <row r="5" spans="1:10" x14ac:dyDescent="0.3">
      <c r="A5" s="167" t="s">
        <v>178</v>
      </c>
      <c r="B5" s="168"/>
      <c r="C5" s="168"/>
      <c r="D5" s="168"/>
      <c r="E5" s="168"/>
      <c r="F5" s="168"/>
      <c r="G5" s="169"/>
      <c r="I5" s="120" t="s">
        <v>179</v>
      </c>
      <c r="J5" s="117"/>
    </row>
    <row r="6" spans="1:10" s="130" customFormat="1" x14ac:dyDescent="0.3">
      <c r="A6" s="163" t="s">
        <v>180</v>
      </c>
      <c r="B6" s="163" t="s">
        <v>181</v>
      </c>
      <c r="C6" s="164">
        <v>1</v>
      </c>
      <c r="D6" s="164">
        <v>3</v>
      </c>
      <c r="E6" s="164">
        <v>5</v>
      </c>
      <c r="F6" s="164">
        <v>1</v>
      </c>
      <c r="G6" s="164">
        <v>5</v>
      </c>
      <c r="I6" s="172"/>
      <c r="J6" s="173"/>
    </row>
    <row r="7" spans="1:10" s="77" customFormat="1" x14ac:dyDescent="0.3">
      <c r="A7" s="129"/>
      <c r="B7" s="117"/>
      <c r="C7" s="70"/>
      <c r="D7" s="70"/>
      <c r="E7" s="70"/>
      <c r="F7" s="70"/>
      <c r="G7" s="70"/>
      <c r="I7" s="174"/>
      <c r="J7" s="174"/>
    </row>
    <row r="8" spans="1:10" s="77" customFormat="1" x14ac:dyDescent="0.3">
      <c r="A8" s="129" t="s">
        <v>283</v>
      </c>
      <c r="B8" s="117" t="s">
        <v>284</v>
      </c>
      <c r="C8" s="70"/>
      <c r="D8" s="70"/>
      <c r="E8" s="70"/>
      <c r="F8" s="70">
        <v>1</v>
      </c>
      <c r="G8" s="70"/>
      <c r="I8" s="174"/>
      <c r="J8" s="174"/>
    </row>
    <row r="9" spans="1:10" s="77" customFormat="1" x14ac:dyDescent="0.3">
      <c r="A9" s="129" t="s">
        <v>286</v>
      </c>
      <c r="B9" s="117" t="s">
        <v>287</v>
      </c>
      <c r="C9" s="70"/>
      <c r="D9" s="70"/>
      <c r="E9" s="70"/>
      <c r="F9" s="70">
        <v>1</v>
      </c>
      <c r="G9" s="70"/>
      <c r="I9" s="175"/>
      <c r="J9" s="174"/>
    </row>
    <row r="10" spans="1:10" s="77" customFormat="1" x14ac:dyDescent="0.3">
      <c r="A10" s="129" t="s">
        <v>289</v>
      </c>
      <c r="B10" s="117" t="s">
        <v>290</v>
      </c>
      <c r="C10" s="70"/>
      <c r="D10" s="70"/>
      <c r="E10" s="70"/>
      <c r="F10" s="70">
        <v>1</v>
      </c>
      <c r="G10" s="70"/>
      <c r="I10" s="176"/>
      <c r="J10" s="172"/>
    </row>
    <row r="11" spans="1:10" s="77" customFormat="1" x14ac:dyDescent="0.3">
      <c r="A11" s="129" t="s">
        <v>294</v>
      </c>
      <c r="B11" s="117" t="s">
        <v>299</v>
      </c>
      <c r="C11" s="70"/>
      <c r="D11" s="70"/>
      <c r="E11" s="70"/>
      <c r="F11" s="70">
        <v>1</v>
      </c>
      <c r="G11" s="70"/>
      <c r="I11" s="172"/>
      <c r="J11" s="172"/>
    </row>
    <row r="12" spans="1:10" s="77" customFormat="1" x14ac:dyDescent="0.3">
      <c r="A12" s="129" t="s">
        <v>307</v>
      </c>
      <c r="B12" s="117" t="s">
        <v>308</v>
      </c>
      <c r="C12" s="70"/>
      <c r="D12" s="70"/>
      <c r="E12" s="70"/>
      <c r="F12" s="70">
        <v>1</v>
      </c>
      <c r="G12" s="70"/>
      <c r="I12" s="172"/>
      <c r="J12" s="172"/>
    </row>
    <row r="13" spans="1:10" s="77" customFormat="1" x14ac:dyDescent="0.3">
      <c r="A13" s="129"/>
      <c r="B13" s="117"/>
      <c r="C13" s="70"/>
      <c r="D13" s="70"/>
      <c r="E13" s="70"/>
      <c r="F13" s="70"/>
      <c r="G13" s="70"/>
    </row>
    <row r="14" spans="1:10" s="77" customFormat="1" x14ac:dyDescent="0.3">
      <c r="A14" s="129"/>
      <c r="B14" s="117"/>
      <c r="C14" s="70"/>
      <c r="D14" s="70"/>
      <c r="E14" s="70"/>
      <c r="F14" s="70"/>
      <c r="G14" s="70"/>
    </row>
    <row r="15" spans="1:10" s="77" customFormat="1" x14ac:dyDescent="0.3">
      <c r="A15" s="129"/>
      <c r="B15" s="117"/>
      <c r="C15" s="70"/>
      <c r="D15" s="70"/>
      <c r="E15" s="70"/>
      <c r="F15" s="70"/>
      <c r="G15" s="70"/>
    </row>
    <row r="16" spans="1:10" s="77" customFormat="1" x14ac:dyDescent="0.3">
      <c r="A16" s="129"/>
      <c r="B16" s="117"/>
      <c r="C16" s="70"/>
      <c r="D16" s="70"/>
      <c r="E16" s="70"/>
      <c r="F16" s="70"/>
      <c r="G16" s="70"/>
    </row>
    <row r="17" spans="1:7" s="77" customFormat="1" x14ac:dyDescent="0.3">
      <c r="A17" s="71" t="s">
        <v>182</v>
      </c>
      <c r="B17" s="75"/>
      <c r="C17" s="118"/>
      <c r="D17" s="118"/>
      <c r="E17" s="118"/>
      <c r="F17" s="118"/>
      <c r="G17" s="119"/>
    </row>
    <row r="18" spans="1:7" x14ac:dyDescent="0.3">
      <c r="E18" s="126"/>
      <c r="F18" s="126"/>
      <c r="G18" s="126"/>
    </row>
    <row r="19" spans="1:7" x14ac:dyDescent="0.3">
      <c r="E19" s="126"/>
      <c r="F19" s="126"/>
      <c r="G19" s="126"/>
    </row>
    <row r="20" spans="1:7" x14ac:dyDescent="0.3">
      <c r="E20" s="126"/>
      <c r="F20" s="126"/>
      <c r="G20" s="126"/>
    </row>
    <row r="21" spans="1:7" x14ac:dyDescent="0.3">
      <c r="D21" s="128"/>
      <c r="E21" s="126"/>
      <c r="F21" s="126"/>
      <c r="G21" s="126"/>
    </row>
    <row r="22" spans="1:7" x14ac:dyDescent="0.3">
      <c r="D22" s="128"/>
      <c r="E22" s="126"/>
      <c r="F22" s="126"/>
      <c r="G22" s="126"/>
    </row>
    <row r="23" spans="1:7" x14ac:dyDescent="0.3">
      <c r="E23" s="126"/>
      <c r="F23" s="126"/>
      <c r="G23" s="126"/>
    </row>
    <row r="24" spans="1:7" x14ac:dyDescent="0.3">
      <c r="E24" s="126"/>
      <c r="F24" s="126"/>
      <c r="G24" s="126"/>
    </row>
    <row r="25" spans="1:7" x14ac:dyDescent="0.3">
      <c r="E25" s="126"/>
      <c r="F25" s="126"/>
      <c r="G25" s="126"/>
    </row>
    <row r="26" spans="1:7" x14ac:dyDescent="0.3">
      <c r="E26" s="126"/>
      <c r="F26" s="126"/>
      <c r="G26" s="126"/>
    </row>
    <row r="27" spans="1:7" x14ac:dyDescent="0.3">
      <c r="E27" s="126"/>
      <c r="F27" s="126"/>
      <c r="G27" s="126"/>
    </row>
    <row r="28" spans="1:7" x14ac:dyDescent="0.3">
      <c r="E28" s="126"/>
      <c r="F28" s="126"/>
      <c r="G28" s="126"/>
    </row>
    <row r="29" spans="1:7" x14ac:dyDescent="0.3">
      <c r="E29" s="126"/>
      <c r="F29" s="126"/>
      <c r="G29" s="126"/>
    </row>
    <row r="30" spans="1:7" x14ac:dyDescent="0.3">
      <c r="E30" s="126"/>
      <c r="F30" s="126"/>
      <c r="G30" s="126"/>
    </row>
    <row r="31" spans="1:7" x14ac:dyDescent="0.3">
      <c r="E31" s="126"/>
      <c r="F31" s="126"/>
      <c r="G31" s="126"/>
    </row>
    <row r="32" spans="1:7" x14ac:dyDescent="0.3">
      <c r="E32" s="126"/>
      <c r="F32" s="126"/>
      <c r="G32" s="126"/>
    </row>
    <row r="33" spans="5:7" x14ac:dyDescent="0.3">
      <c r="E33" s="126"/>
      <c r="F33" s="126"/>
      <c r="G33" s="126"/>
    </row>
    <row r="34" spans="5:7" x14ac:dyDescent="0.3">
      <c r="E34" s="126"/>
      <c r="F34" s="126"/>
      <c r="G34" s="126"/>
    </row>
    <row r="35" spans="5:7" x14ac:dyDescent="0.3">
      <c r="E35" s="126"/>
      <c r="F35" s="126"/>
      <c r="G35" s="126"/>
    </row>
    <row r="36" spans="5:7" x14ac:dyDescent="0.3">
      <c r="E36" s="126"/>
      <c r="F36" s="126"/>
      <c r="G36" s="126"/>
    </row>
    <row r="37" spans="5:7" x14ac:dyDescent="0.3">
      <c r="E37" s="126"/>
      <c r="F37" s="126"/>
      <c r="G37" s="126"/>
    </row>
    <row r="38" spans="5:7" x14ac:dyDescent="0.3">
      <c r="E38" s="126"/>
      <c r="F38" s="126"/>
      <c r="G38" s="126"/>
    </row>
    <row r="39" spans="5:7" x14ac:dyDescent="0.3">
      <c r="E39" s="126"/>
      <c r="F39" s="126"/>
      <c r="G39" s="126"/>
    </row>
    <row r="40" spans="5:7" x14ac:dyDescent="0.3">
      <c r="E40" s="126"/>
      <c r="F40" s="126"/>
      <c r="G40" s="126"/>
    </row>
    <row r="41" spans="5:7" x14ac:dyDescent="0.3">
      <c r="E41" s="126"/>
      <c r="F41" s="126"/>
      <c r="G41" s="126"/>
    </row>
    <row r="42" spans="5:7" x14ac:dyDescent="0.3">
      <c r="E42" s="126"/>
      <c r="F42" s="126"/>
      <c r="G42" s="126"/>
    </row>
    <row r="43" spans="5:7" x14ac:dyDescent="0.3">
      <c r="E43" s="126"/>
      <c r="F43" s="126"/>
      <c r="G43" s="126"/>
    </row>
    <row r="44" spans="5:7" x14ac:dyDescent="0.3">
      <c r="E44" s="126"/>
      <c r="F44" s="126"/>
      <c r="G44" s="126"/>
    </row>
    <row r="45" spans="5:7" x14ac:dyDescent="0.3">
      <c r="E45" s="126"/>
      <c r="F45" s="126"/>
      <c r="G45" s="126"/>
    </row>
    <row r="46" spans="5:7" x14ac:dyDescent="0.3">
      <c r="E46" s="126"/>
      <c r="F46" s="126"/>
      <c r="G46" s="126"/>
    </row>
    <row r="47" spans="5:7" x14ac:dyDescent="0.3">
      <c r="E47" s="126"/>
      <c r="F47" s="126"/>
      <c r="G47" s="126"/>
    </row>
    <row r="48" spans="5:7" x14ac:dyDescent="0.3">
      <c r="E48" s="126"/>
      <c r="F48" s="126"/>
      <c r="G48" s="126"/>
    </row>
    <row r="49" spans="5:7" x14ac:dyDescent="0.3">
      <c r="E49" s="126"/>
      <c r="F49" s="126"/>
      <c r="G49" s="126"/>
    </row>
    <row r="50" spans="5:7" x14ac:dyDescent="0.3">
      <c r="E50" s="126"/>
      <c r="F50" s="126"/>
      <c r="G50" s="126"/>
    </row>
    <row r="51" spans="5:7" x14ac:dyDescent="0.3">
      <c r="E51" s="126"/>
      <c r="F51" s="126"/>
      <c r="G51" s="126"/>
    </row>
    <row r="52" spans="5:7" x14ac:dyDescent="0.3">
      <c r="E52" s="126"/>
      <c r="F52" s="126"/>
      <c r="G52" s="126"/>
    </row>
    <row r="53" spans="5:7" x14ac:dyDescent="0.3">
      <c r="E53" s="126"/>
      <c r="F53" s="126"/>
      <c r="G53" s="126"/>
    </row>
    <row r="54" spans="5:7" x14ac:dyDescent="0.3">
      <c r="E54" s="126"/>
      <c r="F54" s="126"/>
      <c r="G54" s="126"/>
    </row>
    <row r="55" spans="5:7" x14ac:dyDescent="0.3">
      <c r="E55" s="126"/>
      <c r="F55" s="126"/>
      <c r="G55" s="126"/>
    </row>
    <row r="56" spans="5:7" x14ac:dyDescent="0.3">
      <c r="E56" s="126"/>
      <c r="F56" s="126"/>
      <c r="G56" s="126"/>
    </row>
    <row r="57" spans="5:7" x14ac:dyDescent="0.3">
      <c r="E57" s="126"/>
      <c r="F57" s="126"/>
      <c r="G57" s="126"/>
    </row>
    <row r="58" spans="5:7" x14ac:dyDescent="0.3">
      <c r="E58" s="126"/>
      <c r="F58" s="126"/>
      <c r="G58" s="126"/>
    </row>
    <row r="59" spans="5:7" x14ac:dyDescent="0.3">
      <c r="E59" s="126"/>
      <c r="F59" s="126"/>
      <c r="G59" s="126"/>
    </row>
    <row r="60" spans="5:7" x14ac:dyDescent="0.3">
      <c r="E60" s="126"/>
      <c r="F60" s="126"/>
      <c r="G60" s="126"/>
    </row>
    <row r="61" spans="5:7" x14ac:dyDescent="0.3">
      <c r="E61" s="126"/>
      <c r="F61" s="126"/>
      <c r="G61" s="126"/>
    </row>
    <row r="62" spans="5:7" x14ac:dyDescent="0.3">
      <c r="E62" s="126"/>
      <c r="F62" s="126"/>
      <c r="G62" s="126"/>
    </row>
    <row r="63" spans="5:7" x14ac:dyDescent="0.3">
      <c r="E63" s="126"/>
      <c r="F63" s="126"/>
      <c r="G63" s="126"/>
    </row>
    <row r="64" spans="5:7" x14ac:dyDescent="0.3">
      <c r="E64" s="126"/>
      <c r="F64" s="126"/>
      <c r="G64" s="126"/>
    </row>
    <row r="65" spans="5:7" x14ac:dyDescent="0.3">
      <c r="E65" s="126"/>
      <c r="F65" s="126"/>
      <c r="G65" s="126"/>
    </row>
    <row r="66" spans="5:7" x14ac:dyDescent="0.3">
      <c r="E66" s="126"/>
      <c r="F66" s="126"/>
      <c r="G66" s="126"/>
    </row>
    <row r="67" spans="5:7" x14ac:dyDescent="0.3">
      <c r="E67" s="126"/>
      <c r="F67" s="126"/>
      <c r="G67" s="126"/>
    </row>
    <row r="68" spans="5:7" x14ac:dyDescent="0.3">
      <c r="E68" s="126"/>
      <c r="F68" s="126"/>
      <c r="G68" s="126"/>
    </row>
    <row r="69" spans="5:7" x14ac:dyDescent="0.3">
      <c r="E69" s="126"/>
      <c r="F69" s="126"/>
      <c r="G69" s="126"/>
    </row>
    <row r="70" spans="5:7" x14ac:dyDescent="0.3">
      <c r="E70" s="126"/>
      <c r="F70" s="126"/>
      <c r="G70" s="126"/>
    </row>
    <row r="71" spans="5:7" x14ac:dyDescent="0.3">
      <c r="E71" s="126"/>
      <c r="F71" s="126"/>
      <c r="G71" s="126"/>
    </row>
    <row r="72" spans="5:7" x14ac:dyDescent="0.3">
      <c r="E72" s="126"/>
      <c r="F72" s="126"/>
      <c r="G72" s="126"/>
    </row>
    <row r="73" spans="5:7" x14ac:dyDescent="0.3">
      <c r="E73" s="126"/>
      <c r="F73" s="126"/>
      <c r="G73" s="126"/>
    </row>
    <row r="74" spans="5:7" x14ac:dyDescent="0.3">
      <c r="E74" s="126"/>
      <c r="F74" s="126"/>
      <c r="G74" s="126"/>
    </row>
    <row r="75" spans="5:7" x14ac:dyDescent="0.3">
      <c r="E75" s="126"/>
      <c r="F75" s="126"/>
      <c r="G75" s="126"/>
    </row>
    <row r="76" spans="5:7" x14ac:dyDescent="0.3">
      <c r="E76" s="126"/>
      <c r="F76" s="126"/>
      <c r="G76" s="126"/>
    </row>
    <row r="77" spans="5:7" x14ac:dyDescent="0.3">
      <c r="E77" s="126"/>
      <c r="F77" s="126"/>
      <c r="G77" s="126"/>
    </row>
    <row r="78" spans="5:7" x14ac:dyDescent="0.3">
      <c r="E78" s="126"/>
      <c r="F78" s="126"/>
      <c r="G78" s="126"/>
    </row>
    <row r="79" spans="5:7" x14ac:dyDescent="0.3">
      <c r="E79" s="126"/>
      <c r="F79" s="126"/>
      <c r="G79" s="126"/>
    </row>
    <row r="80" spans="5:7" x14ac:dyDescent="0.3">
      <c r="E80" s="126"/>
      <c r="F80" s="126"/>
      <c r="G80" s="126"/>
    </row>
    <row r="81" spans="5:7" x14ac:dyDescent="0.3">
      <c r="E81" s="126"/>
      <c r="F81" s="126"/>
      <c r="G81" s="126"/>
    </row>
    <row r="82" spans="5:7" x14ac:dyDescent="0.3">
      <c r="E82" s="126"/>
      <c r="F82" s="126"/>
      <c r="G82" s="126"/>
    </row>
    <row r="83" spans="5:7" x14ac:dyDescent="0.3">
      <c r="E83" s="126"/>
      <c r="F83" s="126"/>
      <c r="G83" s="126"/>
    </row>
    <row r="84" spans="5:7" x14ac:dyDescent="0.3">
      <c r="E84" s="126"/>
      <c r="F84" s="126"/>
      <c r="G84" s="126"/>
    </row>
    <row r="85" spans="5:7" x14ac:dyDescent="0.3">
      <c r="E85" s="126"/>
      <c r="F85" s="126"/>
      <c r="G85" s="126"/>
    </row>
    <row r="86" spans="5:7" x14ac:dyDescent="0.3">
      <c r="E86" s="126"/>
      <c r="F86" s="126"/>
      <c r="G86" s="126"/>
    </row>
    <row r="87" spans="5:7" x14ac:dyDescent="0.3">
      <c r="E87" s="126"/>
      <c r="F87" s="126"/>
      <c r="G87" s="126"/>
    </row>
    <row r="88" spans="5:7" x14ac:dyDescent="0.3">
      <c r="E88" s="126"/>
      <c r="F88" s="126"/>
      <c r="G88" s="126"/>
    </row>
    <row r="89" spans="5:7" x14ac:dyDescent="0.3">
      <c r="E89" s="126"/>
      <c r="F89" s="126"/>
      <c r="G89" s="126"/>
    </row>
    <row r="90" spans="5:7" x14ac:dyDescent="0.3">
      <c r="E90" s="126"/>
      <c r="F90" s="126"/>
      <c r="G90" s="126"/>
    </row>
    <row r="91" spans="5:7" x14ac:dyDescent="0.3">
      <c r="E91" s="126"/>
      <c r="F91" s="126"/>
      <c r="G91" s="126"/>
    </row>
    <row r="92" spans="5:7" x14ac:dyDescent="0.3">
      <c r="E92" s="126"/>
      <c r="F92" s="126"/>
      <c r="G92" s="126"/>
    </row>
    <row r="93" spans="5:7" x14ac:dyDescent="0.3">
      <c r="E93" s="126"/>
      <c r="F93" s="126"/>
      <c r="G93" s="126"/>
    </row>
    <row r="94" spans="5:7" x14ac:dyDescent="0.3">
      <c r="E94" s="126"/>
      <c r="F94" s="126"/>
      <c r="G94" s="126"/>
    </row>
    <row r="95" spans="5:7" x14ac:dyDescent="0.3">
      <c r="E95" s="126"/>
      <c r="F95" s="126"/>
      <c r="G95" s="126"/>
    </row>
    <row r="96" spans="5:7" x14ac:dyDescent="0.3">
      <c r="E96" s="126"/>
      <c r="F96" s="126"/>
      <c r="G96" s="126"/>
    </row>
    <row r="97" spans="5:7" x14ac:dyDescent="0.3">
      <c r="E97" s="126"/>
      <c r="F97" s="126"/>
      <c r="G97" s="126"/>
    </row>
    <row r="98" spans="5:7" x14ac:dyDescent="0.3">
      <c r="E98" s="126"/>
      <c r="F98" s="126"/>
      <c r="G98" s="126"/>
    </row>
    <row r="99" spans="5:7" x14ac:dyDescent="0.3">
      <c r="E99" s="126"/>
      <c r="F99" s="126"/>
      <c r="G99" s="126"/>
    </row>
    <row r="100" spans="5:7" x14ac:dyDescent="0.3">
      <c r="E100" s="126"/>
      <c r="F100" s="126"/>
      <c r="G100" s="126"/>
    </row>
    <row r="101" spans="5:7" x14ac:dyDescent="0.3">
      <c r="E101" s="126"/>
      <c r="F101" s="126"/>
      <c r="G101" s="126"/>
    </row>
    <row r="102" spans="5:7" x14ac:dyDescent="0.3">
      <c r="E102" s="126"/>
      <c r="F102" s="126"/>
      <c r="G102" s="126"/>
    </row>
    <row r="103" spans="5:7" x14ac:dyDescent="0.3">
      <c r="E103" s="126"/>
      <c r="F103" s="126"/>
      <c r="G103" s="126"/>
    </row>
    <row r="104" spans="5:7" x14ac:dyDescent="0.3">
      <c r="E104" s="126"/>
      <c r="F104" s="126"/>
      <c r="G104" s="126"/>
    </row>
    <row r="105" spans="5:7" x14ac:dyDescent="0.3">
      <c r="E105" s="126"/>
      <c r="F105" s="126"/>
      <c r="G105" s="126"/>
    </row>
    <row r="106" spans="5:7" x14ac:dyDescent="0.3">
      <c r="E106" s="126"/>
      <c r="F106" s="126"/>
      <c r="G106" s="126"/>
    </row>
    <row r="107" spans="5:7" x14ac:dyDescent="0.3">
      <c r="E107" s="126"/>
      <c r="F107" s="126"/>
      <c r="G107" s="126"/>
    </row>
    <row r="108" spans="5:7" x14ac:dyDescent="0.3">
      <c r="E108" s="126"/>
      <c r="F108" s="126"/>
      <c r="G108" s="126"/>
    </row>
    <row r="109" spans="5:7" x14ac:dyDescent="0.3">
      <c r="E109" s="126"/>
      <c r="F109" s="126"/>
      <c r="G109" s="126"/>
    </row>
    <row r="110" spans="5:7" x14ac:dyDescent="0.3">
      <c r="E110" s="126"/>
      <c r="F110" s="126"/>
      <c r="G110" s="126"/>
    </row>
    <row r="111" spans="5:7" x14ac:dyDescent="0.3">
      <c r="E111" s="126"/>
      <c r="F111" s="126"/>
      <c r="G111" s="126"/>
    </row>
    <row r="112" spans="5:7" x14ac:dyDescent="0.3">
      <c r="E112" s="126"/>
      <c r="F112" s="126"/>
      <c r="G112" s="126"/>
    </row>
    <row r="113" spans="5:7" x14ac:dyDescent="0.3">
      <c r="E113" s="126"/>
      <c r="F113" s="126"/>
      <c r="G113" s="126"/>
    </row>
    <row r="114" spans="5:7" x14ac:dyDescent="0.3">
      <c r="E114" s="126"/>
      <c r="F114" s="126"/>
      <c r="G114" s="126"/>
    </row>
    <row r="115" spans="5:7" x14ac:dyDescent="0.3">
      <c r="E115" s="126"/>
      <c r="F115" s="126"/>
      <c r="G115" s="126"/>
    </row>
    <row r="116" spans="5:7" x14ac:dyDescent="0.3">
      <c r="E116" s="126"/>
      <c r="F116" s="126"/>
      <c r="G116" s="126"/>
    </row>
    <row r="117" spans="5:7" x14ac:dyDescent="0.3">
      <c r="E117" s="126"/>
      <c r="F117" s="126"/>
      <c r="G117" s="126"/>
    </row>
    <row r="118" spans="5:7" x14ac:dyDescent="0.3">
      <c r="E118" s="126"/>
      <c r="F118" s="126"/>
      <c r="G118" s="126"/>
    </row>
    <row r="119" spans="5:7" x14ac:dyDescent="0.3">
      <c r="E119" s="126"/>
      <c r="F119" s="126"/>
      <c r="G119" s="126"/>
    </row>
    <row r="120" spans="5:7" x14ac:dyDescent="0.3">
      <c r="E120" s="126"/>
      <c r="F120" s="126"/>
      <c r="G120" s="126"/>
    </row>
    <row r="121" spans="5:7" x14ac:dyDescent="0.3">
      <c r="E121" s="126"/>
      <c r="F121" s="126"/>
      <c r="G121" s="126"/>
    </row>
    <row r="122" spans="5:7" x14ac:dyDescent="0.3">
      <c r="E122" s="126"/>
      <c r="F122" s="126"/>
      <c r="G122" s="126"/>
    </row>
    <row r="123" spans="5:7" x14ac:dyDescent="0.3">
      <c r="E123" s="126"/>
      <c r="F123" s="126"/>
      <c r="G123" s="126"/>
    </row>
    <row r="124" spans="5:7" x14ac:dyDescent="0.3">
      <c r="E124" s="126"/>
      <c r="F124" s="126"/>
      <c r="G124" s="126"/>
    </row>
    <row r="125" spans="5:7" x14ac:dyDescent="0.3">
      <c r="E125" s="126"/>
      <c r="F125" s="126"/>
      <c r="G125" s="126"/>
    </row>
    <row r="126" spans="5:7" x14ac:dyDescent="0.3">
      <c r="E126" s="126"/>
      <c r="F126" s="126"/>
      <c r="G126" s="126"/>
    </row>
    <row r="127" spans="5:7" x14ac:dyDescent="0.3">
      <c r="E127" s="126"/>
      <c r="F127" s="126"/>
      <c r="G127" s="126"/>
    </row>
    <row r="128" spans="5:7" x14ac:dyDescent="0.3">
      <c r="E128" s="126"/>
      <c r="F128" s="126"/>
      <c r="G128" s="126"/>
    </row>
    <row r="129" spans="5:7" x14ac:dyDescent="0.3">
      <c r="E129" s="126"/>
      <c r="F129" s="126"/>
      <c r="G129" s="126"/>
    </row>
    <row r="130" spans="5:7" x14ac:dyDescent="0.3">
      <c r="E130" s="126"/>
      <c r="F130" s="126"/>
      <c r="G130" s="126"/>
    </row>
    <row r="131" spans="5:7" x14ac:dyDescent="0.3">
      <c r="E131" s="126"/>
      <c r="F131" s="126"/>
      <c r="G131" s="126"/>
    </row>
    <row r="132" spans="5:7" x14ac:dyDescent="0.3">
      <c r="E132" s="126"/>
      <c r="F132" s="126"/>
      <c r="G132" s="126"/>
    </row>
    <row r="133" spans="5:7" x14ac:dyDescent="0.3">
      <c r="E133" s="126"/>
      <c r="F133" s="126"/>
      <c r="G133" s="126"/>
    </row>
    <row r="134" spans="5:7" x14ac:dyDescent="0.3">
      <c r="E134" s="126"/>
      <c r="F134" s="126"/>
      <c r="G134" s="126"/>
    </row>
    <row r="135" spans="5:7" x14ac:dyDescent="0.3">
      <c r="E135" s="126"/>
      <c r="F135" s="126"/>
      <c r="G135" s="126"/>
    </row>
    <row r="136" spans="5:7" x14ac:dyDescent="0.3">
      <c r="E136" s="126"/>
      <c r="F136" s="126"/>
      <c r="G136" s="126"/>
    </row>
    <row r="137" spans="5:7" x14ac:dyDescent="0.3">
      <c r="E137" s="126"/>
      <c r="F137" s="126"/>
      <c r="G137" s="126"/>
    </row>
    <row r="138" spans="5:7" x14ac:dyDescent="0.3">
      <c r="E138" s="126"/>
      <c r="F138" s="126"/>
      <c r="G138" s="126"/>
    </row>
    <row r="139" spans="5:7" x14ac:dyDescent="0.3">
      <c r="E139" s="126"/>
      <c r="F139" s="126"/>
      <c r="G139" s="126"/>
    </row>
    <row r="140" spans="5:7" x14ac:dyDescent="0.3">
      <c r="E140" s="126"/>
      <c r="F140" s="126"/>
      <c r="G140" s="126"/>
    </row>
    <row r="141" spans="5:7" x14ac:dyDescent="0.3">
      <c r="E141" s="126"/>
      <c r="F141" s="126"/>
      <c r="G141" s="126"/>
    </row>
    <row r="142" spans="5:7" x14ac:dyDescent="0.3">
      <c r="E142" s="126"/>
      <c r="F142" s="126"/>
      <c r="G142" s="126"/>
    </row>
    <row r="143" spans="5:7" x14ac:dyDescent="0.3">
      <c r="E143" s="126"/>
      <c r="F143" s="126"/>
      <c r="G143" s="126"/>
    </row>
    <row r="144" spans="5:7" x14ac:dyDescent="0.3">
      <c r="E144" s="126"/>
      <c r="F144" s="126"/>
      <c r="G144" s="126"/>
    </row>
    <row r="145" spans="5:7" x14ac:dyDescent="0.3">
      <c r="E145" s="126"/>
      <c r="F145" s="126"/>
      <c r="G145" s="126"/>
    </row>
    <row r="146" spans="5:7" x14ac:dyDescent="0.3">
      <c r="E146" s="126"/>
      <c r="F146" s="126"/>
      <c r="G146" s="126"/>
    </row>
    <row r="147" spans="5:7" x14ac:dyDescent="0.3">
      <c r="E147" s="126"/>
      <c r="F147" s="126"/>
      <c r="G147" s="126"/>
    </row>
    <row r="148" spans="5:7" x14ac:dyDescent="0.3">
      <c r="E148" s="126"/>
      <c r="F148" s="126"/>
      <c r="G148" s="126"/>
    </row>
    <row r="149" spans="5:7" x14ac:dyDescent="0.3">
      <c r="E149" s="126"/>
      <c r="F149" s="126"/>
      <c r="G149" s="126"/>
    </row>
    <row r="150" spans="5:7" x14ac:dyDescent="0.3">
      <c r="E150" s="126"/>
      <c r="F150" s="126"/>
      <c r="G150" s="126"/>
    </row>
    <row r="151" spans="5:7" x14ac:dyDescent="0.3">
      <c r="E151" s="126"/>
      <c r="F151" s="126"/>
      <c r="G151" s="126"/>
    </row>
    <row r="152" spans="5:7" x14ac:dyDescent="0.3">
      <c r="E152" s="126"/>
      <c r="F152" s="126"/>
      <c r="G152" s="126"/>
    </row>
    <row r="153" spans="5:7" x14ac:dyDescent="0.3">
      <c r="E153" s="126"/>
      <c r="F153" s="126"/>
      <c r="G153" s="126"/>
    </row>
    <row r="154" spans="5:7" x14ac:dyDescent="0.3">
      <c r="E154" s="126"/>
      <c r="F154" s="126"/>
      <c r="G154" s="126"/>
    </row>
    <row r="155" spans="5:7" x14ac:dyDescent="0.3">
      <c r="E155" s="126"/>
      <c r="F155" s="126"/>
      <c r="G155" s="126"/>
    </row>
    <row r="156" spans="5:7" x14ac:dyDescent="0.3">
      <c r="E156" s="126"/>
      <c r="F156" s="126"/>
      <c r="G156" s="126"/>
    </row>
    <row r="157" spans="5:7" x14ac:dyDescent="0.3">
      <c r="E157" s="126"/>
      <c r="F157" s="126"/>
      <c r="G157" s="126"/>
    </row>
    <row r="158" spans="5:7" x14ac:dyDescent="0.3">
      <c r="E158" s="126"/>
      <c r="F158" s="126"/>
      <c r="G158" s="126"/>
    </row>
    <row r="159" spans="5:7" x14ac:dyDescent="0.3">
      <c r="E159" s="126"/>
      <c r="F159" s="126"/>
      <c r="G159" s="126"/>
    </row>
    <row r="160" spans="5:7" x14ac:dyDescent="0.3">
      <c r="E160" s="126"/>
      <c r="F160" s="126"/>
      <c r="G160" s="126"/>
    </row>
    <row r="161" spans="5:7" x14ac:dyDescent="0.3">
      <c r="E161" s="126"/>
      <c r="F161" s="126"/>
      <c r="G161" s="126"/>
    </row>
    <row r="162" spans="5:7" x14ac:dyDescent="0.3">
      <c r="E162" s="126"/>
      <c r="F162" s="126"/>
      <c r="G162" s="126"/>
    </row>
    <row r="163" spans="5:7" x14ac:dyDescent="0.3">
      <c r="E163" s="126"/>
      <c r="F163" s="126"/>
      <c r="G163" s="126"/>
    </row>
    <row r="164" spans="5:7" x14ac:dyDescent="0.3">
      <c r="E164" s="126"/>
      <c r="F164" s="126"/>
      <c r="G164" s="126"/>
    </row>
    <row r="165" spans="5:7" x14ac:dyDescent="0.3">
      <c r="E165" s="126"/>
      <c r="F165" s="126"/>
      <c r="G165" s="126"/>
    </row>
    <row r="166" spans="5:7" x14ac:dyDescent="0.3">
      <c r="E166" s="126"/>
      <c r="F166" s="126"/>
      <c r="G166" s="126"/>
    </row>
    <row r="167" spans="5:7" x14ac:dyDescent="0.3">
      <c r="E167" s="126"/>
      <c r="F167" s="126"/>
      <c r="G167" s="126"/>
    </row>
    <row r="168" spans="5:7" x14ac:dyDescent="0.3">
      <c r="E168" s="126"/>
      <c r="F168" s="126"/>
      <c r="G168" s="126"/>
    </row>
    <row r="169" spans="5:7" x14ac:dyDescent="0.3">
      <c r="E169" s="126"/>
      <c r="F169" s="126"/>
      <c r="G169" s="126"/>
    </row>
    <row r="170" spans="5:7" x14ac:dyDescent="0.3">
      <c r="E170" s="126"/>
      <c r="F170" s="126"/>
      <c r="G170" s="126"/>
    </row>
    <row r="171" spans="5:7" x14ac:dyDescent="0.3">
      <c r="E171" s="126"/>
      <c r="F171" s="126"/>
      <c r="G171" s="126"/>
    </row>
    <row r="172" spans="5:7" x14ac:dyDescent="0.3">
      <c r="E172" s="126"/>
      <c r="F172" s="126"/>
      <c r="G172" s="126"/>
    </row>
    <row r="173" spans="5:7" x14ac:dyDescent="0.3">
      <c r="E173" s="126"/>
      <c r="F173" s="126"/>
      <c r="G173" s="126"/>
    </row>
    <row r="174" spans="5:7" x14ac:dyDescent="0.3">
      <c r="E174" s="126"/>
      <c r="F174" s="126"/>
      <c r="G174" s="126"/>
    </row>
    <row r="175" spans="5:7" x14ac:dyDescent="0.3">
      <c r="E175" s="126"/>
      <c r="F175" s="126"/>
      <c r="G175" s="126"/>
    </row>
    <row r="176" spans="5:7" x14ac:dyDescent="0.3">
      <c r="E176" s="126"/>
      <c r="F176" s="126"/>
      <c r="G176" s="126"/>
    </row>
    <row r="177" spans="5:7" x14ac:dyDescent="0.3">
      <c r="E177" s="126"/>
      <c r="F177" s="126"/>
      <c r="G177" s="126"/>
    </row>
    <row r="178" spans="5:7" x14ac:dyDescent="0.3">
      <c r="E178" s="126"/>
      <c r="F178" s="126"/>
      <c r="G178" s="126"/>
    </row>
    <row r="179" spans="5:7" x14ac:dyDescent="0.3">
      <c r="E179" s="126"/>
      <c r="F179" s="126"/>
      <c r="G179" s="126"/>
    </row>
    <row r="180" spans="5:7" x14ac:dyDescent="0.3">
      <c r="E180" s="126"/>
      <c r="F180" s="126"/>
      <c r="G180" s="126"/>
    </row>
    <row r="181" spans="5:7" x14ac:dyDescent="0.3">
      <c r="E181" s="126"/>
      <c r="F181" s="126"/>
      <c r="G181" s="126"/>
    </row>
    <row r="182" spans="5:7" x14ac:dyDescent="0.3">
      <c r="E182" s="126"/>
      <c r="F182" s="126"/>
      <c r="G182" s="126"/>
    </row>
    <row r="183" spans="5:7" x14ac:dyDescent="0.3">
      <c r="E183" s="126"/>
      <c r="F183" s="126"/>
      <c r="G183" s="126"/>
    </row>
    <row r="184" spans="5:7" x14ac:dyDescent="0.3">
      <c r="E184" s="126"/>
      <c r="F184" s="126"/>
      <c r="G184" s="126"/>
    </row>
    <row r="185" spans="5:7" x14ac:dyDescent="0.3">
      <c r="E185" s="126"/>
      <c r="F185" s="126"/>
      <c r="G185" s="126"/>
    </row>
    <row r="186" spans="5:7" x14ac:dyDescent="0.3">
      <c r="E186" s="126"/>
      <c r="F186" s="126"/>
      <c r="G186" s="126"/>
    </row>
    <row r="187" spans="5:7" x14ac:dyDescent="0.3">
      <c r="E187" s="126"/>
      <c r="F187" s="126"/>
      <c r="G187" s="126"/>
    </row>
    <row r="188" spans="5:7" x14ac:dyDescent="0.3">
      <c r="E188" s="126"/>
      <c r="F188" s="126"/>
      <c r="G188" s="126"/>
    </row>
    <row r="189" spans="5:7" x14ac:dyDescent="0.3">
      <c r="E189" s="126"/>
      <c r="F189" s="126"/>
      <c r="G189" s="126"/>
    </row>
    <row r="190" spans="5:7" x14ac:dyDescent="0.3">
      <c r="E190" s="126"/>
      <c r="F190" s="126"/>
      <c r="G190" s="126"/>
    </row>
    <row r="191" spans="5:7" x14ac:dyDescent="0.3">
      <c r="E191" s="126"/>
      <c r="F191" s="126"/>
      <c r="G191" s="126"/>
    </row>
    <row r="192" spans="5:7" x14ac:dyDescent="0.3">
      <c r="E192" s="126"/>
      <c r="F192" s="126"/>
      <c r="G192" s="126"/>
    </row>
    <row r="193" spans="5:7" x14ac:dyDescent="0.3">
      <c r="E193" s="126"/>
      <c r="F193" s="126"/>
      <c r="G193" s="126"/>
    </row>
    <row r="194" spans="5:7" x14ac:dyDescent="0.3">
      <c r="E194" s="126"/>
      <c r="F194" s="126"/>
      <c r="G194" s="126"/>
    </row>
    <row r="195" spans="5:7" x14ac:dyDescent="0.3">
      <c r="E195" s="126"/>
      <c r="F195" s="126"/>
      <c r="G195" s="126"/>
    </row>
    <row r="196" spans="5:7" x14ac:dyDescent="0.3">
      <c r="E196" s="126"/>
      <c r="F196" s="126"/>
      <c r="G196" s="126"/>
    </row>
    <row r="197" spans="5:7" x14ac:dyDescent="0.3">
      <c r="E197" s="126"/>
      <c r="F197" s="126"/>
      <c r="G197" s="126"/>
    </row>
    <row r="198" spans="5:7" x14ac:dyDescent="0.3">
      <c r="E198" s="126"/>
      <c r="F198" s="126"/>
      <c r="G198" s="126"/>
    </row>
    <row r="199" spans="5:7" x14ac:dyDescent="0.3">
      <c r="E199" s="126"/>
      <c r="F199" s="126"/>
      <c r="G199" s="126"/>
    </row>
    <row r="200" spans="5:7" x14ac:dyDescent="0.3">
      <c r="E200" s="126"/>
      <c r="F200" s="126"/>
      <c r="G200" s="126"/>
    </row>
    <row r="201" spans="5:7" x14ac:dyDescent="0.3">
      <c r="E201" s="126"/>
      <c r="F201" s="126"/>
      <c r="G201" s="126"/>
    </row>
    <row r="202" spans="5:7" x14ac:dyDescent="0.3">
      <c r="E202" s="126"/>
      <c r="F202" s="126"/>
      <c r="G202" s="126"/>
    </row>
    <row r="203" spans="5:7" x14ac:dyDescent="0.3">
      <c r="E203" s="126"/>
      <c r="F203" s="126"/>
      <c r="G203" s="126"/>
    </row>
    <row r="204" spans="5:7" x14ac:dyDescent="0.3">
      <c r="E204" s="126"/>
      <c r="F204" s="126"/>
      <c r="G204" s="126"/>
    </row>
    <row r="205" spans="5:7" x14ac:dyDescent="0.3">
      <c r="E205" s="126"/>
      <c r="F205" s="126"/>
      <c r="G205" s="126"/>
    </row>
    <row r="206" spans="5:7" x14ac:dyDescent="0.3">
      <c r="E206" s="126"/>
      <c r="F206" s="126"/>
      <c r="G206" s="126"/>
    </row>
    <row r="207" spans="5:7" x14ac:dyDescent="0.3">
      <c r="E207" s="126"/>
      <c r="F207" s="126"/>
      <c r="G207" s="126"/>
    </row>
    <row r="208" spans="5:7" x14ac:dyDescent="0.3">
      <c r="E208" s="126"/>
      <c r="F208" s="126"/>
      <c r="G208" s="126"/>
    </row>
    <row r="209" spans="5:7" x14ac:dyDescent="0.3">
      <c r="E209" s="126"/>
      <c r="F209" s="126"/>
      <c r="G209" s="126"/>
    </row>
    <row r="210" spans="5:7" x14ac:dyDescent="0.3">
      <c r="E210" s="126"/>
      <c r="F210" s="126"/>
      <c r="G210" s="126"/>
    </row>
    <row r="211" spans="5:7" x14ac:dyDescent="0.3">
      <c r="E211" s="126"/>
      <c r="F211" s="126"/>
      <c r="G211" s="126"/>
    </row>
    <row r="212" spans="5:7" x14ac:dyDescent="0.3">
      <c r="E212" s="126"/>
      <c r="F212" s="126"/>
      <c r="G212" s="126"/>
    </row>
    <row r="213" spans="5:7" x14ac:dyDescent="0.3">
      <c r="E213" s="126"/>
      <c r="F213" s="126"/>
      <c r="G213" s="126"/>
    </row>
    <row r="214" spans="5:7" x14ac:dyDescent="0.3">
      <c r="E214" s="126"/>
      <c r="F214" s="126"/>
      <c r="G214" s="126"/>
    </row>
    <row r="215" spans="5:7" x14ac:dyDescent="0.3">
      <c r="E215" s="126"/>
      <c r="F215" s="126"/>
      <c r="G215" s="126"/>
    </row>
    <row r="216" spans="5:7" x14ac:dyDescent="0.3">
      <c r="E216" s="126"/>
      <c r="F216" s="126"/>
      <c r="G216" s="126"/>
    </row>
    <row r="217" spans="5:7" x14ac:dyDescent="0.3">
      <c r="E217" s="126"/>
      <c r="F217" s="126"/>
      <c r="G217" s="126"/>
    </row>
    <row r="218" spans="5:7" x14ac:dyDescent="0.3">
      <c r="E218" s="126"/>
      <c r="F218" s="126"/>
      <c r="G218" s="126"/>
    </row>
    <row r="219" spans="5:7" x14ac:dyDescent="0.3">
      <c r="E219" s="126"/>
      <c r="F219" s="126"/>
      <c r="G219" s="126"/>
    </row>
    <row r="220" spans="5:7" x14ac:dyDescent="0.3">
      <c r="E220" s="126"/>
      <c r="F220" s="126"/>
      <c r="G220" s="126"/>
    </row>
    <row r="221" spans="5:7" x14ac:dyDescent="0.3">
      <c r="E221" s="126"/>
      <c r="F221" s="126"/>
      <c r="G221" s="126"/>
    </row>
    <row r="222" spans="5:7" x14ac:dyDescent="0.3">
      <c r="E222" s="126"/>
      <c r="F222" s="126"/>
      <c r="G222" s="126"/>
    </row>
    <row r="223" spans="5:7" x14ac:dyDescent="0.3">
      <c r="E223" s="126"/>
      <c r="F223" s="126"/>
      <c r="G223" s="126"/>
    </row>
    <row r="224" spans="5:7" x14ac:dyDescent="0.3">
      <c r="E224" s="126"/>
      <c r="F224" s="126"/>
      <c r="G224" s="126"/>
    </row>
    <row r="225" spans="5:7" x14ac:dyDescent="0.3">
      <c r="E225" s="126"/>
      <c r="F225" s="126"/>
      <c r="G225" s="126"/>
    </row>
    <row r="226" spans="5:7" x14ac:dyDescent="0.3">
      <c r="E226" s="126"/>
      <c r="F226" s="126"/>
      <c r="G226" s="126"/>
    </row>
    <row r="227" spans="5:7" x14ac:dyDescent="0.3">
      <c r="E227" s="126"/>
      <c r="F227" s="126"/>
      <c r="G227" s="126"/>
    </row>
    <row r="228" spans="5:7" x14ac:dyDescent="0.3">
      <c r="E228" s="126"/>
      <c r="F228" s="126"/>
      <c r="G228" s="126"/>
    </row>
    <row r="229" spans="5:7" x14ac:dyDescent="0.3">
      <c r="E229" s="126"/>
      <c r="F229" s="126"/>
      <c r="G229" s="126"/>
    </row>
    <row r="230" spans="5:7" x14ac:dyDescent="0.3">
      <c r="E230" s="126"/>
      <c r="F230" s="126"/>
      <c r="G230" s="126"/>
    </row>
    <row r="231" spans="5:7" x14ac:dyDescent="0.3">
      <c r="E231" s="126"/>
      <c r="F231" s="126"/>
      <c r="G231" s="126"/>
    </row>
    <row r="232" spans="5:7" x14ac:dyDescent="0.3">
      <c r="E232" s="126"/>
      <c r="F232" s="126"/>
      <c r="G232" s="126"/>
    </row>
    <row r="233" spans="5:7" x14ac:dyDescent="0.3">
      <c r="E233" s="126"/>
      <c r="F233" s="126"/>
      <c r="G233" s="126"/>
    </row>
    <row r="234" spans="5:7" x14ac:dyDescent="0.3">
      <c r="E234" s="126"/>
      <c r="F234" s="126"/>
      <c r="G234" s="126"/>
    </row>
    <row r="235" spans="5:7" x14ac:dyDescent="0.3">
      <c r="E235" s="126"/>
      <c r="F235" s="126"/>
      <c r="G235" s="126"/>
    </row>
    <row r="236" spans="5:7" x14ac:dyDescent="0.3">
      <c r="E236" s="126"/>
      <c r="F236" s="126"/>
      <c r="G236" s="126"/>
    </row>
    <row r="237" spans="5:7" x14ac:dyDescent="0.3">
      <c r="E237" s="126"/>
      <c r="F237" s="126"/>
      <c r="G237" s="126"/>
    </row>
    <row r="238" spans="5:7" x14ac:dyDescent="0.3">
      <c r="E238" s="126"/>
      <c r="F238" s="126"/>
      <c r="G238" s="126"/>
    </row>
    <row r="239" spans="5:7" x14ac:dyDescent="0.3">
      <c r="E239" s="126"/>
      <c r="F239" s="126"/>
      <c r="G239" s="126"/>
    </row>
    <row r="240" spans="5:7" x14ac:dyDescent="0.3">
      <c r="E240" s="126"/>
      <c r="F240" s="126"/>
      <c r="G240" s="126"/>
    </row>
    <row r="241" spans="5:7" x14ac:dyDescent="0.3">
      <c r="E241" s="126"/>
      <c r="F241" s="126"/>
      <c r="G241" s="126"/>
    </row>
    <row r="242" spans="5:7" x14ac:dyDescent="0.3">
      <c r="E242" s="126"/>
      <c r="F242" s="126"/>
      <c r="G242" s="126"/>
    </row>
    <row r="243" spans="5:7" x14ac:dyDescent="0.3">
      <c r="E243" s="126"/>
      <c r="F243" s="126"/>
      <c r="G243" s="126"/>
    </row>
    <row r="244" spans="5:7" x14ac:dyDescent="0.3">
      <c r="E244" s="126"/>
      <c r="F244" s="126"/>
      <c r="G244" s="126"/>
    </row>
    <row r="245" spans="5:7" x14ac:dyDescent="0.3">
      <c r="E245" s="126"/>
      <c r="F245" s="126"/>
      <c r="G245" s="126"/>
    </row>
    <row r="246" spans="5:7" x14ac:dyDescent="0.3">
      <c r="E246" s="126"/>
      <c r="F246" s="126"/>
      <c r="G246" s="126"/>
    </row>
    <row r="247" spans="5:7" x14ac:dyDescent="0.3">
      <c r="E247" s="126"/>
      <c r="F247" s="126"/>
      <c r="G247" s="126"/>
    </row>
    <row r="248" spans="5:7" x14ac:dyDescent="0.3">
      <c r="E248" s="126"/>
      <c r="F248" s="126"/>
      <c r="G248" s="126"/>
    </row>
    <row r="249" spans="5:7" x14ac:dyDescent="0.3">
      <c r="E249" s="126"/>
      <c r="F249" s="126"/>
      <c r="G249" s="126"/>
    </row>
    <row r="250" spans="5:7" x14ac:dyDescent="0.3">
      <c r="E250" s="126"/>
      <c r="F250" s="126"/>
      <c r="G250" s="126"/>
    </row>
    <row r="251" spans="5:7" x14ac:dyDescent="0.3">
      <c r="E251" s="126"/>
      <c r="F251" s="126"/>
      <c r="G251" s="126"/>
    </row>
    <row r="252" spans="5:7" x14ac:dyDescent="0.3">
      <c r="E252" s="126"/>
      <c r="F252" s="126"/>
      <c r="G252" s="126"/>
    </row>
    <row r="253" spans="5:7" x14ac:dyDescent="0.3">
      <c r="E253" s="126"/>
      <c r="F253" s="126"/>
      <c r="G253" s="126"/>
    </row>
    <row r="254" spans="5:7" x14ac:dyDescent="0.3">
      <c r="E254" s="126"/>
      <c r="F254" s="126"/>
      <c r="G254" s="126"/>
    </row>
    <row r="255" spans="5:7" x14ac:dyDescent="0.3">
      <c r="E255" s="126"/>
      <c r="F255" s="126"/>
      <c r="G255" s="126"/>
    </row>
    <row r="256" spans="5:7" x14ac:dyDescent="0.3">
      <c r="E256" s="126"/>
      <c r="F256" s="126"/>
      <c r="G256" s="126"/>
    </row>
    <row r="257" spans="5:7" x14ac:dyDescent="0.3">
      <c r="E257" s="126"/>
      <c r="F257" s="126"/>
      <c r="G257" s="126"/>
    </row>
    <row r="258" spans="5:7" x14ac:dyDescent="0.3">
      <c r="E258" s="126"/>
      <c r="F258" s="126"/>
      <c r="G258" s="126"/>
    </row>
    <row r="259" spans="5:7" x14ac:dyDescent="0.3">
      <c r="E259" s="126"/>
      <c r="F259" s="126"/>
      <c r="G259" s="126"/>
    </row>
    <row r="260" spans="5:7" x14ac:dyDescent="0.3">
      <c r="E260" s="126"/>
      <c r="F260" s="126"/>
      <c r="G260" s="126"/>
    </row>
    <row r="261" spans="5:7" x14ac:dyDescent="0.3">
      <c r="E261" s="126"/>
      <c r="F261" s="126"/>
      <c r="G261" s="126"/>
    </row>
    <row r="262" spans="5:7" x14ac:dyDescent="0.3">
      <c r="E262" s="126"/>
      <c r="F262" s="126"/>
      <c r="G262" s="126"/>
    </row>
    <row r="263" spans="5:7" x14ac:dyDescent="0.3">
      <c r="E263" s="126"/>
      <c r="F263" s="126"/>
      <c r="G263" s="126"/>
    </row>
    <row r="264" spans="5:7" x14ac:dyDescent="0.3">
      <c r="E264" s="126"/>
      <c r="F264" s="126"/>
      <c r="G264" s="126"/>
    </row>
    <row r="265" spans="5:7" x14ac:dyDescent="0.3">
      <c r="E265" s="126"/>
      <c r="F265" s="126"/>
      <c r="G265" s="126"/>
    </row>
    <row r="266" spans="5:7" x14ac:dyDescent="0.3">
      <c r="E266" s="126"/>
      <c r="F266" s="126"/>
      <c r="G266" s="126"/>
    </row>
    <row r="267" spans="5:7" x14ac:dyDescent="0.3">
      <c r="E267" s="126"/>
      <c r="F267" s="126"/>
      <c r="G267" s="126"/>
    </row>
    <row r="268" spans="5:7" x14ac:dyDescent="0.3">
      <c r="E268" s="126"/>
      <c r="F268" s="126"/>
      <c r="G268" s="126"/>
    </row>
    <row r="269" spans="5:7" x14ac:dyDescent="0.3">
      <c r="E269" s="126"/>
      <c r="F269" s="126"/>
      <c r="G269" s="126"/>
    </row>
    <row r="270" spans="5:7" x14ac:dyDescent="0.3">
      <c r="E270" s="126"/>
      <c r="F270" s="126"/>
      <c r="G270" s="126"/>
    </row>
    <row r="271" spans="5:7" x14ac:dyDescent="0.3">
      <c r="E271" s="126"/>
      <c r="F271" s="126"/>
      <c r="G271" s="126"/>
    </row>
    <row r="272" spans="5:7" x14ac:dyDescent="0.3">
      <c r="E272" s="126"/>
      <c r="F272" s="126"/>
      <c r="G272" s="126"/>
    </row>
    <row r="273" spans="5:7" x14ac:dyDescent="0.3">
      <c r="E273" s="126"/>
      <c r="F273" s="126"/>
      <c r="G273" s="126"/>
    </row>
    <row r="274" spans="5:7" x14ac:dyDescent="0.3">
      <c r="E274" s="126"/>
      <c r="F274" s="126"/>
      <c r="G274" s="126"/>
    </row>
    <row r="275" spans="5:7" x14ac:dyDescent="0.3">
      <c r="E275" s="126"/>
      <c r="F275" s="126"/>
      <c r="G275" s="126"/>
    </row>
    <row r="276" spans="5:7" x14ac:dyDescent="0.3">
      <c r="E276" s="126"/>
      <c r="F276" s="126"/>
      <c r="G276" s="126"/>
    </row>
    <row r="277" spans="5:7" x14ac:dyDescent="0.3">
      <c r="E277" s="126"/>
      <c r="F277" s="126"/>
      <c r="G277" s="126"/>
    </row>
    <row r="278" spans="5:7" x14ac:dyDescent="0.3">
      <c r="E278" s="126"/>
      <c r="F278" s="126"/>
      <c r="G278" s="126"/>
    </row>
    <row r="279" spans="5:7" x14ac:dyDescent="0.3">
      <c r="E279" s="126"/>
      <c r="F279" s="126"/>
      <c r="G279" s="126"/>
    </row>
    <row r="280" spans="5:7" x14ac:dyDescent="0.3">
      <c r="E280" s="126"/>
      <c r="F280" s="126"/>
      <c r="G280" s="126"/>
    </row>
    <row r="281" spans="5:7" x14ac:dyDescent="0.3">
      <c r="E281" s="126"/>
      <c r="F281" s="126"/>
      <c r="G281" s="126"/>
    </row>
    <row r="282" spans="5:7" x14ac:dyDescent="0.3">
      <c r="E282" s="126"/>
      <c r="F282" s="126"/>
      <c r="G282" s="126"/>
    </row>
    <row r="283" spans="5:7" x14ac:dyDescent="0.3">
      <c r="E283" s="126"/>
      <c r="F283" s="126"/>
      <c r="G283" s="126"/>
    </row>
    <row r="284" spans="5:7" x14ac:dyDescent="0.3">
      <c r="E284" s="126"/>
      <c r="F284" s="126"/>
      <c r="G284" s="126"/>
    </row>
    <row r="285" spans="5:7" x14ac:dyDescent="0.3">
      <c r="E285" s="126"/>
      <c r="F285" s="126"/>
      <c r="G285" s="126"/>
    </row>
    <row r="286" spans="5:7" x14ac:dyDescent="0.3">
      <c r="E286" s="126"/>
      <c r="F286" s="126"/>
      <c r="G286" s="126"/>
    </row>
    <row r="287" spans="5:7" x14ac:dyDescent="0.3">
      <c r="E287" s="126"/>
      <c r="F287" s="126"/>
      <c r="G287" s="126"/>
    </row>
    <row r="288" spans="5:7" x14ac:dyDescent="0.3">
      <c r="E288" s="126"/>
      <c r="F288" s="126"/>
      <c r="G288" s="126"/>
    </row>
    <row r="289" spans="5:7" x14ac:dyDescent="0.3">
      <c r="E289" s="126"/>
      <c r="F289" s="126"/>
      <c r="G289" s="126"/>
    </row>
    <row r="290" spans="5:7" x14ac:dyDescent="0.3">
      <c r="E290" s="126"/>
      <c r="F290" s="126"/>
      <c r="G290" s="126"/>
    </row>
    <row r="291" spans="5:7" x14ac:dyDescent="0.3">
      <c r="E291" s="126"/>
      <c r="F291" s="126"/>
      <c r="G291" s="126"/>
    </row>
    <row r="292" spans="5:7" x14ac:dyDescent="0.3">
      <c r="E292" s="126"/>
      <c r="F292" s="126"/>
      <c r="G292" s="126"/>
    </row>
    <row r="293" spans="5:7" x14ac:dyDescent="0.3">
      <c r="E293" s="126"/>
      <c r="F293" s="126"/>
      <c r="G293" s="126"/>
    </row>
    <row r="294" spans="5:7" x14ac:dyDescent="0.3">
      <c r="E294" s="126"/>
      <c r="F294" s="126"/>
      <c r="G294" s="126"/>
    </row>
    <row r="295" spans="5:7" x14ac:dyDescent="0.3">
      <c r="E295" s="126"/>
      <c r="F295" s="126"/>
      <c r="G295" s="126"/>
    </row>
    <row r="296" spans="5:7" x14ac:dyDescent="0.3">
      <c r="E296" s="126"/>
      <c r="F296" s="126"/>
      <c r="G296" s="126"/>
    </row>
    <row r="297" spans="5:7" x14ac:dyDescent="0.3">
      <c r="E297" s="126"/>
      <c r="F297" s="126"/>
      <c r="G297" s="126"/>
    </row>
    <row r="298" spans="5:7" x14ac:dyDescent="0.3">
      <c r="E298" s="126"/>
      <c r="F298" s="126"/>
      <c r="G298" s="126"/>
    </row>
    <row r="299" spans="5:7" x14ac:dyDescent="0.3">
      <c r="E299" s="126"/>
      <c r="F299" s="126"/>
      <c r="G299" s="126"/>
    </row>
    <row r="300" spans="5:7" x14ac:dyDescent="0.3">
      <c r="E300" s="126"/>
      <c r="F300" s="126"/>
      <c r="G300" s="126"/>
    </row>
    <row r="301" spans="5:7" x14ac:dyDescent="0.3">
      <c r="E301" s="126"/>
      <c r="F301" s="126"/>
      <c r="G301" s="126"/>
    </row>
    <row r="302" spans="5:7" x14ac:dyDescent="0.3">
      <c r="E302" s="126"/>
      <c r="F302" s="126"/>
      <c r="G302" s="126"/>
    </row>
    <row r="303" spans="5:7" x14ac:dyDescent="0.3">
      <c r="E303" s="126"/>
      <c r="F303" s="126"/>
      <c r="G303" s="126"/>
    </row>
    <row r="304" spans="5:7" x14ac:dyDescent="0.3">
      <c r="E304" s="126"/>
      <c r="F304" s="126"/>
      <c r="G304" s="126"/>
    </row>
    <row r="305" spans="5:7" x14ac:dyDescent="0.3">
      <c r="E305" s="126"/>
      <c r="F305" s="126"/>
      <c r="G305" s="126"/>
    </row>
    <row r="306" spans="5:7" x14ac:dyDescent="0.3">
      <c r="E306" s="126"/>
      <c r="F306" s="126"/>
      <c r="G306" s="126"/>
    </row>
    <row r="307" spans="5:7" x14ac:dyDescent="0.3">
      <c r="E307" s="126"/>
      <c r="F307" s="126"/>
      <c r="G307" s="126"/>
    </row>
    <row r="308" spans="5:7" x14ac:dyDescent="0.3">
      <c r="E308" s="126"/>
      <c r="F308" s="126"/>
      <c r="G308" s="126"/>
    </row>
    <row r="309" spans="5:7" x14ac:dyDescent="0.3">
      <c r="E309" s="126"/>
      <c r="F309" s="126"/>
      <c r="G309" s="126"/>
    </row>
    <row r="310" spans="5:7" x14ac:dyDescent="0.3">
      <c r="E310" s="126"/>
      <c r="F310" s="126"/>
      <c r="G310" s="126"/>
    </row>
    <row r="311" spans="5:7" x14ac:dyDescent="0.3">
      <c r="E311" s="126"/>
      <c r="F311" s="126"/>
      <c r="G311" s="126"/>
    </row>
    <row r="312" spans="5:7" x14ac:dyDescent="0.3">
      <c r="E312" s="126"/>
      <c r="F312" s="126"/>
      <c r="G312" s="126"/>
    </row>
    <row r="313" spans="5:7" x14ac:dyDescent="0.3">
      <c r="E313" s="126"/>
      <c r="F313" s="126"/>
      <c r="G313" s="126"/>
    </row>
    <row r="314" spans="5:7" x14ac:dyDescent="0.3">
      <c r="E314" s="126"/>
      <c r="F314" s="126"/>
      <c r="G314" s="126"/>
    </row>
    <row r="315" spans="5:7" x14ac:dyDescent="0.3">
      <c r="E315" s="126"/>
      <c r="F315" s="126"/>
      <c r="G315" s="126"/>
    </row>
    <row r="316" spans="5:7" x14ac:dyDescent="0.3">
      <c r="E316" s="126"/>
      <c r="F316" s="126"/>
      <c r="G316" s="126"/>
    </row>
    <row r="317" spans="5:7" x14ac:dyDescent="0.3">
      <c r="E317" s="126"/>
      <c r="F317" s="126"/>
      <c r="G317" s="126"/>
    </row>
    <row r="318" spans="5:7" x14ac:dyDescent="0.3">
      <c r="E318" s="126"/>
      <c r="F318" s="126"/>
      <c r="G318" s="126"/>
    </row>
    <row r="319" spans="5:7" x14ac:dyDescent="0.3">
      <c r="E319" s="126"/>
      <c r="F319" s="126"/>
      <c r="G319" s="126"/>
    </row>
    <row r="320" spans="5:7" x14ac:dyDescent="0.3">
      <c r="E320" s="126"/>
      <c r="F320" s="126"/>
      <c r="G320" s="126"/>
    </row>
    <row r="321" spans="5:7" x14ac:dyDescent="0.3">
      <c r="E321" s="126"/>
      <c r="F321" s="126"/>
      <c r="G321" s="126"/>
    </row>
    <row r="322" spans="5:7" x14ac:dyDescent="0.3">
      <c r="E322" s="126"/>
      <c r="F322" s="126"/>
      <c r="G322" s="126"/>
    </row>
    <row r="323" spans="5:7" x14ac:dyDescent="0.3">
      <c r="E323" s="126"/>
      <c r="F323" s="126"/>
      <c r="G323" s="126"/>
    </row>
    <row r="324" spans="5:7" x14ac:dyDescent="0.3">
      <c r="E324" s="126"/>
      <c r="F324" s="126"/>
      <c r="G324" s="126"/>
    </row>
    <row r="325" spans="5:7" x14ac:dyDescent="0.3">
      <c r="E325" s="126"/>
      <c r="F325" s="126"/>
      <c r="G325" s="126"/>
    </row>
    <row r="326" spans="5:7" x14ac:dyDescent="0.3">
      <c r="E326" s="126"/>
      <c r="F326" s="126"/>
      <c r="G326" s="126"/>
    </row>
    <row r="327" spans="5:7" x14ac:dyDescent="0.3">
      <c r="E327" s="126"/>
      <c r="F327" s="126"/>
      <c r="G327" s="126"/>
    </row>
    <row r="328" spans="5:7" x14ac:dyDescent="0.3">
      <c r="E328" s="126"/>
      <c r="F328" s="126"/>
      <c r="G328" s="126"/>
    </row>
    <row r="329" spans="5:7" x14ac:dyDescent="0.3">
      <c r="E329" s="126"/>
      <c r="F329" s="126"/>
      <c r="G329" s="126"/>
    </row>
    <row r="330" spans="5:7" x14ac:dyDescent="0.3">
      <c r="E330" s="126"/>
      <c r="F330" s="126"/>
      <c r="G330" s="126"/>
    </row>
    <row r="331" spans="5:7" x14ac:dyDescent="0.3">
      <c r="E331" s="126"/>
      <c r="F331" s="126"/>
      <c r="G331" s="126"/>
    </row>
    <row r="332" spans="5:7" x14ac:dyDescent="0.3">
      <c r="E332" s="126"/>
      <c r="F332" s="126"/>
      <c r="G332" s="126"/>
    </row>
    <row r="333" spans="5:7" x14ac:dyDescent="0.3">
      <c r="E333" s="126"/>
      <c r="F333" s="126"/>
      <c r="G333" s="126"/>
    </row>
    <row r="334" spans="5:7" x14ac:dyDescent="0.3">
      <c r="E334" s="126"/>
      <c r="F334" s="126"/>
      <c r="G334" s="126"/>
    </row>
    <row r="335" spans="5:7" x14ac:dyDescent="0.3">
      <c r="E335" s="126"/>
      <c r="F335" s="126"/>
      <c r="G335" s="126"/>
    </row>
    <row r="336" spans="5:7" x14ac:dyDescent="0.3">
      <c r="E336" s="126"/>
      <c r="F336" s="126"/>
      <c r="G336" s="126"/>
    </row>
    <row r="337" spans="5:7" x14ac:dyDescent="0.3">
      <c r="E337" s="126"/>
      <c r="F337" s="126"/>
      <c r="G337" s="126"/>
    </row>
    <row r="338" spans="5:7" x14ac:dyDescent="0.3">
      <c r="E338" s="126"/>
      <c r="F338" s="126"/>
      <c r="G338" s="126"/>
    </row>
    <row r="339" spans="5:7" x14ac:dyDescent="0.3">
      <c r="E339" s="126"/>
      <c r="F339" s="126"/>
      <c r="G339" s="126"/>
    </row>
    <row r="340" spans="5:7" x14ac:dyDescent="0.3">
      <c r="E340" s="126"/>
      <c r="F340" s="126"/>
      <c r="G340" s="126"/>
    </row>
    <row r="341" spans="5:7" x14ac:dyDescent="0.3">
      <c r="E341" s="126"/>
      <c r="F341" s="126"/>
      <c r="G341" s="126"/>
    </row>
    <row r="342" spans="5:7" x14ac:dyDescent="0.3">
      <c r="E342" s="126"/>
      <c r="F342" s="126"/>
      <c r="G342" s="126"/>
    </row>
    <row r="343" spans="5:7" x14ac:dyDescent="0.3">
      <c r="E343" s="126"/>
      <c r="F343" s="126"/>
      <c r="G343" s="126"/>
    </row>
    <row r="344" spans="5:7" x14ac:dyDescent="0.3">
      <c r="E344" s="126"/>
      <c r="F344" s="126"/>
      <c r="G344" s="126"/>
    </row>
    <row r="345" spans="5:7" x14ac:dyDescent="0.3">
      <c r="E345" s="126"/>
      <c r="F345" s="126"/>
      <c r="G345" s="126"/>
    </row>
    <row r="346" spans="5:7" x14ac:dyDescent="0.3">
      <c r="E346" s="126"/>
      <c r="F346" s="126"/>
      <c r="G346" s="126"/>
    </row>
    <row r="347" spans="5:7" x14ac:dyDescent="0.3">
      <c r="E347" s="126"/>
      <c r="F347" s="126"/>
      <c r="G347" s="126"/>
    </row>
    <row r="348" spans="5:7" x14ac:dyDescent="0.3">
      <c r="E348" s="126"/>
      <c r="F348" s="126"/>
      <c r="G348" s="126"/>
    </row>
    <row r="349" spans="5:7" x14ac:dyDescent="0.3">
      <c r="E349" s="126"/>
      <c r="F349" s="126"/>
      <c r="G349" s="126"/>
    </row>
    <row r="350" spans="5:7" x14ac:dyDescent="0.3">
      <c r="E350" s="126"/>
      <c r="F350" s="126"/>
      <c r="G350" s="126"/>
    </row>
    <row r="351" spans="5:7" x14ac:dyDescent="0.3">
      <c r="E351" s="126"/>
      <c r="F351" s="126"/>
      <c r="G351" s="126"/>
    </row>
    <row r="352" spans="5:7" x14ac:dyDescent="0.3">
      <c r="E352" s="126"/>
      <c r="F352" s="126"/>
      <c r="G352" s="126"/>
    </row>
    <row r="353" spans="5:7" x14ac:dyDescent="0.3">
      <c r="E353" s="126"/>
      <c r="F353" s="126"/>
      <c r="G353" s="126"/>
    </row>
    <row r="354" spans="5:7" x14ac:dyDescent="0.3">
      <c r="E354" s="126"/>
      <c r="F354" s="126"/>
      <c r="G354" s="126"/>
    </row>
    <row r="355" spans="5:7" x14ac:dyDescent="0.3">
      <c r="E355" s="126"/>
      <c r="F355" s="126"/>
      <c r="G355" s="126"/>
    </row>
    <row r="356" spans="5:7" x14ac:dyDescent="0.3">
      <c r="E356" s="126"/>
      <c r="F356" s="126"/>
      <c r="G356" s="126"/>
    </row>
    <row r="357" spans="5:7" x14ac:dyDescent="0.3">
      <c r="E357" s="126"/>
      <c r="F357" s="126"/>
      <c r="G357" s="126"/>
    </row>
    <row r="358" spans="5:7" x14ac:dyDescent="0.3">
      <c r="E358" s="126"/>
      <c r="F358" s="126"/>
      <c r="G358" s="126"/>
    </row>
    <row r="359" spans="5:7" x14ac:dyDescent="0.3">
      <c r="E359" s="126"/>
      <c r="F359" s="126"/>
      <c r="G359" s="126"/>
    </row>
    <row r="360" spans="5:7" x14ac:dyDescent="0.3">
      <c r="E360" s="126"/>
      <c r="F360" s="126"/>
      <c r="G360" s="126"/>
    </row>
    <row r="361" spans="5:7" x14ac:dyDescent="0.3">
      <c r="E361" s="126"/>
      <c r="F361" s="126"/>
      <c r="G361" s="126"/>
    </row>
    <row r="362" spans="5:7" x14ac:dyDescent="0.3">
      <c r="E362" s="126"/>
      <c r="F362" s="126"/>
      <c r="G362" s="126"/>
    </row>
    <row r="363" spans="5:7" x14ac:dyDescent="0.3">
      <c r="E363" s="126"/>
      <c r="F363" s="126"/>
      <c r="G363" s="126"/>
    </row>
    <row r="364" spans="5:7" x14ac:dyDescent="0.3">
      <c r="E364" s="126"/>
      <c r="F364" s="126"/>
      <c r="G364" s="126"/>
    </row>
    <row r="365" spans="5:7" x14ac:dyDescent="0.3">
      <c r="E365" s="126"/>
      <c r="F365" s="126"/>
      <c r="G365" s="126"/>
    </row>
    <row r="366" spans="5:7" x14ac:dyDescent="0.3">
      <c r="E366" s="126"/>
      <c r="F366" s="126"/>
      <c r="G366" s="126"/>
    </row>
    <row r="367" spans="5:7" x14ac:dyDescent="0.3">
      <c r="E367" s="126"/>
      <c r="F367" s="126"/>
      <c r="G367" s="126"/>
    </row>
    <row r="368" spans="5:7" x14ac:dyDescent="0.3">
      <c r="E368" s="126"/>
      <c r="F368" s="126"/>
      <c r="G368" s="126"/>
    </row>
    <row r="369" spans="5:7" x14ac:dyDescent="0.3">
      <c r="E369" s="126"/>
      <c r="F369" s="126"/>
      <c r="G369" s="126"/>
    </row>
    <row r="370" spans="5:7" x14ac:dyDescent="0.3">
      <c r="E370" s="126"/>
      <c r="F370" s="126"/>
      <c r="G370" s="126"/>
    </row>
    <row r="371" spans="5:7" x14ac:dyDescent="0.3">
      <c r="E371" s="126"/>
      <c r="F371" s="126"/>
      <c r="G371" s="126"/>
    </row>
    <row r="372" spans="5:7" x14ac:dyDescent="0.3">
      <c r="E372" s="126"/>
      <c r="F372" s="126"/>
      <c r="G372" s="126"/>
    </row>
    <row r="373" spans="5:7" x14ac:dyDescent="0.3">
      <c r="E373" s="126"/>
      <c r="F373" s="126"/>
      <c r="G373" s="126"/>
    </row>
    <row r="374" spans="5:7" x14ac:dyDescent="0.3">
      <c r="E374" s="126"/>
      <c r="F374" s="126"/>
      <c r="G374" s="126"/>
    </row>
    <row r="375" spans="5:7" x14ac:dyDescent="0.3">
      <c r="E375" s="126"/>
      <c r="F375" s="126"/>
      <c r="G375" s="126"/>
    </row>
    <row r="376" spans="5:7" x14ac:dyDescent="0.3">
      <c r="E376" s="126"/>
      <c r="F376" s="126"/>
      <c r="G376" s="126"/>
    </row>
    <row r="377" spans="5:7" x14ac:dyDescent="0.3">
      <c r="E377" s="126"/>
      <c r="F377" s="126"/>
      <c r="G377" s="126"/>
    </row>
    <row r="378" spans="5:7" x14ac:dyDescent="0.3">
      <c r="E378" s="126"/>
      <c r="F378" s="126"/>
      <c r="G378" s="126"/>
    </row>
    <row r="379" spans="5:7" x14ac:dyDescent="0.3">
      <c r="E379" s="126"/>
      <c r="F379" s="126"/>
      <c r="G379" s="126"/>
    </row>
    <row r="380" spans="5:7" x14ac:dyDescent="0.3">
      <c r="E380" s="126"/>
      <c r="F380" s="126"/>
      <c r="G380" s="126"/>
    </row>
    <row r="381" spans="5:7" x14ac:dyDescent="0.3">
      <c r="E381" s="126"/>
      <c r="F381" s="126"/>
      <c r="G381" s="126"/>
    </row>
    <row r="382" spans="5:7" x14ac:dyDescent="0.3">
      <c r="E382" s="126"/>
      <c r="F382" s="126"/>
      <c r="G382" s="126"/>
    </row>
    <row r="383" spans="5:7" x14ac:dyDescent="0.3">
      <c r="E383" s="126"/>
      <c r="F383" s="126"/>
      <c r="G383" s="126"/>
    </row>
    <row r="384" spans="5:7" x14ac:dyDescent="0.3">
      <c r="E384" s="126"/>
      <c r="F384" s="126"/>
      <c r="G384" s="126"/>
    </row>
    <row r="385" spans="5:7" x14ac:dyDescent="0.3">
      <c r="E385" s="126"/>
      <c r="F385" s="126"/>
      <c r="G385" s="126"/>
    </row>
    <row r="386" spans="5:7" x14ac:dyDescent="0.3">
      <c r="E386" s="126"/>
      <c r="F386" s="126"/>
      <c r="G386" s="126"/>
    </row>
    <row r="387" spans="5:7" x14ac:dyDescent="0.3">
      <c r="E387" s="126"/>
      <c r="F387" s="126"/>
      <c r="G387" s="126"/>
    </row>
    <row r="388" spans="5:7" x14ac:dyDescent="0.3">
      <c r="E388" s="126"/>
      <c r="F388" s="126"/>
      <c r="G388" s="126"/>
    </row>
    <row r="389" spans="5:7" x14ac:dyDescent="0.3">
      <c r="E389" s="126"/>
      <c r="F389" s="126"/>
      <c r="G389" s="126"/>
    </row>
    <row r="390" spans="5:7" x14ac:dyDescent="0.3">
      <c r="E390" s="126"/>
      <c r="F390" s="126"/>
      <c r="G390" s="126"/>
    </row>
    <row r="391" spans="5:7" x14ac:dyDescent="0.3">
      <c r="E391" s="126"/>
      <c r="F391" s="126"/>
      <c r="G391" s="126"/>
    </row>
    <row r="392" spans="5:7" x14ac:dyDescent="0.3">
      <c r="E392" s="126"/>
      <c r="F392" s="126"/>
      <c r="G392" s="126"/>
    </row>
    <row r="393" spans="5:7" x14ac:dyDescent="0.3">
      <c r="E393" s="126"/>
      <c r="F393" s="126"/>
      <c r="G393" s="126"/>
    </row>
    <row r="394" spans="5:7" x14ac:dyDescent="0.3">
      <c r="E394" s="126"/>
      <c r="F394" s="126"/>
      <c r="G394" s="126"/>
    </row>
    <row r="395" spans="5:7" x14ac:dyDescent="0.3">
      <c r="E395" s="126"/>
      <c r="F395" s="126"/>
      <c r="G395" s="126"/>
    </row>
    <row r="396" spans="5:7" x14ac:dyDescent="0.3">
      <c r="E396" s="126"/>
      <c r="F396" s="126"/>
      <c r="G396" s="126"/>
    </row>
    <row r="397" spans="5:7" x14ac:dyDescent="0.3">
      <c r="E397" s="126"/>
      <c r="F397" s="126"/>
      <c r="G397" s="126"/>
    </row>
    <row r="398" spans="5:7" x14ac:dyDescent="0.3">
      <c r="E398" s="126"/>
      <c r="F398" s="126"/>
      <c r="G398" s="126"/>
    </row>
    <row r="399" spans="5:7" x14ac:dyDescent="0.3">
      <c r="E399" s="126"/>
      <c r="F399" s="126"/>
      <c r="G399" s="126"/>
    </row>
    <row r="400" spans="5:7" x14ac:dyDescent="0.3">
      <c r="E400" s="126"/>
      <c r="F400" s="126"/>
      <c r="G400" s="126"/>
    </row>
    <row r="401" spans="5:7" x14ac:dyDescent="0.3">
      <c r="E401" s="126"/>
      <c r="F401" s="126"/>
      <c r="G401" s="126"/>
    </row>
    <row r="402" spans="5:7" x14ac:dyDescent="0.3">
      <c r="E402" s="126"/>
      <c r="F402" s="126"/>
      <c r="G402" s="126"/>
    </row>
    <row r="403" spans="5:7" x14ac:dyDescent="0.3">
      <c r="E403" s="126"/>
      <c r="F403" s="126"/>
      <c r="G403" s="126"/>
    </row>
    <row r="404" spans="5:7" x14ac:dyDescent="0.3">
      <c r="E404" s="126"/>
      <c r="F404" s="126"/>
      <c r="G404" s="126"/>
    </row>
    <row r="405" spans="5:7" x14ac:dyDescent="0.3">
      <c r="E405" s="126"/>
      <c r="F405" s="126"/>
      <c r="G405" s="126"/>
    </row>
    <row r="406" spans="5:7" x14ac:dyDescent="0.3">
      <c r="E406" s="126"/>
      <c r="F406" s="126"/>
      <c r="G406" s="126"/>
    </row>
    <row r="407" spans="5:7" x14ac:dyDescent="0.3">
      <c r="E407" s="126"/>
      <c r="F407" s="126"/>
      <c r="G407" s="126"/>
    </row>
    <row r="408" spans="5:7" x14ac:dyDescent="0.3">
      <c r="E408" s="126"/>
      <c r="F408" s="126"/>
      <c r="G408" s="126"/>
    </row>
    <row r="409" spans="5:7" x14ac:dyDescent="0.3">
      <c r="E409" s="126"/>
      <c r="F409" s="126"/>
      <c r="G409" s="126"/>
    </row>
    <row r="410" spans="5:7" x14ac:dyDescent="0.3">
      <c r="E410" s="126"/>
      <c r="F410" s="126"/>
      <c r="G410" s="126"/>
    </row>
    <row r="411" spans="5:7" x14ac:dyDescent="0.3">
      <c r="E411" s="126"/>
      <c r="F411" s="126"/>
      <c r="G411" s="126"/>
    </row>
    <row r="412" spans="5:7" x14ac:dyDescent="0.3">
      <c r="E412" s="126"/>
      <c r="F412" s="126"/>
      <c r="G412" s="126"/>
    </row>
    <row r="413" spans="5:7" x14ac:dyDescent="0.3">
      <c r="E413" s="126"/>
      <c r="F413" s="126"/>
      <c r="G413" s="126"/>
    </row>
    <row r="414" spans="5:7" x14ac:dyDescent="0.3">
      <c r="E414" s="126"/>
      <c r="F414" s="126"/>
      <c r="G414" s="126"/>
    </row>
    <row r="415" spans="5:7" x14ac:dyDescent="0.3">
      <c r="E415" s="126"/>
      <c r="F415" s="126"/>
      <c r="G415" s="126"/>
    </row>
    <row r="416" spans="5:7" x14ac:dyDescent="0.3">
      <c r="E416" s="126"/>
      <c r="F416" s="126"/>
      <c r="G416" s="126"/>
    </row>
    <row r="417" spans="5:7" x14ac:dyDescent="0.3">
      <c r="E417" s="126"/>
      <c r="F417" s="126"/>
      <c r="G417" s="126"/>
    </row>
    <row r="418" spans="5:7" x14ac:dyDescent="0.3">
      <c r="E418" s="126"/>
      <c r="F418" s="126"/>
      <c r="G418" s="126"/>
    </row>
    <row r="419" spans="5:7" x14ac:dyDescent="0.3">
      <c r="E419" s="126"/>
      <c r="F419" s="126"/>
      <c r="G419" s="126"/>
    </row>
    <row r="420" spans="5:7" x14ac:dyDescent="0.3">
      <c r="E420" s="126"/>
      <c r="F420" s="126"/>
      <c r="G420" s="126"/>
    </row>
    <row r="421" spans="5:7" x14ac:dyDescent="0.3">
      <c r="E421" s="126"/>
      <c r="F421" s="126"/>
      <c r="G421" s="126"/>
    </row>
    <row r="422" spans="5:7" x14ac:dyDescent="0.3">
      <c r="E422" s="126"/>
      <c r="F422" s="126"/>
      <c r="G422" s="126"/>
    </row>
    <row r="423" spans="5:7" x14ac:dyDescent="0.3">
      <c r="E423" s="126"/>
      <c r="F423" s="126"/>
      <c r="G423" s="126"/>
    </row>
    <row r="424" spans="5:7" x14ac:dyDescent="0.3">
      <c r="E424" s="126"/>
      <c r="F424" s="126"/>
      <c r="G424" s="126"/>
    </row>
    <row r="425" spans="5:7" x14ac:dyDescent="0.3">
      <c r="E425" s="126"/>
      <c r="F425" s="126"/>
      <c r="G425" s="126"/>
    </row>
    <row r="426" spans="5:7" x14ac:dyDescent="0.3">
      <c r="E426" s="126"/>
      <c r="F426" s="126"/>
      <c r="G426" s="126"/>
    </row>
    <row r="427" spans="5:7" x14ac:dyDescent="0.3">
      <c r="E427" s="126"/>
      <c r="F427" s="126"/>
      <c r="G427" s="126"/>
    </row>
    <row r="428" spans="5:7" x14ac:dyDescent="0.3">
      <c r="E428" s="126"/>
      <c r="F428" s="126"/>
      <c r="G428" s="126"/>
    </row>
    <row r="429" spans="5:7" x14ac:dyDescent="0.3">
      <c r="E429" s="126"/>
      <c r="F429" s="126"/>
      <c r="G429" s="126"/>
    </row>
    <row r="430" spans="5:7" x14ac:dyDescent="0.3">
      <c r="E430" s="126"/>
      <c r="F430" s="126"/>
      <c r="G430" s="126"/>
    </row>
    <row r="431" spans="5:7" x14ac:dyDescent="0.3">
      <c r="E431" s="126"/>
      <c r="F431" s="126"/>
      <c r="G431" s="126"/>
    </row>
    <row r="432" spans="5:7" x14ac:dyDescent="0.3">
      <c r="E432" s="126"/>
      <c r="F432" s="126"/>
      <c r="G432" s="126"/>
    </row>
    <row r="433" spans="5:7" x14ac:dyDescent="0.3">
      <c r="E433" s="126"/>
      <c r="F433" s="126"/>
      <c r="G433" s="126"/>
    </row>
    <row r="434" spans="5:7" x14ac:dyDescent="0.3">
      <c r="E434" s="126"/>
      <c r="F434" s="126"/>
      <c r="G434" s="126"/>
    </row>
    <row r="435" spans="5:7" x14ac:dyDescent="0.3">
      <c r="E435" s="126"/>
      <c r="F435" s="126"/>
      <c r="G435" s="126"/>
    </row>
    <row r="436" spans="5:7" x14ac:dyDescent="0.3">
      <c r="E436" s="126"/>
      <c r="F436" s="126"/>
      <c r="G436" s="126"/>
    </row>
    <row r="437" spans="5:7" x14ac:dyDescent="0.3">
      <c r="E437" s="126"/>
      <c r="F437" s="126"/>
      <c r="G437" s="126"/>
    </row>
    <row r="438" spans="5:7" x14ac:dyDescent="0.3">
      <c r="E438" s="126"/>
      <c r="F438" s="126"/>
      <c r="G438" s="126"/>
    </row>
    <row r="439" spans="5:7" x14ac:dyDescent="0.3">
      <c r="E439" s="126"/>
      <c r="F439" s="126"/>
      <c r="G439" s="126"/>
    </row>
    <row r="440" spans="5:7" x14ac:dyDescent="0.3">
      <c r="E440" s="126"/>
      <c r="F440" s="126"/>
      <c r="G440" s="126"/>
    </row>
    <row r="441" spans="5:7" x14ac:dyDescent="0.3">
      <c r="E441" s="126"/>
      <c r="F441" s="126"/>
      <c r="G441" s="126"/>
    </row>
    <row r="442" spans="5:7" x14ac:dyDescent="0.3">
      <c r="E442" s="126"/>
      <c r="F442" s="126"/>
      <c r="G442" s="126"/>
    </row>
    <row r="443" spans="5:7" x14ac:dyDescent="0.3">
      <c r="E443" s="126"/>
      <c r="F443" s="126"/>
      <c r="G443" s="126"/>
    </row>
    <row r="444" spans="5:7" x14ac:dyDescent="0.3">
      <c r="E444" s="126"/>
      <c r="F444" s="126"/>
      <c r="G444" s="126"/>
    </row>
    <row r="445" spans="5:7" x14ac:dyDescent="0.3">
      <c r="E445" s="126"/>
      <c r="F445" s="126"/>
      <c r="G445" s="126"/>
    </row>
    <row r="446" spans="5:7" x14ac:dyDescent="0.3">
      <c r="E446" s="126"/>
      <c r="F446" s="126"/>
      <c r="G446" s="126"/>
    </row>
    <row r="447" spans="5:7" x14ac:dyDescent="0.3">
      <c r="E447" s="126"/>
      <c r="F447" s="126"/>
      <c r="G447" s="126"/>
    </row>
    <row r="448" spans="5:7" x14ac:dyDescent="0.3">
      <c r="E448" s="126"/>
      <c r="F448" s="126"/>
      <c r="G448" s="126"/>
    </row>
    <row r="449" spans="5:7" x14ac:dyDescent="0.3">
      <c r="E449" s="126"/>
      <c r="F449" s="126"/>
      <c r="G449" s="126"/>
    </row>
    <row r="450" spans="5:7" x14ac:dyDescent="0.3">
      <c r="E450" s="126"/>
      <c r="F450" s="126"/>
      <c r="G450" s="126"/>
    </row>
    <row r="451" spans="5:7" x14ac:dyDescent="0.3">
      <c r="E451" s="126"/>
      <c r="F451" s="126"/>
      <c r="G451" s="126"/>
    </row>
    <row r="452" spans="5:7" x14ac:dyDescent="0.3">
      <c r="E452" s="126"/>
      <c r="F452" s="126"/>
      <c r="G452" s="126"/>
    </row>
    <row r="453" spans="5:7" x14ac:dyDescent="0.3">
      <c r="E453" s="126"/>
      <c r="F453" s="126"/>
      <c r="G453" s="126"/>
    </row>
    <row r="454" spans="5:7" x14ac:dyDescent="0.3">
      <c r="E454" s="126"/>
      <c r="F454" s="126"/>
      <c r="G454" s="126"/>
    </row>
    <row r="455" spans="5:7" x14ac:dyDescent="0.3">
      <c r="E455" s="126"/>
      <c r="F455" s="126"/>
      <c r="G455" s="126"/>
    </row>
    <row r="456" spans="5:7" x14ac:dyDescent="0.3">
      <c r="E456" s="126"/>
      <c r="F456" s="126"/>
      <c r="G456" s="126"/>
    </row>
    <row r="457" spans="5:7" x14ac:dyDescent="0.3">
      <c r="E457" s="126"/>
      <c r="F457" s="126"/>
      <c r="G457" s="126"/>
    </row>
    <row r="458" spans="5:7" x14ac:dyDescent="0.3">
      <c r="E458" s="126"/>
      <c r="F458" s="126"/>
      <c r="G458" s="126"/>
    </row>
    <row r="459" spans="5:7" x14ac:dyDescent="0.3">
      <c r="E459" s="126"/>
      <c r="F459" s="126"/>
      <c r="G459" s="126"/>
    </row>
    <row r="460" spans="5:7" x14ac:dyDescent="0.3">
      <c r="E460" s="126"/>
      <c r="F460" s="126"/>
      <c r="G460" s="126"/>
    </row>
    <row r="461" spans="5:7" x14ac:dyDescent="0.3">
      <c r="E461" s="126"/>
      <c r="F461" s="126"/>
      <c r="G461" s="126"/>
    </row>
    <row r="462" spans="5:7" x14ac:dyDescent="0.3">
      <c r="E462" s="126"/>
      <c r="F462" s="126"/>
      <c r="G462" s="126"/>
    </row>
    <row r="463" spans="5:7" x14ac:dyDescent="0.3">
      <c r="E463" s="126"/>
      <c r="F463" s="126"/>
      <c r="G463" s="126"/>
    </row>
    <row r="464" spans="5:7" x14ac:dyDescent="0.3">
      <c r="E464" s="126"/>
      <c r="F464" s="126"/>
      <c r="G464" s="126"/>
    </row>
    <row r="465" spans="5:7" x14ac:dyDescent="0.3">
      <c r="E465" s="126"/>
      <c r="F465" s="126"/>
      <c r="G465" s="126"/>
    </row>
    <row r="466" spans="5:7" x14ac:dyDescent="0.3">
      <c r="E466" s="126"/>
      <c r="F466" s="126"/>
      <c r="G466" s="126"/>
    </row>
    <row r="467" spans="5:7" x14ac:dyDescent="0.3">
      <c r="E467" s="126"/>
      <c r="F467" s="126"/>
      <c r="G467" s="126"/>
    </row>
    <row r="468" spans="5:7" x14ac:dyDescent="0.3">
      <c r="E468" s="126"/>
      <c r="F468" s="126"/>
      <c r="G468" s="126"/>
    </row>
    <row r="469" spans="5:7" x14ac:dyDescent="0.3">
      <c r="E469" s="126"/>
      <c r="F469" s="126"/>
      <c r="G469" s="126"/>
    </row>
    <row r="470" spans="5:7" x14ac:dyDescent="0.3">
      <c r="E470" s="126"/>
      <c r="F470" s="126"/>
      <c r="G470" s="126"/>
    </row>
    <row r="471" spans="5:7" x14ac:dyDescent="0.3">
      <c r="E471" s="126"/>
      <c r="F471" s="126"/>
      <c r="G471" s="126"/>
    </row>
    <row r="472" spans="5:7" x14ac:dyDescent="0.3">
      <c r="E472" s="126"/>
      <c r="F472" s="126"/>
      <c r="G472" s="126"/>
    </row>
    <row r="473" spans="5:7" x14ac:dyDescent="0.3">
      <c r="E473" s="126"/>
      <c r="F473" s="126"/>
      <c r="G473" s="126"/>
    </row>
    <row r="474" spans="5:7" x14ac:dyDescent="0.3">
      <c r="E474" s="126"/>
      <c r="F474" s="126"/>
      <c r="G474" s="126"/>
    </row>
    <row r="475" spans="5:7" x14ac:dyDescent="0.3">
      <c r="E475" s="126"/>
      <c r="F475" s="126"/>
      <c r="G475" s="126"/>
    </row>
    <row r="476" spans="5:7" x14ac:dyDescent="0.3">
      <c r="E476" s="126"/>
      <c r="F476" s="126"/>
      <c r="G476" s="126"/>
    </row>
    <row r="477" spans="5:7" x14ac:dyDescent="0.3">
      <c r="E477" s="126"/>
      <c r="F477" s="126"/>
      <c r="G477" s="126"/>
    </row>
    <row r="478" spans="5:7" x14ac:dyDescent="0.3">
      <c r="E478" s="126"/>
      <c r="F478" s="126"/>
      <c r="G478" s="126"/>
    </row>
    <row r="479" spans="5:7" x14ac:dyDescent="0.3">
      <c r="E479" s="126"/>
      <c r="F479" s="126"/>
      <c r="G479" s="126"/>
    </row>
    <row r="480" spans="5:7" x14ac:dyDescent="0.3">
      <c r="E480" s="126"/>
      <c r="F480" s="126"/>
      <c r="G480" s="126"/>
    </row>
    <row r="481" spans="5:7" x14ac:dyDescent="0.3">
      <c r="E481" s="126"/>
      <c r="F481" s="126"/>
      <c r="G481" s="126"/>
    </row>
    <row r="482" spans="5:7" x14ac:dyDescent="0.3">
      <c r="E482" s="126"/>
      <c r="F482" s="126"/>
      <c r="G482" s="126"/>
    </row>
    <row r="483" spans="5:7" x14ac:dyDescent="0.3">
      <c r="E483" s="126"/>
      <c r="F483" s="126"/>
      <c r="G483" s="126"/>
    </row>
    <row r="484" spans="5:7" x14ac:dyDescent="0.3">
      <c r="E484" s="126"/>
      <c r="F484" s="126"/>
      <c r="G484" s="126"/>
    </row>
    <row r="485" spans="5:7" x14ac:dyDescent="0.3">
      <c r="E485" s="126"/>
      <c r="F485" s="126"/>
      <c r="G485" s="126"/>
    </row>
    <row r="486" spans="5:7" x14ac:dyDescent="0.3">
      <c r="E486" s="126"/>
      <c r="F486" s="126"/>
      <c r="G486" s="126"/>
    </row>
    <row r="487" spans="5:7" x14ac:dyDescent="0.3">
      <c r="E487" s="126"/>
      <c r="F487" s="126"/>
      <c r="G487" s="126"/>
    </row>
    <row r="488" spans="5:7" x14ac:dyDescent="0.3">
      <c r="E488" s="126"/>
      <c r="F488" s="126"/>
      <c r="G488" s="126"/>
    </row>
    <row r="489" spans="5:7" x14ac:dyDescent="0.3">
      <c r="E489" s="126"/>
      <c r="F489" s="126"/>
      <c r="G489" s="126"/>
    </row>
    <row r="490" spans="5:7" x14ac:dyDescent="0.3">
      <c r="E490" s="126"/>
      <c r="F490" s="126"/>
      <c r="G490" s="126"/>
    </row>
    <row r="491" spans="5:7" x14ac:dyDescent="0.3">
      <c r="E491" s="126"/>
      <c r="F491" s="126"/>
      <c r="G491" s="126"/>
    </row>
    <row r="492" spans="5:7" x14ac:dyDescent="0.3">
      <c r="E492" s="126"/>
      <c r="F492" s="126"/>
      <c r="G492" s="126"/>
    </row>
    <row r="493" spans="5:7" x14ac:dyDescent="0.3">
      <c r="E493" s="126"/>
      <c r="F493" s="126"/>
      <c r="G493" s="126"/>
    </row>
    <row r="494" spans="5:7" x14ac:dyDescent="0.3">
      <c r="E494" s="126"/>
      <c r="F494" s="126"/>
      <c r="G494" s="126"/>
    </row>
    <row r="495" spans="5:7" x14ac:dyDescent="0.3">
      <c r="E495" s="126"/>
      <c r="F495" s="126"/>
      <c r="G495" s="126"/>
    </row>
    <row r="496" spans="5:7" x14ac:dyDescent="0.3">
      <c r="E496" s="126"/>
      <c r="F496" s="126"/>
      <c r="G496" s="126"/>
    </row>
    <row r="497" spans="5:7" x14ac:dyDescent="0.3">
      <c r="E497" s="126"/>
      <c r="F497" s="126"/>
      <c r="G497" s="126"/>
    </row>
    <row r="498" spans="5:7" x14ac:dyDescent="0.3">
      <c r="E498" s="126"/>
      <c r="F498" s="126"/>
      <c r="G498" s="126"/>
    </row>
    <row r="499" spans="5:7" x14ac:dyDescent="0.3">
      <c r="E499" s="126"/>
      <c r="F499" s="126"/>
      <c r="G499" s="126"/>
    </row>
    <row r="500" spans="5:7" x14ac:dyDescent="0.3">
      <c r="E500" s="126"/>
      <c r="F500" s="126"/>
      <c r="G500" s="126"/>
    </row>
    <row r="501" spans="5:7" x14ac:dyDescent="0.3">
      <c r="E501" s="126"/>
      <c r="F501" s="126"/>
      <c r="G501" s="126"/>
    </row>
    <row r="502" spans="5:7" x14ac:dyDescent="0.3">
      <c r="E502" s="126"/>
      <c r="F502" s="126"/>
      <c r="G502" s="126"/>
    </row>
    <row r="503" spans="5:7" x14ac:dyDescent="0.3">
      <c r="E503" s="126"/>
      <c r="F503" s="126"/>
      <c r="G503" s="126"/>
    </row>
    <row r="504" spans="5:7" x14ac:dyDescent="0.3">
      <c r="E504" s="126"/>
      <c r="F504" s="126"/>
      <c r="G504" s="126"/>
    </row>
    <row r="505" spans="5:7" x14ac:dyDescent="0.3">
      <c r="E505" s="126"/>
      <c r="F505" s="126"/>
      <c r="G505" s="126"/>
    </row>
    <row r="506" spans="5:7" x14ac:dyDescent="0.3">
      <c r="E506" s="126"/>
      <c r="F506" s="126"/>
      <c r="G506" s="126"/>
    </row>
    <row r="507" spans="5:7" x14ac:dyDescent="0.3">
      <c r="E507" s="126"/>
      <c r="F507" s="126"/>
      <c r="G507" s="126"/>
    </row>
    <row r="508" spans="5:7" x14ac:dyDescent="0.3">
      <c r="E508" s="126"/>
      <c r="F508" s="126"/>
      <c r="G508" s="126"/>
    </row>
    <row r="509" spans="5:7" x14ac:dyDescent="0.3">
      <c r="E509" s="126"/>
      <c r="F509" s="126"/>
      <c r="G509" s="126"/>
    </row>
    <row r="510" spans="5:7" x14ac:dyDescent="0.3">
      <c r="E510" s="126"/>
      <c r="F510" s="126"/>
      <c r="G510" s="126"/>
    </row>
    <row r="511" spans="5:7" x14ac:dyDescent="0.3">
      <c r="E511" s="126"/>
      <c r="F511" s="126"/>
      <c r="G511" s="126"/>
    </row>
    <row r="512" spans="5:7" x14ac:dyDescent="0.3">
      <c r="E512" s="126"/>
      <c r="F512" s="126"/>
      <c r="G512" s="126"/>
    </row>
    <row r="513" spans="5:7" x14ac:dyDescent="0.3">
      <c r="E513" s="126"/>
      <c r="F513" s="126"/>
      <c r="G513" s="126"/>
    </row>
    <row r="514" spans="5:7" x14ac:dyDescent="0.3">
      <c r="E514" s="126"/>
      <c r="F514" s="126"/>
      <c r="G514" s="126"/>
    </row>
    <row r="515" spans="5:7" x14ac:dyDescent="0.3">
      <c r="E515" s="126"/>
      <c r="F515" s="126"/>
      <c r="G515" s="126"/>
    </row>
    <row r="516" spans="5:7" x14ac:dyDescent="0.3">
      <c r="E516" s="126"/>
      <c r="F516" s="126"/>
      <c r="G516" s="126"/>
    </row>
    <row r="517" spans="5:7" x14ac:dyDescent="0.3">
      <c r="E517" s="126"/>
      <c r="F517" s="126"/>
      <c r="G517" s="126"/>
    </row>
    <row r="518" spans="5:7" x14ac:dyDescent="0.3">
      <c r="E518" s="126"/>
      <c r="F518" s="126"/>
      <c r="G518" s="126"/>
    </row>
    <row r="519" spans="5:7" x14ac:dyDescent="0.3">
      <c r="E519" s="126"/>
      <c r="F519" s="126"/>
      <c r="G519" s="126"/>
    </row>
    <row r="520" spans="5:7" x14ac:dyDescent="0.3">
      <c r="E520" s="126"/>
      <c r="F520" s="126"/>
      <c r="G520" s="126"/>
    </row>
    <row r="521" spans="5:7" x14ac:dyDescent="0.3">
      <c r="E521" s="126"/>
      <c r="F521" s="126"/>
      <c r="G521" s="126"/>
    </row>
    <row r="522" spans="5:7" x14ac:dyDescent="0.3">
      <c r="E522" s="126"/>
      <c r="F522" s="126"/>
      <c r="G522" s="126"/>
    </row>
    <row r="523" spans="5:7" x14ac:dyDescent="0.3">
      <c r="E523" s="126"/>
      <c r="F523" s="126"/>
      <c r="G523" s="126"/>
    </row>
    <row r="524" spans="5:7" x14ac:dyDescent="0.3">
      <c r="E524" s="126"/>
      <c r="F524" s="126"/>
      <c r="G524" s="126"/>
    </row>
    <row r="525" spans="5:7" x14ac:dyDescent="0.3">
      <c r="E525" s="126"/>
      <c r="F525" s="126"/>
      <c r="G525" s="126"/>
    </row>
    <row r="526" spans="5:7" x14ac:dyDescent="0.3">
      <c r="E526" s="126"/>
      <c r="F526" s="126"/>
      <c r="G526" s="126"/>
    </row>
    <row r="527" spans="5:7" x14ac:dyDescent="0.3">
      <c r="E527" s="126"/>
      <c r="F527" s="126"/>
      <c r="G527" s="126"/>
    </row>
    <row r="528" spans="5:7" x14ac:dyDescent="0.3">
      <c r="E528" s="126"/>
      <c r="F528" s="126"/>
      <c r="G528" s="126"/>
    </row>
    <row r="529" spans="5:7" x14ac:dyDescent="0.3">
      <c r="E529" s="126"/>
      <c r="F529" s="126"/>
      <c r="G529" s="126"/>
    </row>
    <row r="530" spans="5:7" x14ac:dyDescent="0.3">
      <c r="E530" s="126"/>
      <c r="F530" s="126"/>
      <c r="G530" s="126"/>
    </row>
    <row r="531" spans="5:7" x14ac:dyDescent="0.3">
      <c r="E531" s="126"/>
      <c r="F531" s="126"/>
      <c r="G531" s="126"/>
    </row>
    <row r="532" spans="5:7" x14ac:dyDescent="0.3">
      <c r="E532" s="126"/>
      <c r="F532" s="126"/>
      <c r="G532" s="126"/>
    </row>
    <row r="533" spans="5:7" x14ac:dyDescent="0.3">
      <c r="E533" s="126"/>
      <c r="F533" s="126"/>
      <c r="G533" s="126"/>
    </row>
    <row r="534" spans="5:7" x14ac:dyDescent="0.3">
      <c r="E534" s="126"/>
      <c r="F534" s="126"/>
      <c r="G534" s="126"/>
    </row>
    <row r="535" spans="5:7" x14ac:dyDescent="0.3">
      <c r="E535" s="126"/>
      <c r="F535" s="126"/>
      <c r="G535" s="126"/>
    </row>
    <row r="536" spans="5:7" x14ac:dyDescent="0.3">
      <c r="E536" s="126"/>
      <c r="F536" s="126"/>
      <c r="G536" s="126"/>
    </row>
    <row r="537" spans="5:7" x14ac:dyDescent="0.3">
      <c r="E537" s="126"/>
      <c r="F537" s="126"/>
      <c r="G537" s="126"/>
    </row>
    <row r="538" spans="5:7" x14ac:dyDescent="0.3">
      <c r="E538" s="126"/>
      <c r="F538" s="126"/>
      <c r="G538" s="126"/>
    </row>
    <row r="539" spans="5:7" x14ac:dyDescent="0.3">
      <c r="E539" s="126"/>
      <c r="F539" s="126"/>
      <c r="G539" s="126"/>
    </row>
    <row r="540" spans="5:7" x14ac:dyDescent="0.3">
      <c r="E540" s="126"/>
      <c r="F540" s="126"/>
      <c r="G540" s="126"/>
    </row>
    <row r="541" spans="5:7" x14ac:dyDescent="0.3">
      <c r="E541" s="126"/>
      <c r="F541" s="126"/>
      <c r="G541" s="126"/>
    </row>
    <row r="542" spans="5:7" x14ac:dyDescent="0.3">
      <c r="E542" s="126"/>
      <c r="F542" s="126"/>
      <c r="G542" s="126"/>
    </row>
    <row r="543" spans="5:7" x14ac:dyDescent="0.3">
      <c r="E543" s="126"/>
      <c r="F543" s="126"/>
      <c r="G543" s="126"/>
    </row>
    <row r="544" spans="5:7" x14ac:dyDescent="0.3">
      <c r="E544" s="126"/>
      <c r="F544" s="126"/>
      <c r="G544" s="126"/>
    </row>
    <row r="545" spans="5:7" x14ac:dyDescent="0.3">
      <c r="E545" s="126"/>
      <c r="F545" s="126"/>
      <c r="G545" s="126"/>
    </row>
    <row r="546" spans="5:7" x14ac:dyDescent="0.3">
      <c r="E546" s="126"/>
      <c r="F546" s="126"/>
      <c r="G546" s="126"/>
    </row>
    <row r="547" spans="5:7" x14ac:dyDescent="0.3">
      <c r="E547" s="126"/>
      <c r="F547" s="126"/>
      <c r="G547" s="126"/>
    </row>
    <row r="548" spans="5:7" x14ac:dyDescent="0.3">
      <c r="E548" s="126"/>
      <c r="F548" s="126"/>
      <c r="G548" s="126"/>
    </row>
    <row r="549" spans="5:7" x14ac:dyDescent="0.3">
      <c r="E549" s="126"/>
      <c r="F549" s="126"/>
      <c r="G549" s="126"/>
    </row>
    <row r="550" spans="5:7" x14ac:dyDescent="0.3">
      <c r="E550" s="126"/>
      <c r="F550" s="126"/>
      <c r="G550" s="126"/>
    </row>
    <row r="551" spans="5:7" x14ac:dyDescent="0.3">
      <c r="E551" s="126"/>
      <c r="F551" s="126"/>
      <c r="G551" s="126"/>
    </row>
    <row r="552" spans="5:7" x14ac:dyDescent="0.3">
      <c r="E552" s="126"/>
      <c r="F552" s="126"/>
      <c r="G552" s="126"/>
    </row>
    <row r="553" spans="5:7" x14ac:dyDescent="0.3">
      <c r="E553" s="126"/>
      <c r="F553" s="126"/>
      <c r="G553" s="126"/>
    </row>
    <row r="554" spans="5:7" x14ac:dyDescent="0.3">
      <c r="E554" s="126"/>
      <c r="F554" s="126"/>
      <c r="G554" s="126"/>
    </row>
    <row r="555" spans="5:7" x14ac:dyDescent="0.3">
      <c r="E555" s="126"/>
      <c r="F555" s="126"/>
      <c r="G555" s="126"/>
    </row>
    <row r="556" spans="5:7" x14ac:dyDescent="0.3">
      <c r="E556" s="126"/>
      <c r="F556" s="126"/>
      <c r="G556" s="126"/>
    </row>
    <row r="557" spans="5:7" x14ac:dyDescent="0.3">
      <c r="E557" s="126"/>
      <c r="F557" s="126"/>
      <c r="G557" s="126"/>
    </row>
    <row r="558" spans="5:7" x14ac:dyDescent="0.3">
      <c r="E558" s="126"/>
      <c r="F558" s="126"/>
      <c r="G558" s="126"/>
    </row>
    <row r="559" spans="5:7" x14ac:dyDescent="0.3">
      <c r="E559" s="126"/>
      <c r="F559" s="126"/>
      <c r="G559" s="126"/>
    </row>
    <row r="560" spans="5:7" x14ac:dyDescent="0.3">
      <c r="E560" s="126"/>
      <c r="F560" s="126"/>
      <c r="G560" s="126"/>
    </row>
    <row r="561" spans="5:7" x14ac:dyDescent="0.3">
      <c r="E561" s="126"/>
      <c r="F561" s="126"/>
      <c r="G561" s="126"/>
    </row>
    <row r="562" spans="5:7" x14ac:dyDescent="0.3">
      <c r="E562" s="126"/>
      <c r="F562" s="126"/>
      <c r="G562" s="126"/>
    </row>
    <row r="563" spans="5:7" x14ac:dyDescent="0.3">
      <c r="E563" s="126"/>
      <c r="F563" s="126"/>
      <c r="G563" s="126"/>
    </row>
    <row r="564" spans="5:7" x14ac:dyDescent="0.3">
      <c r="E564" s="126"/>
      <c r="F564" s="126"/>
      <c r="G564" s="126"/>
    </row>
    <row r="565" spans="5:7" x14ac:dyDescent="0.3">
      <c r="E565" s="126"/>
      <c r="F565" s="126"/>
      <c r="G565" s="126"/>
    </row>
    <row r="566" spans="5:7" x14ac:dyDescent="0.3">
      <c r="E566" s="126"/>
      <c r="F566" s="126"/>
      <c r="G566" s="126"/>
    </row>
    <row r="567" spans="5:7" x14ac:dyDescent="0.3">
      <c r="E567" s="126"/>
      <c r="F567" s="126"/>
      <c r="G567" s="126"/>
    </row>
    <row r="568" spans="5:7" x14ac:dyDescent="0.3">
      <c r="E568" s="126"/>
      <c r="F568" s="126"/>
      <c r="G568" s="126"/>
    </row>
    <row r="569" spans="5:7" x14ac:dyDescent="0.3">
      <c r="E569" s="126"/>
      <c r="F569" s="126"/>
      <c r="G569" s="126"/>
    </row>
    <row r="570" spans="5:7" x14ac:dyDescent="0.3">
      <c r="E570" s="126"/>
      <c r="F570" s="126"/>
      <c r="G570" s="126"/>
    </row>
    <row r="571" spans="5:7" x14ac:dyDescent="0.3">
      <c r="E571" s="126"/>
      <c r="F571" s="126"/>
      <c r="G571" s="126"/>
    </row>
    <row r="572" spans="5:7" x14ac:dyDescent="0.3">
      <c r="E572" s="126"/>
      <c r="F572" s="126"/>
      <c r="G572" s="126"/>
    </row>
    <row r="573" spans="5:7" x14ac:dyDescent="0.3">
      <c r="E573" s="126"/>
      <c r="F573" s="126"/>
      <c r="G573" s="126"/>
    </row>
    <row r="574" spans="5:7" x14ac:dyDescent="0.3">
      <c r="E574" s="126"/>
      <c r="F574" s="126"/>
      <c r="G574" s="126"/>
    </row>
    <row r="575" spans="5:7" x14ac:dyDescent="0.3">
      <c r="E575" s="126"/>
      <c r="F575" s="126"/>
      <c r="G575" s="126"/>
    </row>
    <row r="576" spans="5:7" x14ac:dyDescent="0.3">
      <c r="E576" s="126"/>
      <c r="F576" s="126"/>
      <c r="G576" s="126"/>
    </row>
    <row r="577" spans="5:7" x14ac:dyDescent="0.3">
      <c r="E577" s="126"/>
      <c r="F577" s="126"/>
      <c r="G577" s="126"/>
    </row>
  </sheetData>
  <sheetProtection algorithmName="SHA-512" hashValue="PXgdS5ABDRlcpH0HrKlv1BURjVcDvpd5o/E1W/M5F+dR7dJt/m585SeGJKrT6TNolFeOaq80RBmpIUI2hXxeTg==" saltValue="4kQIoUW6gnsx1/FzgaIJfw==" spinCount="100000" sheet="1" objects="1" scenarios="1" insertRows="0"/>
  <mergeCells count="1">
    <mergeCell ref="A1:G1"/>
  </mergeCells>
  <phoneticPr fontId="20" type="noConversion"/>
  <pageMargins left="0.7" right="0.7" top="0.75" bottom="0.75" header="0.3" footer="0.3"/>
  <pageSetup paperSize="9" orientation="portrait"/>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P580"/>
  <sheetViews>
    <sheetView topLeftCell="A3" zoomScale="90" zoomScaleNormal="90" zoomScalePageLayoutView="90" workbookViewId="0">
      <selection activeCell="A18" sqref="A18"/>
    </sheetView>
  </sheetViews>
  <sheetFormatPr defaultColWidth="8.88671875" defaultRowHeight="14.4" x14ac:dyDescent="0.3"/>
  <cols>
    <col min="1" max="1" width="13.88671875" style="1" customWidth="1"/>
    <col min="2" max="2" width="12.88671875" style="1" bestFit="1" customWidth="1"/>
    <col min="3" max="3" width="28.6640625" style="14" customWidth="1"/>
    <col min="4" max="4" width="21" style="14" customWidth="1"/>
    <col min="5" max="5" width="20.6640625" style="37" customWidth="1"/>
    <col min="6" max="6" width="16.6640625" style="1" customWidth="1"/>
    <col min="7" max="7" width="18.44140625" style="8" customWidth="1"/>
    <col min="8" max="8" width="19.44140625" style="1" customWidth="1"/>
    <col min="9" max="15" width="14.6640625" style="1" customWidth="1"/>
    <col min="16" max="16" width="52.6640625" style="1" customWidth="1"/>
    <col min="17" max="16384" width="8.88671875" style="1"/>
  </cols>
  <sheetData>
    <row r="1" spans="1:16" s="80" customFormat="1" ht="24.9" customHeight="1" x14ac:dyDescent="0.3">
      <c r="A1" s="228" t="s">
        <v>183</v>
      </c>
      <c r="B1" s="229"/>
      <c r="C1" s="229"/>
      <c r="D1" s="229"/>
      <c r="E1" s="229"/>
      <c r="F1" s="229"/>
      <c r="G1" s="229"/>
      <c r="H1" s="229"/>
      <c r="I1" s="230"/>
      <c r="J1" s="230"/>
      <c r="K1" s="230"/>
      <c r="L1" s="230"/>
      <c r="M1" s="230"/>
      <c r="N1" s="230"/>
      <c r="O1" s="230"/>
      <c r="P1" s="230"/>
    </row>
    <row r="3" spans="1:16" ht="43.2" x14ac:dyDescent="0.3">
      <c r="A3" s="18" t="s">
        <v>184</v>
      </c>
      <c r="B3" s="18" t="s">
        <v>54</v>
      </c>
      <c r="C3" s="18" t="s">
        <v>70</v>
      </c>
      <c r="D3" s="18" t="s">
        <v>185</v>
      </c>
      <c r="E3" s="18" t="s">
        <v>186</v>
      </c>
      <c r="F3" s="18" t="s">
        <v>92</v>
      </c>
      <c r="G3" s="18" t="s">
        <v>132</v>
      </c>
      <c r="H3" s="18" t="s">
        <v>137</v>
      </c>
      <c r="I3" s="19" t="s">
        <v>187</v>
      </c>
      <c r="J3" s="19" t="s">
        <v>188</v>
      </c>
      <c r="K3" s="19" t="s">
        <v>146</v>
      </c>
      <c r="L3" s="19" t="s">
        <v>147</v>
      </c>
      <c r="M3" s="19" t="s">
        <v>148</v>
      </c>
      <c r="N3" s="19" t="s">
        <v>149</v>
      </c>
      <c r="O3" s="19" t="s">
        <v>189</v>
      </c>
      <c r="P3" s="87" t="s">
        <v>93</v>
      </c>
    </row>
    <row r="4" spans="1:16" s="14" customFormat="1" x14ac:dyDescent="0.3">
      <c r="A4" s="231" t="s">
        <v>190</v>
      </c>
      <c r="B4" s="232"/>
      <c r="C4" s="232"/>
      <c r="D4" s="232"/>
      <c r="E4" s="232"/>
      <c r="F4" s="232"/>
      <c r="G4" s="232"/>
      <c r="H4" s="232"/>
      <c r="I4" s="232"/>
      <c r="J4" s="232"/>
      <c r="K4" s="232"/>
      <c r="L4" s="232"/>
      <c r="M4" s="232"/>
      <c r="N4" s="232"/>
      <c r="O4" s="232"/>
      <c r="P4" s="233"/>
    </row>
    <row r="5" spans="1:16" s="14" customFormat="1" x14ac:dyDescent="0.3">
      <c r="A5" s="158" t="s">
        <v>178</v>
      </c>
      <c r="B5" s="159"/>
      <c r="C5" s="159"/>
      <c r="D5" s="159"/>
      <c r="E5" s="159"/>
      <c r="F5" s="159"/>
      <c r="G5" s="159"/>
      <c r="H5" s="159"/>
      <c r="I5" s="159"/>
      <c r="J5" s="159"/>
      <c r="K5" s="159"/>
      <c r="L5" s="159"/>
      <c r="M5" s="159"/>
      <c r="N5" s="159"/>
      <c r="O5" s="159"/>
      <c r="P5" s="160"/>
    </row>
    <row r="6" spans="1:16" s="80" customFormat="1" ht="19.5" customHeight="1" x14ac:dyDescent="0.3">
      <c r="A6" s="149">
        <v>1</v>
      </c>
      <c r="B6" s="161" t="s">
        <v>191</v>
      </c>
      <c r="C6" s="161" t="s">
        <v>192</v>
      </c>
      <c r="D6" s="161" t="s">
        <v>87</v>
      </c>
      <c r="E6" s="161">
        <v>60</v>
      </c>
      <c r="F6" s="162" t="s">
        <v>117</v>
      </c>
      <c r="G6" s="162" t="s">
        <v>135</v>
      </c>
      <c r="H6" s="161" t="s">
        <v>138</v>
      </c>
      <c r="I6" s="161"/>
      <c r="J6" s="161"/>
      <c r="K6" s="161"/>
      <c r="L6" s="161"/>
      <c r="M6" s="161" t="s">
        <v>87</v>
      </c>
      <c r="N6" s="161"/>
      <c r="O6" s="161"/>
      <c r="P6" s="161" t="s">
        <v>96</v>
      </c>
    </row>
    <row r="7" spans="1:16" x14ac:dyDescent="0.3">
      <c r="A7" s="129">
        <v>1</v>
      </c>
      <c r="B7" s="117" t="s">
        <v>293</v>
      </c>
      <c r="C7" s="117" t="s">
        <v>77</v>
      </c>
      <c r="D7" s="117"/>
      <c r="E7" s="181"/>
      <c r="F7" s="182" t="s">
        <v>119</v>
      </c>
      <c r="G7" s="70" t="s">
        <v>134</v>
      </c>
      <c r="H7" s="183" t="s">
        <v>138</v>
      </c>
      <c r="I7" s="184"/>
      <c r="J7" s="184"/>
      <c r="K7" s="184"/>
      <c r="L7" s="184"/>
      <c r="M7" s="184"/>
      <c r="N7" s="184"/>
      <c r="O7" s="184"/>
      <c r="P7" s="117" t="s">
        <v>96</v>
      </c>
    </row>
    <row r="8" spans="1:16" x14ac:dyDescent="0.3">
      <c r="A8" s="129">
        <v>2</v>
      </c>
      <c r="B8" s="117" t="s">
        <v>282</v>
      </c>
      <c r="C8" s="117" t="s">
        <v>83</v>
      </c>
      <c r="D8" s="117"/>
      <c r="E8" s="181"/>
      <c r="F8" s="182" t="s">
        <v>119</v>
      </c>
      <c r="G8" s="70" t="s">
        <v>134</v>
      </c>
      <c r="H8" s="183" t="s">
        <v>138</v>
      </c>
      <c r="I8" s="184"/>
      <c r="J8" s="184"/>
      <c r="K8" s="184"/>
      <c r="L8" s="184"/>
      <c r="M8" s="184"/>
      <c r="N8" s="184"/>
      <c r="O8" s="184"/>
      <c r="P8" s="117" t="s">
        <v>96</v>
      </c>
    </row>
    <row r="9" spans="1:16" x14ac:dyDescent="0.3">
      <c r="A9" s="129">
        <v>3</v>
      </c>
      <c r="B9" s="117" t="s">
        <v>288</v>
      </c>
      <c r="C9" s="117" t="s">
        <v>79</v>
      </c>
      <c r="D9" s="117"/>
      <c r="E9" s="181"/>
      <c r="F9" s="182" t="s">
        <v>111</v>
      </c>
      <c r="G9" s="70" t="s">
        <v>134</v>
      </c>
      <c r="H9" s="183" t="s">
        <v>138</v>
      </c>
      <c r="I9" s="184"/>
      <c r="J9" s="184"/>
      <c r="K9" s="184"/>
      <c r="L9" s="184"/>
      <c r="M9" s="184"/>
      <c r="N9" s="184"/>
      <c r="O9" s="184"/>
      <c r="P9" s="117" t="s">
        <v>96</v>
      </c>
    </row>
    <row r="10" spans="1:16" x14ac:dyDescent="0.3">
      <c r="A10" s="129">
        <v>4</v>
      </c>
      <c r="B10" s="117" t="s">
        <v>306</v>
      </c>
      <c r="C10" s="117" t="s">
        <v>83</v>
      </c>
      <c r="D10" s="117"/>
      <c r="E10" s="181"/>
      <c r="F10" s="182" t="s">
        <v>119</v>
      </c>
      <c r="G10" s="70" t="s">
        <v>134</v>
      </c>
      <c r="H10" s="183" t="s">
        <v>138</v>
      </c>
      <c r="I10" s="184"/>
      <c r="J10" s="184"/>
      <c r="K10" s="184"/>
      <c r="L10" s="184"/>
      <c r="M10" s="184"/>
      <c r="N10" s="184"/>
      <c r="O10" s="184"/>
      <c r="P10" s="117" t="s">
        <v>96</v>
      </c>
    </row>
    <row r="11" spans="1:16" x14ac:dyDescent="0.3">
      <c r="A11" s="129">
        <v>5</v>
      </c>
      <c r="B11" s="117" t="s">
        <v>296</v>
      </c>
      <c r="C11" s="117" t="s">
        <v>83</v>
      </c>
      <c r="D11" s="117"/>
      <c r="E11" s="181"/>
      <c r="F11" s="182" t="s">
        <v>121</v>
      </c>
      <c r="G11" s="70" t="s">
        <v>134</v>
      </c>
      <c r="H11" s="183" t="s">
        <v>138</v>
      </c>
      <c r="I11" s="184"/>
      <c r="J11" s="184"/>
      <c r="K11" s="184"/>
      <c r="L11" s="184"/>
      <c r="M11" s="184"/>
      <c r="N11" s="184"/>
      <c r="O11" s="184"/>
      <c r="P11" s="117" t="s">
        <v>96</v>
      </c>
    </row>
    <row r="12" spans="1:16" x14ac:dyDescent="0.3">
      <c r="A12" s="129">
        <v>6</v>
      </c>
      <c r="B12" s="117" t="s">
        <v>297</v>
      </c>
      <c r="C12" s="117" t="s">
        <v>83</v>
      </c>
      <c r="D12" s="117"/>
      <c r="E12" s="181"/>
      <c r="F12" s="182" t="s">
        <v>117</v>
      </c>
      <c r="G12" s="70" t="s">
        <v>134</v>
      </c>
      <c r="H12" s="183" t="s">
        <v>138</v>
      </c>
      <c r="I12" s="184"/>
      <c r="J12" s="184"/>
      <c r="K12" s="184"/>
      <c r="L12" s="184"/>
      <c r="M12" s="184"/>
      <c r="N12" s="184"/>
      <c r="O12" s="184"/>
      <c r="P12" s="117" t="s">
        <v>96</v>
      </c>
    </row>
    <row r="13" spans="1:16" x14ac:dyDescent="0.3">
      <c r="A13" s="129">
        <v>7</v>
      </c>
      <c r="B13" s="117" t="s">
        <v>298</v>
      </c>
      <c r="C13" s="117" t="s">
        <v>83</v>
      </c>
      <c r="D13" s="117"/>
      <c r="E13" s="181"/>
      <c r="F13" s="182" t="s">
        <v>123</v>
      </c>
      <c r="G13" s="70" t="s">
        <v>134</v>
      </c>
      <c r="H13" s="183" t="s">
        <v>138</v>
      </c>
      <c r="I13" s="184"/>
      <c r="J13" s="184"/>
      <c r="K13" s="184" t="s">
        <v>87</v>
      </c>
      <c r="L13" s="184"/>
      <c r="M13" s="184"/>
      <c r="N13" s="184"/>
      <c r="O13" s="184"/>
      <c r="P13" s="117" t="s">
        <v>96</v>
      </c>
    </row>
    <row r="14" spans="1:16" x14ac:dyDescent="0.3">
      <c r="A14" s="129">
        <v>8</v>
      </c>
      <c r="B14" s="117" t="s">
        <v>287</v>
      </c>
      <c r="C14" s="117" t="s">
        <v>83</v>
      </c>
      <c r="D14" s="117"/>
      <c r="E14" s="181"/>
      <c r="F14" s="182" t="s">
        <v>113</v>
      </c>
      <c r="G14" s="70" t="s">
        <v>134</v>
      </c>
      <c r="H14" s="183" t="s">
        <v>138</v>
      </c>
      <c r="I14" s="184"/>
      <c r="J14" s="184"/>
      <c r="K14" s="184"/>
      <c r="L14" s="184"/>
      <c r="M14" s="184"/>
      <c r="N14" s="184"/>
      <c r="O14" s="184"/>
      <c r="P14" s="117" t="s">
        <v>96</v>
      </c>
    </row>
    <row r="15" spans="1:16" x14ac:dyDescent="0.3">
      <c r="A15" s="129">
        <v>9</v>
      </c>
      <c r="B15" s="117" t="s">
        <v>312</v>
      </c>
      <c r="C15" s="117" t="s">
        <v>83</v>
      </c>
      <c r="D15" s="117"/>
      <c r="E15" s="181"/>
      <c r="F15" s="182" t="s">
        <v>117</v>
      </c>
      <c r="G15" s="70" t="s">
        <v>134</v>
      </c>
      <c r="H15" s="183" t="s">
        <v>138</v>
      </c>
      <c r="I15" s="184"/>
      <c r="J15" s="184"/>
      <c r="K15" s="184"/>
      <c r="L15" s="184"/>
      <c r="M15" s="184"/>
      <c r="N15" s="184"/>
      <c r="O15" s="184"/>
      <c r="P15" s="117" t="s">
        <v>96</v>
      </c>
    </row>
    <row r="16" spans="1:16" s="14" customFormat="1" x14ac:dyDescent="0.3">
      <c r="A16" s="129">
        <v>10</v>
      </c>
      <c r="B16" s="117" t="s">
        <v>313</v>
      </c>
      <c r="C16" s="117" t="s">
        <v>83</v>
      </c>
      <c r="D16" s="117"/>
      <c r="E16" s="181"/>
      <c r="F16" s="182" t="s">
        <v>117</v>
      </c>
      <c r="G16" s="70" t="s">
        <v>134</v>
      </c>
      <c r="H16" s="183" t="s">
        <v>138</v>
      </c>
      <c r="I16" s="184"/>
      <c r="J16" s="184"/>
      <c r="K16" s="184"/>
      <c r="L16" s="184"/>
      <c r="M16" s="184"/>
      <c r="N16" s="184"/>
      <c r="O16" s="184"/>
      <c r="P16" s="117" t="s">
        <v>96</v>
      </c>
    </row>
    <row r="17" spans="1:16" s="14" customFormat="1" x14ac:dyDescent="0.3">
      <c r="A17" s="129"/>
      <c r="B17" s="117"/>
      <c r="C17" s="117"/>
      <c r="D17" s="117"/>
      <c r="E17" s="181"/>
      <c r="F17" s="182"/>
      <c r="G17" s="70"/>
      <c r="H17" s="183"/>
      <c r="I17" s="184"/>
      <c r="J17" s="184"/>
      <c r="K17" s="184"/>
      <c r="L17" s="184"/>
      <c r="M17" s="184"/>
      <c r="N17" s="184"/>
      <c r="O17" s="184"/>
      <c r="P17" s="117"/>
    </row>
    <row r="18" spans="1:16" x14ac:dyDescent="0.3">
      <c r="A18" s="129"/>
      <c r="B18" s="117"/>
      <c r="C18" s="117"/>
      <c r="D18" s="117"/>
      <c r="E18" s="181"/>
      <c r="F18" s="182"/>
      <c r="G18" s="70"/>
      <c r="H18" s="183"/>
      <c r="I18" s="184"/>
      <c r="J18" s="184"/>
      <c r="K18" s="184"/>
      <c r="L18" s="184"/>
      <c r="M18" s="184"/>
      <c r="N18" s="184"/>
      <c r="O18" s="184"/>
      <c r="P18" s="117"/>
    </row>
    <row r="19" spans="1:16" x14ac:dyDescent="0.3">
      <c r="A19" s="71" t="s">
        <v>182</v>
      </c>
      <c r="B19" s="21"/>
      <c r="C19" s="39"/>
      <c r="D19" s="36"/>
      <c r="E19" s="38"/>
      <c r="F19" s="21"/>
      <c r="G19" s="21"/>
      <c r="H19" s="21"/>
      <c r="I19" s="21"/>
      <c r="J19" s="21"/>
      <c r="K19" s="21"/>
      <c r="L19" s="21"/>
      <c r="M19" s="21"/>
      <c r="N19" s="21"/>
      <c r="O19" s="21"/>
      <c r="P19" s="22"/>
    </row>
    <row r="20" spans="1:16" x14ac:dyDescent="0.3">
      <c r="A20" s="14"/>
      <c r="B20" s="14"/>
      <c r="F20" s="3"/>
      <c r="G20" s="3"/>
      <c r="H20" s="14"/>
      <c r="I20" s="14"/>
      <c r="J20" s="14"/>
      <c r="K20" s="14"/>
      <c r="L20" s="14"/>
      <c r="M20" s="14"/>
      <c r="N20" s="14"/>
      <c r="O20" s="14"/>
      <c r="P20" s="14"/>
    </row>
    <row r="21" spans="1:16" x14ac:dyDescent="0.3">
      <c r="A21" s="14"/>
      <c r="B21" s="14"/>
      <c r="F21" s="3"/>
      <c r="G21" s="3"/>
      <c r="H21" s="14"/>
      <c r="I21" s="14"/>
      <c r="J21" s="14"/>
      <c r="K21" s="14"/>
      <c r="L21" s="14"/>
      <c r="M21" s="14"/>
      <c r="N21" s="14"/>
      <c r="O21" s="14"/>
      <c r="P21" s="14"/>
    </row>
    <row r="22" spans="1:16" x14ac:dyDescent="0.3">
      <c r="A22" s="14"/>
      <c r="B22" s="14"/>
      <c r="F22" s="3"/>
      <c r="G22" s="3"/>
      <c r="H22" s="14"/>
      <c r="I22" s="14"/>
      <c r="J22" s="14"/>
      <c r="K22" s="14"/>
      <c r="L22" s="14"/>
      <c r="M22" s="14"/>
      <c r="N22" s="14"/>
      <c r="O22" s="14"/>
      <c r="P22" s="14"/>
    </row>
    <row r="23" spans="1:16" x14ac:dyDescent="0.3">
      <c r="A23" s="14"/>
      <c r="B23" s="14"/>
      <c r="F23" s="3"/>
      <c r="G23" s="3"/>
      <c r="H23" s="14"/>
      <c r="I23" s="14"/>
      <c r="J23" s="14"/>
      <c r="K23" s="14"/>
      <c r="L23" s="14"/>
      <c r="M23" s="14"/>
      <c r="N23" s="14"/>
      <c r="O23" s="14"/>
      <c r="P23" s="14"/>
    </row>
    <row r="24" spans="1:16" x14ac:dyDescent="0.3">
      <c r="A24" s="14"/>
      <c r="B24" s="14"/>
      <c r="F24" s="3"/>
      <c r="G24" s="3"/>
      <c r="H24" s="14"/>
      <c r="I24" s="14"/>
      <c r="J24" s="14"/>
      <c r="K24" s="14"/>
      <c r="L24" s="14"/>
      <c r="M24" s="14"/>
      <c r="N24" s="14"/>
      <c r="O24" s="14"/>
      <c r="P24" s="14"/>
    </row>
    <row r="25" spans="1:16" x14ac:dyDescent="0.3">
      <c r="A25" s="14"/>
      <c r="B25" s="14"/>
      <c r="F25" s="3"/>
      <c r="G25" s="3"/>
      <c r="H25" s="14"/>
      <c r="I25" s="14"/>
      <c r="J25" s="14"/>
      <c r="K25" s="14"/>
      <c r="L25" s="14"/>
      <c r="M25" s="14"/>
      <c r="N25" s="14"/>
      <c r="O25" s="14"/>
      <c r="P25" s="14"/>
    </row>
    <row r="26" spans="1:16" x14ac:dyDescent="0.3">
      <c r="A26" s="14"/>
      <c r="B26" s="14"/>
      <c r="F26" s="3"/>
      <c r="G26" s="3"/>
      <c r="H26" s="14"/>
      <c r="I26" s="14"/>
      <c r="J26" s="14"/>
      <c r="K26" s="14"/>
      <c r="L26" s="14"/>
      <c r="M26" s="14"/>
      <c r="N26" s="14"/>
      <c r="O26" s="14"/>
      <c r="P26" s="14"/>
    </row>
    <row r="27" spans="1:16" x14ac:dyDescent="0.3">
      <c r="A27" s="14"/>
      <c r="B27" s="14"/>
      <c r="F27" s="3"/>
      <c r="G27" s="3"/>
      <c r="H27" s="14"/>
      <c r="I27" s="14"/>
      <c r="J27" s="14"/>
      <c r="K27" s="14"/>
      <c r="L27" s="14"/>
      <c r="M27" s="14"/>
      <c r="N27" s="14"/>
      <c r="O27" s="14"/>
      <c r="P27" s="14"/>
    </row>
    <row r="28" spans="1:16" x14ac:dyDescent="0.3">
      <c r="A28" s="14"/>
      <c r="B28" s="14"/>
      <c r="F28" s="3"/>
      <c r="G28" s="3"/>
      <c r="H28" s="14"/>
      <c r="I28" s="14"/>
      <c r="J28" s="14"/>
      <c r="K28" s="14"/>
      <c r="L28" s="14"/>
      <c r="M28" s="14"/>
      <c r="N28" s="14"/>
      <c r="O28" s="14"/>
      <c r="P28" s="14"/>
    </row>
    <row r="29" spans="1:16" x14ac:dyDescent="0.3">
      <c r="A29" s="14"/>
      <c r="B29" s="14"/>
      <c r="F29" s="3"/>
      <c r="G29" s="3"/>
      <c r="H29" s="14"/>
      <c r="I29" s="14"/>
      <c r="J29" s="14"/>
      <c r="K29" s="14"/>
      <c r="L29" s="14"/>
      <c r="M29" s="14"/>
      <c r="N29" s="14"/>
      <c r="O29" s="14"/>
      <c r="P29" s="14"/>
    </row>
    <row r="30" spans="1:16" x14ac:dyDescent="0.3">
      <c r="A30" s="14"/>
      <c r="B30" s="14"/>
      <c r="F30" s="3"/>
      <c r="G30" s="3"/>
      <c r="H30" s="14"/>
      <c r="I30" s="14"/>
      <c r="J30" s="14"/>
      <c r="K30" s="14"/>
      <c r="L30" s="14"/>
      <c r="M30" s="14"/>
      <c r="N30" s="14"/>
      <c r="O30" s="14"/>
      <c r="P30" s="14"/>
    </row>
    <row r="31" spans="1:16" x14ac:dyDescent="0.3">
      <c r="A31" s="14"/>
      <c r="B31" s="14"/>
      <c r="F31" s="3"/>
      <c r="G31" s="3"/>
      <c r="H31" s="14"/>
      <c r="I31" s="14"/>
      <c r="J31" s="14"/>
      <c r="K31" s="14"/>
      <c r="L31" s="14"/>
      <c r="M31" s="14"/>
      <c r="N31" s="14"/>
      <c r="O31" s="14"/>
      <c r="P31" s="14"/>
    </row>
    <row r="32" spans="1:16" x14ac:dyDescent="0.3">
      <c r="A32" s="14"/>
      <c r="B32" s="14"/>
      <c r="F32" s="3"/>
      <c r="G32" s="3"/>
      <c r="H32" s="14"/>
      <c r="I32" s="14"/>
      <c r="J32" s="14"/>
      <c r="K32" s="14"/>
      <c r="L32" s="14"/>
      <c r="M32" s="14"/>
      <c r="N32" s="14"/>
      <c r="O32" s="14"/>
      <c r="P32" s="14"/>
    </row>
    <row r="33" spans="1:16" x14ac:dyDescent="0.3">
      <c r="A33" s="14"/>
      <c r="B33" s="14"/>
      <c r="F33" s="3"/>
      <c r="G33" s="3"/>
      <c r="H33" s="14"/>
      <c r="I33" s="14"/>
      <c r="J33" s="14"/>
      <c r="K33" s="14"/>
      <c r="L33" s="14"/>
      <c r="M33" s="14"/>
      <c r="N33" s="14"/>
      <c r="O33" s="14"/>
      <c r="P33" s="14"/>
    </row>
    <row r="34" spans="1:16" x14ac:dyDescent="0.3">
      <c r="A34" s="14"/>
      <c r="B34" s="14"/>
      <c r="F34" s="3"/>
      <c r="G34" s="3"/>
      <c r="H34" s="14"/>
      <c r="I34" s="14"/>
      <c r="J34" s="14"/>
      <c r="K34" s="14"/>
      <c r="L34" s="14"/>
      <c r="M34" s="14"/>
      <c r="N34" s="14"/>
      <c r="O34" s="14"/>
      <c r="P34" s="14"/>
    </row>
    <row r="35" spans="1:16" x14ac:dyDescent="0.3">
      <c r="F35" s="3"/>
      <c r="G35" s="3"/>
    </row>
    <row r="36" spans="1:16" x14ac:dyDescent="0.3">
      <c r="F36" s="3"/>
      <c r="G36" s="3"/>
    </row>
    <row r="37" spans="1:16" x14ac:dyDescent="0.3">
      <c r="F37" s="3"/>
      <c r="G37" s="3"/>
    </row>
    <row r="38" spans="1:16" x14ac:dyDescent="0.3">
      <c r="F38" s="3"/>
      <c r="G38" s="3"/>
    </row>
    <row r="39" spans="1:16" x14ac:dyDescent="0.3">
      <c r="F39" s="3"/>
      <c r="G39" s="3"/>
    </row>
    <row r="40" spans="1:16" x14ac:dyDescent="0.3">
      <c r="F40" s="3"/>
      <c r="G40" s="3"/>
    </row>
    <row r="41" spans="1:16" x14ac:dyDescent="0.3">
      <c r="F41" s="3"/>
      <c r="G41" s="3"/>
    </row>
    <row r="42" spans="1:16" x14ac:dyDescent="0.3">
      <c r="F42" s="3"/>
      <c r="G42" s="3"/>
    </row>
    <row r="43" spans="1:16" x14ac:dyDescent="0.3">
      <c r="F43" s="3"/>
      <c r="G43" s="3"/>
    </row>
    <row r="44" spans="1:16" x14ac:dyDescent="0.3">
      <c r="F44" s="3"/>
      <c r="G44" s="3"/>
    </row>
    <row r="45" spans="1:16" x14ac:dyDescent="0.3">
      <c r="F45" s="3"/>
      <c r="G45" s="3"/>
    </row>
    <row r="46" spans="1:16" x14ac:dyDescent="0.3">
      <c r="F46" s="3"/>
      <c r="G46" s="3"/>
    </row>
    <row r="47" spans="1:16" x14ac:dyDescent="0.3">
      <c r="F47" s="3"/>
      <c r="G47" s="3"/>
    </row>
    <row r="48" spans="1:16" x14ac:dyDescent="0.3">
      <c r="F48" s="3"/>
      <c r="G48" s="3"/>
    </row>
    <row r="49" spans="6:7" x14ac:dyDescent="0.3">
      <c r="F49" s="3"/>
      <c r="G49" s="3"/>
    </row>
    <row r="50" spans="6:7" x14ac:dyDescent="0.3">
      <c r="F50" s="3"/>
      <c r="G50" s="3"/>
    </row>
    <row r="51" spans="6:7" x14ac:dyDescent="0.3">
      <c r="F51" s="3"/>
      <c r="G51" s="3"/>
    </row>
    <row r="52" spans="6:7" x14ac:dyDescent="0.3">
      <c r="F52" s="3"/>
      <c r="G52" s="3"/>
    </row>
    <row r="53" spans="6:7" x14ac:dyDescent="0.3">
      <c r="F53" s="3"/>
      <c r="G53" s="3"/>
    </row>
    <row r="54" spans="6:7" x14ac:dyDescent="0.3">
      <c r="F54" s="3"/>
      <c r="G54" s="3"/>
    </row>
    <row r="55" spans="6:7" x14ac:dyDescent="0.3">
      <c r="F55" s="3"/>
      <c r="G55" s="3"/>
    </row>
    <row r="56" spans="6:7" x14ac:dyDescent="0.3">
      <c r="F56" s="3"/>
      <c r="G56" s="3"/>
    </row>
    <row r="57" spans="6:7" x14ac:dyDescent="0.3">
      <c r="F57" s="3"/>
      <c r="G57" s="3"/>
    </row>
    <row r="58" spans="6:7" x14ac:dyDescent="0.3">
      <c r="F58" s="3"/>
      <c r="G58" s="3"/>
    </row>
    <row r="59" spans="6:7" x14ac:dyDescent="0.3">
      <c r="F59" s="3"/>
      <c r="G59" s="3"/>
    </row>
    <row r="60" spans="6:7" x14ac:dyDescent="0.3">
      <c r="F60" s="3"/>
      <c r="G60" s="3"/>
    </row>
    <row r="61" spans="6:7" x14ac:dyDescent="0.3">
      <c r="F61" s="3"/>
      <c r="G61" s="3"/>
    </row>
    <row r="62" spans="6:7" x14ac:dyDescent="0.3">
      <c r="F62" s="3"/>
      <c r="G62" s="3"/>
    </row>
    <row r="63" spans="6:7" x14ac:dyDescent="0.3">
      <c r="F63" s="3"/>
      <c r="G63" s="3"/>
    </row>
    <row r="64" spans="6:7" x14ac:dyDescent="0.3">
      <c r="F64" s="3"/>
      <c r="G64" s="3"/>
    </row>
    <row r="65" spans="6:7" x14ac:dyDescent="0.3">
      <c r="F65" s="3"/>
      <c r="G65" s="3"/>
    </row>
    <row r="66" spans="6:7" x14ac:dyDescent="0.3">
      <c r="F66" s="3"/>
      <c r="G66" s="3"/>
    </row>
    <row r="67" spans="6:7" x14ac:dyDescent="0.3">
      <c r="F67" s="3"/>
      <c r="G67" s="3"/>
    </row>
    <row r="68" spans="6:7" x14ac:dyDescent="0.3">
      <c r="F68" s="3"/>
      <c r="G68" s="3"/>
    </row>
    <row r="69" spans="6:7" x14ac:dyDescent="0.3">
      <c r="F69" s="3"/>
      <c r="G69" s="3"/>
    </row>
    <row r="70" spans="6:7" x14ac:dyDescent="0.3">
      <c r="F70" s="3"/>
      <c r="G70" s="3"/>
    </row>
    <row r="71" spans="6:7" x14ac:dyDescent="0.3">
      <c r="F71" s="3"/>
      <c r="G71" s="3"/>
    </row>
    <row r="72" spans="6:7" x14ac:dyDescent="0.3">
      <c r="F72" s="3"/>
      <c r="G72" s="3"/>
    </row>
    <row r="73" spans="6:7" x14ac:dyDescent="0.3">
      <c r="F73" s="3"/>
      <c r="G73" s="3"/>
    </row>
    <row r="74" spans="6:7" x14ac:dyDescent="0.3">
      <c r="F74" s="3"/>
      <c r="G74" s="3"/>
    </row>
    <row r="75" spans="6:7" x14ac:dyDescent="0.3">
      <c r="F75" s="3"/>
      <c r="G75" s="3"/>
    </row>
    <row r="76" spans="6:7" x14ac:dyDescent="0.3">
      <c r="F76" s="3"/>
      <c r="G76" s="3"/>
    </row>
    <row r="77" spans="6:7" x14ac:dyDescent="0.3">
      <c r="F77" s="3"/>
      <c r="G77" s="3"/>
    </row>
    <row r="78" spans="6:7" x14ac:dyDescent="0.3">
      <c r="F78" s="3"/>
      <c r="G78" s="3"/>
    </row>
    <row r="79" spans="6:7" x14ac:dyDescent="0.3">
      <c r="F79" s="3"/>
      <c r="G79" s="3"/>
    </row>
    <row r="80" spans="6:7" x14ac:dyDescent="0.3">
      <c r="F80" s="3"/>
      <c r="G80" s="3"/>
    </row>
    <row r="81" spans="6:7" x14ac:dyDescent="0.3">
      <c r="F81" s="3"/>
      <c r="G81" s="3"/>
    </row>
    <row r="82" spans="6:7" x14ac:dyDescent="0.3">
      <c r="F82" s="3"/>
      <c r="G82" s="3"/>
    </row>
    <row r="83" spans="6:7" x14ac:dyDescent="0.3">
      <c r="F83" s="3"/>
      <c r="G83" s="3"/>
    </row>
    <row r="84" spans="6:7" x14ac:dyDescent="0.3">
      <c r="F84" s="3"/>
      <c r="G84" s="3"/>
    </row>
    <row r="85" spans="6:7" x14ac:dyDescent="0.3">
      <c r="F85" s="3"/>
      <c r="G85" s="3"/>
    </row>
    <row r="86" spans="6:7" x14ac:dyDescent="0.3">
      <c r="F86" s="3"/>
      <c r="G86" s="3"/>
    </row>
    <row r="87" spans="6:7" x14ac:dyDescent="0.3">
      <c r="F87" s="3"/>
      <c r="G87" s="3"/>
    </row>
    <row r="88" spans="6:7" x14ac:dyDescent="0.3">
      <c r="F88" s="3"/>
      <c r="G88" s="3"/>
    </row>
    <row r="89" spans="6:7" x14ac:dyDescent="0.3">
      <c r="F89" s="3"/>
      <c r="G89" s="3"/>
    </row>
    <row r="90" spans="6:7" x14ac:dyDescent="0.3">
      <c r="F90" s="3"/>
      <c r="G90" s="3"/>
    </row>
    <row r="91" spans="6:7" x14ac:dyDescent="0.3">
      <c r="F91" s="3"/>
      <c r="G91" s="3"/>
    </row>
    <row r="92" spans="6:7" x14ac:dyDescent="0.3">
      <c r="F92" s="3"/>
      <c r="G92" s="3"/>
    </row>
    <row r="93" spans="6:7" x14ac:dyDescent="0.3">
      <c r="F93" s="3"/>
      <c r="G93" s="3"/>
    </row>
    <row r="94" spans="6:7" x14ac:dyDescent="0.3">
      <c r="F94" s="3"/>
      <c r="G94" s="3"/>
    </row>
    <row r="95" spans="6:7" x14ac:dyDescent="0.3">
      <c r="F95" s="3"/>
      <c r="G95" s="3"/>
    </row>
    <row r="96" spans="6:7" x14ac:dyDescent="0.3">
      <c r="F96" s="3"/>
      <c r="G96" s="3"/>
    </row>
    <row r="97" spans="6:7" x14ac:dyDescent="0.3">
      <c r="F97" s="3"/>
      <c r="G97" s="3"/>
    </row>
    <row r="98" spans="6:7" x14ac:dyDescent="0.3">
      <c r="F98" s="3"/>
      <c r="G98" s="3"/>
    </row>
    <row r="99" spans="6:7" x14ac:dyDescent="0.3">
      <c r="F99" s="3"/>
      <c r="G99" s="3"/>
    </row>
    <row r="100" spans="6:7" x14ac:dyDescent="0.3">
      <c r="F100" s="3"/>
      <c r="G100" s="3"/>
    </row>
    <row r="101" spans="6:7" x14ac:dyDescent="0.3">
      <c r="F101" s="3"/>
      <c r="G101" s="3"/>
    </row>
    <row r="102" spans="6:7" x14ac:dyDescent="0.3">
      <c r="F102" s="3"/>
      <c r="G102" s="3"/>
    </row>
    <row r="103" spans="6:7" x14ac:dyDescent="0.3">
      <c r="F103" s="3"/>
      <c r="G103" s="3"/>
    </row>
    <row r="104" spans="6:7" x14ac:dyDescent="0.3">
      <c r="F104" s="3"/>
      <c r="G104" s="3"/>
    </row>
    <row r="105" spans="6:7" x14ac:dyDescent="0.3">
      <c r="F105" s="3"/>
      <c r="G105" s="3"/>
    </row>
    <row r="106" spans="6:7" x14ac:dyDescent="0.3">
      <c r="F106" s="3"/>
      <c r="G106" s="3"/>
    </row>
    <row r="107" spans="6:7" x14ac:dyDescent="0.3">
      <c r="F107" s="3"/>
      <c r="G107" s="3"/>
    </row>
    <row r="108" spans="6:7" x14ac:dyDescent="0.3">
      <c r="F108" s="3"/>
      <c r="G108" s="3"/>
    </row>
    <row r="109" spans="6:7" x14ac:dyDescent="0.3">
      <c r="F109" s="3"/>
      <c r="G109" s="3"/>
    </row>
    <row r="110" spans="6:7" x14ac:dyDescent="0.3">
      <c r="F110" s="3"/>
      <c r="G110" s="3"/>
    </row>
    <row r="111" spans="6:7" x14ac:dyDescent="0.3">
      <c r="F111" s="3"/>
      <c r="G111" s="3"/>
    </row>
    <row r="112" spans="6:7" x14ac:dyDescent="0.3">
      <c r="F112" s="3"/>
      <c r="G112" s="3"/>
    </row>
    <row r="113" spans="6:7" x14ac:dyDescent="0.3">
      <c r="F113" s="3"/>
      <c r="G113" s="3"/>
    </row>
    <row r="114" spans="6:7" x14ac:dyDescent="0.3">
      <c r="F114" s="3"/>
      <c r="G114" s="3"/>
    </row>
    <row r="115" spans="6:7" x14ac:dyDescent="0.3">
      <c r="F115" s="3"/>
      <c r="G115" s="3"/>
    </row>
    <row r="116" spans="6:7" x14ac:dyDescent="0.3">
      <c r="F116" s="3"/>
      <c r="G116" s="3"/>
    </row>
    <row r="117" spans="6:7" x14ac:dyDescent="0.3">
      <c r="F117" s="3"/>
      <c r="G117" s="3"/>
    </row>
    <row r="118" spans="6:7" x14ac:dyDescent="0.3">
      <c r="F118" s="3"/>
      <c r="G118" s="3"/>
    </row>
    <row r="119" spans="6:7" x14ac:dyDescent="0.3">
      <c r="F119" s="3"/>
      <c r="G119" s="3"/>
    </row>
    <row r="120" spans="6:7" x14ac:dyDescent="0.3">
      <c r="F120" s="3"/>
      <c r="G120" s="3"/>
    </row>
    <row r="121" spans="6:7" x14ac:dyDescent="0.3">
      <c r="F121" s="3"/>
      <c r="G121" s="3"/>
    </row>
    <row r="122" spans="6:7" x14ac:dyDescent="0.3">
      <c r="F122" s="3"/>
      <c r="G122" s="3"/>
    </row>
    <row r="123" spans="6:7" x14ac:dyDescent="0.3">
      <c r="F123" s="3"/>
      <c r="G123" s="3"/>
    </row>
    <row r="124" spans="6:7" x14ac:dyDescent="0.3">
      <c r="F124" s="3"/>
      <c r="G124" s="3"/>
    </row>
    <row r="125" spans="6:7" x14ac:dyDescent="0.3">
      <c r="F125" s="3"/>
      <c r="G125" s="3"/>
    </row>
    <row r="126" spans="6:7" x14ac:dyDescent="0.3">
      <c r="F126" s="3"/>
      <c r="G126" s="3"/>
    </row>
    <row r="127" spans="6:7" x14ac:dyDescent="0.3">
      <c r="F127" s="3"/>
      <c r="G127" s="3"/>
    </row>
    <row r="128" spans="6:7" x14ac:dyDescent="0.3">
      <c r="F128" s="3"/>
      <c r="G128" s="3"/>
    </row>
    <row r="129" spans="6:7" x14ac:dyDescent="0.3">
      <c r="F129" s="3"/>
      <c r="G129" s="3"/>
    </row>
    <row r="130" spans="6:7" x14ac:dyDescent="0.3">
      <c r="F130" s="3"/>
      <c r="G130" s="3"/>
    </row>
    <row r="131" spans="6:7" x14ac:dyDescent="0.3">
      <c r="F131" s="3"/>
      <c r="G131" s="3"/>
    </row>
    <row r="132" spans="6:7" x14ac:dyDescent="0.3">
      <c r="F132" s="3"/>
      <c r="G132" s="3"/>
    </row>
    <row r="133" spans="6:7" x14ac:dyDescent="0.3">
      <c r="F133" s="3"/>
      <c r="G133" s="3"/>
    </row>
    <row r="134" spans="6:7" x14ac:dyDescent="0.3">
      <c r="F134" s="3"/>
      <c r="G134" s="3"/>
    </row>
    <row r="135" spans="6:7" x14ac:dyDescent="0.3">
      <c r="F135" s="3"/>
      <c r="G135" s="3"/>
    </row>
    <row r="136" spans="6:7" x14ac:dyDescent="0.3">
      <c r="F136" s="3"/>
      <c r="G136" s="3"/>
    </row>
    <row r="137" spans="6:7" x14ac:dyDescent="0.3">
      <c r="F137" s="3"/>
      <c r="G137" s="3"/>
    </row>
    <row r="138" spans="6:7" x14ac:dyDescent="0.3">
      <c r="F138" s="3"/>
      <c r="G138" s="3"/>
    </row>
    <row r="139" spans="6:7" x14ac:dyDescent="0.3">
      <c r="F139" s="3"/>
      <c r="G139" s="3"/>
    </row>
    <row r="140" spans="6:7" x14ac:dyDescent="0.3">
      <c r="F140" s="3"/>
      <c r="G140" s="3"/>
    </row>
    <row r="141" spans="6:7" x14ac:dyDescent="0.3">
      <c r="F141" s="3"/>
      <c r="G141" s="3"/>
    </row>
    <row r="142" spans="6:7" x14ac:dyDescent="0.3">
      <c r="F142" s="3"/>
      <c r="G142" s="3"/>
    </row>
    <row r="143" spans="6:7" x14ac:dyDescent="0.3">
      <c r="F143" s="3"/>
      <c r="G143" s="3"/>
    </row>
    <row r="144" spans="6:7" x14ac:dyDescent="0.3">
      <c r="F144" s="3"/>
      <c r="G144" s="3"/>
    </row>
    <row r="145" spans="6:7" x14ac:dyDescent="0.3">
      <c r="F145" s="3"/>
      <c r="G145" s="3"/>
    </row>
    <row r="146" spans="6:7" x14ac:dyDescent="0.3">
      <c r="F146" s="3"/>
      <c r="G146" s="3"/>
    </row>
    <row r="147" spans="6:7" x14ac:dyDescent="0.3">
      <c r="F147" s="3"/>
      <c r="G147" s="3"/>
    </row>
    <row r="148" spans="6:7" x14ac:dyDescent="0.3">
      <c r="F148" s="3"/>
      <c r="G148" s="3"/>
    </row>
    <row r="149" spans="6:7" x14ac:dyDescent="0.3">
      <c r="F149" s="3"/>
      <c r="G149" s="3"/>
    </row>
    <row r="150" spans="6:7" x14ac:dyDescent="0.3">
      <c r="F150" s="3"/>
      <c r="G150" s="3"/>
    </row>
    <row r="151" spans="6:7" x14ac:dyDescent="0.3">
      <c r="F151" s="3"/>
      <c r="G151" s="3"/>
    </row>
    <row r="152" spans="6:7" x14ac:dyDescent="0.3">
      <c r="F152" s="3"/>
      <c r="G152" s="3"/>
    </row>
    <row r="153" spans="6:7" x14ac:dyDescent="0.3">
      <c r="F153" s="3"/>
      <c r="G153" s="3"/>
    </row>
    <row r="154" spans="6:7" x14ac:dyDescent="0.3">
      <c r="F154" s="3"/>
      <c r="G154" s="3"/>
    </row>
    <row r="155" spans="6:7" x14ac:dyDescent="0.3">
      <c r="F155" s="3"/>
      <c r="G155" s="3"/>
    </row>
    <row r="156" spans="6:7" x14ac:dyDescent="0.3">
      <c r="F156" s="3"/>
      <c r="G156" s="3"/>
    </row>
    <row r="157" spans="6:7" x14ac:dyDescent="0.3">
      <c r="F157" s="3"/>
      <c r="G157" s="3"/>
    </row>
    <row r="158" spans="6:7" x14ac:dyDescent="0.3">
      <c r="F158" s="3"/>
      <c r="G158" s="3"/>
    </row>
    <row r="159" spans="6:7" x14ac:dyDescent="0.3">
      <c r="F159" s="3"/>
      <c r="G159" s="3"/>
    </row>
    <row r="160" spans="6:7" x14ac:dyDescent="0.3">
      <c r="F160" s="3"/>
      <c r="G160" s="3"/>
    </row>
    <row r="161" spans="6:7" x14ac:dyDescent="0.3">
      <c r="F161" s="3"/>
      <c r="G161" s="3"/>
    </row>
    <row r="162" spans="6:7" x14ac:dyDescent="0.3">
      <c r="F162" s="3"/>
      <c r="G162" s="3"/>
    </row>
    <row r="163" spans="6:7" x14ac:dyDescent="0.3">
      <c r="F163" s="3"/>
      <c r="G163" s="3"/>
    </row>
    <row r="164" spans="6:7" x14ac:dyDescent="0.3">
      <c r="F164" s="3"/>
      <c r="G164" s="3"/>
    </row>
    <row r="165" spans="6:7" x14ac:dyDescent="0.3">
      <c r="F165" s="3"/>
      <c r="G165" s="3"/>
    </row>
    <row r="166" spans="6:7" x14ac:dyDescent="0.3">
      <c r="F166" s="3"/>
      <c r="G166" s="3"/>
    </row>
    <row r="167" spans="6:7" x14ac:dyDescent="0.3">
      <c r="F167" s="3"/>
      <c r="G167" s="3"/>
    </row>
    <row r="168" spans="6:7" x14ac:dyDescent="0.3">
      <c r="F168" s="3"/>
      <c r="G168" s="3"/>
    </row>
    <row r="169" spans="6:7" x14ac:dyDescent="0.3">
      <c r="F169" s="3"/>
      <c r="G169" s="3"/>
    </row>
    <row r="170" spans="6:7" x14ac:dyDescent="0.3">
      <c r="F170" s="3"/>
      <c r="G170" s="3"/>
    </row>
    <row r="171" spans="6:7" x14ac:dyDescent="0.3">
      <c r="F171" s="3"/>
      <c r="G171" s="3"/>
    </row>
    <row r="172" spans="6:7" x14ac:dyDescent="0.3">
      <c r="F172" s="3"/>
      <c r="G172" s="3"/>
    </row>
    <row r="173" spans="6:7" x14ac:dyDescent="0.3">
      <c r="F173" s="3"/>
      <c r="G173" s="3"/>
    </row>
    <row r="174" spans="6:7" x14ac:dyDescent="0.3">
      <c r="F174" s="3"/>
      <c r="G174" s="3"/>
    </row>
    <row r="175" spans="6:7" x14ac:dyDescent="0.3">
      <c r="F175" s="3"/>
      <c r="G175" s="3"/>
    </row>
    <row r="176" spans="6:7" x14ac:dyDescent="0.3">
      <c r="F176" s="3"/>
      <c r="G176" s="3"/>
    </row>
    <row r="177" spans="6:7" x14ac:dyDescent="0.3">
      <c r="F177" s="3"/>
      <c r="G177" s="3"/>
    </row>
    <row r="178" spans="6:7" x14ac:dyDescent="0.3">
      <c r="F178" s="3"/>
      <c r="G178" s="3"/>
    </row>
    <row r="179" spans="6:7" x14ac:dyDescent="0.3">
      <c r="F179" s="3"/>
      <c r="G179" s="3"/>
    </row>
    <row r="180" spans="6:7" x14ac:dyDescent="0.3">
      <c r="F180" s="3"/>
      <c r="G180" s="3"/>
    </row>
    <row r="181" spans="6:7" x14ac:dyDescent="0.3">
      <c r="F181" s="3"/>
      <c r="G181" s="3"/>
    </row>
    <row r="182" spans="6:7" x14ac:dyDescent="0.3">
      <c r="F182" s="3"/>
      <c r="G182" s="3"/>
    </row>
    <row r="183" spans="6:7" x14ac:dyDescent="0.3">
      <c r="F183" s="3"/>
      <c r="G183" s="3"/>
    </row>
    <row r="184" spans="6:7" x14ac:dyDescent="0.3">
      <c r="F184" s="3"/>
      <c r="G184" s="3"/>
    </row>
    <row r="185" spans="6:7" x14ac:dyDescent="0.3">
      <c r="F185" s="3"/>
      <c r="G185" s="3"/>
    </row>
    <row r="186" spans="6:7" x14ac:dyDescent="0.3">
      <c r="F186" s="3"/>
      <c r="G186" s="3"/>
    </row>
    <row r="187" spans="6:7" x14ac:dyDescent="0.3">
      <c r="F187" s="3"/>
      <c r="G187" s="3"/>
    </row>
    <row r="188" spans="6:7" x14ac:dyDescent="0.3">
      <c r="F188" s="3"/>
      <c r="G188" s="3"/>
    </row>
    <row r="189" spans="6:7" x14ac:dyDescent="0.3">
      <c r="F189" s="3"/>
      <c r="G189" s="3"/>
    </row>
    <row r="190" spans="6:7" x14ac:dyDescent="0.3">
      <c r="F190" s="3"/>
      <c r="G190" s="3"/>
    </row>
    <row r="191" spans="6:7" x14ac:dyDescent="0.3">
      <c r="F191" s="3"/>
      <c r="G191" s="3"/>
    </row>
    <row r="192" spans="6:7" x14ac:dyDescent="0.3">
      <c r="F192" s="3"/>
      <c r="G192" s="3"/>
    </row>
    <row r="193" spans="6:7" x14ac:dyDescent="0.3">
      <c r="F193" s="3"/>
      <c r="G193" s="3"/>
    </row>
    <row r="194" spans="6:7" x14ac:dyDescent="0.3">
      <c r="F194" s="3"/>
      <c r="G194" s="3"/>
    </row>
    <row r="195" spans="6:7" x14ac:dyDescent="0.3">
      <c r="F195" s="3"/>
      <c r="G195" s="3"/>
    </row>
    <row r="196" spans="6:7" x14ac:dyDescent="0.3">
      <c r="F196" s="3"/>
      <c r="G196" s="3"/>
    </row>
    <row r="197" spans="6:7" x14ac:dyDescent="0.3">
      <c r="F197" s="3"/>
      <c r="G197" s="3"/>
    </row>
    <row r="198" spans="6:7" x14ac:dyDescent="0.3">
      <c r="F198" s="3"/>
      <c r="G198" s="3"/>
    </row>
    <row r="199" spans="6:7" x14ac:dyDescent="0.3">
      <c r="F199" s="3"/>
      <c r="G199" s="3"/>
    </row>
    <row r="200" spans="6:7" x14ac:dyDescent="0.3">
      <c r="F200" s="3"/>
      <c r="G200" s="3"/>
    </row>
    <row r="201" spans="6:7" x14ac:dyDescent="0.3">
      <c r="F201" s="3"/>
      <c r="G201" s="3"/>
    </row>
    <row r="202" spans="6:7" x14ac:dyDescent="0.3">
      <c r="F202" s="3"/>
      <c r="G202" s="3"/>
    </row>
    <row r="203" spans="6:7" x14ac:dyDescent="0.3">
      <c r="F203" s="3"/>
      <c r="G203" s="3"/>
    </row>
    <row r="204" spans="6:7" x14ac:dyDescent="0.3">
      <c r="F204" s="3"/>
      <c r="G204" s="3"/>
    </row>
    <row r="205" spans="6:7" x14ac:dyDescent="0.3">
      <c r="F205" s="3"/>
      <c r="G205" s="3"/>
    </row>
    <row r="206" spans="6:7" x14ac:dyDescent="0.3">
      <c r="F206" s="3"/>
      <c r="G206" s="3"/>
    </row>
    <row r="207" spans="6:7" x14ac:dyDescent="0.3">
      <c r="F207" s="3"/>
      <c r="G207" s="3"/>
    </row>
    <row r="208" spans="6:7" x14ac:dyDescent="0.3">
      <c r="F208" s="3"/>
      <c r="G208" s="3"/>
    </row>
    <row r="209" spans="6:7" x14ac:dyDescent="0.3">
      <c r="F209" s="3"/>
      <c r="G209" s="3"/>
    </row>
    <row r="210" spans="6:7" x14ac:dyDescent="0.3">
      <c r="F210" s="3"/>
      <c r="G210" s="3"/>
    </row>
    <row r="211" spans="6:7" x14ac:dyDescent="0.3">
      <c r="F211" s="3"/>
      <c r="G211" s="3"/>
    </row>
    <row r="212" spans="6:7" x14ac:dyDescent="0.3">
      <c r="F212" s="3"/>
      <c r="G212" s="3"/>
    </row>
    <row r="213" spans="6:7" x14ac:dyDescent="0.3">
      <c r="F213" s="3"/>
      <c r="G213" s="3"/>
    </row>
    <row r="214" spans="6:7" x14ac:dyDescent="0.3">
      <c r="F214" s="3"/>
      <c r="G214" s="3"/>
    </row>
    <row r="215" spans="6:7" x14ac:dyDescent="0.3">
      <c r="F215" s="3"/>
      <c r="G215" s="3"/>
    </row>
    <row r="216" spans="6:7" x14ac:dyDescent="0.3">
      <c r="F216" s="3"/>
      <c r="G216" s="3"/>
    </row>
    <row r="217" spans="6:7" x14ac:dyDescent="0.3">
      <c r="F217" s="3"/>
      <c r="G217" s="3"/>
    </row>
    <row r="218" spans="6:7" x14ac:dyDescent="0.3">
      <c r="F218" s="3"/>
      <c r="G218" s="3"/>
    </row>
    <row r="219" spans="6:7" x14ac:dyDescent="0.3">
      <c r="F219" s="3"/>
      <c r="G219" s="3"/>
    </row>
    <row r="220" spans="6:7" x14ac:dyDescent="0.3">
      <c r="F220" s="3"/>
      <c r="G220" s="3"/>
    </row>
    <row r="221" spans="6:7" x14ac:dyDescent="0.3">
      <c r="F221" s="3"/>
      <c r="G221" s="3"/>
    </row>
    <row r="222" spans="6:7" x14ac:dyDescent="0.3">
      <c r="F222" s="3"/>
      <c r="G222" s="3"/>
    </row>
    <row r="223" spans="6:7" x14ac:dyDescent="0.3">
      <c r="F223" s="3"/>
      <c r="G223" s="3"/>
    </row>
    <row r="224" spans="6:7" x14ac:dyDescent="0.3">
      <c r="F224" s="3"/>
      <c r="G224" s="3"/>
    </row>
    <row r="225" spans="6:7" x14ac:dyDescent="0.3">
      <c r="F225" s="3"/>
      <c r="G225" s="3"/>
    </row>
    <row r="226" spans="6:7" x14ac:dyDescent="0.3">
      <c r="F226" s="3"/>
      <c r="G226" s="3"/>
    </row>
    <row r="227" spans="6:7" x14ac:dyDescent="0.3">
      <c r="F227" s="3"/>
      <c r="G227" s="3"/>
    </row>
    <row r="228" spans="6:7" x14ac:dyDescent="0.3">
      <c r="F228" s="3"/>
      <c r="G228" s="3"/>
    </row>
    <row r="229" spans="6:7" x14ac:dyDescent="0.3">
      <c r="F229" s="3"/>
      <c r="G229" s="3"/>
    </row>
    <row r="230" spans="6:7" x14ac:dyDescent="0.3">
      <c r="F230" s="3"/>
      <c r="G230" s="3"/>
    </row>
    <row r="231" spans="6:7" x14ac:dyDescent="0.3">
      <c r="F231" s="3"/>
      <c r="G231" s="3"/>
    </row>
    <row r="232" spans="6:7" x14ac:dyDescent="0.3">
      <c r="F232" s="3"/>
      <c r="G232" s="3"/>
    </row>
    <row r="233" spans="6:7" x14ac:dyDescent="0.3">
      <c r="F233" s="3"/>
      <c r="G233" s="3"/>
    </row>
    <row r="234" spans="6:7" x14ac:dyDescent="0.3">
      <c r="F234" s="3"/>
      <c r="G234" s="3"/>
    </row>
    <row r="235" spans="6:7" x14ac:dyDescent="0.3">
      <c r="F235" s="3"/>
      <c r="G235" s="3"/>
    </row>
    <row r="236" spans="6:7" x14ac:dyDescent="0.3">
      <c r="F236" s="3"/>
      <c r="G236" s="3"/>
    </row>
    <row r="237" spans="6:7" x14ac:dyDescent="0.3">
      <c r="F237" s="3"/>
      <c r="G237" s="3"/>
    </row>
    <row r="238" spans="6:7" x14ac:dyDescent="0.3">
      <c r="F238" s="3"/>
      <c r="G238" s="3"/>
    </row>
    <row r="239" spans="6:7" x14ac:dyDescent="0.3">
      <c r="F239" s="3"/>
      <c r="G239" s="3"/>
    </row>
    <row r="240" spans="6:7" x14ac:dyDescent="0.3">
      <c r="F240" s="3"/>
      <c r="G240" s="3"/>
    </row>
    <row r="241" spans="6:7" x14ac:dyDescent="0.3">
      <c r="F241" s="3"/>
      <c r="G241" s="3"/>
    </row>
    <row r="242" spans="6:7" x14ac:dyDescent="0.3">
      <c r="F242" s="3"/>
      <c r="G242" s="3"/>
    </row>
    <row r="243" spans="6:7" x14ac:dyDescent="0.3">
      <c r="F243" s="3"/>
      <c r="G243" s="3"/>
    </row>
    <row r="244" spans="6:7" x14ac:dyDescent="0.3">
      <c r="F244" s="3"/>
      <c r="G244" s="3"/>
    </row>
    <row r="245" spans="6:7" x14ac:dyDescent="0.3">
      <c r="F245" s="3"/>
      <c r="G245" s="3"/>
    </row>
    <row r="246" spans="6:7" x14ac:dyDescent="0.3">
      <c r="F246" s="3"/>
      <c r="G246" s="3"/>
    </row>
    <row r="247" spans="6:7" x14ac:dyDescent="0.3">
      <c r="F247" s="3"/>
      <c r="G247" s="3"/>
    </row>
    <row r="248" spans="6:7" x14ac:dyDescent="0.3">
      <c r="F248" s="3"/>
      <c r="G248" s="3"/>
    </row>
    <row r="249" spans="6:7" x14ac:dyDescent="0.3">
      <c r="F249" s="3"/>
      <c r="G249" s="3"/>
    </row>
    <row r="250" spans="6:7" x14ac:dyDescent="0.3">
      <c r="F250" s="3"/>
      <c r="G250" s="3"/>
    </row>
    <row r="251" spans="6:7" x14ac:dyDescent="0.3">
      <c r="F251" s="3"/>
      <c r="G251" s="3"/>
    </row>
    <row r="252" spans="6:7" x14ac:dyDescent="0.3">
      <c r="F252" s="3"/>
      <c r="G252" s="3"/>
    </row>
    <row r="253" spans="6:7" x14ac:dyDescent="0.3">
      <c r="F253" s="3"/>
      <c r="G253" s="3"/>
    </row>
    <row r="254" spans="6:7" x14ac:dyDescent="0.3">
      <c r="F254" s="3"/>
      <c r="G254" s="3"/>
    </row>
    <row r="255" spans="6:7" x14ac:dyDescent="0.3">
      <c r="F255" s="3"/>
      <c r="G255" s="3"/>
    </row>
    <row r="256" spans="6:7" x14ac:dyDescent="0.3">
      <c r="F256" s="3"/>
      <c r="G256" s="3"/>
    </row>
    <row r="257" spans="6:7" x14ac:dyDescent="0.3">
      <c r="F257" s="3"/>
      <c r="G257" s="3"/>
    </row>
    <row r="258" spans="6:7" x14ac:dyDescent="0.3">
      <c r="F258" s="3"/>
      <c r="G258" s="3"/>
    </row>
    <row r="259" spans="6:7" x14ac:dyDescent="0.3">
      <c r="F259" s="3"/>
      <c r="G259" s="3"/>
    </row>
    <row r="260" spans="6:7" x14ac:dyDescent="0.3">
      <c r="F260" s="3"/>
      <c r="G260" s="3"/>
    </row>
    <row r="261" spans="6:7" x14ac:dyDescent="0.3">
      <c r="F261" s="3"/>
      <c r="G261" s="3"/>
    </row>
    <row r="262" spans="6:7" x14ac:dyDescent="0.3">
      <c r="F262" s="3"/>
      <c r="G262" s="3"/>
    </row>
    <row r="263" spans="6:7" x14ac:dyDescent="0.3">
      <c r="F263" s="3"/>
      <c r="G263" s="3"/>
    </row>
    <row r="264" spans="6:7" x14ac:dyDescent="0.3">
      <c r="F264" s="3"/>
      <c r="G264" s="3"/>
    </row>
    <row r="265" spans="6:7" x14ac:dyDescent="0.3">
      <c r="F265" s="3"/>
      <c r="G265" s="3"/>
    </row>
    <row r="266" spans="6:7" x14ac:dyDescent="0.3">
      <c r="F266" s="3"/>
      <c r="G266" s="3"/>
    </row>
    <row r="267" spans="6:7" x14ac:dyDescent="0.3">
      <c r="F267" s="3"/>
      <c r="G267" s="3"/>
    </row>
    <row r="268" spans="6:7" x14ac:dyDescent="0.3">
      <c r="F268" s="3"/>
      <c r="G268" s="3"/>
    </row>
    <row r="269" spans="6:7" x14ac:dyDescent="0.3">
      <c r="F269" s="3"/>
      <c r="G269" s="3"/>
    </row>
    <row r="270" spans="6:7" x14ac:dyDescent="0.3">
      <c r="F270" s="3"/>
      <c r="G270" s="3"/>
    </row>
    <row r="271" spans="6:7" x14ac:dyDescent="0.3">
      <c r="F271" s="3"/>
      <c r="G271" s="3"/>
    </row>
    <row r="272" spans="6:7" x14ac:dyDescent="0.3">
      <c r="F272" s="3"/>
      <c r="G272" s="3"/>
    </row>
    <row r="273" spans="6:7" x14ac:dyDescent="0.3">
      <c r="F273" s="3"/>
      <c r="G273" s="3"/>
    </row>
    <row r="274" spans="6:7" x14ac:dyDescent="0.3">
      <c r="F274" s="3"/>
      <c r="G274" s="3"/>
    </row>
    <row r="275" spans="6:7" x14ac:dyDescent="0.3">
      <c r="F275" s="3"/>
      <c r="G275" s="3"/>
    </row>
    <row r="276" spans="6:7" x14ac:dyDescent="0.3">
      <c r="F276" s="3"/>
      <c r="G276" s="3"/>
    </row>
    <row r="277" spans="6:7" x14ac:dyDescent="0.3">
      <c r="F277" s="3"/>
      <c r="G277" s="3"/>
    </row>
    <row r="278" spans="6:7" x14ac:dyDescent="0.3">
      <c r="F278" s="3"/>
      <c r="G278" s="3"/>
    </row>
    <row r="279" spans="6:7" x14ac:dyDescent="0.3">
      <c r="F279" s="3"/>
      <c r="G279" s="3"/>
    </row>
    <row r="280" spans="6:7" x14ac:dyDescent="0.3">
      <c r="F280" s="3"/>
      <c r="G280" s="3"/>
    </row>
    <row r="281" spans="6:7" x14ac:dyDescent="0.3">
      <c r="F281" s="3"/>
      <c r="G281" s="3"/>
    </row>
    <row r="282" spans="6:7" x14ac:dyDescent="0.3">
      <c r="F282" s="3"/>
      <c r="G282" s="3"/>
    </row>
    <row r="283" spans="6:7" x14ac:dyDescent="0.3">
      <c r="F283" s="3"/>
      <c r="G283" s="3"/>
    </row>
    <row r="284" spans="6:7" x14ac:dyDescent="0.3">
      <c r="F284" s="3"/>
      <c r="G284" s="3"/>
    </row>
    <row r="285" spans="6:7" x14ac:dyDescent="0.3">
      <c r="F285" s="3"/>
      <c r="G285" s="3"/>
    </row>
    <row r="286" spans="6:7" x14ac:dyDescent="0.3">
      <c r="F286" s="3"/>
      <c r="G286" s="3"/>
    </row>
    <row r="287" spans="6:7" x14ac:dyDescent="0.3">
      <c r="F287" s="3"/>
      <c r="G287" s="3"/>
    </row>
    <row r="288" spans="6:7" x14ac:dyDescent="0.3">
      <c r="F288" s="3"/>
      <c r="G288" s="3"/>
    </row>
    <row r="289" spans="6:7" x14ac:dyDescent="0.3">
      <c r="F289" s="3"/>
      <c r="G289" s="3"/>
    </row>
    <row r="290" spans="6:7" x14ac:dyDescent="0.3">
      <c r="F290" s="3"/>
      <c r="G290" s="3"/>
    </row>
    <row r="291" spans="6:7" x14ac:dyDescent="0.3">
      <c r="F291" s="3"/>
      <c r="G291" s="3"/>
    </row>
    <row r="292" spans="6:7" x14ac:dyDescent="0.3">
      <c r="F292" s="3"/>
      <c r="G292" s="3"/>
    </row>
    <row r="293" spans="6:7" x14ac:dyDescent="0.3">
      <c r="F293" s="3"/>
      <c r="G293" s="3"/>
    </row>
    <row r="294" spans="6:7" x14ac:dyDescent="0.3">
      <c r="F294" s="3"/>
      <c r="G294" s="3"/>
    </row>
    <row r="295" spans="6:7" x14ac:dyDescent="0.3">
      <c r="F295" s="3"/>
      <c r="G295" s="3"/>
    </row>
    <row r="296" spans="6:7" x14ac:dyDescent="0.3">
      <c r="F296" s="3"/>
      <c r="G296" s="3"/>
    </row>
    <row r="297" spans="6:7" x14ac:dyDescent="0.3">
      <c r="F297" s="3"/>
      <c r="G297" s="3"/>
    </row>
    <row r="298" spans="6:7" x14ac:dyDescent="0.3">
      <c r="F298" s="3"/>
      <c r="G298" s="3"/>
    </row>
    <row r="299" spans="6:7" x14ac:dyDescent="0.3">
      <c r="F299" s="3"/>
      <c r="G299" s="3"/>
    </row>
    <row r="300" spans="6:7" x14ac:dyDescent="0.3">
      <c r="F300" s="3"/>
      <c r="G300" s="3"/>
    </row>
    <row r="301" spans="6:7" x14ac:dyDescent="0.3">
      <c r="F301" s="3"/>
      <c r="G301" s="3"/>
    </row>
    <row r="302" spans="6:7" x14ac:dyDescent="0.3">
      <c r="F302" s="3"/>
      <c r="G302" s="3"/>
    </row>
    <row r="303" spans="6:7" x14ac:dyDescent="0.3">
      <c r="F303" s="3"/>
      <c r="G303" s="3"/>
    </row>
    <row r="304" spans="6:7" x14ac:dyDescent="0.3">
      <c r="F304" s="3"/>
      <c r="G304" s="3"/>
    </row>
    <row r="305" spans="6:7" x14ac:dyDescent="0.3">
      <c r="F305" s="3"/>
      <c r="G305" s="3"/>
    </row>
    <row r="306" spans="6:7" x14ac:dyDescent="0.3">
      <c r="F306" s="3"/>
      <c r="G306" s="3"/>
    </row>
    <row r="307" spans="6:7" x14ac:dyDescent="0.3">
      <c r="F307" s="3"/>
      <c r="G307" s="3"/>
    </row>
    <row r="308" spans="6:7" x14ac:dyDescent="0.3">
      <c r="F308" s="3"/>
      <c r="G308" s="3"/>
    </row>
    <row r="309" spans="6:7" x14ac:dyDescent="0.3">
      <c r="F309" s="3"/>
      <c r="G309" s="3"/>
    </row>
    <row r="310" spans="6:7" x14ac:dyDescent="0.3">
      <c r="F310" s="3"/>
      <c r="G310" s="3"/>
    </row>
    <row r="311" spans="6:7" x14ac:dyDescent="0.3">
      <c r="F311" s="3"/>
      <c r="G311" s="3"/>
    </row>
    <row r="312" spans="6:7" x14ac:dyDescent="0.3">
      <c r="F312" s="3"/>
      <c r="G312" s="3"/>
    </row>
    <row r="313" spans="6:7" x14ac:dyDescent="0.3">
      <c r="F313" s="3"/>
      <c r="G313" s="3"/>
    </row>
    <row r="314" spans="6:7" x14ac:dyDescent="0.3">
      <c r="F314" s="3"/>
      <c r="G314" s="3"/>
    </row>
    <row r="315" spans="6:7" x14ac:dyDescent="0.3">
      <c r="F315" s="3"/>
      <c r="G315" s="3"/>
    </row>
    <row r="316" spans="6:7" x14ac:dyDescent="0.3">
      <c r="F316" s="3"/>
      <c r="G316" s="3"/>
    </row>
    <row r="317" spans="6:7" x14ac:dyDescent="0.3">
      <c r="F317" s="3"/>
      <c r="G317" s="3"/>
    </row>
    <row r="318" spans="6:7" x14ac:dyDescent="0.3">
      <c r="F318" s="3"/>
      <c r="G318" s="3"/>
    </row>
    <row r="319" spans="6:7" x14ac:dyDescent="0.3">
      <c r="F319" s="3"/>
      <c r="G319" s="3"/>
    </row>
    <row r="320" spans="6:7" x14ac:dyDescent="0.3">
      <c r="F320" s="3"/>
      <c r="G320" s="3"/>
    </row>
    <row r="321" spans="6:7" x14ac:dyDescent="0.3">
      <c r="F321" s="3"/>
      <c r="G321" s="3"/>
    </row>
    <row r="322" spans="6:7" x14ac:dyDescent="0.3">
      <c r="F322" s="3"/>
      <c r="G322" s="3"/>
    </row>
    <row r="323" spans="6:7" x14ac:dyDescent="0.3">
      <c r="F323" s="3"/>
      <c r="G323" s="3"/>
    </row>
    <row r="324" spans="6:7" x14ac:dyDescent="0.3">
      <c r="F324" s="3"/>
      <c r="G324" s="3"/>
    </row>
    <row r="325" spans="6:7" x14ac:dyDescent="0.3">
      <c r="F325" s="3"/>
      <c r="G325" s="3"/>
    </row>
    <row r="326" spans="6:7" x14ac:dyDescent="0.3">
      <c r="F326" s="3"/>
      <c r="G326" s="3"/>
    </row>
    <row r="327" spans="6:7" x14ac:dyDescent="0.3">
      <c r="F327" s="3"/>
      <c r="G327" s="3"/>
    </row>
    <row r="328" spans="6:7" x14ac:dyDescent="0.3">
      <c r="F328" s="3"/>
      <c r="G328" s="3"/>
    </row>
    <row r="329" spans="6:7" x14ac:dyDescent="0.3">
      <c r="F329" s="3"/>
      <c r="G329" s="3"/>
    </row>
    <row r="330" spans="6:7" x14ac:dyDescent="0.3">
      <c r="F330" s="3"/>
      <c r="G330" s="3"/>
    </row>
    <row r="331" spans="6:7" x14ac:dyDescent="0.3">
      <c r="F331" s="3"/>
      <c r="G331" s="3"/>
    </row>
    <row r="332" spans="6:7" x14ac:dyDescent="0.3">
      <c r="F332" s="3"/>
      <c r="G332" s="3"/>
    </row>
    <row r="333" spans="6:7" x14ac:dyDescent="0.3">
      <c r="F333" s="3"/>
      <c r="G333" s="3"/>
    </row>
    <row r="334" spans="6:7" x14ac:dyDescent="0.3">
      <c r="F334" s="3"/>
      <c r="G334" s="3"/>
    </row>
    <row r="335" spans="6:7" x14ac:dyDescent="0.3">
      <c r="F335" s="3"/>
      <c r="G335" s="3"/>
    </row>
    <row r="336" spans="6:7" x14ac:dyDescent="0.3">
      <c r="F336" s="3"/>
      <c r="G336" s="3"/>
    </row>
    <row r="337" spans="6:7" x14ac:dyDescent="0.3">
      <c r="F337" s="3"/>
      <c r="G337" s="3"/>
    </row>
    <row r="338" spans="6:7" x14ac:dyDescent="0.3">
      <c r="F338" s="3"/>
      <c r="G338" s="3"/>
    </row>
    <row r="339" spans="6:7" x14ac:dyDescent="0.3">
      <c r="F339" s="3"/>
      <c r="G339" s="3"/>
    </row>
    <row r="340" spans="6:7" x14ac:dyDescent="0.3">
      <c r="F340" s="3"/>
      <c r="G340" s="3"/>
    </row>
    <row r="341" spans="6:7" x14ac:dyDescent="0.3">
      <c r="F341" s="3"/>
      <c r="G341" s="3"/>
    </row>
    <row r="342" spans="6:7" x14ac:dyDescent="0.3">
      <c r="F342" s="3"/>
      <c r="G342" s="3"/>
    </row>
    <row r="343" spans="6:7" x14ac:dyDescent="0.3">
      <c r="F343" s="3"/>
      <c r="G343" s="3"/>
    </row>
    <row r="344" spans="6:7" x14ac:dyDescent="0.3">
      <c r="F344" s="3"/>
      <c r="G344" s="3"/>
    </row>
    <row r="345" spans="6:7" x14ac:dyDescent="0.3">
      <c r="F345" s="3"/>
      <c r="G345" s="3"/>
    </row>
    <row r="346" spans="6:7" x14ac:dyDescent="0.3">
      <c r="F346" s="3"/>
      <c r="G346" s="3"/>
    </row>
    <row r="347" spans="6:7" x14ac:dyDescent="0.3">
      <c r="F347" s="3"/>
      <c r="G347" s="3"/>
    </row>
    <row r="348" spans="6:7" x14ac:dyDescent="0.3">
      <c r="F348" s="3"/>
      <c r="G348" s="3"/>
    </row>
    <row r="349" spans="6:7" x14ac:dyDescent="0.3">
      <c r="F349" s="3"/>
      <c r="G349" s="3"/>
    </row>
    <row r="350" spans="6:7" x14ac:dyDescent="0.3">
      <c r="F350" s="3"/>
      <c r="G350" s="3"/>
    </row>
    <row r="351" spans="6:7" x14ac:dyDescent="0.3">
      <c r="F351" s="3"/>
      <c r="G351" s="3"/>
    </row>
    <row r="352" spans="6:7" x14ac:dyDescent="0.3">
      <c r="F352" s="3"/>
      <c r="G352" s="3"/>
    </row>
    <row r="353" spans="6:7" x14ac:dyDescent="0.3">
      <c r="F353" s="3"/>
      <c r="G353" s="3"/>
    </row>
    <row r="354" spans="6:7" x14ac:dyDescent="0.3">
      <c r="F354" s="3"/>
      <c r="G354" s="3"/>
    </row>
    <row r="355" spans="6:7" x14ac:dyDescent="0.3">
      <c r="F355" s="3"/>
      <c r="G355" s="3"/>
    </row>
    <row r="356" spans="6:7" x14ac:dyDescent="0.3">
      <c r="F356" s="3"/>
      <c r="G356" s="3"/>
    </row>
    <row r="357" spans="6:7" x14ac:dyDescent="0.3">
      <c r="F357" s="3"/>
      <c r="G357" s="3"/>
    </row>
    <row r="358" spans="6:7" x14ac:dyDescent="0.3">
      <c r="F358" s="3"/>
      <c r="G358" s="3"/>
    </row>
    <row r="359" spans="6:7" x14ac:dyDescent="0.3">
      <c r="F359" s="3"/>
      <c r="G359" s="3"/>
    </row>
    <row r="360" spans="6:7" x14ac:dyDescent="0.3">
      <c r="F360" s="3"/>
      <c r="G360" s="3"/>
    </row>
    <row r="361" spans="6:7" x14ac:dyDescent="0.3">
      <c r="F361" s="3"/>
      <c r="G361" s="3"/>
    </row>
    <row r="362" spans="6:7" x14ac:dyDescent="0.3">
      <c r="F362" s="3"/>
      <c r="G362" s="3"/>
    </row>
    <row r="363" spans="6:7" x14ac:dyDescent="0.3">
      <c r="F363" s="3"/>
      <c r="G363" s="3"/>
    </row>
    <row r="364" spans="6:7" x14ac:dyDescent="0.3">
      <c r="F364" s="3"/>
      <c r="G364" s="3"/>
    </row>
    <row r="365" spans="6:7" x14ac:dyDescent="0.3">
      <c r="F365" s="3"/>
      <c r="G365" s="3"/>
    </row>
    <row r="366" spans="6:7" x14ac:dyDescent="0.3">
      <c r="F366" s="3"/>
      <c r="G366" s="3"/>
    </row>
    <row r="367" spans="6:7" x14ac:dyDescent="0.3">
      <c r="F367" s="3"/>
      <c r="G367" s="3"/>
    </row>
    <row r="368" spans="6:7" x14ac:dyDescent="0.3">
      <c r="F368" s="3"/>
      <c r="G368" s="3"/>
    </row>
    <row r="369" spans="6:7" x14ac:dyDescent="0.3">
      <c r="F369" s="3"/>
      <c r="G369" s="3"/>
    </row>
    <row r="370" spans="6:7" x14ac:dyDescent="0.3">
      <c r="F370" s="3"/>
      <c r="G370" s="3"/>
    </row>
    <row r="371" spans="6:7" x14ac:dyDescent="0.3">
      <c r="F371" s="3"/>
      <c r="G371" s="3"/>
    </row>
    <row r="372" spans="6:7" x14ac:dyDescent="0.3">
      <c r="F372" s="3"/>
      <c r="G372" s="3"/>
    </row>
    <row r="373" spans="6:7" x14ac:dyDescent="0.3">
      <c r="F373" s="3"/>
      <c r="G373" s="3"/>
    </row>
    <row r="374" spans="6:7" x14ac:dyDescent="0.3">
      <c r="F374" s="3"/>
      <c r="G374" s="3"/>
    </row>
    <row r="375" spans="6:7" x14ac:dyDescent="0.3">
      <c r="F375" s="3"/>
      <c r="G375" s="3"/>
    </row>
    <row r="376" spans="6:7" x14ac:dyDescent="0.3">
      <c r="F376" s="3"/>
      <c r="G376" s="3"/>
    </row>
    <row r="377" spans="6:7" x14ac:dyDescent="0.3">
      <c r="F377" s="3"/>
      <c r="G377" s="3"/>
    </row>
    <row r="378" spans="6:7" x14ac:dyDescent="0.3">
      <c r="F378" s="3"/>
      <c r="G378" s="3"/>
    </row>
    <row r="379" spans="6:7" x14ac:dyDescent="0.3">
      <c r="F379" s="3"/>
      <c r="G379" s="3"/>
    </row>
    <row r="380" spans="6:7" x14ac:dyDescent="0.3">
      <c r="F380" s="3"/>
      <c r="G380" s="3"/>
    </row>
    <row r="381" spans="6:7" x14ac:dyDescent="0.3">
      <c r="F381" s="3"/>
      <c r="G381" s="3"/>
    </row>
    <row r="382" spans="6:7" x14ac:dyDescent="0.3">
      <c r="F382" s="3"/>
      <c r="G382" s="3"/>
    </row>
    <row r="383" spans="6:7" x14ac:dyDescent="0.3">
      <c r="F383" s="3"/>
      <c r="G383" s="3"/>
    </row>
    <row r="384" spans="6:7" x14ac:dyDescent="0.3">
      <c r="F384" s="3"/>
      <c r="G384" s="3"/>
    </row>
    <row r="385" spans="6:7" x14ac:dyDescent="0.3">
      <c r="F385" s="3"/>
      <c r="G385" s="3"/>
    </row>
    <row r="386" spans="6:7" x14ac:dyDescent="0.3">
      <c r="F386" s="3"/>
      <c r="G386" s="3"/>
    </row>
    <row r="387" spans="6:7" x14ac:dyDescent="0.3">
      <c r="F387" s="3"/>
      <c r="G387" s="3"/>
    </row>
    <row r="388" spans="6:7" x14ac:dyDescent="0.3">
      <c r="F388" s="3"/>
      <c r="G388" s="3"/>
    </row>
    <row r="389" spans="6:7" x14ac:dyDescent="0.3">
      <c r="F389" s="3"/>
      <c r="G389" s="3"/>
    </row>
    <row r="390" spans="6:7" x14ac:dyDescent="0.3">
      <c r="F390" s="3"/>
      <c r="G390" s="3"/>
    </row>
    <row r="391" spans="6:7" x14ac:dyDescent="0.3">
      <c r="F391" s="3"/>
      <c r="G391" s="3"/>
    </row>
    <row r="392" spans="6:7" x14ac:dyDescent="0.3">
      <c r="F392" s="3"/>
      <c r="G392" s="3"/>
    </row>
    <row r="393" spans="6:7" x14ac:dyDescent="0.3">
      <c r="F393" s="3"/>
      <c r="G393" s="3"/>
    </row>
    <row r="394" spans="6:7" x14ac:dyDescent="0.3">
      <c r="F394" s="3"/>
      <c r="G394" s="3"/>
    </row>
    <row r="395" spans="6:7" x14ac:dyDescent="0.3">
      <c r="F395" s="3"/>
      <c r="G395" s="3"/>
    </row>
    <row r="396" spans="6:7" x14ac:dyDescent="0.3">
      <c r="F396" s="3"/>
      <c r="G396" s="3"/>
    </row>
    <row r="397" spans="6:7" x14ac:dyDescent="0.3">
      <c r="F397" s="3"/>
      <c r="G397" s="3"/>
    </row>
    <row r="398" spans="6:7" x14ac:dyDescent="0.3">
      <c r="F398" s="3"/>
      <c r="G398" s="3"/>
    </row>
    <row r="399" spans="6:7" x14ac:dyDescent="0.3">
      <c r="F399" s="3"/>
      <c r="G399" s="3"/>
    </row>
    <row r="400" spans="6:7" x14ac:dyDescent="0.3">
      <c r="F400" s="3"/>
      <c r="G400" s="3"/>
    </row>
    <row r="401" spans="6:7" x14ac:dyDescent="0.3">
      <c r="F401" s="3"/>
      <c r="G401" s="3"/>
    </row>
    <row r="402" spans="6:7" x14ac:dyDescent="0.3">
      <c r="F402" s="3"/>
      <c r="G402" s="3"/>
    </row>
    <row r="403" spans="6:7" x14ac:dyDescent="0.3">
      <c r="F403" s="3"/>
      <c r="G403" s="3"/>
    </row>
    <row r="404" spans="6:7" x14ac:dyDescent="0.3">
      <c r="F404" s="3"/>
      <c r="G404" s="3"/>
    </row>
    <row r="405" spans="6:7" x14ac:dyDescent="0.3">
      <c r="F405" s="3"/>
      <c r="G405" s="3"/>
    </row>
    <row r="406" spans="6:7" x14ac:dyDescent="0.3">
      <c r="F406" s="3"/>
      <c r="G406" s="3"/>
    </row>
    <row r="407" spans="6:7" x14ac:dyDescent="0.3">
      <c r="F407" s="3"/>
      <c r="G407" s="3"/>
    </row>
    <row r="408" spans="6:7" x14ac:dyDescent="0.3">
      <c r="F408" s="3"/>
      <c r="G408" s="3"/>
    </row>
    <row r="409" spans="6:7" x14ac:dyDescent="0.3">
      <c r="F409" s="3"/>
      <c r="G409" s="3"/>
    </row>
    <row r="410" spans="6:7" x14ac:dyDescent="0.3">
      <c r="F410" s="3"/>
      <c r="G410" s="3"/>
    </row>
    <row r="411" spans="6:7" x14ac:dyDescent="0.3">
      <c r="F411" s="3"/>
      <c r="G411" s="3"/>
    </row>
    <row r="412" spans="6:7" x14ac:dyDescent="0.3">
      <c r="F412" s="3"/>
      <c r="G412" s="3"/>
    </row>
    <row r="413" spans="6:7" x14ac:dyDescent="0.3">
      <c r="F413" s="3"/>
      <c r="G413" s="3"/>
    </row>
    <row r="414" spans="6:7" x14ac:dyDescent="0.3">
      <c r="F414" s="3"/>
      <c r="G414" s="3"/>
    </row>
    <row r="415" spans="6:7" x14ac:dyDescent="0.3">
      <c r="F415" s="3"/>
      <c r="G415" s="3"/>
    </row>
    <row r="416" spans="6:7" x14ac:dyDescent="0.3">
      <c r="F416" s="3"/>
      <c r="G416" s="3"/>
    </row>
    <row r="417" spans="6:7" x14ac:dyDescent="0.3">
      <c r="F417" s="3"/>
      <c r="G417" s="3"/>
    </row>
    <row r="418" spans="6:7" x14ac:dyDescent="0.3">
      <c r="F418" s="3"/>
      <c r="G418" s="3"/>
    </row>
    <row r="419" spans="6:7" x14ac:dyDescent="0.3">
      <c r="F419" s="3"/>
      <c r="G419" s="3"/>
    </row>
    <row r="420" spans="6:7" x14ac:dyDescent="0.3">
      <c r="F420" s="3"/>
      <c r="G420" s="3"/>
    </row>
    <row r="421" spans="6:7" x14ac:dyDescent="0.3">
      <c r="F421" s="3"/>
      <c r="G421" s="3"/>
    </row>
    <row r="422" spans="6:7" x14ac:dyDescent="0.3">
      <c r="F422" s="3"/>
      <c r="G422" s="3"/>
    </row>
    <row r="423" spans="6:7" x14ac:dyDescent="0.3">
      <c r="F423" s="3"/>
      <c r="G423" s="3"/>
    </row>
    <row r="424" spans="6:7" x14ac:dyDescent="0.3">
      <c r="F424" s="3"/>
      <c r="G424" s="3"/>
    </row>
    <row r="425" spans="6:7" x14ac:dyDescent="0.3">
      <c r="F425" s="3"/>
      <c r="G425" s="3"/>
    </row>
    <row r="426" spans="6:7" x14ac:dyDescent="0.3">
      <c r="F426" s="3"/>
      <c r="G426" s="3"/>
    </row>
    <row r="427" spans="6:7" x14ac:dyDescent="0.3">
      <c r="F427" s="3"/>
      <c r="G427" s="3"/>
    </row>
    <row r="428" spans="6:7" x14ac:dyDescent="0.3">
      <c r="F428" s="3"/>
      <c r="G428" s="3"/>
    </row>
    <row r="429" spans="6:7" x14ac:dyDescent="0.3">
      <c r="F429" s="3"/>
      <c r="G429" s="3"/>
    </row>
    <row r="430" spans="6:7" x14ac:dyDescent="0.3">
      <c r="F430" s="3"/>
      <c r="G430" s="3"/>
    </row>
    <row r="431" spans="6:7" x14ac:dyDescent="0.3">
      <c r="F431" s="3"/>
      <c r="G431" s="3"/>
    </row>
    <row r="432" spans="6:7" x14ac:dyDescent="0.3">
      <c r="F432" s="3"/>
      <c r="G432" s="3"/>
    </row>
    <row r="433" spans="6:7" x14ac:dyDescent="0.3">
      <c r="F433" s="3"/>
      <c r="G433" s="3"/>
    </row>
    <row r="434" spans="6:7" x14ac:dyDescent="0.3">
      <c r="F434" s="3"/>
      <c r="G434" s="3"/>
    </row>
    <row r="435" spans="6:7" x14ac:dyDescent="0.3">
      <c r="F435" s="3"/>
      <c r="G435" s="3"/>
    </row>
    <row r="436" spans="6:7" x14ac:dyDescent="0.3">
      <c r="F436" s="3"/>
      <c r="G436" s="3"/>
    </row>
    <row r="437" spans="6:7" x14ac:dyDescent="0.3">
      <c r="F437" s="3"/>
      <c r="G437" s="3"/>
    </row>
    <row r="438" spans="6:7" x14ac:dyDescent="0.3">
      <c r="F438" s="3"/>
      <c r="G438" s="3"/>
    </row>
    <row r="439" spans="6:7" x14ac:dyDescent="0.3">
      <c r="F439" s="3"/>
      <c r="G439" s="3"/>
    </row>
    <row r="440" spans="6:7" x14ac:dyDescent="0.3">
      <c r="F440" s="3"/>
      <c r="G440" s="3"/>
    </row>
    <row r="441" spans="6:7" x14ac:dyDescent="0.3">
      <c r="F441" s="3"/>
      <c r="G441" s="3"/>
    </row>
    <row r="442" spans="6:7" x14ac:dyDescent="0.3">
      <c r="F442" s="3"/>
      <c r="G442" s="3"/>
    </row>
    <row r="443" spans="6:7" x14ac:dyDescent="0.3">
      <c r="F443" s="3"/>
      <c r="G443" s="3"/>
    </row>
    <row r="444" spans="6:7" x14ac:dyDescent="0.3">
      <c r="F444" s="3"/>
      <c r="G444" s="3"/>
    </row>
    <row r="445" spans="6:7" x14ac:dyDescent="0.3">
      <c r="F445" s="3"/>
      <c r="G445" s="3"/>
    </row>
    <row r="446" spans="6:7" x14ac:dyDescent="0.3">
      <c r="F446" s="3"/>
      <c r="G446" s="3"/>
    </row>
    <row r="447" spans="6:7" x14ac:dyDescent="0.3">
      <c r="F447" s="3"/>
      <c r="G447" s="3"/>
    </row>
    <row r="448" spans="6:7" x14ac:dyDescent="0.3">
      <c r="F448" s="3"/>
      <c r="G448" s="3"/>
    </row>
    <row r="449" spans="6:7" x14ac:dyDescent="0.3">
      <c r="F449" s="3"/>
      <c r="G449" s="3"/>
    </row>
    <row r="450" spans="6:7" x14ac:dyDescent="0.3">
      <c r="F450" s="3"/>
      <c r="G450" s="3"/>
    </row>
    <row r="451" spans="6:7" x14ac:dyDescent="0.3">
      <c r="F451" s="3"/>
      <c r="G451" s="3"/>
    </row>
    <row r="452" spans="6:7" x14ac:dyDescent="0.3">
      <c r="F452" s="3"/>
      <c r="G452" s="3"/>
    </row>
    <row r="453" spans="6:7" x14ac:dyDescent="0.3">
      <c r="F453" s="3"/>
      <c r="G453" s="3"/>
    </row>
    <row r="454" spans="6:7" x14ac:dyDescent="0.3">
      <c r="F454" s="3"/>
      <c r="G454" s="3"/>
    </row>
    <row r="455" spans="6:7" x14ac:dyDescent="0.3">
      <c r="F455" s="3"/>
      <c r="G455" s="3"/>
    </row>
    <row r="456" spans="6:7" x14ac:dyDescent="0.3">
      <c r="F456" s="3"/>
      <c r="G456" s="3"/>
    </row>
    <row r="457" spans="6:7" x14ac:dyDescent="0.3">
      <c r="F457" s="3"/>
      <c r="G457" s="3"/>
    </row>
    <row r="458" spans="6:7" x14ac:dyDescent="0.3">
      <c r="F458" s="3"/>
      <c r="G458" s="3"/>
    </row>
    <row r="459" spans="6:7" x14ac:dyDescent="0.3">
      <c r="F459" s="3"/>
      <c r="G459" s="3"/>
    </row>
    <row r="460" spans="6:7" x14ac:dyDescent="0.3">
      <c r="F460" s="3"/>
      <c r="G460" s="3"/>
    </row>
    <row r="461" spans="6:7" x14ac:dyDescent="0.3">
      <c r="F461" s="3"/>
      <c r="G461" s="3"/>
    </row>
    <row r="462" spans="6:7" x14ac:dyDescent="0.3">
      <c r="F462" s="3"/>
      <c r="G462" s="3"/>
    </row>
    <row r="463" spans="6:7" x14ac:dyDescent="0.3">
      <c r="F463" s="3"/>
      <c r="G463" s="3"/>
    </row>
    <row r="464" spans="6:7" x14ac:dyDescent="0.3">
      <c r="F464" s="3"/>
      <c r="G464" s="3"/>
    </row>
    <row r="465" spans="6:7" x14ac:dyDescent="0.3">
      <c r="F465" s="3"/>
      <c r="G465" s="3"/>
    </row>
    <row r="466" spans="6:7" x14ac:dyDescent="0.3">
      <c r="F466" s="3"/>
      <c r="G466" s="3"/>
    </row>
    <row r="467" spans="6:7" x14ac:dyDescent="0.3">
      <c r="F467" s="3"/>
      <c r="G467" s="3"/>
    </row>
    <row r="468" spans="6:7" x14ac:dyDescent="0.3">
      <c r="F468" s="3"/>
      <c r="G468" s="3"/>
    </row>
    <row r="469" spans="6:7" x14ac:dyDescent="0.3">
      <c r="F469" s="3"/>
      <c r="G469" s="3"/>
    </row>
    <row r="470" spans="6:7" x14ac:dyDescent="0.3">
      <c r="F470" s="3"/>
      <c r="G470" s="3"/>
    </row>
    <row r="471" spans="6:7" x14ac:dyDescent="0.3">
      <c r="F471" s="3"/>
      <c r="G471" s="3"/>
    </row>
    <row r="472" spans="6:7" x14ac:dyDescent="0.3">
      <c r="F472" s="3"/>
      <c r="G472" s="3"/>
    </row>
    <row r="473" spans="6:7" x14ac:dyDescent="0.3">
      <c r="F473" s="3"/>
      <c r="G473" s="3"/>
    </row>
    <row r="474" spans="6:7" x14ac:dyDescent="0.3">
      <c r="F474" s="3"/>
      <c r="G474" s="3"/>
    </row>
    <row r="475" spans="6:7" x14ac:dyDescent="0.3">
      <c r="F475" s="3"/>
      <c r="G475" s="3"/>
    </row>
    <row r="476" spans="6:7" x14ac:dyDescent="0.3">
      <c r="F476" s="3"/>
      <c r="G476" s="3"/>
    </row>
    <row r="477" spans="6:7" x14ac:dyDescent="0.3">
      <c r="F477" s="3"/>
      <c r="G477" s="3"/>
    </row>
    <row r="478" spans="6:7" x14ac:dyDescent="0.3">
      <c r="F478" s="3"/>
      <c r="G478" s="3"/>
    </row>
    <row r="479" spans="6:7" x14ac:dyDescent="0.3">
      <c r="F479" s="3"/>
      <c r="G479" s="3"/>
    </row>
    <row r="480" spans="6:7" x14ac:dyDescent="0.3">
      <c r="F480" s="3"/>
      <c r="G480" s="3"/>
    </row>
    <row r="481" spans="6:7" x14ac:dyDescent="0.3">
      <c r="F481" s="3"/>
      <c r="G481" s="3"/>
    </row>
    <row r="482" spans="6:7" x14ac:dyDescent="0.3">
      <c r="F482" s="3"/>
      <c r="G482" s="3"/>
    </row>
    <row r="483" spans="6:7" x14ac:dyDescent="0.3">
      <c r="F483" s="3"/>
      <c r="G483" s="3"/>
    </row>
    <row r="484" spans="6:7" x14ac:dyDescent="0.3">
      <c r="F484" s="3"/>
      <c r="G484" s="3"/>
    </row>
    <row r="485" spans="6:7" x14ac:dyDescent="0.3">
      <c r="F485" s="3"/>
      <c r="G485" s="3"/>
    </row>
    <row r="486" spans="6:7" x14ac:dyDescent="0.3">
      <c r="F486" s="3"/>
      <c r="G486" s="3"/>
    </row>
    <row r="487" spans="6:7" x14ac:dyDescent="0.3">
      <c r="F487" s="3"/>
      <c r="G487" s="3"/>
    </row>
    <row r="488" spans="6:7" x14ac:dyDescent="0.3">
      <c r="F488" s="3"/>
      <c r="G488" s="3"/>
    </row>
    <row r="489" spans="6:7" x14ac:dyDescent="0.3">
      <c r="F489" s="3"/>
      <c r="G489" s="3"/>
    </row>
    <row r="490" spans="6:7" x14ac:dyDescent="0.3">
      <c r="F490" s="3"/>
      <c r="G490" s="3"/>
    </row>
    <row r="491" spans="6:7" x14ac:dyDescent="0.3">
      <c r="F491" s="3"/>
      <c r="G491" s="3"/>
    </row>
    <row r="492" spans="6:7" x14ac:dyDescent="0.3">
      <c r="F492" s="3"/>
      <c r="G492" s="3"/>
    </row>
    <row r="493" spans="6:7" x14ac:dyDescent="0.3">
      <c r="F493" s="3"/>
      <c r="G493" s="3"/>
    </row>
    <row r="494" spans="6:7" x14ac:dyDescent="0.3">
      <c r="F494" s="3"/>
      <c r="G494" s="3"/>
    </row>
    <row r="495" spans="6:7" x14ac:dyDescent="0.3">
      <c r="F495" s="3"/>
      <c r="G495" s="3"/>
    </row>
    <row r="496" spans="6:7" x14ac:dyDescent="0.3">
      <c r="F496" s="3"/>
      <c r="G496" s="3"/>
    </row>
    <row r="497" spans="6:7" x14ac:dyDescent="0.3">
      <c r="F497" s="3"/>
      <c r="G497" s="3"/>
    </row>
    <row r="498" spans="6:7" x14ac:dyDescent="0.3">
      <c r="F498" s="3"/>
      <c r="G498" s="3"/>
    </row>
    <row r="499" spans="6:7" x14ac:dyDescent="0.3">
      <c r="F499" s="3"/>
      <c r="G499" s="3"/>
    </row>
    <row r="500" spans="6:7" x14ac:dyDescent="0.3">
      <c r="F500" s="3"/>
      <c r="G500" s="3"/>
    </row>
    <row r="501" spans="6:7" x14ac:dyDescent="0.3">
      <c r="F501" s="3"/>
      <c r="G501" s="3"/>
    </row>
    <row r="502" spans="6:7" x14ac:dyDescent="0.3">
      <c r="F502" s="3"/>
      <c r="G502" s="3"/>
    </row>
    <row r="503" spans="6:7" x14ac:dyDescent="0.3">
      <c r="F503" s="3"/>
      <c r="G503" s="3"/>
    </row>
    <row r="504" spans="6:7" x14ac:dyDescent="0.3">
      <c r="F504" s="3"/>
      <c r="G504" s="3"/>
    </row>
    <row r="505" spans="6:7" x14ac:dyDescent="0.3">
      <c r="F505" s="3"/>
      <c r="G505" s="3"/>
    </row>
    <row r="506" spans="6:7" x14ac:dyDescent="0.3">
      <c r="F506" s="3"/>
      <c r="G506" s="3"/>
    </row>
    <row r="507" spans="6:7" x14ac:dyDescent="0.3">
      <c r="F507" s="3"/>
      <c r="G507" s="3"/>
    </row>
    <row r="508" spans="6:7" x14ac:dyDescent="0.3">
      <c r="F508" s="3"/>
      <c r="G508" s="3"/>
    </row>
    <row r="509" spans="6:7" x14ac:dyDescent="0.3">
      <c r="F509" s="3"/>
      <c r="G509" s="3"/>
    </row>
    <row r="510" spans="6:7" x14ac:dyDescent="0.3">
      <c r="F510" s="3"/>
      <c r="G510" s="3"/>
    </row>
    <row r="511" spans="6:7" x14ac:dyDescent="0.3">
      <c r="F511" s="3"/>
      <c r="G511" s="3"/>
    </row>
    <row r="512" spans="6:7" x14ac:dyDescent="0.3">
      <c r="F512" s="3"/>
      <c r="G512" s="3"/>
    </row>
    <row r="513" spans="6:7" x14ac:dyDescent="0.3">
      <c r="F513" s="3"/>
      <c r="G513" s="3"/>
    </row>
    <row r="514" spans="6:7" x14ac:dyDescent="0.3">
      <c r="F514" s="3"/>
      <c r="G514" s="3"/>
    </row>
    <row r="515" spans="6:7" x14ac:dyDescent="0.3">
      <c r="F515" s="3"/>
      <c r="G515" s="3"/>
    </row>
    <row r="516" spans="6:7" x14ac:dyDescent="0.3">
      <c r="F516" s="3"/>
      <c r="G516" s="3"/>
    </row>
    <row r="517" spans="6:7" x14ac:dyDescent="0.3">
      <c r="F517" s="3"/>
      <c r="G517" s="3"/>
    </row>
    <row r="518" spans="6:7" x14ac:dyDescent="0.3">
      <c r="F518" s="3"/>
      <c r="G518" s="3"/>
    </row>
    <row r="519" spans="6:7" x14ac:dyDescent="0.3">
      <c r="F519" s="3"/>
      <c r="G519" s="3"/>
    </row>
    <row r="520" spans="6:7" x14ac:dyDescent="0.3">
      <c r="F520" s="3"/>
      <c r="G520" s="3"/>
    </row>
    <row r="521" spans="6:7" x14ac:dyDescent="0.3">
      <c r="F521" s="3"/>
      <c r="G521" s="3"/>
    </row>
    <row r="522" spans="6:7" x14ac:dyDescent="0.3">
      <c r="F522" s="3"/>
      <c r="G522" s="3"/>
    </row>
    <row r="523" spans="6:7" x14ac:dyDescent="0.3">
      <c r="F523" s="3"/>
      <c r="G523" s="3"/>
    </row>
    <row r="524" spans="6:7" x14ac:dyDescent="0.3">
      <c r="F524" s="3"/>
      <c r="G524" s="3"/>
    </row>
    <row r="525" spans="6:7" x14ac:dyDescent="0.3">
      <c r="F525" s="3"/>
      <c r="G525" s="3"/>
    </row>
    <row r="526" spans="6:7" x14ac:dyDescent="0.3">
      <c r="F526" s="3"/>
      <c r="G526" s="3"/>
    </row>
    <row r="527" spans="6:7" x14ac:dyDescent="0.3">
      <c r="F527" s="3"/>
      <c r="G527" s="3"/>
    </row>
    <row r="528" spans="6:7" x14ac:dyDescent="0.3">
      <c r="F528" s="3"/>
      <c r="G528" s="3"/>
    </row>
    <row r="529" spans="6:7" x14ac:dyDescent="0.3">
      <c r="F529" s="3"/>
      <c r="G529" s="3"/>
    </row>
    <row r="530" spans="6:7" x14ac:dyDescent="0.3">
      <c r="F530" s="3"/>
      <c r="G530" s="3"/>
    </row>
    <row r="531" spans="6:7" x14ac:dyDescent="0.3">
      <c r="F531" s="3"/>
      <c r="G531" s="3"/>
    </row>
    <row r="532" spans="6:7" x14ac:dyDescent="0.3">
      <c r="F532" s="3"/>
      <c r="G532" s="3"/>
    </row>
    <row r="533" spans="6:7" x14ac:dyDescent="0.3">
      <c r="F533" s="3"/>
      <c r="G533" s="3"/>
    </row>
    <row r="534" spans="6:7" x14ac:dyDescent="0.3">
      <c r="F534" s="3"/>
      <c r="G534" s="3"/>
    </row>
    <row r="535" spans="6:7" x14ac:dyDescent="0.3">
      <c r="F535" s="3"/>
      <c r="G535" s="3"/>
    </row>
    <row r="536" spans="6:7" x14ac:dyDescent="0.3">
      <c r="F536" s="3"/>
      <c r="G536" s="3"/>
    </row>
    <row r="537" spans="6:7" x14ac:dyDescent="0.3">
      <c r="F537" s="3"/>
      <c r="G537" s="3"/>
    </row>
    <row r="538" spans="6:7" x14ac:dyDescent="0.3">
      <c r="F538" s="3"/>
      <c r="G538" s="3"/>
    </row>
    <row r="539" spans="6:7" x14ac:dyDescent="0.3">
      <c r="F539" s="3"/>
      <c r="G539" s="3"/>
    </row>
    <row r="540" spans="6:7" x14ac:dyDescent="0.3">
      <c r="F540" s="3"/>
      <c r="G540" s="3"/>
    </row>
    <row r="541" spans="6:7" x14ac:dyDescent="0.3">
      <c r="F541" s="3"/>
      <c r="G541" s="3"/>
    </row>
    <row r="542" spans="6:7" x14ac:dyDescent="0.3">
      <c r="F542" s="3"/>
      <c r="G542" s="3"/>
    </row>
    <row r="543" spans="6:7" x14ac:dyDescent="0.3">
      <c r="F543" s="3"/>
      <c r="G543" s="3"/>
    </row>
    <row r="544" spans="6:7" x14ac:dyDescent="0.3">
      <c r="F544" s="3"/>
      <c r="G544" s="3"/>
    </row>
    <row r="545" spans="6:7" x14ac:dyDescent="0.3">
      <c r="F545" s="3"/>
      <c r="G545" s="3"/>
    </row>
    <row r="546" spans="6:7" x14ac:dyDescent="0.3">
      <c r="F546" s="3"/>
      <c r="G546" s="3"/>
    </row>
    <row r="547" spans="6:7" x14ac:dyDescent="0.3">
      <c r="F547" s="3"/>
      <c r="G547" s="3"/>
    </row>
    <row r="548" spans="6:7" x14ac:dyDescent="0.3">
      <c r="F548" s="3"/>
      <c r="G548" s="3"/>
    </row>
    <row r="549" spans="6:7" x14ac:dyDescent="0.3">
      <c r="F549" s="3"/>
      <c r="G549" s="3"/>
    </row>
    <row r="550" spans="6:7" x14ac:dyDescent="0.3">
      <c r="F550" s="3"/>
      <c r="G550" s="3"/>
    </row>
    <row r="551" spans="6:7" x14ac:dyDescent="0.3">
      <c r="F551" s="3"/>
      <c r="G551" s="3"/>
    </row>
    <row r="552" spans="6:7" x14ac:dyDescent="0.3">
      <c r="F552" s="3"/>
      <c r="G552" s="3"/>
    </row>
    <row r="553" spans="6:7" x14ac:dyDescent="0.3">
      <c r="F553" s="3"/>
      <c r="G553" s="3"/>
    </row>
    <row r="554" spans="6:7" x14ac:dyDescent="0.3">
      <c r="F554" s="3"/>
      <c r="G554" s="3"/>
    </row>
    <row r="555" spans="6:7" x14ac:dyDescent="0.3">
      <c r="F555" s="3"/>
      <c r="G555" s="3"/>
    </row>
    <row r="556" spans="6:7" x14ac:dyDescent="0.3">
      <c r="F556" s="3"/>
      <c r="G556" s="3"/>
    </row>
    <row r="557" spans="6:7" x14ac:dyDescent="0.3">
      <c r="F557" s="3"/>
      <c r="G557" s="3"/>
    </row>
    <row r="558" spans="6:7" x14ac:dyDescent="0.3">
      <c r="F558" s="3"/>
      <c r="G558" s="3"/>
    </row>
    <row r="559" spans="6:7" x14ac:dyDescent="0.3">
      <c r="F559" s="3"/>
      <c r="G559" s="3"/>
    </row>
    <row r="560" spans="6:7" x14ac:dyDescent="0.3">
      <c r="F560" s="3"/>
      <c r="G560" s="3"/>
    </row>
    <row r="561" spans="6:7" x14ac:dyDescent="0.3">
      <c r="F561" s="3"/>
      <c r="G561" s="3"/>
    </row>
    <row r="562" spans="6:7" x14ac:dyDescent="0.3">
      <c r="F562" s="3"/>
      <c r="G562" s="3"/>
    </row>
    <row r="563" spans="6:7" x14ac:dyDescent="0.3">
      <c r="F563" s="3"/>
      <c r="G563" s="3"/>
    </row>
    <row r="564" spans="6:7" x14ac:dyDescent="0.3">
      <c r="F564" s="3"/>
      <c r="G564" s="3"/>
    </row>
    <row r="565" spans="6:7" x14ac:dyDescent="0.3">
      <c r="F565" s="3"/>
      <c r="G565" s="3"/>
    </row>
    <row r="566" spans="6:7" x14ac:dyDescent="0.3">
      <c r="F566" s="3"/>
      <c r="G566" s="3"/>
    </row>
    <row r="567" spans="6:7" x14ac:dyDescent="0.3">
      <c r="F567" s="3"/>
      <c r="G567" s="3"/>
    </row>
    <row r="568" spans="6:7" x14ac:dyDescent="0.3">
      <c r="F568" s="3"/>
      <c r="G568" s="3"/>
    </row>
    <row r="569" spans="6:7" x14ac:dyDescent="0.3">
      <c r="F569" s="3"/>
      <c r="G569" s="3"/>
    </row>
    <row r="570" spans="6:7" x14ac:dyDescent="0.3">
      <c r="F570" s="3"/>
      <c r="G570" s="3"/>
    </row>
    <row r="571" spans="6:7" x14ac:dyDescent="0.3">
      <c r="F571" s="3"/>
      <c r="G571" s="3"/>
    </row>
    <row r="572" spans="6:7" x14ac:dyDescent="0.3">
      <c r="F572" s="3"/>
      <c r="G572" s="3"/>
    </row>
    <row r="573" spans="6:7" x14ac:dyDescent="0.3">
      <c r="F573" s="3"/>
      <c r="G573" s="3"/>
    </row>
    <row r="574" spans="6:7" x14ac:dyDescent="0.3">
      <c r="F574" s="3"/>
      <c r="G574" s="3"/>
    </row>
    <row r="575" spans="6:7" x14ac:dyDescent="0.3">
      <c r="F575" s="3"/>
      <c r="G575" s="3"/>
    </row>
    <row r="576" spans="6:7" x14ac:dyDescent="0.3">
      <c r="F576" s="3"/>
      <c r="G576" s="3"/>
    </row>
    <row r="577" spans="6:7" x14ac:dyDescent="0.3">
      <c r="F577" s="3"/>
      <c r="G577" s="3"/>
    </row>
    <row r="578" spans="6:7" x14ac:dyDescent="0.3">
      <c r="F578" s="3"/>
      <c r="G578" s="3"/>
    </row>
    <row r="579" spans="6:7" x14ac:dyDescent="0.3">
      <c r="F579" s="3"/>
      <c r="G579" s="3"/>
    </row>
    <row r="580" spans="6:7" x14ac:dyDescent="0.3">
      <c r="F580" s="3"/>
      <c r="G580" s="3"/>
    </row>
  </sheetData>
  <sheetProtection algorithmName="SHA-512" hashValue="WB/Y6z7ZHCYy7RIU2IortTLIUEiwJayq8MBOeMPaZPkXBdC9gXD712uYVEMlFgVdzBweI96hZyyHrego1G4xgQ==" saltValue="49Aw5o+ruwcVQp84ePDfJg==" spinCount="100000" sheet="1" objects="1" scenarios="1" insertRows="0"/>
  <mergeCells count="2">
    <mergeCell ref="A1:P1"/>
    <mergeCell ref="A4:P4"/>
  </mergeCells>
  <phoneticPr fontId="20" type="noConversion"/>
  <dataValidations count="6">
    <dataValidation type="list" allowBlank="1" showInputMessage="1" showErrorMessage="1" sqref="H7:H18">
      <formula1>Disability</formula1>
    </dataValidation>
    <dataValidation type="list" allowBlank="1" showInputMessage="1" showErrorMessage="1" sqref="P7:P18">
      <formula1>Ethnicity</formula1>
    </dataValidation>
    <dataValidation type="list" allowBlank="1" showInputMessage="1" showErrorMessage="1" sqref="G7:G18">
      <formula1>Gender</formula1>
    </dataValidation>
    <dataValidation type="list" allowBlank="1" showInputMessage="1" showErrorMessage="1" sqref="I7:O18 D7:D18">
      <formula1>Yes</formula1>
    </dataValidation>
    <dataValidation type="list" allowBlank="1" showInputMessage="1" showErrorMessage="1" sqref="D19 C7:C19">
      <formula1>Role</formula1>
    </dataValidation>
    <dataValidation type="list" allowBlank="1" showInputMessage="1" showErrorMessage="1" sqref="F7:F18">
      <formula1>TeamAge</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J16"/>
  <sheetViews>
    <sheetView topLeftCell="A3" zoomScale="90" zoomScaleNormal="90" zoomScalePageLayoutView="90" workbookViewId="0">
      <selection activeCell="D11" sqref="D11"/>
    </sheetView>
  </sheetViews>
  <sheetFormatPr defaultColWidth="8.88671875" defaultRowHeight="14.4" x14ac:dyDescent="0.3"/>
  <cols>
    <col min="1" max="1" width="67.88671875" style="14" customWidth="1"/>
    <col min="2" max="2" width="21.44140625" style="14" bestFit="1" customWidth="1"/>
    <col min="3" max="3" width="20" style="14" customWidth="1"/>
    <col min="4" max="5" width="20.6640625" style="14" customWidth="1"/>
    <col min="6" max="6" width="22.88671875" style="14" customWidth="1"/>
    <col min="7" max="16384" width="8.88671875" style="14"/>
  </cols>
  <sheetData>
    <row r="1" spans="1:10" s="80" customFormat="1" ht="24.9" customHeight="1" x14ac:dyDescent="0.3">
      <c r="A1" s="228" t="s">
        <v>193</v>
      </c>
      <c r="B1" s="228"/>
      <c r="C1" s="229"/>
      <c r="D1" s="229"/>
      <c r="E1" s="229"/>
    </row>
    <row r="3" spans="1:10" ht="43.2" x14ac:dyDescent="0.3">
      <c r="A3" s="18" t="s">
        <v>194</v>
      </c>
      <c r="B3" s="18" t="s">
        <v>195</v>
      </c>
      <c r="C3" s="18" t="s">
        <v>196</v>
      </c>
      <c r="D3" s="18" t="s">
        <v>197</v>
      </c>
      <c r="E3" s="18" t="s">
        <v>198</v>
      </c>
    </row>
    <row r="4" spans="1:10" x14ac:dyDescent="0.3">
      <c r="A4" s="155" t="s">
        <v>178</v>
      </c>
      <c r="B4" s="154"/>
      <c r="C4" s="154"/>
      <c r="D4" s="154"/>
      <c r="E4" s="154"/>
    </row>
    <row r="5" spans="1:10" ht="17.25" customHeight="1" x14ac:dyDescent="0.3">
      <c r="A5" s="144" t="s">
        <v>199</v>
      </c>
      <c r="B5" s="156" t="s">
        <v>200</v>
      </c>
      <c r="C5" s="157">
        <v>33</v>
      </c>
      <c r="D5" s="149">
        <v>15</v>
      </c>
      <c r="E5" s="149">
        <f>SUM(C5:D5)</f>
        <v>48</v>
      </c>
    </row>
    <row r="6" spans="1:10" x14ac:dyDescent="0.3">
      <c r="A6" s="129" t="s">
        <v>285</v>
      </c>
      <c r="B6" s="185" t="s">
        <v>200</v>
      </c>
      <c r="C6" s="70"/>
      <c r="D6" s="70">
        <v>3</v>
      </c>
      <c r="E6" s="188">
        <f>SUM(C6:D6)</f>
        <v>3</v>
      </c>
    </row>
    <row r="7" spans="1:10" x14ac:dyDescent="0.3">
      <c r="A7" s="129" t="s">
        <v>291</v>
      </c>
      <c r="B7" s="185" t="s">
        <v>200</v>
      </c>
      <c r="C7" s="70"/>
      <c r="D7" s="70">
        <v>9</v>
      </c>
      <c r="E7" s="188">
        <f t="shared" ref="E7:E15" si="0">SUM(C7:D7)</f>
        <v>9</v>
      </c>
    </row>
    <row r="8" spans="1:10" x14ac:dyDescent="0.3">
      <c r="A8" s="129" t="s">
        <v>292</v>
      </c>
      <c r="B8" s="185" t="s">
        <v>200</v>
      </c>
      <c r="C8" s="70"/>
      <c r="D8" s="70">
        <v>6</v>
      </c>
      <c r="E8" s="188">
        <f t="shared" si="0"/>
        <v>6</v>
      </c>
    </row>
    <row r="9" spans="1:10" x14ac:dyDescent="0.3">
      <c r="A9" s="129" t="s">
        <v>295</v>
      </c>
      <c r="B9" s="185" t="s">
        <v>200</v>
      </c>
      <c r="C9" s="70"/>
      <c r="D9" s="70">
        <v>7</v>
      </c>
      <c r="E9" s="188">
        <f t="shared" si="0"/>
        <v>7</v>
      </c>
    </row>
    <row r="10" spans="1:10" x14ac:dyDescent="0.3">
      <c r="A10" s="129" t="s">
        <v>314</v>
      </c>
      <c r="B10" s="185" t="s">
        <v>200</v>
      </c>
      <c r="C10" s="70"/>
      <c r="D10" s="70">
        <v>8</v>
      </c>
      <c r="E10" s="188">
        <f t="shared" si="0"/>
        <v>8</v>
      </c>
    </row>
    <row r="11" spans="1:10" x14ac:dyDescent="0.3">
      <c r="A11" s="129"/>
      <c r="B11" s="185"/>
      <c r="C11" s="70"/>
      <c r="D11" s="70"/>
      <c r="E11" s="188">
        <f t="shared" si="0"/>
        <v>0</v>
      </c>
    </row>
    <row r="12" spans="1:10" x14ac:dyDescent="0.3">
      <c r="A12" s="129"/>
      <c r="B12" s="185"/>
      <c r="C12" s="70"/>
      <c r="D12" s="70"/>
      <c r="E12" s="188">
        <f t="shared" si="0"/>
        <v>0</v>
      </c>
    </row>
    <row r="13" spans="1:10" x14ac:dyDescent="0.3">
      <c r="A13" s="129"/>
      <c r="B13" s="185"/>
      <c r="C13" s="70"/>
      <c r="D13" s="70"/>
      <c r="E13" s="188">
        <f t="shared" si="0"/>
        <v>0</v>
      </c>
    </row>
    <row r="14" spans="1:10" x14ac:dyDescent="0.3">
      <c r="A14" s="129"/>
      <c r="B14" s="185"/>
      <c r="C14" s="70"/>
      <c r="D14" s="70"/>
      <c r="E14" s="188">
        <f t="shared" si="0"/>
        <v>0</v>
      </c>
    </row>
    <row r="15" spans="1:10" x14ac:dyDescent="0.3">
      <c r="A15" s="186"/>
      <c r="B15" s="185"/>
      <c r="C15" s="187"/>
      <c r="D15" s="187"/>
      <c r="E15" s="188">
        <f t="shared" si="0"/>
        <v>0</v>
      </c>
    </row>
    <row r="16" spans="1:10" x14ac:dyDescent="0.3">
      <c r="A16" s="71" t="s">
        <v>182</v>
      </c>
      <c r="B16" s="29"/>
      <c r="C16" s="21"/>
      <c r="D16" s="21"/>
      <c r="E16" s="21"/>
      <c r="F16" s="136"/>
      <c r="G16" s="31"/>
      <c r="H16" s="31"/>
      <c r="I16" s="31"/>
      <c r="J16" s="31"/>
    </row>
  </sheetData>
  <sheetProtection algorithmName="SHA-512" hashValue="GyUEeiuHAmn7yQpRG3v+RL5GOdIwzFPTd59yw0aebcZslckmclRl+mlh6XL3+7UDaURo+kg5butygdMMDYVh1w==" saltValue="s5+HPBglDN5avVLDEQi9Tg==" spinCount="100000" sheet="1" objects="1" scenarios="1" insertRows="0"/>
  <mergeCells count="1">
    <mergeCell ref="A1:E1"/>
  </mergeCells>
  <phoneticPr fontId="20" type="noConversion"/>
  <dataValidations count="1">
    <dataValidation type="list" allowBlank="1" showInputMessage="1" showErrorMessage="1" sqref="B6:B15">
      <formula1>Free</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M604"/>
  <sheetViews>
    <sheetView tabSelected="1" topLeftCell="A19" workbookViewId="0">
      <selection activeCell="J37" sqref="J37"/>
    </sheetView>
  </sheetViews>
  <sheetFormatPr defaultColWidth="8.88671875" defaultRowHeight="14.4" x14ac:dyDescent="0.3"/>
  <cols>
    <col min="1" max="1" width="14.109375" style="14" bestFit="1" customWidth="1"/>
    <col min="2" max="2" width="11.88671875" style="14" bestFit="1" customWidth="1"/>
    <col min="3" max="4" width="16.6640625" style="14" customWidth="1"/>
    <col min="5" max="5" width="21" style="14" customWidth="1"/>
    <col min="6" max="12" width="14.6640625" style="14" customWidth="1"/>
    <col min="13" max="13" width="52.6640625" style="14" customWidth="1"/>
    <col min="14" max="16384" width="8.88671875" style="14"/>
  </cols>
  <sheetData>
    <row r="1" spans="1:13" s="80" customFormat="1" ht="24.9" customHeight="1" x14ac:dyDescent="0.3">
      <c r="A1" s="228" t="s">
        <v>201</v>
      </c>
      <c r="B1" s="229"/>
      <c r="C1" s="229"/>
      <c r="D1" s="229"/>
      <c r="E1" s="229"/>
      <c r="F1" s="79"/>
      <c r="G1" s="79"/>
      <c r="H1" s="79"/>
      <c r="I1" s="79"/>
      <c r="J1" s="79"/>
      <c r="K1" s="79"/>
      <c r="L1" s="79"/>
      <c r="M1" s="79"/>
    </row>
    <row r="3" spans="1:13" ht="43.2" x14ac:dyDescent="0.3">
      <c r="A3" s="18" t="s">
        <v>184</v>
      </c>
      <c r="B3" s="18" t="s">
        <v>54</v>
      </c>
      <c r="C3" s="18" t="s">
        <v>92</v>
      </c>
      <c r="D3" s="18" t="s">
        <v>132</v>
      </c>
      <c r="E3" s="18" t="s">
        <v>137</v>
      </c>
      <c r="F3" s="19" t="s">
        <v>187</v>
      </c>
      <c r="G3" s="19" t="s">
        <v>188</v>
      </c>
      <c r="H3" s="19" t="s">
        <v>146</v>
      </c>
      <c r="I3" s="19" t="s">
        <v>147</v>
      </c>
      <c r="J3" s="19" t="s">
        <v>148</v>
      </c>
      <c r="K3" s="19" t="s">
        <v>149</v>
      </c>
      <c r="L3" s="19" t="s">
        <v>189</v>
      </c>
      <c r="M3" s="87" t="s">
        <v>93</v>
      </c>
    </row>
    <row r="4" spans="1:13" ht="34.5" customHeight="1" x14ac:dyDescent="0.3">
      <c r="A4" s="231" t="s">
        <v>202</v>
      </c>
      <c r="B4" s="234"/>
      <c r="C4" s="234"/>
      <c r="D4" s="234"/>
      <c r="E4" s="234"/>
      <c r="F4" s="234"/>
      <c r="G4" s="234"/>
      <c r="H4" s="234"/>
      <c r="I4" s="234"/>
      <c r="J4" s="234"/>
      <c r="K4" s="234"/>
      <c r="L4" s="234"/>
      <c r="M4" s="235"/>
    </row>
    <row r="5" spans="1:13" ht="19.5" customHeight="1" x14ac:dyDescent="0.3">
      <c r="A5" s="151" t="s">
        <v>178</v>
      </c>
      <c r="B5" s="152"/>
      <c r="C5" s="152"/>
      <c r="D5" s="152"/>
      <c r="E5" s="152"/>
      <c r="F5" s="152"/>
      <c r="G5" s="152"/>
      <c r="H5" s="152"/>
      <c r="I5" s="152"/>
      <c r="J5" s="152"/>
      <c r="K5" s="152"/>
      <c r="L5" s="152"/>
      <c r="M5" s="153"/>
    </row>
    <row r="6" spans="1:13" s="131" customFormat="1" ht="17.25" customHeight="1" x14ac:dyDescent="0.3">
      <c r="A6" s="149">
        <v>1</v>
      </c>
      <c r="B6" s="144" t="s">
        <v>203</v>
      </c>
      <c r="C6" s="144" t="s">
        <v>117</v>
      </c>
      <c r="D6" s="144" t="s">
        <v>133</v>
      </c>
      <c r="E6" s="144" t="s">
        <v>138</v>
      </c>
      <c r="F6" s="144"/>
      <c r="G6" s="144"/>
      <c r="H6" s="144" t="s">
        <v>87</v>
      </c>
      <c r="I6" s="144"/>
      <c r="J6" s="144"/>
      <c r="K6" s="144"/>
      <c r="L6" s="144"/>
      <c r="M6" s="144" t="s">
        <v>204</v>
      </c>
    </row>
    <row r="7" spans="1:13" x14ac:dyDescent="0.3">
      <c r="A7" s="129">
        <v>1</v>
      </c>
      <c r="B7" s="117" t="s">
        <v>284</v>
      </c>
      <c r="C7" s="182" t="s">
        <v>109</v>
      </c>
      <c r="D7" s="70" t="s">
        <v>134</v>
      </c>
      <c r="E7" s="183"/>
      <c r="F7" s="189"/>
      <c r="G7" s="189"/>
      <c r="H7" s="189" t="s">
        <v>87</v>
      </c>
      <c r="I7" s="189"/>
      <c r="J7" s="189"/>
      <c r="K7" s="189"/>
      <c r="L7" s="189"/>
      <c r="M7" s="117" t="s">
        <v>96</v>
      </c>
    </row>
    <row r="8" spans="1:13" ht="15.75" customHeight="1" x14ac:dyDescent="0.3">
      <c r="A8" s="129">
        <v>2</v>
      </c>
      <c r="B8" s="117" t="s">
        <v>284</v>
      </c>
      <c r="C8" s="182" t="s">
        <v>129</v>
      </c>
      <c r="D8" s="70" t="s">
        <v>134</v>
      </c>
      <c r="E8" s="183"/>
      <c r="F8" s="189"/>
      <c r="G8" s="189"/>
      <c r="H8" s="189" t="s">
        <v>87</v>
      </c>
      <c r="I8" s="189"/>
      <c r="J8" s="189"/>
      <c r="K8" s="189"/>
      <c r="L8" s="189"/>
      <c r="M8" s="117" t="s">
        <v>96</v>
      </c>
    </row>
    <row r="9" spans="1:13" x14ac:dyDescent="0.3">
      <c r="A9" s="129">
        <v>3</v>
      </c>
      <c r="B9" s="117" t="s">
        <v>284</v>
      </c>
      <c r="C9" s="182" t="s">
        <v>129</v>
      </c>
      <c r="D9" s="70" t="s">
        <v>134</v>
      </c>
      <c r="E9" s="183"/>
      <c r="F9" s="189"/>
      <c r="G9" s="189"/>
      <c r="H9" s="189" t="s">
        <v>87</v>
      </c>
      <c r="I9" s="189"/>
      <c r="J9" s="189"/>
      <c r="K9" s="189"/>
      <c r="L9" s="189"/>
      <c r="M9" s="117" t="s">
        <v>96</v>
      </c>
    </row>
    <row r="10" spans="1:13" x14ac:dyDescent="0.3">
      <c r="A10" s="129">
        <v>4</v>
      </c>
      <c r="B10" s="117" t="s">
        <v>298</v>
      </c>
      <c r="C10" s="182" t="s">
        <v>119</v>
      </c>
      <c r="D10" s="70" t="s">
        <v>133</v>
      </c>
      <c r="E10" s="183" t="s">
        <v>87</v>
      </c>
      <c r="F10" s="189"/>
      <c r="G10" s="189"/>
      <c r="H10" s="189" t="s">
        <v>87</v>
      </c>
      <c r="I10" s="189"/>
      <c r="J10" s="189"/>
      <c r="K10" s="189"/>
      <c r="L10" s="189"/>
      <c r="M10" s="117" t="s">
        <v>96</v>
      </c>
    </row>
    <row r="11" spans="1:13" x14ac:dyDescent="0.3">
      <c r="A11" s="129">
        <v>5</v>
      </c>
      <c r="B11" s="117" t="s">
        <v>287</v>
      </c>
      <c r="C11" s="182" t="s">
        <v>115</v>
      </c>
      <c r="D11" s="70" t="s">
        <v>133</v>
      </c>
      <c r="E11" s="183" t="s">
        <v>131</v>
      </c>
      <c r="F11" s="189"/>
      <c r="G11" s="189"/>
      <c r="H11" s="189" t="s">
        <v>87</v>
      </c>
      <c r="I11" s="189"/>
      <c r="J11" s="189"/>
      <c r="K11" s="189"/>
      <c r="L11" s="189"/>
      <c r="M11" s="117" t="s">
        <v>96</v>
      </c>
    </row>
    <row r="12" spans="1:13" x14ac:dyDescent="0.3">
      <c r="A12" s="129">
        <v>6</v>
      </c>
      <c r="B12" s="117" t="s">
        <v>287</v>
      </c>
      <c r="C12" s="182" t="s">
        <v>109</v>
      </c>
      <c r="D12" s="70" t="s">
        <v>133</v>
      </c>
      <c r="E12" s="183" t="s">
        <v>131</v>
      </c>
      <c r="F12" s="189"/>
      <c r="G12" s="189"/>
      <c r="H12" s="189" t="s">
        <v>87</v>
      </c>
      <c r="I12" s="189"/>
      <c r="J12" s="189"/>
      <c r="K12" s="189"/>
      <c r="L12" s="189"/>
      <c r="M12" s="117" t="s">
        <v>96</v>
      </c>
    </row>
    <row r="13" spans="1:13" x14ac:dyDescent="0.3">
      <c r="A13" s="129">
        <v>7</v>
      </c>
      <c r="B13" s="117" t="s">
        <v>287</v>
      </c>
      <c r="C13" s="182" t="s">
        <v>119</v>
      </c>
      <c r="D13" s="70" t="s">
        <v>133</v>
      </c>
      <c r="E13" s="183" t="s">
        <v>131</v>
      </c>
      <c r="F13" s="189"/>
      <c r="G13" s="189"/>
      <c r="H13" s="189" t="s">
        <v>87</v>
      </c>
      <c r="I13" s="189"/>
      <c r="J13" s="189"/>
      <c r="K13" s="189"/>
      <c r="L13" s="189"/>
      <c r="M13" s="117" t="s">
        <v>96</v>
      </c>
    </row>
    <row r="14" spans="1:13" x14ac:dyDescent="0.3">
      <c r="A14" s="129">
        <v>8</v>
      </c>
      <c r="B14" s="117" t="s">
        <v>287</v>
      </c>
      <c r="C14" s="182" t="s">
        <v>109</v>
      </c>
      <c r="D14" s="70" t="s">
        <v>134</v>
      </c>
      <c r="E14" s="183" t="s">
        <v>131</v>
      </c>
      <c r="F14" s="189"/>
      <c r="G14" s="189"/>
      <c r="H14" s="189" t="s">
        <v>87</v>
      </c>
      <c r="I14" s="189"/>
      <c r="J14" s="189"/>
      <c r="K14" s="189"/>
      <c r="L14" s="189"/>
      <c r="M14" s="117" t="s">
        <v>96</v>
      </c>
    </row>
    <row r="15" spans="1:13" x14ac:dyDescent="0.3">
      <c r="A15" s="129">
        <v>9</v>
      </c>
      <c r="B15" s="117" t="s">
        <v>287</v>
      </c>
      <c r="C15" s="182" t="s">
        <v>125</v>
      </c>
      <c r="D15" s="70" t="s">
        <v>133</v>
      </c>
      <c r="E15" s="183" t="s">
        <v>131</v>
      </c>
      <c r="F15" s="189"/>
      <c r="G15" s="189"/>
      <c r="H15" s="189" t="s">
        <v>87</v>
      </c>
      <c r="I15" s="189"/>
      <c r="J15" s="189"/>
      <c r="K15" s="189"/>
      <c r="L15" s="189"/>
      <c r="M15" s="117" t="s">
        <v>96</v>
      </c>
    </row>
    <row r="16" spans="1:13" x14ac:dyDescent="0.3">
      <c r="A16" s="129">
        <v>10</v>
      </c>
      <c r="B16" s="117" t="s">
        <v>287</v>
      </c>
      <c r="C16" s="182" t="s">
        <v>117</v>
      </c>
      <c r="D16" s="70" t="s">
        <v>134</v>
      </c>
      <c r="E16" s="183" t="s">
        <v>138</v>
      </c>
      <c r="F16" s="189"/>
      <c r="G16" s="189"/>
      <c r="H16" s="189" t="s">
        <v>87</v>
      </c>
      <c r="I16" s="189"/>
      <c r="J16" s="189"/>
      <c r="K16" s="189"/>
      <c r="L16" s="189"/>
      <c r="M16" s="117" t="s">
        <v>96</v>
      </c>
    </row>
    <row r="17" spans="1:13" x14ac:dyDescent="0.3">
      <c r="A17" s="129">
        <v>11</v>
      </c>
      <c r="B17" s="117" t="s">
        <v>287</v>
      </c>
      <c r="C17" s="182" t="s">
        <v>129</v>
      </c>
      <c r="D17" s="70" t="s">
        <v>134</v>
      </c>
      <c r="E17" s="183" t="s">
        <v>87</v>
      </c>
      <c r="F17" s="189"/>
      <c r="G17" s="189"/>
      <c r="H17" s="189" t="s">
        <v>87</v>
      </c>
      <c r="I17" s="189"/>
      <c r="J17" s="189"/>
      <c r="K17" s="189"/>
      <c r="L17" s="189"/>
      <c r="M17" s="117" t="s">
        <v>96</v>
      </c>
    </row>
    <row r="18" spans="1:13" x14ac:dyDescent="0.3">
      <c r="A18" s="129">
        <v>12</v>
      </c>
      <c r="B18" s="117" t="s">
        <v>287</v>
      </c>
      <c r="C18" s="182" t="s">
        <v>129</v>
      </c>
      <c r="D18" s="70" t="s">
        <v>134</v>
      </c>
      <c r="E18" s="183" t="s">
        <v>87</v>
      </c>
      <c r="F18" s="189"/>
      <c r="G18" s="189"/>
      <c r="H18" s="189" t="s">
        <v>87</v>
      </c>
      <c r="I18" s="189"/>
      <c r="J18" s="189"/>
      <c r="K18" s="189"/>
      <c r="L18" s="189"/>
      <c r="M18" s="117" t="s">
        <v>96</v>
      </c>
    </row>
    <row r="19" spans="1:13" x14ac:dyDescent="0.3">
      <c r="A19" s="129">
        <v>13</v>
      </c>
      <c r="B19" s="117" t="s">
        <v>300</v>
      </c>
      <c r="C19" s="182" t="s">
        <v>125</v>
      </c>
      <c r="D19" s="70" t="s">
        <v>134</v>
      </c>
      <c r="E19" s="183" t="s">
        <v>87</v>
      </c>
      <c r="F19" s="189"/>
      <c r="G19" s="189"/>
      <c r="H19" s="189" t="s">
        <v>87</v>
      </c>
      <c r="I19" s="189"/>
      <c r="J19" s="189"/>
      <c r="K19" s="189"/>
      <c r="L19" s="189"/>
      <c r="M19" s="117" t="s">
        <v>96</v>
      </c>
    </row>
    <row r="20" spans="1:13" x14ac:dyDescent="0.3">
      <c r="A20" s="129">
        <v>14</v>
      </c>
      <c r="B20" s="117" t="s">
        <v>301</v>
      </c>
      <c r="C20" s="182" t="s">
        <v>125</v>
      </c>
      <c r="D20" s="70" t="s">
        <v>134</v>
      </c>
      <c r="E20" s="183" t="s">
        <v>138</v>
      </c>
      <c r="F20" s="189"/>
      <c r="G20" s="189"/>
      <c r="H20" s="189" t="s">
        <v>87</v>
      </c>
      <c r="I20" s="189"/>
      <c r="J20" s="189"/>
      <c r="K20" s="189"/>
      <c r="L20" s="189"/>
      <c r="M20" s="117" t="s">
        <v>96</v>
      </c>
    </row>
    <row r="21" spans="1:13" x14ac:dyDescent="0.3">
      <c r="A21" s="129">
        <v>15</v>
      </c>
      <c r="B21" s="117" t="s">
        <v>302</v>
      </c>
      <c r="C21" s="182" t="s">
        <v>127</v>
      </c>
      <c r="D21" s="70" t="s">
        <v>134</v>
      </c>
      <c r="E21" s="183" t="s">
        <v>138</v>
      </c>
      <c r="F21" s="189"/>
      <c r="G21" s="189"/>
      <c r="H21" s="189" t="s">
        <v>87</v>
      </c>
      <c r="I21" s="189"/>
      <c r="J21" s="189"/>
      <c r="K21" s="189"/>
      <c r="L21" s="189"/>
      <c r="M21" s="117" t="s">
        <v>96</v>
      </c>
    </row>
    <row r="22" spans="1:13" x14ac:dyDescent="0.3">
      <c r="A22" s="129">
        <v>16</v>
      </c>
      <c r="B22" s="117" t="s">
        <v>303</v>
      </c>
      <c r="C22" s="182" t="s">
        <v>123</v>
      </c>
      <c r="D22" s="70" t="s">
        <v>133</v>
      </c>
      <c r="E22" s="183" t="s">
        <v>138</v>
      </c>
      <c r="F22" s="189" t="s">
        <v>87</v>
      </c>
      <c r="G22" s="189" t="s">
        <v>87</v>
      </c>
      <c r="H22" s="189" t="s">
        <v>87</v>
      </c>
      <c r="I22" s="189"/>
      <c r="J22" s="189"/>
      <c r="K22" s="189"/>
      <c r="L22" s="189"/>
      <c r="M22" s="117" t="s">
        <v>96</v>
      </c>
    </row>
    <row r="23" spans="1:13" x14ac:dyDescent="0.3">
      <c r="A23" s="129">
        <v>17</v>
      </c>
      <c r="B23" s="117" t="s">
        <v>304</v>
      </c>
      <c r="C23" s="182" t="s">
        <v>121</v>
      </c>
      <c r="D23" s="70" t="s">
        <v>134</v>
      </c>
      <c r="E23" s="183" t="s">
        <v>87</v>
      </c>
      <c r="F23" s="189"/>
      <c r="G23" s="189"/>
      <c r="H23" s="189" t="s">
        <v>87</v>
      </c>
      <c r="I23" s="189"/>
      <c r="J23" s="189"/>
      <c r="K23" s="189"/>
      <c r="L23" s="189"/>
      <c r="M23" s="117" t="s">
        <v>96</v>
      </c>
    </row>
    <row r="24" spans="1:13" x14ac:dyDescent="0.3">
      <c r="A24" s="129">
        <v>18</v>
      </c>
      <c r="B24" s="117" t="s">
        <v>305</v>
      </c>
      <c r="C24" s="182" t="s">
        <v>123</v>
      </c>
      <c r="D24" s="70" t="s">
        <v>134</v>
      </c>
      <c r="E24" s="183" t="s">
        <v>138</v>
      </c>
      <c r="F24" s="189"/>
      <c r="G24" s="189"/>
      <c r="H24" s="189" t="s">
        <v>87</v>
      </c>
      <c r="I24" s="189"/>
      <c r="J24" s="189"/>
      <c r="K24" s="189"/>
      <c r="L24" s="189"/>
      <c r="M24" s="117" t="s">
        <v>96</v>
      </c>
    </row>
    <row r="25" spans="1:13" x14ac:dyDescent="0.3">
      <c r="A25" s="129">
        <v>19</v>
      </c>
      <c r="B25" s="117" t="s">
        <v>287</v>
      </c>
      <c r="C25" s="182" t="s">
        <v>123</v>
      </c>
      <c r="D25" s="70" t="s">
        <v>134</v>
      </c>
      <c r="E25" s="183" t="s">
        <v>87</v>
      </c>
      <c r="F25" s="189"/>
      <c r="G25" s="189"/>
      <c r="H25" s="189" t="s">
        <v>87</v>
      </c>
      <c r="I25" s="189"/>
      <c r="J25" s="189"/>
      <c r="K25" s="189"/>
      <c r="L25" s="189"/>
      <c r="M25" s="117" t="s">
        <v>96</v>
      </c>
    </row>
    <row r="26" spans="1:13" x14ac:dyDescent="0.3">
      <c r="A26" s="129">
        <v>20</v>
      </c>
      <c r="B26" s="117" t="s">
        <v>309</v>
      </c>
      <c r="C26" s="182" t="s">
        <v>123</v>
      </c>
      <c r="D26" s="70" t="s">
        <v>134</v>
      </c>
      <c r="E26" s="183" t="s">
        <v>138</v>
      </c>
      <c r="F26" s="189"/>
      <c r="G26" s="189"/>
      <c r="H26" s="189" t="s">
        <v>87</v>
      </c>
      <c r="I26" s="189"/>
      <c r="J26" s="189"/>
      <c r="K26" s="189"/>
      <c r="L26" s="189"/>
      <c r="M26" s="117" t="s">
        <v>96</v>
      </c>
    </row>
    <row r="27" spans="1:13" x14ac:dyDescent="0.3">
      <c r="A27" s="129">
        <v>21</v>
      </c>
      <c r="B27" s="117" t="s">
        <v>310</v>
      </c>
      <c r="C27" s="182" t="s">
        <v>125</v>
      </c>
      <c r="D27" s="70" t="s">
        <v>134</v>
      </c>
      <c r="E27" s="183" t="s">
        <v>87</v>
      </c>
      <c r="F27" s="189"/>
      <c r="G27" s="189"/>
      <c r="H27" s="189" t="s">
        <v>87</v>
      </c>
      <c r="I27" s="189"/>
      <c r="J27" s="189"/>
      <c r="K27" s="189"/>
      <c r="L27" s="189"/>
      <c r="M27" s="117" t="s">
        <v>96</v>
      </c>
    </row>
    <row r="28" spans="1:13" x14ac:dyDescent="0.3">
      <c r="A28" s="129">
        <v>22</v>
      </c>
      <c r="B28" s="117" t="s">
        <v>311</v>
      </c>
      <c r="C28" s="182" t="s">
        <v>119</v>
      </c>
      <c r="D28" s="70" t="s">
        <v>134</v>
      </c>
      <c r="E28" s="183" t="s">
        <v>87</v>
      </c>
      <c r="F28" s="189"/>
      <c r="G28" s="189"/>
      <c r="H28" s="189" t="s">
        <v>87</v>
      </c>
      <c r="I28" s="189"/>
      <c r="J28" s="189" t="s">
        <v>87</v>
      </c>
      <c r="K28" s="189"/>
      <c r="L28" s="189"/>
      <c r="M28" s="117" t="s">
        <v>96</v>
      </c>
    </row>
    <row r="29" spans="1:13" x14ac:dyDescent="0.3">
      <c r="A29" s="129">
        <v>23</v>
      </c>
      <c r="B29" s="117" t="s">
        <v>315</v>
      </c>
      <c r="C29" s="182" t="s">
        <v>119</v>
      </c>
      <c r="D29" s="70" t="s">
        <v>134</v>
      </c>
      <c r="E29" s="183" t="s">
        <v>87</v>
      </c>
      <c r="F29" s="189"/>
      <c r="G29" s="189"/>
      <c r="H29" s="189" t="s">
        <v>87</v>
      </c>
      <c r="I29" s="189"/>
      <c r="J29" s="189" t="s">
        <v>87</v>
      </c>
      <c r="K29" s="189"/>
      <c r="L29" s="189"/>
      <c r="M29" s="117" t="s">
        <v>96</v>
      </c>
    </row>
    <row r="30" spans="1:13" x14ac:dyDescent="0.3">
      <c r="A30" s="129">
        <v>24</v>
      </c>
      <c r="B30" s="117" t="s">
        <v>316</v>
      </c>
      <c r="C30" s="182" t="s">
        <v>117</v>
      </c>
      <c r="D30" s="70" t="s">
        <v>134</v>
      </c>
      <c r="E30" s="183" t="s">
        <v>138</v>
      </c>
      <c r="F30" s="189"/>
      <c r="G30" s="189"/>
      <c r="H30" s="189" t="s">
        <v>87</v>
      </c>
      <c r="I30" s="189"/>
      <c r="J30" s="189"/>
      <c r="K30" s="189"/>
      <c r="L30" s="189"/>
      <c r="M30" s="117" t="s">
        <v>96</v>
      </c>
    </row>
    <row r="31" spans="1:13" x14ac:dyDescent="0.3">
      <c r="A31" s="129">
        <v>25</v>
      </c>
      <c r="B31" s="117" t="s">
        <v>317</v>
      </c>
      <c r="C31" s="182" t="s">
        <v>115</v>
      </c>
      <c r="D31" s="70" t="s">
        <v>133</v>
      </c>
      <c r="E31" s="183" t="s">
        <v>87</v>
      </c>
      <c r="F31" s="189"/>
      <c r="G31" s="189"/>
      <c r="H31" s="189" t="s">
        <v>87</v>
      </c>
      <c r="I31" s="189" t="s">
        <v>87</v>
      </c>
      <c r="J31" s="189" t="s">
        <v>87</v>
      </c>
      <c r="K31" s="189"/>
      <c r="L31" s="189"/>
      <c r="M31" s="117" t="s">
        <v>96</v>
      </c>
    </row>
    <row r="32" spans="1:13" x14ac:dyDescent="0.3">
      <c r="A32" s="129">
        <v>26</v>
      </c>
      <c r="B32" s="117" t="s">
        <v>318</v>
      </c>
      <c r="C32" s="182" t="s">
        <v>129</v>
      </c>
      <c r="D32" s="70" t="s">
        <v>133</v>
      </c>
      <c r="E32" s="183" t="s">
        <v>87</v>
      </c>
      <c r="F32" s="189"/>
      <c r="G32" s="189"/>
      <c r="H32" s="189" t="s">
        <v>87</v>
      </c>
      <c r="I32" s="189"/>
      <c r="J32" s="189"/>
      <c r="K32" s="189"/>
      <c r="L32" s="189"/>
      <c r="M32" s="117" t="s">
        <v>96</v>
      </c>
    </row>
    <row r="33" spans="1:13" x14ac:dyDescent="0.3">
      <c r="A33" s="129">
        <v>27</v>
      </c>
      <c r="B33" s="117" t="s">
        <v>319</v>
      </c>
      <c r="C33" s="182" t="s">
        <v>123</v>
      </c>
      <c r="D33" s="70" t="s">
        <v>133</v>
      </c>
      <c r="E33" s="183" t="s">
        <v>87</v>
      </c>
      <c r="F33" s="189"/>
      <c r="G33" s="189"/>
      <c r="H33" s="189" t="s">
        <v>87</v>
      </c>
      <c r="I33" s="189"/>
      <c r="J33" s="189"/>
      <c r="K33" s="189"/>
      <c r="L33" s="189"/>
      <c r="M33" s="117" t="s">
        <v>96</v>
      </c>
    </row>
    <row r="34" spans="1:13" x14ac:dyDescent="0.3">
      <c r="A34" s="129">
        <v>28</v>
      </c>
      <c r="B34" s="117" t="s">
        <v>320</v>
      </c>
      <c r="C34" s="182" t="s">
        <v>115</v>
      </c>
      <c r="D34" s="70" t="s">
        <v>133</v>
      </c>
      <c r="E34" s="183" t="s">
        <v>87</v>
      </c>
      <c r="F34" s="189"/>
      <c r="G34" s="189"/>
      <c r="H34" s="189" t="s">
        <v>87</v>
      </c>
      <c r="I34" s="189"/>
      <c r="J34" s="189"/>
      <c r="K34" s="189"/>
      <c r="L34" s="189"/>
      <c r="M34" s="117" t="s">
        <v>96</v>
      </c>
    </row>
    <row r="35" spans="1:13" x14ac:dyDescent="0.3">
      <c r="A35" s="129">
        <v>29</v>
      </c>
      <c r="B35" s="117" t="s">
        <v>321</v>
      </c>
      <c r="C35" s="182" t="s">
        <v>119</v>
      </c>
      <c r="D35" s="70" t="s">
        <v>134</v>
      </c>
      <c r="E35" s="183" t="s">
        <v>138</v>
      </c>
      <c r="F35" s="189"/>
      <c r="G35" s="189"/>
      <c r="H35" s="189"/>
      <c r="I35" s="189"/>
      <c r="J35" s="189"/>
      <c r="K35" s="189"/>
      <c r="L35" s="189"/>
      <c r="M35" s="117" t="s">
        <v>96</v>
      </c>
    </row>
    <row r="36" spans="1:13" x14ac:dyDescent="0.3">
      <c r="A36" s="129">
        <v>30</v>
      </c>
      <c r="B36" s="117"/>
      <c r="C36" s="182"/>
      <c r="D36" s="70"/>
      <c r="E36" s="183"/>
      <c r="F36" s="189"/>
      <c r="G36" s="189"/>
      <c r="H36" s="189"/>
      <c r="I36" s="189"/>
      <c r="J36" s="189"/>
      <c r="K36" s="189"/>
      <c r="L36" s="189"/>
      <c r="M36" s="117"/>
    </row>
    <row r="37" spans="1:13" x14ac:dyDescent="0.3">
      <c r="A37" s="129"/>
      <c r="B37" s="117"/>
      <c r="C37" s="182"/>
      <c r="D37" s="70"/>
      <c r="E37" s="183"/>
      <c r="F37" s="189"/>
      <c r="G37" s="189"/>
      <c r="H37" s="189"/>
      <c r="I37" s="189"/>
      <c r="J37" s="189"/>
      <c r="K37" s="189"/>
      <c r="L37" s="189"/>
      <c r="M37" s="117" t="s">
        <v>96</v>
      </c>
    </row>
    <row r="38" spans="1:13" x14ac:dyDescent="0.3">
      <c r="A38" s="199"/>
      <c r="B38" s="200"/>
      <c r="C38" s="201"/>
      <c r="D38" s="202"/>
      <c r="E38" s="202"/>
      <c r="F38" s="203"/>
      <c r="G38" s="203"/>
      <c r="H38" s="203"/>
      <c r="I38" s="203"/>
      <c r="J38" s="203"/>
      <c r="K38" s="203"/>
      <c r="L38" s="203"/>
      <c r="M38" s="204"/>
    </row>
    <row r="39" spans="1:13" x14ac:dyDescent="0.3">
      <c r="A39" s="199"/>
      <c r="B39" s="200"/>
      <c r="C39" s="201"/>
      <c r="D39" s="202"/>
      <c r="E39" s="202"/>
      <c r="F39" s="203"/>
      <c r="G39" s="203"/>
      <c r="H39" s="203"/>
      <c r="I39" s="203"/>
      <c r="J39" s="203"/>
      <c r="K39" s="203"/>
      <c r="L39" s="203"/>
      <c r="M39" s="204"/>
    </row>
    <row r="40" spans="1:13" x14ac:dyDescent="0.3">
      <c r="A40" s="199"/>
      <c r="B40" s="200"/>
      <c r="C40" s="201"/>
      <c r="D40" s="202"/>
      <c r="E40" s="202"/>
      <c r="F40" s="203"/>
      <c r="G40" s="203"/>
      <c r="H40" s="203"/>
      <c r="I40" s="203"/>
      <c r="J40" s="203"/>
      <c r="K40" s="203"/>
      <c r="L40" s="203"/>
      <c r="M40" s="204"/>
    </row>
    <row r="41" spans="1:13" x14ac:dyDescent="0.3">
      <c r="A41" s="199"/>
      <c r="B41" s="200"/>
      <c r="C41" s="201"/>
      <c r="D41" s="202"/>
      <c r="E41" s="202"/>
      <c r="F41" s="203"/>
      <c r="G41" s="203"/>
      <c r="H41" s="203"/>
      <c r="I41" s="203"/>
      <c r="J41" s="203"/>
      <c r="K41" s="203"/>
      <c r="L41" s="203"/>
      <c r="M41" s="204"/>
    </row>
    <row r="42" spans="1:13" x14ac:dyDescent="0.3">
      <c r="A42" s="71" t="s">
        <v>182</v>
      </c>
      <c r="B42" s="27"/>
      <c r="C42" s="27"/>
      <c r="D42" s="21"/>
      <c r="E42" s="21"/>
      <c r="F42" s="21"/>
      <c r="G42" s="21"/>
      <c r="H42" s="21"/>
      <c r="I42" s="21"/>
      <c r="J42" s="21"/>
      <c r="K42" s="21"/>
      <c r="L42" s="21"/>
      <c r="M42" s="22"/>
    </row>
    <row r="43" spans="1:13" x14ac:dyDescent="0.3">
      <c r="C43" s="3"/>
      <c r="D43" s="3"/>
    </row>
    <row r="44" spans="1:13" x14ac:dyDescent="0.3">
      <c r="C44" s="3"/>
      <c r="D44" s="3"/>
    </row>
    <row r="45" spans="1:13" x14ac:dyDescent="0.3">
      <c r="C45" s="3"/>
      <c r="D45" s="3"/>
    </row>
    <row r="46" spans="1:13" x14ac:dyDescent="0.3">
      <c r="C46" s="3"/>
      <c r="D46" s="3"/>
    </row>
    <row r="47" spans="1:13" x14ac:dyDescent="0.3">
      <c r="C47" s="3"/>
      <c r="D47" s="3"/>
    </row>
    <row r="48" spans="1:13" x14ac:dyDescent="0.3">
      <c r="C48" s="3"/>
      <c r="D48" s="3"/>
    </row>
    <row r="49" spans="3:4" x14ac:dyDescent="0.3">
      <c r="C49" s="3"/>
      <c r="D49" s="3"/>
    </row>
    <row r="50" spans="3:4" x14ac:dyDescent="0.3">
      <c r="C50" s="3"/>
      <c r="D50" s="3"/>
    </row>
    <row r="51" spans="3:4" x14ac:dyDescent="0.3">
      <c r="C51" s="3"/>
      <c r="D51" s="3"/>
    </row>
    <row r="52" spans="3:4" x14ac:dyDescent="0.3">
      <c r="C52" s="3"/>
      <c r="D52" s="3"/>
    </row>
    <row r="53" spans="3:4" x14ac:dyDescent="0.3">
      <c r="C53" s="3"/>
      <c r="D53" s="3"/>
    </row>
    <row r="54" spans="3:4" x14ac:dyDescent="0.3">
      <c r="C54" s="3"/>
      <c r="D54" s="3"/>
    </row>
    <row r="55" spans="3:4" x14ac:dyDescent="0.3">
      <c r="C55" s="3"/>
      <c r="D55" s="3"/>
    </row>
    <row r="56" spans="3:4" x14ac:dyDescent="0.3">
      <c r="C56" s="3"/>
      <c r="D56" s="3"/>
    </row>
    <row r="57" spans="3:4" x14ac:dyDescent="0.3">
      <c r="C57" s="3"/>
      <c r="D57" s="3"/>
    </row>
    <row r="58" spans="3:4" x14ac:dyDescent="0.3">
      <c r="C58" s="3"/>
      <c r="D58" s="3"/>
    </row>
    <row r="59" spans="3:4" x14ac:dyDescent="0.3">
      <c r="C59" s="3"/>
      <c r="D59" s="3"/>
    </row>
    <row r="60" spans="3:4" x14ac:dyDescent="0.3">
      <c r="C60" s="3"/>
      <c r="D60" s="3"/>
    </row>
    <row r="61" spans="3:4" x14ac:dyDescent="0.3">
      <c r="C61" s="3"/>
      <c r="D61" s="3"/>
    </row>
    <row r="62" spans="3:4" x14ac:dyDescent="0.3">
      <c r="C62" s="3"/>
      <c r="D62" s="3"/>
    </row>
    <row r="63" spans="3:4" x14ac:dyDescent="0.3">
      <c r="C63" s="3"/>
      <c r="D63" s="3"/>
    </row>
    <row r="64" spans="3:4" x14ac:dyDescent="0.3">
      <c r="C64" s="3"/>
      <c r="D64" s="3"/>
    </row>
    <row r="65" spans="3:4" x14ac:dyDescent="0.3">
      <c r="C65" s="3"/>
      <c r="D65" s="3"/>
    </row>
    <row r="66" spans="3:4" x14ac:dyDescent="0.3">
      <c r="C66" s="3"/>
      <c r="D66" s="3"/>
    </row>
    <row r="67" spans="3:4" x14ac:dyDescent="0.3">
      <c r="C67" s="3"/>
      <c r="D67" s="3"/>
    </row>
    <row r="68" spans="3:4" x14ac:dyDescent="0.3">
      <c r="C68" s="3"/>
      <c r="D68" s="3"/>
    </row>
    <row r="69" spans="3:4" x14ac:dyDescent="0.3">
      <c r="C69" s="3"/>
      <c r="D69" s="3"/>
    </row>
    <row r="70" spans="3:4" x14ac:dyDescent="0.3">
      <c r="C70" s="3"/>
      <c r="D70" s="3"/>
    </row>
    <row r="71" spans="3:4" x14ac:dyDescent="0.3">
      <c r="C71" s="3"/>
      <c r="D71" s="3"/>
    </row>
    <row r="72" spans="3:4" x14ac:dyDescent="0.3">
      <c r="C72" s="3"/>
      <c r="D72" s="3"/>
    </row>
    <row r="73" spans="3:4" x14ac:dyDescent="0.3">
      <c r="C73" s="3"/>
      <c r="D73" s="3"/>
    </row>
    <row r="74" spans="3:4" x14ac:dyDescent="0.3">
      <c r="C74" s="3"/>
      <c r="D74" s="3"/>
    </row>
    <row r="75" spans="3:4" x14ac:dyDescent="0.3">
      <c r="C75" s="3"/>
      <c r="D75" s="3"/>
    </row>
    <row r="76" spans="3:4" x14ac:dyDescent="0.3">
      <c r="C76" s="3"/>
      <c r="D76" s="3"/>
    </row>
    <row r="77" spans="3:4" x14ac:dyDescent="0.3">
      <c r="C77" s="3"/>
      <c r="D77" s="3"/>
    </row>
    <row r="78" spans="3:4" x14ac:dyDescent="0.3">
      <c r="C78" s="3"/>
      <c r="D78" s="3"/>
    </row>
    <row r="79" spans="3:4" x14ac:dyDescent="0.3">
      <c r="C79" s="3"/>
      <c r="D79" s="3"/>
    </row>
    <row r="80" spans="3:4" x14ac:dyDescent="0.3">
      <c r="C80" s="3"/>
      <c r="D80" s="3"/>
    </row>
    <row r="81" spans="3:4" x14ac:dyDescent="0.3">
      <c r="C81" s="3"/>
      <c r="D81" s="3"/>
    </row>
    <row r="82" spans="3:4" x14ac:dyDescent="0.3">
      <c r="C82" s="3"/>
      <c r="D82" s="3"/>
    </row>
    <row r="83" spans="3:4" x14ac:dyDescent="0.3">
      <c r="C83" s="3"/>
      <c r="D83" s="3"/>
    </row>
    <row r="84" spans="3:4" x14ac:dyDescent="0.3">
      <c r="C84" s="3"/>
      <c r="D84" s="3"/>
    </row>
    <row r="85" spans="3:4" x14ac:dyDescent="0.3">
      <c r="C85" s="3"/>
      <c r="D85" s="3"/>
    </row>
    <row r="86" spans="3:4" x14ac:dyDescent="0.3">
      <c r="C86" s="3"/>
      <c r="D86" s="3"/>
    </row>
    <row r="87" spans="3:4" x14ac:dyDescent="0.3">
      <c r="C87" s="3"/>
      <c r="D87" s="3"/>
    </row>
    <row r="88" spans="3:4" x14ac:dyDescent="0.3">
      <c r="C88" s="3"/>
      <c r="D88" s="3"/>
    </row>
    <row r="89" spans="3:4" x14ac:dyDescent="0.3">
      <c r="C89" s="3"/>
      <c r="D89" s="3"/>
    </row>
    <row r="90" spans="3:4" x14ac:dyDescent="0.3">
      <c r="C90" s="3"/>
      <c r="D90" s="3"/>
    </row>
    <row r="91" spans="3:4" x14ac:dyDescent="0.3">
      <c r="C91" s="3"/>
      <c r="D91" s="3"/>
    </row>
    <row r="92" spans="3:4" x14ac:dyDescent="0.3">
      <c r="C92" s="3"/>
      <c r="D92" s="3"/>
    </row>
    <row r="93" spans="3:4" x14ac:dyDescent="0.3">
      <c r="C93" s="3"/>
      <c r="D93" s="3"/>
    </row>
    <row r="94" spans="3:4" x14ac:dyDescent="0.3">
      <c r="C94" s="3"/>
      <c r="D94" s="3"/>
    </row>
    <row r="95" spans="3:4" x14ac:dyDescent="0.3">
      <c r="C95" s="3"/>
      <c r="D95" s="3"/>
    </row>
    <row r="96" spans="3:4" x14ac:dyDescent="0.3">
      <c r="C96" s="3"/>
      <c r="D96" s="3"/>
    </row>
    <row r="97" spans="3:4" x14ac:dyDescent="0.3">
      <c r="C97" s="3"/>
      <c r="D97" s="3"/>
    </row>
    <row r="98" spans="3:4" x14ac:dyDescent="0.3">
      <c r="C98" s="3"/>
      <c r="D98" s="3"/>
    </row>
    <row r="99" spans="3:4" x14ac:dyDescent="0.3">
      <c r="C99" s="3"/>
      <c r="D99" s="3"/>
    </row>
    <row r="100" spans="3:4" x14ac:dyDescent="0.3">
      <c r="C100" s="3"/>
      <c r="D100" s="3"/>
    </row>
    <row r="101" spans="3:4" x14ac:dyDescent="0.3">
      <c r="C101" s="3"/>
      <c r="D101" s="3"/>
    </row>
    <row r="102" spans="3:4" x14ac:dyDescent="0.3">
      <c r="C102" s="3"/>
      <c r="D102" s="3"/>
    </row>
    <row r="103" spans="3:4" x14ac:dyDescent="0.3">
      <c r="C103" s="3"/>
      <c r="D103" s="3"/>
    </row>
    <row r="104" spans="3:4" x14ac:dyDescent="0.3">
      <c r="C104" s="3"/>
      <c r="D104" s="3"/>
    </row>
    <row r="105" spans="3:4" x14ac:dyDescent="0.3">
      <c r="C105" s="3"/>
      <c r="D105" s="3"/>
    </row>
    <row r="106" spans="3:4" x14ac:dyDescent="0.3">
      <c r="C106" s="3"/>
      <c r="D106" s="3"/>
    </row>
    <row r="107" spans="3:4" x14ac:dyDescent="0.3">
      <c r="C107" s="3"/>
      <c r="D107" s="3"/>
    </row>
    <row r="108" spans="3:4" x14ac:dyDescent="0.3">
      <c r="C108" s="3"/>
      <c r="D108" s="3"/>
    </row>
    <row r="109" spans="3:4" x14ac:dyDescent="0.3">
      <c r="C109" s="3"/>
      <c r="D109" s="3"/>
    </row>
    <row r="110" spans="3:4" x14ac:dyDescent="0.3">
      <c r="C110" s="3"/>
      <c r="D110" s="3"/>
    </row>
    <row r="111" spans="3:4" x14ac:dyDescent="0.3">
      <c r="C111" s="3"/>
      <c r="D111" s="3"/>
    </row>
    <row r="112" spans="3:4" x14ac:dyDescent="0.3">
      <c r="C112" s="3"/>
      <c r="D112" s="3"/>
    </row>
    <row r="113" spans="3:4" x14ac:dyDescent="0.3">
      <c r="C113" s="3"/>
      <c r="D113" s="3"/>
    </row>
    <row r="114" spans="3:4" x14ac:dyDescent="0.3">
      <c r="C114" s="3"/>
      <c r="D114" s="3"/>
    </row>
    <row r="115" spans="3:4" x14ac:dyDescent="0.3">
      <c r="C115" s="3"/>
      <c r="D115" s="3"/>
    </row>
    <row r="116" spans="3:4" x14ac:dyDescent="0.3">
      <c r="C116" s="3"/>
      <c r="D116" s="3"/>
    </row>
    <row r="117" spans="3:4" x14ac:dyDescent="0.3">
      <c r="C117" s="3"/>
      <c r="D117" s="3"/>
    </row>
    <row r="118" spans="3:4" x14ac:dyDescent="0.3">
      <c r="C118" s="3"/>
      <c r="D118" s="3"/>
    </row>
    <row r="119" spans="3:4" x14ac:dyDescent="0.3">
      <c r="C119" s="3"/>
      <c r="D119" s="3"/>
    </row>
    <row r="120" spans="3:4" x14ac:dyDescent="0.3">
      <c r="C120" s="3"/>
      <c r="D120" s="3"/>
    </row>
    <row r="121" spans="3:4" x14ac:dyDescent="0.3">
      <c r="C121" s="3"/>
      <c r="D121" s="3"/>
    </row>
    <row r="122" spans="3:4" x14ac:dyDescent="0.3">
      <c r="C122" s="3"/>
      <c r="D122" s="3"/>
    </row>
    <row r="123" spans="3:4" x14ac:dyDescent="0.3">
      <c r="C123" s="3"/>
      <c r="D123" s="3"/>
    </row>
    <row r="124" spans="3:4" x14ac:dyDescent="0.3">
      <c r="C124" s="3"/>
      <c r="D124" s="3"/>
    </row>
    <row r="125" spans="3:4" x14ac:dyDescent="0.3">
      <c r="C125" s="3"/>
      <c r="D125" s="3"/>
    </row>
    <row r="126" spans="3:4" x14ac:dyDescent="0.3">
      <c r="C126" s="3"/>
      <c r="D126" s="3"/>
    </row>
    <row r="127" spans="3:4" x14ac:dyDescent="0.3">
      <c r="C127" s="3"/>
      <c r="D127" s="3"/>
    </row>
    <row r="128" spans="3:4" x14ac:dyDescent="0.3">
      <c r="C128" s="3"/>
      <c r="D128" s="3"/>
    </row>
    <row r="129" spans="3:4" x14ac:dyDescent="0.3">
      <c r="C129" s="3"/>
      <c r="D129" s="3"/>
    </row>
    <row r="130" spans="3:4" x14ac:dyDescent="0.3">
      <c r="C130" s="3"/>
      <c r="D130" s="3"/>
    </row>
    <row r="131" spans="3:4" x14ac:dyDescent="0.3">
      <c r="C131" s="3"/>
      <c r="D131" s="3"/>
    </row>
    <row r="132" spans="3:4" x14ac:dyDescent="0.3">
      <c r="C132" s="3"/>
      <c r="D132" s="3"/>
    </row>
    <row r="133" spans="3:4" x14ac:dyDescent="0.3">
      <c r="C133" s="3"/>
      <c r="D133" s="3"/>
    </row>
    <row r="134" spans="3:4" x14ac:dyDescent="0.3">
      <c r="C134" s="3"/>
      <c r="D134" s="3"/>
    </row>
    <row r="135" spans="3:4" x14ac:dyDescent="0.3">
      <c r="C135" s="3"/>
      <c r="D135" s="3"/>
    </row>
    <row r="136" spans="3:4" x14ac:dyDescent="0.3">
      <c r="C136" s="3"/>
      <c r="D136" s="3"/>
    </row>
    <row r="137" spans="3:4" x14ac:dyDescent="0.3">
      <c r="C137" s="3"/>
      <c r="D137" s="3"/>
    </row>
    <row r="138" spans="3:4" x14ac:dyDescent="0.3">
      <c r="C138" s="3"/>
      <c r="D138" s="3"/>
    </row>
    <row r="139" spans="3:4" x14ac:dyDescent="0.3">
      <c r="C139" s="3"/>
      <c r="D139" s="3"/>
    </row>
    <row r="140" spans="3:4" x14ac:dyDescent="0.3">
      <c r="C140" s="3"/>
      <c r="D140" s="3"/>
    </row>
    <row r="141" spans="3:4" x14ac:dyDescent="0.3">
      <c r="C141" s="3"/>
      <c r="D141" s="3"/>
    </row>
    <row r="142" spans="3:4" x14ac:dyDescent="0.3">
      <c r="C142" s="3"/>
      <c r="D142" s="3"/>
    </row>
    <row r="143" spans="3:4" x14ac:dyDescent="0.3">
      <c r="C143" s="3"/>
      <c r="D143" s="3"/>
    </row>
    <row r="144" spans="3:4" x14ac:dyDescent="0.3">
      <c r="C144" s="3"/>
      <c r="D144" s="3"/>
    </row>
    <row r="145" spans="3:4" x14ac:dyDescent="0.3">
      <c r="C145" s="3"/>
      <c r="D145" s="3"/>
    </row>
    <row r="146" spans="3:4" x14ac:dyDescent="0.3">
      <c r="C146" s="3"/>
      <c r="D146" s="3"/>
    </row>
    <row r="147" spans="3:4" x14ac:dyDescent="0.3">
      <c r="C147" s="3"/>
      <c r="D147" s="3"/>
    </row>
    <row r="148" spans="3:4" x14ac:dyDescent="0.3">
      <c r="C148" s="3"/>
      <c r="D148" s="3"/>
    </row>
    <row r="149" spans="3:4" x14ac:dyDescent="0.3">
      <c r="C149" s="3"/>
      <c r="D149" s="3"/>
    </row>
    <row r="150" spans="3:4" x14ac:dyDescent="0.3">
      <c r="C150" s="3"/>
      <c r="D150" s="3"/>
    </row>
    <row r="151" spans="3:4" x14ac:dyDescent="0.3">
      <c r="C151" s="3"/>
      <c r="D151" s="3"/>
    </row>
    <row r="152" spans="3:4" x14ac:dyDescent="0.3">
      <c r="C152" s="3"/>
      <c r="D152" s="3"/>
    </row>
    <row r="153" spans="3:4" x14ac:dyDescent="0.3">
      <c r="C153" s="3"/>
      <c r="D153" s="3"/>
    </row>
    <row r="154" spans="3:4" x14ac:dyDescent="0.3">
      <c r="C154" s="3"/>
      <c r="D154" s="3"/>
    </row>
    <row r="155" spans="3:4" x14ac:dyDescent="0.3">
      <c r="C155" s="3"/>
      <c r="D155" s="3"/>
    </row>
    <row r="156" spans="3:4" x14ac:dyDescent="0.3">
      <c r="C156" s="3"/>
      <c r="D156" s="3"/>
    </row>
    <row r="157" spans="3:4" x14ac:dyDescent="0.3">
      <c r="C157" s="3"/>
      <c r="D157" s="3"/>
    </row>
    <row r="158" spans="3:4" x14ac:dyDescent="0.3">
      <c r="C158" s="3"/>
      <c r="D158" s="3"/>
    </row>
    <row r="159" spans="3:4" x14ac:dyDescent="0.3">
      <c r="C159" s="3"/>
      <c r="D159" s="3"/>
    </row>
    <row r="160" spans="3:4" x14ac:dyDescent="0.3">
      <c r="C160" s="3"/>
      <c r="D160" s="3"/>
    </row>
    <row r="161" spans="3:4" x14ac:dyDescent="0.3">
      <c r="C161" s="3"/>
      <c r="D161" s="3"/>
    </row>
    <row r="162" spans="3:4" x14ac:dyDescent="0.3">
      <c r="C162" s="3"/>
      <c r="D162" s="3"/>
    </row>
    <row r="163" spans="3:4" x14ac:dyDescent="0.3">
      <c r="C163" s="3"/>
      <c r="D163" s="3"/>
    </row>
    <row r="164" spans="3:4" x14ac:dyDescent="0.3">
      <c r="C164" s="3"/>
      <c r="D164" s="3"/>
    </row>
    <row r="165" spans="3:4" x14ac:dyDescent="0.3">
      <c r="C165" s="3"/>
      <c r="D165" s="3"/>
    </row>
    <row r="166" spans="3:4" x14ac:dyDescent="0.3">
      <c r="C166" s="3"/>
      <c r="D166" s="3"/>
    </row>
    <row r="167" spans="3:4" x14ac:dyDescent="0.3">
      <c r="C167" s="3"/>
      <c r="D167" s="3"/>
    </row>
    <row r="168" spans="3:4" x14ac:dyDescent="0.3">
      <c r="C168" s="3"/>
      <c r="D168" s="3"/>
    </row>
    <row r="169" spans="3:4" x14ac:dyDescent="0.3">
      <c r="C169" s="3"/>
      <c r="D169" s="3"/>
    </row>
    <row r="170" spans="3:4" x14ac:dyDescent="0.3">
      <c r="C170" s="3"/>
      <c r="D170" s="3"/>
    </row>
    <row r="171" spans="3:4" x14ac:dyDescent="0.3">
      <c r="C171" s="3"/>
      <c r="D171" s="3"/>
    </row>
    <row r="172" spans="3:4" x14ac:dyDescent="0.3">
      <c r="C172" s="3"/>
      <c r="D172" s="3"/>
    </row>
    <row r="173" spans="3:4" x14ac:dyDescent="0.3">
      <c r="C173" s="3"/>
      <c r="D173" s="3"/>
    </row>
    <row r="174" spans="3:4" x14ac:dyDescent="0.3">
      <c r="C174" s="3"/>
      <c r="D174" s="3"/>
    </row>
    <row r="175" spans="3:4" x14ac:dyDescent="0.3">
      <c r="C175" s="3"/>
      <c r="D175" s="3"/>
    </row>
    <row r="176" spans="3:4" x14ac:dyDescent="0.3">
      <c r="C176" s="3"/>
      <c r="D176" s="3"/>
    </row>
    <row r="177" spans="3:4" x14ac:dyDescent="0.3">
      <c r="C177" s="3"/>
      <c r="D177" s="3"/>
    </row>
    <row r="178" spans="3:4" x14ac:dyDescent="0.3">
      <c r="C178" s="3"/>
      <c r="D178" s="3"/>
    </row>
    <row r="179" spans="3:4" x14ac:dyDescent="0.3">
      <c r="C179" s="3"/>
      <c r="D179" s="3"/>
    </row>
    <row r="180" spans="3:4" x14ac:dyDescent="0.3">
      <c r="C180" s="3"/>
      <c r="D180" s="3"/>
    </row>
    <row r="181" spans="3:4" x14ac:dyDescent="0.3">
      <c r="C181" s="3"/>
      <c r="D181" s="3"/>
    </row>
    <row r="182" spans="3:4" x14ac:dyDescent="0.3">
      <c r="C182" s="3"/>
      <c r="D182" s="3"/>
    </row>
    <row r="183" spans="3:4" x14ac:dyDescent="0.3">
      <c r="C183" s="3"/>
      <c r="D183" s="3"/>
    </row>
    <row r="184" spans="3:4" x14ac:dyDescent="0.3">
      <c r="C184" s="3"/>
      <c r="D184" s="3"/>
    </row>
    <row r="185" spans="3:4" x14ac:dyDescent="0.3">
      <c r="C185" s="3"/>
      <c r="D185" s="3"/>
    </row>
    <row r="186" spans="3:4" x14ac:dyDescent="0.3">
      <c r="C186" s="3"/>
      <c r="D186" s="3"/>
    </row>
    <row r="187" spans="3:4" x14ac:dyDescent="0.3">
      <c r="C187" s="3"/>
      <c r="D187" s="3"/>
    </row>
    <row r="188" spans="3:4" x14ac:dyDescent="0.3">
      <c r="C188" s="3"/>
      <c r="D188" s="3"/>
    </row>
    <row r="189" spans="3:4" x14ac:dyDescent="0.3">
      <c r="C189" s="3"/>
      <c r="D189" s="3"/>
    </row>
    <row r="190" spans="3:4" x14ac:dyDescent="0.3">
      <c r="C190" s="3"/>
      <c r="D190" s="3"/>
    </row>
    <row r="191" spans="3:4" x14ac:dyDescent="0.3">
      <c r="C191" s="3"/>
      <c r="D191" s="3"/>
    </row>
    <row r="192" spans="3:4" x14ac:dyDescent="0.3">
      <c r="C192" s="3"/>
      <c r="D192" s="3"/>
    </row>
    <row r="193" spans="3:4" x14ac:dyDescent="0.3">
      <c r="C193" s="3"/>
      <c r="D193" s="3"/>
    </row>
    <row r="194" spans="3:4" x14ac:dyDescent="0.3">
      <c r="C194" s="3"/>
      <c r="D194" s="3"/>
    </row>
    <row r="195" spans="3:4" x14ac:dyDescent="0.3">
      <c r="C195" s="3"/>
      <c r="D195" s="3"/>
    </row>
    <row r="196" spans="3:4" x14ac:dyDescent="0.3">
      <c r="C196" s="3"/>
      <c r="D196" s="3"/>
    </row>
    <row r="197" spans="3:4" x14ac:dyDescent="0.3">
      <c r="C197" s="3"/>
      <c r="D197" s="3"/>
    </row>
    <row r="198" spans="3:4" x14ac:dyDescent="0.3">
      <c r="C198" s="3"/>
      <c r="D198" s="3"/>
    </row>
    <row r="199" spans="3:4" x14ac:dyDescent="0.3">
      <c r="C199" s="3"/>
      <c r="D199" s="3"/>
    </row>
    <row r="200" spans="3:4" x14ac:dyDescent="0.3">
      <c r="C200" s="3"/>
      <c r="D200" s="3"/>
    </row>
    <row r="201" spans="3:4" x14ac:dyDescent="0.3">
      <c r="C201" s="3"/>
      <c r="D201" s="3"/>
    </row>
    <row r="202" spans="3:4" x14ac:dyDescent="0.3">
      <c r="C202" s="3"/>
      <c r="D202" s="3"/>
    </row>
    <row r="203" spans="3:4" x14ac:dyDescent="0.3">
      <c r="C203" s="3"/>
      <c r="D203" s="3"/>
    </row>
    <row r="204" spans="3:4" x14ac:dyDescent="0.3">
      <c r="C204" s="3"/>
      <c r="D204" s="3"/>
    </row>
    <row r="205" spans="3:4" x14ac:dyDescent="0.3">
      <c r="C205" s="3"/>
      <c r="D205" s="3"/>
    </row>
    <row r="206" spans="3:4" x14ac:dyDescent="0.3">
      <c r="C206" s="3"/>
      <c r="D206" s="3"/>
    </row>
    <row r="207" spans="3:4" x14ac:dyDescent="0.3">
      <c r="C207" s="3"/>
      <c r="D207" s="3"/>
    </row>
    <row r="208" spans="3:4" x14ac:dyDescent="0.3">
      <c r="C208" s="3"/>
      <c r="D208" s="3"/>
    </row>
    <row r="209" spans="3:4" x14ac:dyDescent="0.3">
      <c r="C209" s="3"/>
      <c r="D209" s="3"/>
    </row>
    <row r="210" spans="3:4" x14ac:dyDescent="0.3">
      <c r="C210" s="3"/>
      <c r="D210" s="3"/>
    </row>
    <row r="211" spans="3:4" x14ac:dyDescent="0.3">
      <c r="C211" s="3"/>
      <c r="D211" s="3"/>
    </row>
    <row r="212" spans="3:4" x14ac:dyDescent="0.3">
      <c r="C212" s="3"/>
      <c r="D212" s="3"/>
    </row>
    <row r="213" spans="3:4" x14ac:dyDescent="0.3">
      <c r="C213" s="3"/>
      <c r="D213" s="3"/>
    </row>
    <row r="214" spans="3:4" x14ac:dyDescent="0.3">
      <c r="C214" s="3"/>
      <c r="D214" s="3"/>
    </row>
    <row r="215" spans="3:4" x14ac:dyDescent="0.3">
      <c r="C215" s="3"/>
      <c r="D215" s="3"/>
    </row>
    <row r="216" spans="3:4" x14ac:dyDescent="0.3">
      <c r="C216" s="3"/>
      <c r="D216" s="3"/>
    </row>
    <row r="217" spans="3:4" x14ac:dyDescent="0.3">
      <c r="C217" s="3"/>
      <c r="D217" s="3"/>
    </row>
    <row r="218" spans="3:4" x14ac:dyDescent="0.3">
      <c r="C218" s="3"/>
      <c r="D218" s="3"/>
    </row>
    <row r="219" spans="3:4" x14ac:dyDescent="0.3">
      <c r="C219" s="3"/>
      <c r="D219" s="3"/>
    </row>
    <row r="220" spans="3:4" x14ac:dyDescent="0.3">
      <c r="C220" s="3"/>
      <c r="D220" s="3"/>
    </row>
    <row r="221" spans="3:4" x14ac:dyDescent="0.3">
      <c r="C221" s="3"/>
      <c r="D221" s="3"/>
    </row>
    <row r="222" spans="3:4" x14ac:dyDescent="0.3">
      <c r="C222" s="3"/>
      <c r="D222" s="3"/>
    </row>
    <row r="223" spans="3:4" x14ac:dyDescent="0.3">
      <c r="C223" s="3"/>
      <c r="D223" s="3"/>
    </row>
    <row r="224" spans="3:4" x14ac:dyDescent="0.3">
      <c r="C224" s="3"/>
      <c r="D224" s="3"/>
    </row>
    <row r="225" spans="3:4" x14ac:dyDescent="0.3">
      <c r="C225" s="3"/>
      <c r="D225" s="3"/>
    </row>
    <row r="226" spans="3:4" x14ac:dyDescent="0.3">
      <c r="C226" s="3"/>
      <c r="D226" s="3"/>
    </row>
    <row r="227" spans="3:4" x14ac:dyDescent="0.3">
      <c r="C227" s="3"/>
      <c r="D227" s="3"/>
    </row>
    <row r="228" spans="3:4" x14ac:dyDescent="0.3">
      <c r="C228" s="3"/>
      <c r="D228" s="3"/>
    </row>
    <row r="229" spans="3:4" x14ac:dyDescent="0.3">
      <c r="C229" s="3"/>
      <c r="D229" s="3"/>
    </row>
    <row r="230" spans="3:4" x14ac:dyDescent="0.3">
      <c r="C230" s="3"/>
      <c r="D230" s="3"/>
    </row>
    <row r="231" spans="3:4" x14ac:dyDescent="0.3">
      <c r="C231" s="3"/>
      <c r="D231" s="3"/>
    </row>
    <row r="232" spans="3:4" x14ac:dyDescent="0.3">
      <c r="C232" s="3"/>
      <c r="D232" s="3"/>
    </row>
    <row r="233" spans="3:4" x14ac:dyDescent="0.3">
      <c r="C233" s="3"/>
      <c r="D233" s="3"/>
    </row>
    <row r="234" spans="3:4" x14ac:dyDescent="0.3">
      <c r="C234" s="3"/>
      <c r="D234" s="3"/>
    </row>
    <row r="235" spans="3:4" x14ac:dyDescent="0.3">
      <c r="C235" s="3"/>
      <c r="D235" s="3"/>
    </row>
    <row r="236" spans="3:4" x14ac:dyDescent="0.3">
      <c r="C236" s="3"/>
      <c r="D236" s="3"/>
    </row>
    <row r="237" spans="3:4" x14ac:dyDescent="0.3">
      <c r="C237" s="3"/>
      <c r="D237" s="3"/>
    </row>
    <row r="238" spans="3:4" x14ac:dyDescent="0.3">
      <c r="C238" s="3"/>
      <c r="D238" s="3"/>
    </row>
    <row r="239" spans="3:4" x14ac:dyDescent="0.3">
      <c r="C239" s="3"/>
      <c r="D239" s="3"/>
    </row>
    <row r="240" spans="3:4" x14ac:dyDescent="0.3">
      <c r="C240" s="3"/>
      <c r="D240" s="3"/>
    </row>
    <row r="241" spans="3:4" x14ac:dyDescent="0.3">
      <c r="C241" s="3"/>
      <c r="D241" s="3"/>
    </row>
    <row r="242" spans="3:4" x14ac:dyDescent="0.3">
      <c r="C242" s="3"/>
      <c r="D242" s="3"/>
    </row>
    <row r="243" spans="3:4" x14ac:dyDescent="0.3">
      <c r="C243" s="3"/>
      <c r="D243" s="3"/>
    </row>
    <row r="244" spans="3:4" x14ac:dyDescent="0.3">
      <c r="C244" s="3"/>
      <c r="D244" s="3"/>
    </row>
    <row r="245" spans="3:4" x14ac:dyDescent="0.3">
      <c r="C245" s="3"/>
      <c r="D245" s="3"/>
    </row>
    <row r="246" spans="3:4" x14ac:dyDescent="0.3">
      <c r="C246" s="3"/>
      <c r="D246" s="3"/>
    </row>
    <row r="247" spans="3:4" x14ac:dyDescent="0.3">
      <c r="C247" s="3"/>
      <c r="D247" s="3"/>
    </row>
    <row r="248" spans="3:4" x14ac:dyDescent="0.3">
      <c r="C248" s="3"/>
      <c r="D248" s="3"/>
    </row>
    <row r="249" spans="3:4" x14ac:dyDescent="0.3">
      <c r="C249" s="3"/>
      <c r="D249" s="3"/>
    </row>
    <row r="250" spans="3:4" x14ac:dyDescent="0.3">
      <c r="C250" s="3"/>
      <c r="D250" s="3"/>
    </row>
    <row r="251" spans="3:4" x14ac:dyDescent="0.3">
      <c r="C251" s="3"/>
      <c r="D251" s="3"/>
    </row>
    <row r="252" spans="3:4" x14ac:dyDescent="0.3">
      <c r="C252" s="3"/>
      <c r="D252" s="3"/>
    </row>
    <row r="253" spans="3:4" x14ac:dyDescent="0.3">
      <c r="C253" s="3"/>
      <c r="D253" s="3"/>
    </row>
    <row r="254" spans="3:4" x14ac:dyDescent="0.3">
      <c r="C254" s="3"/>
      <c r="D254" s="3"/>
    </row>
    <row r="255" spans="3:4" x14ac:dyDescent="0.3">
      <c r="C255" s="3"/>
      <c r="D255" s="3"/>
    </row>
    <row r="256" spans="3:4" x14ac:dyDescent="0.3">
      <c r="C256" s="3"/>
      <c r="D256" s="3"/>
    </row>
    <row r="257" spans="3:4" x14ac:dyDescent="0.3">
      <c r="C257" s="3"/>
      <c r="D257" s="3"/>
    </row>
    <row r="258" spans="3:4" x14ac:dyDescent="0.3">
      <c r="C258" s="3"/>
      <c r="D258" s="3"/>
    </row>
    <row r="259" spans="3:4" x14ac:dyDescent="0.3">
      <c r="C259" s="3"/>
      <c r="D259" s="3"/>
    </row>
    <row r="260" spans="3:4" x14ac:dyDescent="0.3">
      <c r="C260" s="3"/>
      <c r="D260" s="3"/>
    </row>
    <row r="261" spans="3:4" x14ac:dyDescent="0.3">
      <c r="C261" s="3"/>
      <c r="D261" s="3"/>
    </row>
    <row r="262" spans="3:4" x14ac:dyDescent="0.3">
      <c r="C262" s="3"/>
      <c r="D262" s="3"/>
    </row>
    <row r="263" spans="3:4" x14ac:dyDescent="0.3">
      <c r="C263" s="3"/>
      <c r="D263" s="3"/>
    </row>
    <row r="264" spans="3:4" x14ac:dyDescent="0.3">
      <c r="C264" s="3"/>
      <c r="D264" s="3"/>
    </row>
    <row r="265" spans="3:4" x14ac:dyDescent="0.3">
      <c r="C265" s="3"/>
      <c r="D265" s="3"/>
    </row>
    <row r="266" spans="3:4" x14ac:dyDescent="0.3">
      <c r="C266" s="3"/>
      <c r="D266" s="3"/>
    </row>
    <row r="267" spans="3:4" x14ac:dyDescent="0.3">
      <c r="C267" s="3"/>
      <c r="D267" s="3"/>
    </row>
    <row r="268" spans="3:4" x14ac:dyDescent="0.3">
      <c r="C268" s="3"/>
      <c r="D268" s="3"/>
    </row>
    <row r="269" spans="3:4" x14ac:dyDescent="0.3">
      <c r="C269" s="3"/>
      <c r="D269" s="3"/>
    </row>
    <row r="270" spans="3:4" x14ac:dyDescent="0.3">
      <c r="C270" s="3"/>
      <c r="D270" s="3"/>
    </row>
    <row r="271" spans="3:4" x14ac:dyDescent="0.3">
      <c r="C271" s="3"/>
      <c r="D271" s="3"/>
    </row>
    <row r="272" spans="3:4" x14ac:dyDescent="0.3">
      <c r="C272" s="3"/>
      <c r="D272" s="3"/>
    </row>
    <row r="273" spans="3:4" x14ac:dyDescent="0.3">
      <c r="C273" s="3"/>
      <c r="D273" s="3"/>
    </row>
    <row r="274" spans="3:4" x14ac:dyDescent="0.3">
      <c r="C274" s="3"/>
      <c r="D274" s="3"/>
    </row>
    <row r="275" spans="3:4" x14ac:dyDescent="0.3">
      <c r="C275" s="3"/>
      <c r="D275" s="3"/>
    </row>
    <row r="276" spans="3:4" x14ac:dyDescent="0.3">
      <c r="C276" s="3"/>
      <c r="D276" s="3"/>
    </row>
    <row r="277" spans="3:4" x14ac:dyDescent="0.3">
      <c r="C277" s="3"/>
      <c r="D277" s="3"/>
    </row>
    <row r="278" spans="3:4" x14ac:dyDescent="0.3">
      <c r="C278" s="3"/>
      <c r="D278" s="3"/>
    </row>
    <row r="279" spans="3:4" x14ac:dyDescent="0.3">
      <c r="C279" s="3"/>
      <c r="D279" s="3"/>
    </row>
    <row r="280" spans="3:4" x14ac:dyDescent="0.3">
      <c r="C280" s="3"/>
      <c r="D280" s="3"/>
    </row>
    <row r="281" spans="3:4" x14ac:dyDescent="0.3">
      <c r="C281" s="3"/>
      <c r="D281" s="3"/>
    </row>
    <row r="282" spans="3:4" x14ac:dyDescent="0.3">
      <c r="C282" s="3"/>
      <c r="D282" s="3"/>
    </row>
    <row r="283" spans="3:4" x14ac:dyDescent="0.3">
      <c r="C283" s="3"/>
      <c r="D283" s="3"/>
    </row>
    <row r="284" spans="3:4" x14ac:dyDescent="0.3">
      <c r="C284" s="3"/>
      <c r="D284" s="3"/>
    </row>
    <row r="285" spans="3:4" x14ac:dyDescent="0.3">
      <c r="C285" s="3"/>
      <c r="D285" s="3"/>
    </row>
    <row r="286" spans="3:4" x14ac:dyDescent="0.3">
      <c r="C286" s="3"/>
      <c r="D286" s="3"/>
    </row>
    <row r="287" spans="3:4" x14ac:dyDescent="0.3">
      <c r="C287" s="3"/>
      <c r="D287" s="3"/>
    </row>
    <row r="288" spans="3:4" x14ac:dyDescent="0.3">
      <c r="C288" s="3"/>
      <c r="D288" s="3"/>
    </row>
    <row r="289" spans="3:4" x14ac:dyDescent="0.3">
      <c r="C289" s="3"/>
      <c r="D289" s="3"/>
    </row>
    <row r="290" spans="3:4" x14ac:dyDescent="0.3">
      <c r="C290" s="3"/>
      <c r="D290" s="3"/>
    </row>
    <row r="291" spans="3:4" x14ac:dyDescent="0.3">
      <c r="C291" s="3"/>
      <c r="D291" s="3"/>
    </row>
    <row r="292" spans="3:4" x14ac:dyDescent="0.3">
      <c r="C292" s="3"/>
      <c r="D292" s="3"/>
    </row>
    <row r="293" spans="3:4" x14ac:dyDescent="0.3">
      <c r="C293" s="3"/>
      <c r="D293" s="3"/>
    </row>
    <row r="294" spans="3:4" x14ac:dyDescent="0.3">
      <c r="C294" s="3"/>
      <c r="D294" s="3"/>
    </row>
    <row r="295" spans="3:4" x14ac:dyDescent="0.3">
      <c r="C295" s="3"/>
      <c r="D295" s="3"/>
    </row>
    <row r="296" spans="3:4" x14ac:dyDescent="0.3">
      <c r="C296" s="3"/>
      <c r="D296" s="3"/>
    </row>
    <row r="297" spans="3:4" x14ac:dyDescent="0.3">
      <c r="C297" s="3"/>
      <c r="D297" s="3"/>
    </row>
    <row r="298" spans="3:4" x14ac:dyDescent="0.3">
      <c r="C298" s="3"/>
      <c r="D298" s="3"/>
    </row>
    <row r="299" spans="3:4" x14ac:dyDescent="0.3">
      <c r="C299" s="3"/>
      <c r="D299" s="3"/>
    </row>
    <row r="300" spans="3:4" x14ac:dyDescent="0.3">
      <c r="C300" s="3"/>
      <c r="D300" s="3"/>
    </row>
    <row r="301" spans="3:4" x14ac:dyDescent="0.3">
      <c r="C301" s="3"/>
      <c r="D301" s="3"/>
    </row>
    <row r="302" spans="3:4" x14ac:dyDescent="0.3">
      <c r="C302" s="3"/>
      <c r="D302" s="3"/>
    </row>
    <row r="303" spans="3:4" x14ac:dyDescent="0.3">
      <c r="C303" s="3"/>
      <c r="D303" s="3"/>
    </row>
    <row r="304" spans="3:4" x14ac:dyDescent="0.3">
      <c r="C304" s="3"/>
      <c r="D304" s="3"/>
    </row>
    <row r="305" spans="3:4" x14ac:dyDescent="0.3">
      <c r="C305" s="3"/>
      <c r="D305" s="3"/>
    </row>
    <row r="306" spans="3:4" x14ac:dyDescent="0.3">
      <c r="C306" s="3"/>
      <c r="D306" s="3"/>
    </row>
    <row r="307" spans="3:4" x14ac:dyDescent="0.3">
      <c r="C307" s="3"/>
      <c r="D307" s="3"/>
    </row>
    <row r="308" spans="3:4" x14ac:dyDescent="0.3">
      <c r="C308" s="3"/>
      <c r="D308" s="3"/>
    </row>
    <row r="309" spans="3:4" x14ac:dyDescent="0.3">
      <c r="C309" s="3"/>
      <c r="D309" s="3"/>
    </row>
    <row r="310" spans="3:4" x14ac:dyDescent="0.3">
      <c r="C310" s="3"/>
      <c r="D310" s="3"/>
    </row>
    <row r="311" spans="3:4" x14ac:dyDescent="0.3">
      <c r="C311" s="3"/>
      <c r="D311" s="3"/>
    </row>
    <row r="312" spans="3:4" x14ac:dyDescent="0.3">
      <c r="C312" s="3"/>
      <c r="D312" s="3"/>
    </row>
    <row r="313" spans="3:4" x14ac:dyDescent="0.3">
      <c r="C313" s="3"/>
      <c r="D313" s="3"/>
    </row>
    <row r="314" spans="3:4" x14ac:dyDescent="0.3">
      <c r="C314" s="3"/>
      <c r="D314" s="3"/>
    </row>
    <row r="315" spans="3:4" x14ac:dyDescent="0.3">
      <c r="C315" s="3"/>
      <c r="D315" s="3"/>
    </row>
    <row r="316" spans="3:4" x14ac:dyDescent="0.3">
      <c r="C316" s="3"/>
      <c r="D316" s="3"/>
    </row>
    <row r="317" spans="3:4" x14ac:dyDescent="0.3">
      <c r="C317" s="3"/>
      <c r="D317" s="3"/>
    </row>
    <row r="318" spans="3:4" x14ac:dyDescent="0.3">
      <c r="C318" s="3"/>
      <c r="D318" s="3"/>
    </row>
    <row r="319" spans="3:4" x14ac:dyDescent="0.3">
      <c r="C319" s="3"/>
      <c r="D319" s="3"/>
    </row>
    <row r="320" spans="3:4" x14ac:dyDescent="0.3">
      <c r="C320" s="3"/>
      <c r="D320" s="3"/>
    </row>
    <row r="321" spans="3:4" x14ac:dyDescent="0.3">
      <c r="C321" s="3"/>
      <c r="D321" s="3"/>
    </row>
    <row r="322" spans="3:4" x14ac:dyDescent="0.3">
      <c r="C322" s="3"/>
      <c r="D322" s="3"/>
    </row>
    <row r="323" spans="3:4" x14ac:dyDescent="0.3">
      <c r="C323" s="3"/>
      <c r="D323" s="3"/>
    </row>
    <row r="324" spans="3:4" x14ac:dyDescent="0.3">
      <c r="C324" s="3"/>
      <c r="D324" s="3"/>
    </row>
    <row r="325" spans="3:4" x14ac:dyDescent="0.3">
      <c r="C325" s="3"/>
      <c r="D325" s="3"/>
    </row>
    <row r="326" spans="3:4" x14ac:dyDescent="0.3">
      <c r="C326" s="3"/>
      <c r="D326" s="3"/>
    </row>
    <row r="327" spans="3:4" x14ac:dyDescent="0.3">
      <c r="C327" s="3"/>
      <c r="D327" s="3"/>
    </row>
    <row r="328" spans="3:4" x14ac:dyDescent="0.3">
      <c r="C328" s="3"/>
      <c r="D328" s="3"/>
    </row>
    <row r="329" spans="3:4" x14ac:dyDescent="0.3">
      <c r="C329" s="3"/>
      <c r="D329" s="3"/>
    </row>
    <row r="330" spans="3:4" x14ac:dyDescent="0.3">
      <c r="C330" s="3"/>
      <c r="D330" s="3"/>
    </row>
    <row r="331" spans="3:4" x14ac:dyDescent="0.3">
      <c r="C331" s="3"/>
      <c r="D331" s="3"/>
    </row>
    <row r="332" spans="3:4" x14ac:dyDescent="0.3">
      <c r="C332" s="3"/>
      <c r="D332" s="3"/>
    </row>
    <row r="333" spans="3:4" x14ac:dyDescent="0.3">
      <c r="C333" s="3"/>
      <c r="D333" s="3"/>
    </row>
    <row r="334" spans="3:4" x14ac:dyDescent="0.3">
      <c r="C334" s="3"/>
      <c r="D334" s="3"/>
    </row>
    <row r="335" spans="3:4" x14ac:dyDescent="0.3">
      <c r="C335" s="3"/>
      <c r="D335" s="3"/>
    </row>
    <row r="336" spans="3:4" x14ac:dyDescent="0.3">
      <c r="C336" s="3"/>
      <c r="D336" s="3"/>
    </row>
    <row r="337" spans="3:4" x14ac:dyDescent="0.3">
      <c r="C337" s="3"/>
      <c r="D337" s="3"/>
    </row>
    <row r="338" spans="3:4" x14ac:dyDescent="0.3">
      <c r="C338" s="3"/>
      <c r="D338" s="3"/>
    </row>
    <row r="339" spans="3:4" x14ac:dyDescent="0.3">
      <c r="C339" s="3"/>
      <c r="D339" s="3"/>
    </row>
    <row r="340" spans="3:4" x14ac:dyDescent="0.3">
      <c r="C340" s="3"/>
      <c r="D340" s="3"/>
    </row>
    <row r="341" spans="3:4" x14ac:dyDescent="0.3">
      <c r="C341" s="3"/>
      <c r="D341" s="3"/>
    </row>
    <row r="342" spans="3:4" x14ac:dyDescent="0.3">
      <c r="C342" s="3"/>
      <c r="D342" s="3"/>
    </row>
    <row r="343" spans="3:4" x14ac:dyDescent="0.3">
      <c r="C343" s="3"/>
      <c r="D343" s="3"/>
    </row>
    <row r="344" spans="3:4" x14ac:dyDescent="0.3">
      <c r="C344" s="3"/>
      <c r="D344" s="3"/>
    </row>
    <row r="345" spans="3:4" x14ac:dyDescent="0.3">
      <c r="C345" s="3"/>
      <c r="D345" s="3"/>
    </row>
    <row r="346" spans="3:4" x14ac:dyDescent="0.3">
      <c r="C346" s="3"/>
      <c r="D346" s="3"/>
    </row>
    <row r="347" spans="3:4" x14ac:dyDescent="0.3">
      <c r="C347" s="3"/>
      <c r="D347" s="3"/>
    </row>
    <row r="348" spans="3:4" x14ac:dyDescent="0.3">
      <c r="C348" s="3"/>
      <c r="D348" s="3"/>
    </row>
    <row r="349" spans="3:4" x14ac:dyDescent="0.3">
      <c r="C349" s="3"/>
      <c r="D349" s="3"/>
    </row>
    <row r="350" spans="3:4" x14ac:dyDescent="0.3">
      <c r="C350" s="3"/>
      <c r="D350" s="3"/>
    </row>
    <row r="351" spans="3:4" x14ac:dyDescent="0.3">
      <c r="C351" s="3"/>
      <c r="D351" s="3"/>
    </row>
    <row r="352" spans="3:4" x14ac:dyDescent="0.3">
      <c r="C352" s="3"/>
      <c r="D352" s="3"/>
    </row>
    <row r="353" spans="3:4" x14ac:dyDescent="0.3">
      <c r="C353" s="3"/>
      <c r="D353" s="3"/>
    </row>
    <row r="354" spans="3:4" x14ac:dyDescent="0.3">
      <c r="C354" s="3"/>
      <c r="D354" s="3"/>
    </row>
    <row r="355" spans="3:4" x14ac:dyDescent="0.3">
      <c r="C355" s="3"/>
      <c r="D355" s="3"/>
    </row>
    <row r="356" spans="3:4" x14ac:dyDescent="0.3">
      <c r="C356" s="3"/>
      <c r="D356" s="3"/>
    </row>
    <row r="357" spans="3:4" x14ac:dyDescent="0.3">
      <c r="C357" s="3"/>
      <c r="D357" s="3"/>
    </row>
    <row r="358" spans="3:4" x14ac:dyDescent="0.3">
      <c r="C358" s="3"/>
      <c r="D358" s="3"/>
    </row>
    <row r="359" spans="3:4" x14ac:dyDescent="0.3">
      <c r="C359" s="3"/>
      <c r="D359" s="3"/>
    </row>
    <row r="360" spans="3:4" x14ac:dyDescent="0.3">
      <c r="C360" s="3"/>
      <c r="D360" s="3"/>
    </row>
    <row r="361" spans="3:4" x14ac:dyDescent="0.3">
      <c r="C361" s="3"/>
      <c r="D361" s="3"/>
    </row>
    <row r="362" spans="3:4" x14ac:dyDescent="0.3">
      <c r="C362" s="3"/>
      <c r="D362" s="3"/>
    </row>
    <row r="363" spans="3:4" x14ac:dyDescent="0.3">
      <c r="C363" s="3"/>
      <c r="D363" s="3"/>
    </row>
    <row r="364" spans="3:4" x14ac:dyDescent="0.3">
      <c r="C364" s="3"/>
      <c r="D364" s="3"/>
    </row>
    <row r="365" spans="3:4" x14ac:dyDescent="0.3">
      <c r="C365" s="3"/>
      <c r="D365" s="3"/>
    </row>
    <row r="366" spans="3:4" x14ac:dyDescent="0.3">
      <c r="C366" s="3"/>
      <c r="D366" s="3"/>
    </row>
    <row r="367" spans="3:4" x14ac:dyDescent="0.3">
      <c r="C367" s="3"/>
      <c r="D367" s="3"/>
    </row>
    <row r="368" spans="3:4" x14ac:dyDescent="0.3">
      <c r="C368" s="3"/>
      <c r="D368" s="3"/>
    </row>
    <row r="369" spans="3:4" x14ac:dyDescent="0.3">
      <c r="C369" s="3"/>
      <c r="D369" s="3"/>
    </row>
    <row r="370" spans="3:4" x14ac:dyDescent="0.3">
      <c r="C370" s="3"/>
      <c r="D370" s="3"/>
    </row>
    <row r="371" spans="3:4" x14ac:dyDescent="0.3">
      <c r="C371" s="3"/>
      <c r="D371" s="3"/>
    </row>
    <row r="372" spans="3:4" x14ac:dyDescent="0.3">
      <c r="C372" s="3"/>
      <c r="D372" s="3"/>
    </row>
    <row r="373" spans="3:4" x14ac:dyDescent="0.3">
      <c r="C373" s="3"/>
      <c r="D373" s="3"/>
    </row>
    <row r="374" spans="3:4" x14ac:dyDescent="0.3">
      <c r="C374" s="3"/>
      <c r="D374" s="3"/>
    </row>
    <row r="375" spans="3:4" x14ac:dyDescent="0.3">
      <c r="C375" s="3"/>
      <c r="D375" s="3"/>
    </row>
    <row r="376" spans="3:4" x14ac:dyDescent="0.3">
      <c r="C376" s="3"/>
      <c r="D376" s="3"/>
    </row>
    <row r="377" spans="3:4" x14ac:dyDescent="0.3">
      <c r="C377" s="3"/>
      <c r="D377" s="3"/>
    </row>
    <row r="378" spans="3:4" x14ac:dyDescent="0.3">
      <c r="C378" s="3"/>
      <c r="D378" s="3"/>
    </row>
    <row r="379" spans="3:4" x14ac:dyDescent="0.3">
      <c r="C379" s="3"/>
      <c r="D379" s="3"/>
    </row>
    <row r="380" spans="3:4" x14ac:dyDescent="0.3">
      <c r="C380" s="3"/>
      <c r="D380" s="3"/>
    </row>
    <row r="381" spans="3:4" x14ac:dyDescent="0.3">
      <c r="C381" s="3"/>
      <c r="D381" s="3"/>
    </row>
    <row r="382" spans="3:4" x14ac:dyDescent="0.3">
      <c r="C382" s="3"/>
      <c r="D382" s="3"/>
    </row>
    <row r="383" spans="3:4" x14ac:dyDescent="0.3">
      <c r="C383" s="3"/>
      <c r="D383" s="3"/>
    </row>
    <row r="384" spans="3:4" x14ac:dyDescent="0.3">
      <c r="C384" s="3"/>
      <c r="D384" s="3"/>
    </row>
    <row r="385" spans="3:4" x14ac:dyDescent="0.3">
      <c r="C385" s="3"/>
      <c r="D385" s="3"/>
    </row>
    <row r="386" spans="3:4" x14ac:dyDescent="0.3">
      <c r="C386" s="3"/>
      <c r="D386" s="3"/>
    </row>
    <row r="387" spans="3:4" x14ac:dyDescent="0.3">
      <c r="C387" s="3"/>
      <c r="D387" s="3"/>
    </row>
    <row r="388" spans="3:4" x14ac:dyDescent="0.3">
      <c r="C388" s="3"/>
      <c r="D388" s="3"/>
    </row>
    <row r="389" spans="3:4" x14ac:dyDescent="0.3">
      <c r="C389" s="3"/>
      <c r="D389" s="3"/>
    </row>
    <row r="390" spans="3:4" x14ac:dyDescent="0.3">
      <c r="C390" s="3"/>
      <c r="D390" s="3"/>
    </row>
    <row r="391" spans="3:4" x14ac:dyDescent="0.3">
      <c r="C391" s="3"/>
      <c r="D391" s="3"/>
    </row>
    <row r="392" spans="3:4" x14ac:dyDescent="0.3">
      <c r="C392" s="3"/>
      <c r="D392" s="3"/>
    </row>
    <row r="393" spans="3:4" x14ac:dyDescent="0.3">
      <c r="C393" s="3"/>
      <c r="D393" s="3"/>
    </row>
    <row r="394" spans="3:4" x14ac:dyDescent="0.3">
      <c r="C394" s="3"/>
      <c r="D394" s="3"/>
    </row>
    <row r="395" spans="3:4" x14ac:dyDescent="0.3">
      <c r="C395" s="3"/>
      <c r="D395" s="3"/>
    </row>
    <row r="396" spans="3:4" x14ac:dyDescent="0.3">
      <c r="C396" s="3"/>
      <c r="D396" s="3"/>
    </row>
    <row r="397" spans="3:4" x14ac:dyDescent="0.3">
      <c r="C397" s="3"/>
      <c r="D397" s="3"/>
    </row>
    <row r="398" spans="3:4" x14ac:dyDescent="0.3">
      <c r="C398" s="3"/>
      <c r="D398" s="3"/>
    </row>
    <row r="399" spans="3:4" x14ac:dyDescent="0.3">
      <c r="C399" s="3"/>
      <c r="D399" s="3"/>
    </row>
    <row r="400" spans="3:4" x14ac:dyDescent="0.3">
      <c r="C400" s="3"/>
      <c r="D400" s="3"/>
    </row>
    <row r="401" spans="3:4" x14ac:dyDescent="0.3">
      <c r="C401" s="3"/>
      <c r="D401" s="3"/>
    </row>
    <row r="402" spans="3:4" x14ac:dyDescent="0.3">
      <c r="C402" s="3"/>
      <c r="D402" s="3"/>
    </row>
    <row r="403" spans="3:4" x14ac:dyDescent="0.3">
      <c r="C403" s="3"/>
      <c r="D403" s="3"/>
    </row>
    <row r="404" spans="3:4" x14ac:dyDescent="0.3">
      <c r="C404" s="3"/>
      <c r="D404" s="3"/>
    </row>
    <row r="405" spans="3:4" x14ac:dyDescent="0.3">
      <c r="C405" s="3"/>
      <c r="D405" s="3"/>
    </row>
    <row r="406" spans="3:4" x14ac:dyDescent="0.3">
      <c r="C406" s="3"/>
      <c r="D406" s="3"/>
    </row>
    <row r="407" spans="3:4" x14ac:dyDescent="0.3">
      <c r="C407" s="3"/>
      <c r="D407" s="3"/>
    </row>
    <row r="408" spans="3:4" x14ac:dyDescent="0.3">
      <c r="C408" s="3"/>
      <c r="D408" s="3"/>
    </row>
    <row r="409" spans="3:4" x14ac:dyDescent="0.3">
      <c r="C409" s="3"/>
      <c r="D409" s="3"/>
    </row>
    <row r="410" spans="3:4" x14ac:dyDescent="0.3">
      <c r="C410" s="3"/>
      <c r="D410" s="3"/>
    </row>
    <row r="411" spans="3:4" x14ac:dyDescent="0.3">
      <c r="C411" s="3"/>
      <c r="D411" s="3"/>
    </row>
    <row r="412" spans="3:4" x14ac:dyDescent="0.3">
      <c r="C412" s="3"/>
      <c r="D412" s="3"/>
    </row>
    <row r="413" spans="3:4" x14ac:dyDescent="0.3">
      <c r="C413" s="3"/>
      <c r="D413" s="3"/>
    </row>
    <row r="414" spans="3:4" x14ac:dyDescent="0.3">
      <c r="C414" s="3"/>
      <c r="D414" s="3"/>
    </row>
    <row r="415" spans="3:4" x14ac:dyDescent="0.3">
      <c r="C415" s="3"/>
      <c r="D415" s="3"/>
    </row>
    <row r="416" spans="3:4" x14ac:dyDescent="0.3">
      <c r="C416" s="3"/>
      <c r="D416" s="3"/>
    </row>
    <row r="417" spans="3:4" x14ac:dyDescent="0.3">
      <c r="C417" s="3"/>
      <c r="D417" s="3"/>
    </row>
    <row r="418" spans="3:4" x14ac:dyDescent="0.3">
      <c r="C418" s="3"/>
      <c r="D418" s="3"/>
    </row>
    <row r="419" spans="3:4" x14ac:dyDescent="0.3">
      <c r="C419" s="3"/>
      <c r="D419" s="3"/>
    </row>
    <row r="420" spans="3:4" x14ac:dyDescent="0.3">
      <c r="C420" s="3"/>
      <c r="D420" s="3"/>
    </row>
    <row r="421" spans="3:4" x14ac:dyDescent="0.3">
      <c r="C421" s="3"/>
      <c r="D421" s="3"/>
    </row>
    <row r="422" spans="3:4" x14ac:dyDescent="0.3">
      <c r="C422" s="3"/>
      <c r="D422" s="3"/>
    </row>
    <row r="423" spans="3:4" x14ac:dyDescent="0.3">
      <c r="C423" s="3"/>
      <c r="D423" s="3"/>
    </row>
    <row r="424" spans="3:4" x14ac:dyDescent="0.3">
      <c r="C424" s="3"/>
      <c r="D424" s="3"/>
    </row>
    <row r="425" spans="3:4" x14ac:dyDescent="0.3">
      <c r="C425" s="3"/>
      <c r="D425" s="3"/>
    </row>
    <row r="426" spans="3:4" x14ac:dyDescent="0.3">
      <c r="C426" s="3"/>
      <c r="D426" s="3"/>
    </row>
    <row r="427" spans="3:4" x14ac:dyDescent="0.3">
      <c r="C427" s="3"/>
      <c r="D427" s="3"/>
    </row>
    <row r="428" spans="3:4" x14ac:dyDescent="0.3">
      <c r="C428" s="3"/>
      <c r="D428" s="3"/>
    </row>
    <row r="429" spans="3:4" x14ac:dyDescent="0.3">
      <c r="C429" s="3"/>
      <c r="D429" s="3"/>
    </row>
    <row r="430" spans="3:4" x14ac:dyDescent="0.3">
      <c r="C430" s="3"/>
      <c r="D430" s="3"/>
    </row>
    <row r="431" spans="3:4" x14ac:dyDescent="0.3">
      <c r="C431" s="3"/>
      <c r="D431" s="3"/>
    </row>
    <row r="432" spans="3:4" x14ac:dyDescent="0.3">
      <c r="C432" s="3"/>
      <c r="D432" s="3"/>
    </row>
    <row r="433" spans="3:4" x14ac:dyDescent="0.3">
      <c r="C433" s="3"/>
      <c r="D433" s="3"/>
    </row>
    <row r="434" spans="3:4" x14ac:dyDescent="0.3">
      <c r="C434" s="3"/>
      <c r="D434" s="3"/>
    </row>
    <row r="435" spans="3:4" x14ac:dyDescent="0.3">
      <c r="C435" s="3"/>
      <c r="D435" s="3"/>
    </row>
    <row r="436" spans="3:4" x14ac:dyDescent="0.3">
      <c r="C436" s="3"/>
      <c r="D436" s="3"/>
    </row>
    <row r="437" spans="3:4" x14ac:dyDescent="0.3">
      <c r="C437" s="3"/>
      <c r="D437" s="3"/>
    </row>
    <row r="438" spans="3:4" x14ac:dyDescent="0.3">
      <c r="C438" s="3"/>
      <c r="D438" s="3"/>
    </row>
    <row r="439" spans="3:4" x14ac:dyDescent="0.3">
      <c r="C439" s="3"/>
      <c r="D439" s="3"/>
    </row>
    <row r="440" spans="3:4" x14ac:dyDescent="0.3">
      <c r="C440" s="3"/>
      <c r="D440" s="3"/>
    </row>
    <row r="441" spans="3:4" x14ac:dyDescent="0.3">
      <c r="C441" s="3"/>
      <c r="D441" s="3"/>
    </row>
    <row r="442" spans="3:4" x14ac:dyDescent="0.3">
      <c r="C442" s="3"/>
      <c r="D442" s="3"/>
    </row>
    <row r="443" spans="3:4" x14ac:dyDescent="0.3">
      <c r="C443" s="3"/>
      <c r="D443" s="3"/>
    </row>
    <row r="444" spans="3:4" x14ac:dyDescent="0.3">
      <c r="C444" s="3"/>
      <c r="D444" s="3"/>
    </row>
    <row r="445" spans="3:4" x14ac:dyDescent="0.3">
      <c r="C445" s="3"/>
      <c r="D445" s="3"/>
    </row>
    <row r="446" spans="3:4" x14ac:dyDescent="0.3">
      <c r="C446" s="3"/>
      <c r="D446" s="3"/>
    </row>
    <row r="447" spans="3:4" x14ac:dyDescent="0.3">
      <c r="C447" s="3"/>
      <c r="D447" s="3"/>
    </row>
    <row r="448" spans="3:4" x14ac:dyDescent="0.3">
      <c r="C448" s="3"/>
      <c r="D448" s="3"/>
    </row>
    <row r="449" spans="3:4" x14ac:dyDescent="0.3">
      <c r="C449" s="3"/>
      <c r="D449" s="3"/>
    </row>
    <row r="450" spans="3:4" x14ac:dyDescent="0.3">
      <c r="C450" s="3"/>
      <c r="D450" s="3"/>
    </row>
    <row r="451" spans="3:4" x14ac:dyDescent="0.3">
      <c r="C451" s="3"/>
      <c r="D451" s="3"/>
    </row>
    <row r="452" spans="3:4" x14ac:dyDescent="0.3">
      <c r="C452" s="3"/>
      <c r="D452" s="3"/>
    </row>
    <row r="453" spans="3:4" x14ac:dyDescent="0.3">
      <c r="C453" s="3"/>
      <c r="D453" s="3"/>
    </row>
    <row r="454" spans="3:4" x14ac:dyDescent="0.3">
      <c r="C454" s="3"/>
      <c r="D454" s="3"/>
    </row>
    <row r="455" spans="3:4" x14ac:dyDescent="0.3">
      <c r="C455" s="3"/>
      <c r="D455" s="3"/>
    </row>
    <row r="456" spans="3:4" x14ac:dyDescent="0.3">
      <c r="C456" s="3"/>
      <c r="D456" s="3"/>
    </row>
    <row r="457" spans="3:4" x14ac:dyDescent="0.3">
      <c r="C457" s="3"/>
      <c r="D457" s="3"/>
    </row>
    <row r="458" spans="3:4" x14ac:dyDescent="0.3">
      <c r="C458" s="3"/>
      <c r="D458" s="3"/>
    </row>
    <row r="459" spans="3:4" x14ac:dyDescent="0.3">
      <c r="C459" s="3"/>
      <c r="D459" s="3"/>
    </row>
    <row r="460" spans="3:4" x14ac:dyDescent="0.3">
      <c r="C460" s="3"/>
      <c r="D460" s="3"/>
    </row>
    <row r="461" spans="3:4" x14ac:dyDescent="0.3">
      <c r="C461" s="3"/>
      <c r="D461" s="3"/>
    </row>
    <row r="462" spans="3:4" x14ac:dyDescent="0.3">
      <c r="C462" s="3"/>
      <c r="D462" s="3"/>
    </row>
    <row r="463" spans="3:4" x14ac:dyDescent="0.3">
      <c r="C463" s="3"/>
      <c r="D463" s="3"/>
    </row>
    <row r="464" spans="3:4" x14ac:dyDescent="0.3">
      <c r="C464" s="3"/>
      <c r="D464" s="3"/>
    </row>
    <row r="465" spans="3:4" x14ac:dyDescent="0.3">
      <c r="C465" s="3"/>
      <c r="D465" s="3"/>
    </row>
    <row r="466" spans="3:4" x14ac:dyDescent="0.3">
      <c r="C466" s="3"/>
      <c r="D466" s="3"/>
    </row>
    <row r="467" spans="3:4" x14ac:dyDescent="0.3">
      <c r="C467" s="3"/>
      <c r="D467" s="3"/>
    </row>
    <row r="468" spans="3:4" x14ac:dyDescent="0.3">
      <c r="C468" s="3"/>
      <c r="D468" s="3"/>
    </row>
    <row r="469" spans="3:4" x14ac:dyDescent="0.3">
      <c r="C469" s="3"/>
      <c r="D469" s="3"/>
    </row>
    <row r="470" spans="3:4" x14ac:dyDescent="0.3">
      <c r="C470" s="3"/>
      <c r="D470" s="3"/>
    </row>
    <row r="471" spans="3:4" x14ac:dyDescent="0.3">
      <c r="C471" s="3"/>
      <c r="D471" s="3"/>
    </row>
    <row r="472" spans="3:4" x14ac:dyDescent="0.3">
      <c r="C472" s="3"/>
      <c r="D472" s="3"/>
    </row>
    <row r="473" spans="3:4" x14ac:dyDescent="0.3">
      <c r="C473" s="3"/>
      <c r="D473" s="3"/>
    </row>
    <row r="474" spans="3:4" x14ac:dyDescent="0.3">
      <c r="C474" s="3"/>
      <c r="D474" s="3"/>
    </row>
    <row r="475" spans="3:4" x14ac:dyDescent="0.3">
      <c r="C475" s="3"/>
      <c r="D475" s="3"/>
    </row>
    <row r="476" spans="3:4" x14ac:dyDescent="0.3">
      <c r="C476" s="3"/>
      <c r="D476" s="3"/>
    </row>
    <row r="477" spans="3:4" x14ac:dyDescent="0.3">
      <c r="C477" s="3"/>
      <c r="D477" s="3"/>
    </row>
    <row r="478" spans="3:4" x14ac:dyDescent="0.3">
      <c r="C478" s="3"/>
      <c r="D478" s="3"/>
    </row>
    <row r="479" spans="3:4" x14ac:dyDescent="0.3">
      <c r="C479" s="3"/>
      <c r="D479" s="3"/>
    </row>
    <row r="480" spans="3:4" x14ac:dyDescent="0.3">
      <c r="C480" s="3"/>
      <c r="D480" s="3"/>
    </row>
    <row r="481" spans="3:4" x14ac:dyDescent="0.3">
      <c r="C481" s="3"/>
      <c r="D481" s="3"/>
    </row>
    <row r="482" spans="3:4" x14ac:dyDescent="0.3">
      <c r="C482" s="3"/>
      <c r="D482" s="3"/>
    </row>
    <row r="483" spans="3:4" x14ac:dyDescent="0.3">
      <c r="C483" s="3"/>
      <c r="D483" s="3"/>
    </row>
    <row r="484" spans="3:4" x14ac:dyDescent="0.3">
      <c r="C484" s="3"/>
      <c r="D484" s="3"/>
    </row>
    <row r="485" spans="3:4" x14ac:dyDescent="0.3">
      <c r="C485" s="3"/>
      <c r="D485" s="3"/>
    </row>
    <row r="486" spans="3:4" x14ac:dyDescent="0.3">
      <c r="C486" s="3"/>
      <c r="D486" s="3"/>
    </row>
    <row r="487" spans="3:4" x14ac:dyDescent="0.3">
      <c r="C487" s="3"/>
      <c r="D487" s="3"/>
    </row>
    <row r="488" spans="3:4" x14ac:dyDescent="0.3">
      <c r="C488" s="3"/>
      <c r="D488" s="3"/>
    </row>
    <row r="489" spans="3:4" x14ac:dyDescent="0.3">
      <c r="C489" s="3"/>
      <c r="D489" s="3"/>
    </row>
    <row r="490" spans="3:4" x14ac:dyDescent="0.3">
      <c r="C490" s="3"/>
      <c r="D490" s="3"/>
    </row>
    <row r="491" spans="3:4" x14ac:dyDescent="0.3">
      <c r="C491" s="3"/>
      <c r="D491" s="3"/>
    </row>
    <row r="492" spans="3:4" x14ac:dyDescent="0.3">
      <c r="C492" s="3"/>
      <c r="D492" s="3"/>
    </row>
    <row r="493" spans="3:4" x14ac:dyDescent="0.3">
      <c r="C493" s="3"/>
      <c r="D493" s="3"/>
    </row>
    <row r="494" spans="3:4" x14ac:dyDescent="0.3">
      <c r="C494" s="3"/>
      <c r="D494" s="3"/>
    </row>
    <row r="495" spans="3:4" x14ac:dyDescent="0.3">
      <c r="C495" s="3"/>
      <c r="D495" s="3"/>
    </row>
    <row r="496" spans="3:4" x14ac:dyDescent="0.3">
      <c r="C496" s="3"/>
      <c r="D496" s="3"/>
    </row>
    <row r="497" spans="3:4" x14ac:dyDescent="0.3">
      <c r="C497" s="3"/>
      <c r="D497" s="3"/>
    </row>
    <row r="498" spans="3:4" x14ac:dyDescent="0.3">
      <c r="C498" s="3"/>
      <c r="D498" s="3"/>
    </row>
    <row r="499" spans="3:4" x14ac:dyDescent="0.3">
      <c r="C499" s="3"/>
      <c r="D499" s="3"/>
    </row>
    <row r="500" spans="3:4" x14ac:dyDescent="0.3">
      <c r="C500" s="3"/>
      <c r="D500" s="3"/>
    </row>
    <row r="501" spans="3:4" x14ac:dyDescent="0.3">
      <c r="C501" s="3"/>
      <c r="D501" s="3"/>
    </row>
    <row r="502" spans="3:4" x14ac:dyDescent="0.3">
      <c r="C502" s="3"/>
      <c r="D502" s="3"/>
    </row>
    <row r="503" spans="3:4" x14ac:dyDescent="0.3">
      <c r="C503" s="3"/>
      <c r="D503" s="3"/>
    </row>
    <row r="504" spans="3:4" x14ac:dyDescent="0.3">
      <c r="C504" s="3"/>
      <c r="D504" s="3"/>
    </row>
    <row r="505" spans="3:4" x14ac:dyDescent="0.3">
      <c r="C505" s="3"/>
      <c r="D505" s="3"/>
    </row>
    <row r="506" spans="3:4" x14ac:dyDescent="0.3">
      <c r="C506" s="3"/>
      <c r="D506" s="3"/>
    </row>
    <row r="507" spans="3:4" x14ac:dyDescent="0.3">
      <c r="C507" s="3"/>
      <c r="D507" s="3"/>
    </row>
    <row r="508" spans="3:4" x14ac:dyDescent="0.3">
      <c r="C508" s="3"/>
      <c r="D508" s="3"/>
    </row>
    <row r="509" spans="3:4" x14ac:dyDescent="0.3">
      <c r="C509" s="3"/>
      <c r="D509" s="3"/>
    </row>
    <row r="510" spans="3:4" x14ac:dyDescent="0.3">
      <c r="C510" s="3"/>
      <c r="D510" s="3"/>
    </row>
    <row r="511" spans="3:4" x14ac:dyDescent="0.3">
      <c r="C511" s="3"/>
      <c r="D511" s="3"/>
    </row>
    <row r="512" spans="3:4" x14ac:dyDescent="0.3">
      <c r="C512" s="3"/>
      <c r="D512" s="3"/>
    </row>
    <row r="513" spans="3:4" x14ac:dyDescent="0.3">
      <c r="C513" s="3"/>
      <c r="D513" s="3"/>
    </row>
    <row r="514" spans="3:4" x14ac:dyDescent="0.3">
      <c r="C514" s="3"/>
      <c r="D514" s="3"/>
    </row>
    <row r="515" spans="3:4" x14ac:dyDescent="0.3">
      <c r="C515" s="3"/>
      <c r="D515" s="3"/>
    </row>
    <row r="516" spans="3:4" x14ac:dyDescent="0.3">
      <c r="C516" s="3"/>
      <c r="D516" s="3"/>
    </row>
    <row r="517" spans="3:4" x14ac:dyDescent="0.3">
      <c r="C517" s="3"/>
      <c r="D517" s="3"/>
    </row>
    <row r="518" spans="3:4" x14ac:dyDescent="0.3">
      <c r="C518" s="3"/>
      <c r="D518" s="3"/>
    </row>
    <row r="519" spans="3:4" x14ac:dyDescent="0.3">
      <c r="C519" s="3"/>
      <c r="D519" s="3"/>
    </row>
    <row r="520" spans="3:4" x14ac:dyDescent="0.3">
      <c r="C520" s="3"/>
      <c r="D520" s="3"/>
    </row>
    <row r="521" spans="3:4" x14ac:dyDescent="0.3">
      <c r="C521" s="3"/>
      <c r="D521" s="3"/>
    </row>
    <row r="522" spans="3:4" x14ac:dyDescent="0.3">
      <c r="C522" s="3"/>
      <c r="D522" s="3"/>
    </row>
    <row r="523" spans="3:4" x14ac:dyDescent="0.3">
      <c r="C523" s="3"/>
      <c r="D523" s="3"/>
    </row>
    <row r="524" spans="3:4" x14ac:dyDescent="0.3">
      <c r="C524" s="3"/>
      <c r="D524" s="3"/>
    </row>
    <row r="525" spans="3:4" x14ac:dyDescent="0.3">
      <c r="C525" s="3"/>
      <c r="D525" s="3"/>
    </row>
    <row r="526" spans="3:4" x14ac:dyDescent="0.3">
      <c r="C526" s="3"/>
      <c r="D526" s="3"/>
    </row>
    <row r="527" spans="3:4" x14ac:dyDescent="0.3">
      <c r="C527" s="3"/>
      <c r="D527" s="3"/>
    </row>
    <row r="528" spans="3:4" x14ac:dyDescent="0.3">
      <c r="C528" s="3"/>
      <c r="D528" s="3"/>
    </row>
    <row r="529" spans="3:4" x14ac:dyDescent="0.3">
      <c r="C529" s="3"/>
      <c r="D529" s="3"/>
    </row>
    <row r="530" spans="3:4" x14ac:dyDescent="0.3">
      <c r="C530" s="3"/>
      <c r="D530" s="3"/>
    </row>
    <row r="531" spans="3:4" x14ac:dyDescent="0.3">
      <c r="C531" s="3"/>
      <c r="D531" s="3"/>
    </row>
    <row r="532" spans="3:4" x14ac:dyDescent="0.3">
      <c r="C532" s="3"/>
      <c r="D532" s="3"/>
    </row>
    <row r="533" spans="3:4" x14ac:dyDescent="0.3">
      <c r="C533" s="3"/>
      <c r="D533" s="3"/>
    </row>
    <row r="534" spans="3:4" x14ac:dyDescent="0.3">
      <c r="C534" s="3"/>
      <c r="D534" s="3"/>
    </row>
    <row r="535" spans="3:4" x14ac:dyDescent="0.3">
      <c r="C535" s="3"/>
      <c r="D535" s="3"/>
    </row>
    <row r="536" spans="3:4" x14ac:dyDescent="0.3">
      <c r="C536" s="3"/>
      <c r="D536" s="3"/>
    </row>
    <row r="537" spans="3:4" x14ac:dyDescent="0.3">
      <c r="C537" s="3"/>
      <c r="D537" s="3"/>
    </row>
    <row r="538" spans="3:4" x14ac:dyDescent="0.3">
      <c r="C538" s="3"/>
      <c r="D538" s="3"/>
    </row>
    <row r="539" spans="3:4" x14ac:dyDescent="0.3">
      <c r="C539" s="3"/>
      <c r="D539" s="3"/>
    </row>
    <row r="540" spans="3:4" x14ac:dyDescent="0.3">
      <c r="C540" s="3"/>
      <c r="D540" s="3"/>
    </row>
    <row r="541" spans="3:4" x14ac:dyDescent="0.3">
      <c r="C541" s="3"/>
      <c r="D541" s="3"/>
    </row>
    <row r="542" spans="3:4" x14ac:dyDescent="0.3">
      <c r="C542" s="3"/>
      <c r="D542" s="3"/>
    </row>
    <row r="543" spans="3:4" x14ac:dyDescent="0.3">
      <c r="C543" s="3"/>
      <c r="D543" s="3"/>
    </row>
    <row r="544" spans="3:4" x14ac:dyDescent="0.3">
      <c r="C544" s="3"/>
      <c r="D544" s="3"/>
    </row>
    <row r="545" spans="3:4" x14ac:dyDescent="0.3">
      <c r="C545" s="3"/>
      <c r="D545" s="3"/>
    </row>
    <row r="546" spans="3:4" x14ac:dyDescent="0.3">
      <c r="C546" s="3"/>
      <c r="D546" s="3"/>
    </row>
    <row r="547" spans="3:4" x14ac:dyDescent="0.3">
      <c r="C547" s="3"/>
      <c r="D547" s="3"/>
    </row>
    <row r="548" spans="3:4" x14ac:dyDescent="0.3">
      <c r="C548" s="3"/>
      <c r="D548" s="3"/>
    </row>
    <row r="549" spans="3:4" x14ac:dyDescent="0.3">
      <c r="C549" s="3"/>
      <c r="D549" s="3"/>
    </row>
    <row r="550" spans="3:4" x14ac:dyDescent="0.3">
      <c r="C550" s="3"/>
      <c r="D550" s="3"/>
    </row>
    <row r="551" spans="3:4" x14ac:dyDescent="0.3">
      <c r="C551" s="3"/>
      <c r="D551" s="3"/>
    </row>
    <row r="552" spans="3:4" x14ac:dyDescent="0.3">
      <c r="C552" s="3"/>
      <c r="D552" s="3"/>
    </row>
    <row r="553" spans="3:4" x14ac:dyDescent="0.3">
      <c r="C553" s="3"/>
      <c r="D553" s="3"/>
    </row>
    <row r="554" spans="3:4" x14ac:dyDescent="0.3">
      <c r="C554" s="3"/>
      <c r="D554" s="3"/>
    </row>
    <row r="555" spans="3:4" x14ac:dyDescent="0.3">
      <c r="C555" s="3"/>
      <c r="D555" s="3"/>
    </row>
    <row r="556" spans="3:4" x14ac:dyDescent="0.3">
      <c r="C556" s="3"/>
      <c r="D556" s="3"/>
    </row>
    <row r="557" spans="3:4" x14ac:dyDescent="0.3">
      <c r="C557" s="3"/>
      <c r="D557" s="3"/>
    </row>
    <row r="558" spans="3:4" x14ac:dyDescent="0.3">
      <c r="C558" s="3"/>
      <c r="D558" s="3"/>
    </row>
    <row r="559" spans="3:4" x14ac:dyDescent="0.3">
      <c r="C559" s="3"/>
      <c r="D559" s="3"/>
    </row>
    <row r="560" spans="3:4" x14ac:dyDescent="0.3">
      <c r="C560" s="3"/>
      <c r="D560" s="3"/>
    </row>
    <row r="561" spans="3:4" x14ac:dyDescent="0.3">
      <c r="C561" s="3"/>
      <c r="D561" s="3"/>
    </row>
    <row r="562" spans="3:4" x14ac:dyDescent="0.3">
      <c r="C562" s="3"/>
      <c r="D562" s="3"/>
    </row>
    <row r="563" spans="3:4" x14ac:dyDescent="0.3">
      <c r="C563" s="3"/>
      <c r="D563" s="3"/>
    </row>
    <row r="564" spans="3:4" x14ac:dyDescent="0.3">
      <c r="C564" s="3"/>
      <c r="D564" s="3"/>
    </row>
    <row r="565" spans="3:4" x14ac:dyDescent="0.3">
      <c r="C565" s="3"/>
      <c r="D565" s="3"/>
    </row>
    <row r="566" spans="3:4" x14ac:dyDescent="0.3">
      <c r="C566" s="3"/>
      <c r="D566" s="3"/>
    </row>
    <row r="567" spans="3:4" x14ac:dyDescent="0.3">
      <c r="C567" s="3"/>
      <c r="D567" s="3"/>
    </row>
    <row r="568" spans="3:4" x14ac:dyDescent="0.3">
      <c r="C568" s="3"/>
      <c r="D568" s="3"/>
    </row>
    <row r="569" spans="3:4" x14ac:dyDescent="0.3">
      <c r="C569" s="3"/>
      <c r="D569" s="3"/>
    </row>
    <row r="570" spans="3:4" x14ac:dyDescent="0.3">
      <c r="C570" s="3"/>
      <c r="D570" s="3"/>
    </row>
    <row r="571" spans="3:4" x14ac:dyDescent="0.3">
      <c r="C571" s="3"/>
      <c r="D571" s="3"/>
    </row>
    <row r="572" spans="3:4" x14ac:dyDescent="0.3">
      <c r="C572" s="3"/>
      <c r="D572" s="3"/>
    </row>
    <row r="573" spans="3:4" x14ac:dyDescent="0.3">
      <c r="C573" s="3"/>
      <c r="D573" s="3"/>
    </row>
    <row r="574" spans="3:4" x14ac:dyDescent="0.3">
      <c r="C574" s="3"/>
      <c r="D574" s="3"/>
    </row>
    <row r="575" spans="3:4" x14ac:dyDescent="0.3">
      <c r="C575" s="3"/>
      <c r="D575" s="3"/>
    </row>
    <row r="576" spans="3:4" x14ac:dyDescent="0.3">
      <c r="C576" s="3"/>
      <c r="D576" s="3"/>
    </row>
    <row r="577" spans="3:4" x14ac:dyDescent="0.3">
      <c r="C577" s="3"/>
      <c r="D577" s="3"/>
    </row>
    <row r="578" spans="3:4" x14ac:dyDescent="0.3">
      <c r="C578" s="3"/>
      <c r="D578" s="3"/>
    </row>
    <row r="579" spans="3:4" x14ac:dyDescent="0.3">
      <c r="C579" s="3"/>
      <c r="D579" s="3"/>
    </row>
    <row r="580" spans="3:4" x14ac:dyDescent="0.3">
      <c r="C580" s="3"/>
      <c r="D580" s="3"/>
    </row>
    <row r="581" spans="3:4" x14ac:dyDescent="0.3">
      <c r="C581" s="3"/>
      <c r="D581" s="3"/>
    </row>
    <row r="582" spans="3:4" x14ac:dyDescent="0.3">
      <c r="C582" s="3"/>
      <c r="D582" s="3"/>
    </row>
    <row r="583" spans="3:4" x14ac:dyDescent="0.3">
      <c r="C583" s="3"/>
      <c r="D583" s="3"/>
    </row>
    <row r="584" spans="3:4" x14ac:dyDescent="0.3">
      <c r="C584" s="3"/>
      <c r="D584" s="3"/>
    </row>
    <row r="585" spans="3:4" x14ac:dyDescent="0.3">
      <c r="C585" s="3"/>
      <c r="D585" s="3"/>
    </row>
    <row r="586" spans="3:4" x14ac:dyDescent="0.3">
      <c r="C586" s="3"/>
      <c r="D586" s="3"/>
    </row>
    <row r="587" spans="3:4" x14ac:dyDescent="0.3">
      <c r="C587" s="3"/>
      <c r="D587" s="3"/>
    </row>
    <row r="588" spans="3:4" x14ac:dyDescent="0.3">
      <c r="C588" s="3"/>
      <c r="D588" s="3"/>
    </row>
    <row r="589" spans="3:4" x14ac:dyDescent="0.3">
      <c r="C589" s="3"/>
      <c r="D589" s="3"/>
    </row>
    <row r="590" spans="3:4" x14ac:dyDescent="0.3">
      <c r="C590" s="3"/>
      <c r="D590" s="3"/>
    </row>
    <row r="591" spans="3:4" x14ac:dyDescent="0.3">
      <c r="C591" s="3"/>
      <c r="D591" s="3"/>
    </row>
    <row r="592" spans="3:4" x14ac:dyDescent="0.3">
      <c r="C592" s="3"/>
      <c r="D592" s="3"/>
    </row>
    <row r="593" spans="3:4" x14ac:dyDescent="0.3">
      <c r="C593" s="3"/>
      <c r="D593" s="3"/>
    </row>
    <row r="594" spans="3:4" x14ac:dyDescent="0.3">
      <c r="C594" s="3"/>
      <c r="D594" s="3"/>
    </row>
    <row r="595" spans="3:4" x14ac:dyDescent="0.3">
      <c r="C595" s="3"/>
      <c r="D595" s="3"/>
    </row>
    <row r="596" spans="3:4" x14ac:dyDescent="0.3">
      <c r="C596" s="3"/>
      <c r="D596" s="3"/>
    </row>
    <row r="597" spans="3:4" x14ac:dyDescent="0.3">
      <c r="C597" s="3"/>
      <c r="D597" s="3"/>
    </row>
    <row r="598" spans="3:4" x14ac:dyDescent="0.3">
      <c r="C598" s="3"/>
      <c r="D598" s="3"/>
    </row>
    <row r="599" spans="3:4" x14ac:dyDescent="0.3">
      <c r="C599" s="3"/>
      <c r="D599" s="3"/>
    </row>
    <row r="600" spans="3:4" x14ac:dyDescent="0.3">
      <c r="C600" s="3"/>
      <c r="D600" s="3"/>
    </row>
    <row r="601" spans="3:4" x14ac:dyDescent="0.3">
      <c r="C601" s="3"/>
      <c r="D601" s="3"/>
    </row>
    <row r="602" spans="3:4" x14ac:dyDescent="0.3">
      <c r="C602" s="3"/>
      <c r="D602" s="3"/>
    </row>
    <row r="603" spans="3:4" x14ac:dyDescent="0.3">
      <c r="C603" s="3"/>
      <c r="D603" s="3"/>
    </row>
    <row r="604" spans="3:4" x14ac:dyDescent="0.3">
      <c r="C604" s="3"/>
      <c r="D604" s="3"/>
    </row>
  </sheetData>
  <sheetProtection algorithmName="SHA-512" hashValue="600gSlReA2JjpGoSDsjbinM4Hnwn/kuDYluQM/0BufgjFVEVznOT1VHEhp93xFhF+Zj9C0VPRAZeVsfiIg64Eg==" saltValue="LIxB9oCeI4T1Zhz8aM9e2A==" spinCount="100000" sheet="1" objects="1" scenarios="1" insertRows="0"/>
  <mergeCells count="2">
    <mergeCell ref="A1:E1"/>
    <mergeCell ref="A4:M4"/>
  </mergeCells>
  <phoneticPr fontId="20" type="noConversion"/>
  <dataValidations count="5">
    <dataValidation type="list" allowBlank="1" showInputMessage="1" showErrorMessage="1" sqref="C7:C41">
      <formula1>AudienceAge</formula1>
    </dataValidation>
    <dataValidation type="list" allowBlank="1" showInputMessage="1" showErrorMessage="1" sqref="D7:D41">
      <formula1>Gender</formula1>
    </dataValidation>
    <dataValidation type="list" allowBlank="1" showInputMessage="1" showErrorMessage="1" sqref="E7:E41">
      <formula1>Disability</formula1>
    </dataValidation>
    <dataValidation type="list" allowBlank="1" showInputMessage="1" showErrorMessage="1" sqref="M7:M41">
      <formula1>Ethnicity</formula1>
    </dataValidation>
    <dataValidation type="list" allowBlank="1" showInputMessage="1" showErrorMessage="1" sqref="F7:L41">
      <formula1>Yes</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O27"/>
  <sheetViews>
    <sheetView topLeftCell="A7" zoomScale="115" zoomScaleNormal="115" workbookViewId="0">
      <selection activeCell="A20" sqref="A20:XFD20"/>
    </sheetView>
  </sheetViews>
  <sheetFormatPr defaultColWidth="8.88671875" defaultRowHeight="14.4" x14ac:dyDescent="0.3"/>
  <cols>
    <col min="1" max="1" width="39.44140625" customWidth="1"/>
    <col min="2" max="2" width="29.88671875" customWidth="1"/>
    <col min="3" max="4" width="23.33203125" customWidth="1"/>
    <col min="5" max="5" width="19" customWidth="1"/>
    <col min="6" max="7" width="16.6640625" customWidth="1"/>
    <col min="8" max="8" width="4.88671875" customWidth="1"/>
    <col min="9" max="9" width="14.109375" customWidth="1"/>
    <col min="10" max="10" width="69.109375" customWidth="1"/>
  </cols>
  <sheetData>
    <row r="1" spans="1:15" s="2" customFormat="1" ht="24.9" customHeight="1" x14ac:dyDescent="0.35">
      <c r="A1" s="81" t="s">
        <v>205</v>
      </c>
      <c r="B1" s="82"/>
      <c r="C1" s="82"/>
      <c r="D1" s="82"/>
      <c r="E1" s="82"/>
      <c r="F1" s="82"/>
      <c r="G1" s="82"/>
    </row>
    <row r="2" spans="1:15" s="2" customFormat="1" ht="15" customHeight="1" x14ac:dyDescent="0.35">
      <c r="A2" s="110"/>
      <c r="B2" s="111"/>
      <c r="C2" s="111"/>
      <c r="D2" s="111"/>
      <c r="E2" s="111"/>
      <c r="F2" s="111"/>
      <c r="G2" s="111"/>
    </row>
    <row r="3" spans="1:15" s="2" customFormat="1" ht="24.9" customHeight="1" x14ac:dyDescent="0.3">
      <c r="A3" s="112" t="s">
        <v>206</v>
      </c>
      <c r="B3" s="107" t="s">
        <v>207</v>
      </c>
      <c r="C3" s="107" t="s">
        <v>208</v>
      </c>
      <c r="D3" s="108"/>
      <c r="E3" s="108"/>
      <c r="F3" s="108"/>
      <c r="G3" s="108"/>
      <c r="H3" s="45"/>
    </row>
    <row r="4" spans="1:15" s="2" customFormat="1" ht="18.75" customHeight="1" x14ac:dyDescent="0.35">
      <c r="A4" s="190"/>
      <c r="B4" s="191"/>
      <c r="C4" s="191"/>
      <c r="D4" s="109"/>
      <c r="E4" s="109"/>
      <c r="F4" s="109"/>
      <c r="G4" s="109"/>
      <c r="H4" s="45"/>
    </row>
    <row r="6" spans="1:15" ht="28.8" x14ac:dyDescent="0.3">
      <c r="A6" s="112" t="s">
        <v>209</v>
      </c>
      <c r="B6" s="66" t="s">
        <v>210</v>
      </c>
      <c r="C6" s="66" t="s">
        <v>211</v>
      </c>
      <c r="D6" s="66" t="s">
        <v>212</v>
      </c>
      <c r="E6" s="66" t="s">
        <v>213</v>
      </c>
      <c r="F6" s="66" t="s">
        <v>214</v>
      </c>
      <c r="G6" s="66" t="s">
        <v>215</v>
      </c>
      <c r="I6" s="102"/>
      <c r="J6" s="137"/>
    </row>
    <row r="7" spans="1:15" s="99" customFormat="1" x14ac:dyDescent="0.3">
      <c r="A7" s="236" t="s">
        <v>216</v>
      </c>
      <c r="B7" s="234"/>
      <c r="C7" s="234"/>
      <c r="D7" s="234"/>
      <c r="E7" s="234"/>
      <c r="F7" s="234"/>
      <c r="G7" s="234"/>
      <c r="I7" s="101"/>
      <c r="J7" s="132"/>
      <c r="K7" s="133"/>
      <c r="L7" s="133"/>
      <c r="M7" s="133"/>
      <c r="N7" s="133"/>
      <c r="O7" s="133"/>
    </row>
    <row r="8" spans="1:15" s="99" customFormat="1" x14ac:dyDescent="0.3">
      <c r="A8" s="145" t="s">
        <v>178</v>
      </c>
      <c r="B8" s="146"/>
      <c r="C8" s="146"/>
      <c r="D8" s="146"/>
      <c r="E8" s="146"/>
      <c r="F8" s="146"/>
      <c r="G8" s="147"/>
      <c r="I8" s="132"/>
      <c r="J8" s="138"/>
      <c r="K8" s="133"/>
      <c r="L8" s="133"/>
      <c r="M8" s="133"/>
      <c r="N8" s="133"/>
      <c r="O8" s="133"/>
    </row>
    <row r="9" spans="1:15" s="99" customFormat="1" x14ac:dyDescent="0.3">
      <c r="A9" s="148" t="s">
        <v>217</v>
      </c>
      <c r="B9" s="149" t="s">
        <v>218</v>
      </c>
      <c r="C9" s="149">
        <v>17</v>
      </c>
      <c r="D9" s="149">
        <v>178</v>
      </c>
      <c r="E9" s="150">
        <v>9.4700000000000006</v>
      </c>
      <c r="F9" s="149">
        <v>387</v>
      </c>
      <c r="G9" s="149">
        <v>67</v>
      </c>
      <c r="I9" s="45"/>
      <c r="J9" s="89"/>
      <c r="K9" s="133"/>
      <c r="L9" s="133"/>
      <c r="M9" s="133"/>
      <c r="N9" s="133"/>
      <c r="O9" s="133"/>
    </row>
    <row r="10" spans="1:15" x14ac:dyDescent="0.3">
      <c r="A10" s="129"/>
      <c r="B10" s="67"/>
      <c r="C10" s="68"/>
      <c r="D10" s="68"/>
      <c r="E10" s="69" t="e">
        <f t="shared" ref="E10:E19" si="0">(D10-C10)/C10</f>
        <v>#DIV/0!</v>
      </c>
      <c r="F10" s="70"/>
      <c r="G10" s="70"/>
      <c r="I10" s="139"/>
      <c r="J10" s="89"/>
      <c r="K10" s="192"/>
      <c r="L10" s="192"/>
      <c r="M10" s="192"/>
      <c r="N10" s="192"/>
      <c r="O10" s="192"/>
    </row>
    <row r="11" spans="1:15" x14ac:dyDescent="0.3">
      <c r="A11" s="129"/>
      <c r="B11" s="67"/>
      <c r="C11" s="68"/>
      <c r="D11" s="68"/>
      <c r="E11" s="69" t="e">
        <f t="shared" si="0"/>
        <v>#DIV/0!</v>
      </c>
      <c r="F11" s="70"/>
      <c r="G11" s="70"/>
    </row>
    <row r="12" spans="1:15" x14ac:dyDescent="0.3">
      <c r="A12" s="129"/>
      <c r="B12" s="67"/>
      <c r="C12" s="68"/>
      <c r="D12" s="68"/>
      <c r="E12" s="69" t="e">
        <f t="shared" si="0"/>
        <v>#DIV/0!</v>
      </c>
      <c r="F12" s="70"/>
      <c r="G12" s="70"/>
    </row>
    <row r="13" spans="1:15" x14ac:dyDescent="0.3">
      <c r="A13" s="129"/>
      <c r="B13" s="67"/>
      <c r="C13" s="68"/>
      <c r="D13" s="68"/>
      <c r="E13" s="69" t="e">
        <f t="shared" si="0"/>
        <v>#DIV/0!</v>
      </c>
      <c r="F13" s="70"/>
      <c r="G13" s="70"/>
    </row>
    <row r="14" spans="1:15" x14ac:dyDescent="0.3">
      <c r="A14" s="129"/>
      <c r="B14" s="67"/>
      <c r="C14" s="68"/>
      <c r="D14" s="68"/>
      <c r="E14" s="69" t="e">
        <f t="shared" si="0"/>
        <v>#DIV/0!</v>
      </c>
      <c r="F14" s="70"/>
      <c r="G14" s="70"/>
    </row>
    <row r="15" spans="1:15" x14ac:dyDescent="0.3">
      <c r="A15" s="129"/>
      <c r="B15" s="67"/>
      <c r="C15" s="68"/>
      <c r="D15" s="68"/>
      <c r="E15" s="69" t="e">
        <f t="shared" si="0"/>
        <v>#DIV/0!</v>
      </c>
      <c r="F15" s="70"/>
      <c r="G15" s="70"/>
    </row>
    <row r="16" spans="1:15" x14ac:dyDescent="0.3">
      <c r="A16" s="129"/>
      <c r="B16" s="67"/>
      <c r="C16" s="68"/>
      <c r="D16" s="68"/>
      <c r="E16" s="69" t="e">
        <f t="shared" si="0"/>
        <v>#DIV/0!</v>
      </c>
      <c r="F16" s="70"/>
      <c r="G16" s="70"/>
    </row>
    <row r="17" spans="1:7" x14ac:dyDescent="0.3">
      <c r="A17" s="129"/>
      <c r="B17" s="67"/>
      <c r="C17" s="68"/>
      <c r="D17" s="68"/>
      <c r="E17" s="69" t="e">
        <f t="shared" si="0"/>
        <v>#DIV/0!</v>
      </c>
      <c r="F17" s="70"/>
      <c r="G17" s="70"/>
    </row>
    <row r="18" spans="1:7" x14ac:dyDescent="0.3">
      <c r="A18" s="129"/>
      <c r="B18" s="67"/>
      <c r="C18" s="68"/>
      <c r="D18" s="68"/>
      <c r="E18" s="69" t="e">
        <f t="shared" si="0"/>
        <v>#DIV/0!</v>
      </c>
      <c r="F18" s="70"/>
      <c r="G18" s="70"/>
    </row>
    <row r="19" spans="1:7" x14ac:dyDescent="0.3">
      <c r="A19" s="129"/>
      <c r="B19" s="67"/>
      <c r="C19" s="68"/>
      <c r="D19" s="68"/>
      <c r="E19" s="69" t="e">
        <f t="shared" si="0"/>
        <v>#DIV/0!</v>
      </c>
      <c r="F19" s="70"/>
      <c r="G19" s="70"/>
    </row>
    <row r="20" spans="1:7" x14ac:dyDescent="0.3">
      <c r="A20" s="71" t="s">
        <v>182</v>
      </c>
      <c r="B20" s="72"/>
      <c r="C20" s="73"/>
      <c r="D20" s="73"/>
      <c r="E20" s="74"/>
      <c r="F20" s="75"/>
      <c r="G20" s="76"/>
    </row>
    <row r="21" spans="1:7" x14ac:dyDescent="0.3">
      <c r="A21" s="77"/>
      <c r="B21" s="77"/>
      <c r="C21" s="77"/>
      <c r="D21" s="77"/>
      <c r="E21" s="77"/>
      <c r="F21" s="77"/>
      <c r="G21" s="78"/>
    </row>
    <row r="22" spans="1:7" x14ac:dyDescent="0.3">
      <c r="A22" s="242" t="s">
        <v>219</v>
      </c>
      <c r="B22" s="243"/>
      <c r="C22" s="243"/>
      <c r="D22" s="244"/>
    </row>
    <row r="23" spans="1:7" x14ac:dyDescent="0.3">
      <c r="A23" s="134" t="s">
        <v>220</v>
      </c>
      <c r="B23" s="237" t="s">
        <v>221</v>
      </c>
      <c r="C23" s="238"/>
      <c r="D23" s="238"/>
    </row>
    <row r="24" spans="1:7" x14ac:dyDescent="0.3">
      <c r="A24" s="134" t="s">
        <v>222</v>
      </c>
      <c r="B24" s="239" t="s">
        <v>223</v>
      </c>
      <c r="C24" s="240"/>
      <c r="D24" s="240"/>
      <c r="E24" s="100"/>
      <c r="F24" s="100"/>
      <c r="G24" s="100"/>
    </row>
    <row r="25" spans="1:7" x14ac:dyDescent="0.3">
      <c r="A25" s="135" t="s">
        <v>224</v>
      </c>
      <c r="B25" s="241" t="s">
        <v>225</v>
      </c>
      <c r="C25" s="238"/>
      <c r="D25" s="238"/>
      <c r="E25" s="100"/>
      <c r="F25" s="100"/>
      <c r="G25" s="100"/>
    </row>
    <row r="26" spans="1:7" x14ac:dyDescent="0.3">
      <c r="A26" s="135" t="s">
        <v>226</v>
      </c>
      <c r="B26" s="241" t="s">
        <v>227</v>
      </c>
      <c r="C26" s="238"/>
      <c r="D26" s="238"/>
      <c r="E26" s="2"/>
    </row>
    <row r="27" spans="1:7" x14ac:dyDescent="0.3">
      <c r="C27" s="2"/>
      <c r="D27" s="2"/>
      <c r="E27" s="2"/>
    </row>
  </sheetData>
  <sheetProtection algorithmName="SHA-512" hashValue="we5LDhD/2u9qJGbJuL8gLc9bESU29lEjv6VpuqU1javRwufrcd4L9Ya13J2Z6HkZjnpp8wwpBaxEa+8sqWwRjg==" saltValue="TUh1dqObu0wDLKV00IIqcg==" spinCount="100000" sheet="1" objects="1" scenarios="1" insertRows="0"/>
  <mergeCells count="6">
    <mergeCell ref="A7:G7"/>
    <mergeCell ref="B23:D23"/>
    <mergeCell ref="B24:D24"/>
    <mergeCell ref="B25:D25"/>
    <mergeCell ref="B26:D26"/>
    <mergeCell ref="A22:D22"/>
  </mergeCells>
  <phoneticPr fontId="20" type="noConversion"/>
  <pageMargins left="0.7" right="0.7" top="0.75" bottom="0.75" header="0.3" footer="0.3"/>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J16"/>
  <sheetViews>
    <sheetView workbookViewId="0">
      <selection activeCell="D6" sqref="D6"/>
    </sheetView>
  </sheetViews>
  <sheetFormatPr defaultColWidth="8.88671875" defaultRowHeight="14.4" x14ac:dyDescent="0.3"/>
  <cols>
    <col min="1" max="1" width="27.88671875" customWidth="1"/>
    <col min="2" max="3" width="20.6640625" customWidth="1"/>
    <col min="4" max="4" width="35.109375" customWidth="1"/>
    <col min="5" max="5" width="20.6640625" customWidth="1"/>
  </cols>
  <sheetData>
    <row r="1" spans="1:10" s="56" customFormat="1" ht="24.9" customHeight="1" x14ac:dyDescent="0.3">
      <c r="A1" s="228" t="s">
        <v>228</v>
      </c>
      <c r="B1" s="229"/>
      <c r="C1" s="229"/>
      <c r="D1" s="229"/>
      <c r="E1" s="229"/>
    </row>
    <row r="2" spans="1:10" x14ac:dyDescent="0.3">
      <c r="A2" s="14"/>
      <c r="B2" s="14"/>
      <c r="C2" s="14"/>
      <c r="D2" s="14"/>
      <c r="E2" s="14"/>
    </row>
    <row r="3" spans="1:10" ht="28.8" x14ac:dyDescent="0.3">
      <c r="A3" s="18" t="s">
        <v>229</v>
      </c>
      <c r="B3" s="18" t="s">
        <v>230</v>
      </c>
      <c r="C3" s="18" t="s">
        <v>231</v>
      </c>
      <c r="D3" s="18" t="s">
        <v>232</v>
      </c>
      <c r="E3" s="18" t="s">
        <v>233</v>
      </c>
    </row>
    <row r="4" spans="1:10" x14ac:dyDescent="0.3">
      <c r="A4" s="141" t="s">
        <v>178</v>
      </c>
      <c r="B4" s="142"/>
      <c r="C4" s="142"/>
      <c r="D4" s="142"/>
      <c r="E4" s="143"/>
    </row>
    <row r="5" spans="1:10" x14ac:dyDescent="0.3">
      <c r="A5" s="144" t="s">
        <v>234</v>
      </c>
      <c r="B5" s="144" t="s">
        <v>235</v>
      </c>
      <c r="C5" s="144" t="s">
        <v>156</v>
      </c>
      <c r="D5" s="144" t="s">
        <v>236</v>
      </c>
      <c r="E5" s="144" t="s">
        <v>237</v>
      </c>
    </row>
    <row r="6" spans="1:10" x14ac:dyDescent="0.3">
      <c r="A6" s="13"/>
      <c r="B6" s="198"/>
      <c r="C6" s="20"/>
      <c r="D6" s="15"/>
      <c r="E6" s="15"/>
    </row>
    <row r="7" spans="1:10" x14ac:dyDescent="0.3">
      <c r="A7" s="13"/>
      <c r="B7" s="198"/>
      <c r="C7" s="20"/>
      <c r="D7" s="15"/>
      <c r="E7" s="15"/>
    </row>
    <row r="8" spans="1:10" x14ac:dyDescent="0.3">
      <c r="A8" s="13"/>
      <c r="B8" s="198"/>
      <c r="C8" s="20"/>
      <c r="D8" s="15"/>
      <c r="E8" s="15"/>
    </row>
    <row r="9" spans="1:10" x14ac:dyDescent="0.3">
      <c r="A9" s="13"/>
      <c r="B9" s="198"/>
      <c r="C9" s="20"/>
      <c r="D9" s="15"/>
      <c r="E9" s="15"/>
    </row>
    <row r="10" spans="1:10" x14ac:dyDescent="0.3">
      <c r="A10" s="13"/>
      <c r="B10" s="198"/>
      <c r="C10" s="20"/>
      <c r="D10" s="15"/>
      <c r="E10" s="15"/>
    </row>
    <row r="11" spans="1:10" x14ac:dyDescent="0.3">
      <c r="A11" s="13"/>
      <c r="B11" s="198"/>
      <c r="C11" s="20"/>
      <c r="D11" s="15"/>
      <c r="E11" s="15"/>
    </row>
    <row r="12" spans="1:10" x14ac:dyDescent="0.3">
      <c r="A12" s="13"/>
      <c r="B12" s="198"/>
      <c r="C12" s="20"/>
      <c r="D12" s="15"/>
      <c r="E12" s="15"/>
    </row>
    <row r="13" spans="1:10" x14ac:dyDescent="0.3">
      <c r="A13" s="13"/>
      <c r="B13" s="198"/>
      <c r="C13" s="20"/>
      <c r="D13" s="15"/>
      <c r="E13" s="15"/>
    </row>
    <row r="14" spans="1:10" x14ac:dyDescent="0.3">
      <c r="A14" s="13"/>
      <c r="B14" s="198"/>
      <c r="C14" s="20"/>
      <c r="D14" s="15"/>
      <c r="E14" s="15"/>
    </row>
    <row r="15" spans="1:10" x14ac:dyDescent="0.3">
      <c r="A15" s="42"/>
      <c r="B15" s="65"/>
      <c r="C15" s="20"/>
      <c r="D15" s="43"/>
      <c r="E15" s="15"/>
    </row>
    <row r="16" spans="1:10" x14ac:dyDescent="0.3">
      <c r="A16" s="71" t="s">
        <v>182</v>
      </c>
      <c r="B16" s="21"/>
      <c r="C16" s="21"/>
      <c r="D16" s="21"/>
      <c r="E16" s="22"/>
      <c r="F16" s="140"/>
      <c r="G16" s="140"/>
      <c r="H16" s="140"/>
      <c r="I16" s="140"/>
      <c r="J16" s="140"/>
    </row>
  </sheetData>
  <mergeCells count="1">
    <mergeCell ref="A1:E1"/>
  </mergeCells>
  <phoneticPr fontId="20" type="noConversion"/>
  <dataValidations count="3">
    <dataValidation type="list" allowBlank="1" showInputMessage="1" showErrorMessage="1" sqref="C6:C15">
      <formula1>Location</formula1>
    </dataValidation>
    <dataValidation type="list" allowBlank="1" showInputMessage="1" showErrorMessage="1" sqref="D6:D15">
      <formula1>PartnerType</formula1>
    </dataValidation>
    <dataValidation type="list" allowBlank="1" showInputMessage="1" showErrorMessage="1" sqref="E6:E15">
      <formula1>Stage</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AX200"/>
  <sheetViews>
    <sheetView topLeftCell="A16" workbookViewId="0">
      <selection activeCell="E27" sqref="E27"/>
    </sheetView>
  </sheetViews>
  <sheetFormatPr defaultColWidth="8.88671875" defaultRowHeight="14.4" x14ac:dyDescent="0.3"/>
  <cols>
    <col min="1" max="1" width="26.6640625" style="2" customWidth="1"/>
    <col min="2" max="2" width="5.6640625" style="2" customWidth="1"/>
    <col min="3" max="3" width="28.44140625" style="2" customWidth="1"/>
    <col min="4" max="4" width="5.6640625" style="2" customWidth="1"/>
    <col min="5" max="5" width="36.6640625" style="2" bestFit="1" customWidth="1"/>
    <col min="6" max="6" width="5.6640625" style="2" customWidth="1"/>
    <col min="7" max="7" width="35.44140625" style="2" customWidth="1"/>
    <col min="8" max="8" width="5.6640625" style="2" customWidth="1"/>
    <col min="9" max="9" width="43.109375" style="2" bestFit="1" customWidth="1"/>
    <col min="10" max="10" width="5.6640625" style="2" customWidth="1"/>
    <col min="11" max="11" width="43.109375" style="2" bestFit="1" customWidth="1"/>
    <col min="12" max="12" width="4.88671875" style="2" customWidth="1"/>
    <col min="13" max="13" width="26.6640625" style="2" customWidth="1"/>
    <col min="14" max="14" width="5.6640625" style="2" customWidth="1"/>
    <col min="15" max="15" width="51.33203125" style="2" bestFit="1" customWidth="1"/>
    <col min="16" max="16" width="5.6640625" style="2" customWidth="1"/>
    <col min="17" max="17" width="26.6640625" style="2" customWidth="1"/>
    <col min="18" max="18" width="5.6640625" style="2" customWidth="1"/>
    <col min="19" max="19" width="18" style="2" customWidth="1"/>
    <col min="20" max="20" width="18.44140625" style="2" bestFit="1" customWidth="1"/>
    <col min="21" max="21" width="27.6640625" style="2" bestFit="1" customWidth="1"/>
    <col min="22" max="22" width="30.44140625" style="2" bestFit="1" customWidth="1"/>
    <col min="23" max="23" width="24.44140625" style="2" bestFit="1" customWidth="1"/>
    <col min="24" max="24" width="29" style="2" bestFit="1" customWidth="1"/>
    <col min="25" max="25" width="25" style="2" bestFit="1" customWidth="1"/>
    <col min="26" max="26" width="29.44140625" style="2" bestFit="1" customWidth="1"/>
    <col min="27" max="27" width="23.33203125" style="2" bestFit="1" customWidth="1"/>
    <col min="28" max="28" width="20.44140625" style="2" bestFit="1" customWidth="1"/>
    <col min="29" max="29" width="29.44140625" style="2" bestFit="1" customWidth="1"/>
    <col min="30" max="30" width="20.6640625" style="2" bestFit="1" customWidth="1"/>
    <col min="31" max="31" width="27" style="2" bestFit="1" customWidth="1"/>
    <col min="32" max="32" width="27.88671875" style="2" bestFit="1" customWidth="1"/>
    <col min="33" max="33" width="25.109375" style="2" bestFit="1" customWidth="1"/>
    <col min="34" max="34" width="34.109375" style="2" bestFit="1" customWidth="1"/>
    <col min="35" max="35" width="25.33203125" style="2" bestFit="1" customWidth="1"/>
    <col min="36" max="36" width="31.44140625" style="2" bestFit="1" customWidth="1"/>
    <col min="37" max="37" width="27.109375" style="2" bestFit="1" customWidth="1"/>
    <col min="38" max="38" width="28.33203125" style="2" bestFit="1" customWidth="1"/>
    <col min="39" max="39" width="26.44140625" style="2" bestFit="1" customWidth="1"/>
    <col min="40" max="40" width="28" style="2" bestFit="1" customWidth="1"/>
    <col min="41" max="41" width="22.109375" style="2" bestFit="1" customWidth="1"/>
    <col min="42" max="42" width="22.33203125" style="2" bestFit="1" customWidth="1"/>
    <col min="43" max="43" width="25" style="2" bestFit="1" customWidth="1"/>
    <col min="44" max="44" width="31.6640625" style="2" bestFit="1" customWidth="1"/>
    <col min="45" max="45" width="32.88671875" style="2" bestFit="1" customWidth="1"/>
    <col min="46" max="46" width="31" style="2" bestFit="1" customWidth="1"/>
    <col min="47" max="47" width="32.44140625" style="2" bestFit="1" customWidth="1"/>
    <col min="48" max="48" width="26.6640625" style="2" bestFit="1" customWidth="1"/>
    <col min="49" max="49" width="26.88671875" style="2" bestFit="1" customWidth="1"/>
    <col min="50" max="50" width="29.44140625" style="2" bestFit="1" customWidth="1"/>
    <col min="51" max="16384" width="8.88671875" style="2"/>
  </cols>
  <sheetData>
    <row r="1" spans="1:50" s="17" customFormat="1" x14ac:dyDescent="0.3">
      <c r="A1" s="17" t="s">
        <v>238</v>
      </c>
      <c r="C1" s="17" t="s">
        <v>239</v>
      </c>
      <c r="E1" s="17" t="s">
        <v>240</v>
      </c>
      <c r="G1" s="17" t="s">
        <v>241</v>
      </c>
      <c r="I1" s="17" t="s">
        <v>242</v>
      </c>
      <c r="K1" s="17" t="s">
        <v>243</v>
      </c>
      <c r="S1" s="17" t="s">
        <v>244</v>
      </c>
      <c r="T1" s="17" t="s">
        <v>51</v>
      </c>
      <c r="U1" s="17" t="s">
        <v>16</v>
      </c>
      <c r="V1" s="17" t="s">
        <v>27</v>
      </c>
      <c r="W1" s="17" t="s">
        <v>245</v>
      </c>
      <c r="X1" s="17" t="s">
        <v>246</v>
      </c>
      <c r="Y1" s="17" t="s">
        <v>247</v>
      </c>
      <c r="Z1" s="17" t="s">
        <v>248</v>
      </c>
      <c r="AA1" s="17" t="s">
        <v>249</v>
      </c>
      <c r="AB1" s="17" t="s">
        <v>250</v>
      </c>
      <c r="AC1" s="17" t="s">
        <v>251</v>
      </c>
      <c r="AD1" s="17" t="s">
        <v>252</v>
      </c>
      <c r="AE1" s="17" t="s">
        <v>253</v>
      </c>
      <c r="AF1" s="17" t="s">
        <v>254</v>
      </c>
      <c r="AG1" s="17" t="s">
        <v>255</v>
      </c>
      <c r="AH1" s="17" t="s">
        <v>256</v>
      </c>
      <c r="AI1" s="17" t="s">
        <v>257</v>
      </c>
      <c r="AJ1" s="17" t="s">
        <v>258</v>
      </c>
      <c r="AK1" s="17" t="s">
        <v>259</v>
      </c>
      <c r="AL1" s="17" t="s">
        <v>260</v>
      </c>
      <c r="AM1" s="17" t="s">
        <v>261</v>
      </c>
      <c r="AN1" s="17" t="s">
        <v>262</v>
      </c>
      <c r="AO1" s="17" t="s">
        <v>263</v>
      </c>
      <c r="AP1" s="17" t="s">
        <v>264</v>
      </c>
      <c r="AQ1" s="17" t="s">
        <v>247</v>
      </c>
      <c r="AR1" s="17" t="s">
        <v>265</v>
      </c>
      <c r="AS1" s="17" t="s">
        <v>266</v>
      </c>
      <c r="AT1" s="17" t="s">
        <v>267</v>
      </c>
      <c r="AU1" s="17" t="s">
        <v>268</v>
      </c>
      <c r="AV1" s="17" t="s">
        <v>269</v>
      </c>
      <c r="AW1" s="17" t="s">
        <v>270</v>
      </c>
      <c r="AX1" s="17" t="s">
        <v>248</v>
      </c>
    </row>
    <row r="2" spans="1:50" x14ac:dyDescent="0.3">
      <c r="A2" s="16" t="s">
        <v>103</v>
      </c>
      <c r="C2" s="2" t="s">
        <v>77</v>
      </c>
      <c r="E2" s="2" t="s">
        <v>133</v>
      </c>
      <c r="G2" s="2" t="s">
        <v>87</v>
      </c>
      <c r="I2" s="2" t="s">
        <v>87</v>
      </c>
      <c r="K2" s="16" t="s">
        <v>96</v>
      </c>
      <c r="T2" s="2" t="b">
        <f>AND(LEFT('EVENT DELIVERY'!B7,2)="HU",OR(LEN('EVENT DELIVERY'!B7)=6,AND(LEN('EVENT DELIVERY'!B7)=7,MID('EVENT DELIVERY'!B7,4,1)=" ")))</f>
        <v>0</v>
      </c>
      <c r="U2" s="2" t="b">
        <f>AND(LEFT('PROJECT DELIVERY TEAM'!B7,2)="HU",OR(LEN('PROJECT DELIVERY TEAM'!B7)=6,AND(LEN('PROJECT DELIVERY TEAM'!B7)=7,MID('PROJECT DELIVERY TEAM'!B7,4,1)=" ")))</f>
        <v>1</v>
      </c>
      <c r="V2" s="2" t="b">
        <f>AND(LEFT('AUDIENCES &amp; PART... - BY TYPE'!B7,2)="HU",OR(LEN('AUDIENCES &amp; PART... - BY TYPE'!B7)=6,AND(LEN('AUDIENCES &amp; PART... - BY TYPE'!B7)=7,MID('AUDIENCES &amp; PART... - BY TYPE'!B7,4,1)=" ")))</f>
        <v>0</v>
      </c>
      <c r="W2" s="2" t="b">
        <f>AND(LEFT(PARTNERS!B6,2)="HU",OR(LEN(PARTNERS!B6)=6,AND(LEN(PARTNERS!B6)=7,MID(PARTNERS!B6,4,1)=" ")),PARTNERS!E6="New partner")</f>
        <v>0</v>
      </c>
      <c r="X2" s="2" t="b">
        <f>AND(LEFT(PARTNERS!B6,2)="HU",OR(LEN(PARTNERS!B6)=6,AND(LEN(PARTNERS!B6)=7,MID(PARTNERS!B6,4,1)=" ")),PARTNERS!E6="Existing partner")</f>
        <v>0</v>
      </c>
      <c r="Y2" s="2" t="b">
        <f>AND(NOT(AND(LEFT(PARTNERS!B6,2)="HU",OR(LEN(PARTNERS!B6)=6,AND(LEN(PARTNERS!B6)=7,MID(PARTNERS!B6,4,1)=" ")))),PARTNERS!E6="New partner")</f>
        <v>0</v>
      </c>
      <c r="Z2" s="2" t="b">
        <f>AND(NOT(AND(LEFT(PARTNERS!B6,2)="HU",OR(LEN(PARTNERS!B6)=6,AND(LEN(PARTNERS!B6)=7,MID(PARTNERS!B6,4,1)=" ")))),PARTNERS!E6="Existing partner")</f>
        <v>0</v>
      </c>
      <c r="AA2" s="2" t="b">
        <f>AND(PARTNERS!$C6="Hull",PARTNERS!$E6="New partner")</f>
        <v>0</v>
      </c>
      <c r="AB2" s="2" t="b">
        <f>AND(PARTNERS!$C6="East Riding of Yorkshire",PARTNERS!$E6="New partner")</f>
        <v>0</v>
      </c>
      <c r="AC2" s="2" t="b">
        <f>AND(PARTNERS!$C6="Elsewhere in Yorkshire &amp; Humber",PARTNERS!$E6="New partner")</f>
        <v>0</v>
      </c>
      <c r="AD2" s="2" t="b">
        <f>AND(PARTNERS!$C6="Elsewhere in the UK",PARTNERS!$E6="New partner")</f>
        <v>0</v>
      </c>
      <c r="AE2" s="2" t="b">
        <f>AND(PARTNERS!$C6="Outside UK",PARTNERS!$E6="New partner")</f>
        <v>0</v>
      </c>
      <c r="AF2" s="2" t="b">
        <f>AND(PARTNERS!$C6="Hull",PARTNERS!$E6="Existing partner")</f>
        <v>0</v>
      </c>
      <c r="AG2" s="2" t="b">
        <f>AND(PARTNERS!$C6="East Riding of Yorkshire",PARTNERS!$E6="Existing partner")</f>
        <v>0</v>
      </c>
      <c r="AH2" s="2" t="b">
        <f>AND(PARTNERS!$C6="Elsewhere in Yorkshire &amp; Humber",PARTNERS!$E6="Existing partner")</f>
        <v>0</v>
      </c>
      <c r="AI2" s="2" t="b">
        <f>AND(PARTNERS!$C6="Elsewhere in the UK",PARTNERS!$E6="Existing partner")</f>
        <v>0</v>
      </c>
      <c r="AJ2" s="2" t="b">
        <f>AND(PARTNERS!$C6="Outside UK",PARTNERS!$E6="Existing partner")</f>
        <v>0</v>
      </c>
      <c r="AK2" s="2" t="b">
        <f>AND(PARTNERS!$D6="Artistic partner",PARTNERS!$E6="New partner")</f>
        <v>0</v>
      </c>
      <c r="AL2" s="2" t="b">
        <f>AND(PARTNERS!$D6="Heritage partner",PARTNERS!$E6="New partner")</f>
        <v>0</v>
      </c>
      <c r="AM2" s="2" t="b">
        <f>AND(PARTNERS!$D6="Funder",PARTNERS!$E6="New partner")</f>
        <v>0</v>
      </c>
      <c r="AN2" s="2" t="b">
        <f>AND(PARTNERS!$D6="Public Service partner",PARTNERS!$E6="New partner")</f>
        <v>0</v>
      </c>
      <c r="AO2" s="2" t="b">
        <f>AND(PARTNERS!$D6="Voluntary Sector / Charity partner",PARTNERS!$E6="New partner")</f>
        <v>0</v>
      </c>
      <c r="AP2" s="2" t="b">
        <f>AND(PARTNERS!$D6="Education partner",PARTNERS!$E6="New partner")</f>
        <v>0</v>
      </c>
      <c r="AQ2" s="2" t="b">
        <f>AND(PARTNERS!$D6="Other",PARTNERS!$E6="New partner")</f>
        <v>0</v>
      </c>
      <c r="AR2" s="2" t="b">
        <f>AND(PARTNERS!$D6="Artistic partner",PARTNERS!$E6="Existing partner")</f>
        <v>0</v>
      </c>
      <c r="AS2" s="2" t="b">
        <f>AND(PARTNERS!$D6="Heritage partner",PARTNERS!$E6="Existing partner")</f>
        <v>0</v>
      </c>
      <c r="AT2" s="2" t="b">
        <f>AND(PARTNERS!$D6="Funder",PARTNERS!$E6="Existing partner")</f>
        <v>0</v>
      </c>
      <c r="AU2" s="2" t="b">
        <f>AND(PARTNERS!$D6="Public Service partner",PARTNERS!$E6="Existing partner")</f>
        <v>0</v>
      </c>
      <c r="AV2" s="2" t="b">
        <f>AND(PARTNERS!$D6="Voluntary Sector / Charity partner",PARTNERS!$E6="Existing partner")</f>
        <v>0</v>
      </c>
      <c r="AW2" s="2" t="b">
        <f>AND(PARTNERS!$D6="Education partner",PARTNERS!$E6="Existing partner")</f>
        <v>0</v>
      </c>
      <c r="AX2" s="2" t="b">
        <f>AND(PARTNERS!$D6="Other",PARTNERS!$E6="Existing partner")</f>
        <v>0</v>
      </c>
    </row>
    <row r="3" spans="1:50" x14ac:dyDescent="0.3">
      <c r="A3" s="16" t="s">
        <v>105</v>
      </c>
      <c r="C3" s="2" t="s">
        <v>79</v>
      </c>
      <c r="E3" s="2" t="s">
        <v>134</v>
      </c>
      <c r="G3" s="2" t="s">
        <v>138</v>
      </c>
      <c r="K3" s="16" t="s">
        <v>98</v>
      </c>
      <c r="T3" s="2" t="b">
        <f>AND(LEFT('EVENT DELIVERY'!B8,2)="HU",OR(LEN('EVENT DELIVERY'!B8)=6,AND(LEN('EVENT DELIVERY'!B8)=7,MID('EVENT DELIVERY'!B8,4,1)=" ")))</f>
        <v>0</v>
      </c>
      <c r="U3" s="2" t="b">
        <f>AND(LEFT('PROJECT DELIVERY TEAM'!B8,2)="HU",OR(LEN('PROJECT DELIVERY TEAM'!B8)=6,AND(LEN('PROJECT DELIVERY TEAM'!B8)=7,MID('PROJECT DELIVERY TEAM'!B8,4,1)=" ")))</f>
        <v>1</v>
      </c>
      <c r="V3" s="2" t="b">
        <f>AND(LEFT('AUDIENCES &amp; PART... - BY TYPE'!B8,2)="HU",OR(LEN('AUDIENCES &amp; PART... - BY TYPE'!B8)=6,AND(LEN('AUDIENCES &amp; PART... - BY TYPE'!B8)=7,MID('AUDIENCES &amp; PART... - BY TYPE'!B8,4,1)=" ")))</f>
        <v>0</v>
      </c>
      <c r="W3" s="2" t="b">
        <f>AND(LEFT(PARTNERS!B7,2)="HU",OR(LEN(PARTNERS!B7)=6,AND(LEN(PARTNERS!B7)=7,MID(PARTNERS!B7,4,1)=" ")),PARTNERS!E7="New partner")</f>
        <v>0</v>
      </c>
      <c r="X3" s="2" t="b">
        <f>AND(LEFT(PARTNERS!B7,2)="HU",OR(LEN(PARTNERS!B7)=6,AND(LEN(PARTNERS!B7)=7,MID(PARTNERS!B7,4,1)=" ")),PARTNERS!E7="Existing partner")</f>
        <v>0</v>
      </c>
      <c r="Y3" s="2" t="b">
        <f>AND(NOT(AND(LEFT(PARTNERS!B7,2)="HU",OR(LEN(PARTNERS!B7)=6,AND(LEN(PARTNERS!B7)=7,MID(PARTNERS!B7,4,1)=" ")))),PARTNERS!E7="New partner")</f>
        <v>0</v>
      </c>
      <c r="Z3" s="2" t="b">
        <f>AND(NOT(AND(LEFT(PARTNERS!B7,2)="HU",OR(LEN(PARTNERS!B7)=6,AND(LEN(PARTNERS!B7)=7,MID(PARTNERS!B7,4,1)=" ")))),PARTNERS!E7="Existing partner")</f>
        <v>0</v>
      </c>
      <c r="AA3" s="2" t="b">
        <f>AND(PARTNERS!$C7="Hull",PARTNERS!$E7="New partner")</f>
        <v>0</v>
      </c>
      <c r="AB3" s="2" t="b">
        <f>AND(PARTNERS!$C7="East Riding of Yorkshire",PARTNERS!$E7="New partner")</f>
        <v>0</v>
      </c>
      <c r="AC3" s="2" t="b">
        <f>AND(PARTNERS!$C7="Elsewhere in Yorkshire &amp; Humber",PARTNERS!$E7="New partner")</f>
        <v>0</v>
      </c>
      <c r="AD3" s="2" t="b">
        <f>AND(PARTNERS!$C7="Elsewhere in the UK",PARTNERS!$E7="New partner")</f>
        <v>0</v>
      </c>
      <c r="AE3" s="2" t="b">
        <f>AND(PARTNERS!$C7="Outside UK",PARTNERS!$E7="New partner")</f>
        <v>0</v>
      </c>
      <c r="AF3" s="2" t="b">
        <f>AND(PARTNERS!$C7="Hull",PARTNERS!$E7="Existing partner")</f>
        <v>0</v>
      </c>
      <c r="AG3" s="2" t="b">
        <f>AND(PARTNERS!$C7="East Riding of Yorkshire",PARTNERS!$E7="Existing partner")</f>
        <v>0</v>
      </c>
      <c r="AH3" s="2" t="b">
        <f>AND(PARTNERS!$C7="Elsewhere in Yorkshire &amp; Humber",PARTNERS!$E7="Existing partner")</f>
        <v>0</v>
      </c>
      <c r="AI3" s="2" t="b">
        <f>AND(PARTNERS!$C7="Elsewhere in the UK",PARTNERS!$E7="Existing partner")</f>
        <v>0</v>
      </c>
      <c r="AJ3" s="2" t="b">
        <f>AND(PARTNERS!$C7="Outside UK",PARTNERS!$E7="Existing partner")</f>
        <v>0</v>
      </c>
      <c r="AK3" s="2" t="b">
        <f>AND(PARTNERS!$D7="Artistic partner",PARTNERS!$E7="New partner")</f>
        <v>0</v>
      </c>
      <c r="AL3" s="2" t="b">
        <f>AND(PARTNERS!$D7="Heritage partner",PARTNERS!$E7="New partner")</f>
        <v>0</v>
      </c>
      <c r="AM3" s="2" t="b">
        <f>AND(PARTNERS!$D7="Funder",PARTNERS!$E7="New partner")</f>
        <v>0</v>
      </c>
      <c r="AN3" s="2" t="b">
        <f>AND(PARTNERS!$D7="Public Service partner",PARTNERS!$E7="New partner")</f>
        <v>0</v>
      </c>
      <c r="AO3" s="2" t="b">
        <f>AND(PARTNERS!$D7="Voluntary Sector / Charity partner",PARTNERS!$E7="New partner")</f>
        <v>0</v>
      </c>
      <c r="AP3" s="2" t="b">
        <f>AND(PARTNERS!$D7="Education partner",PARTNERS!$E7="New partner")</f>
        <v>0</v>
      </c>
      <c r="AQ3" s="2" t="b">
        <f>AND(PARTNERS!$D7="Other",PARTNERS!$E7="New partner")</f>
        <v>0</v>
      </c>
      <c r="AR3" s="2" t="b">
        <f>AND(PARTNERS!$D7="Artistic partner",PARTNERS!$E7="Existing partner")</f>
        <v>0</v>
      </c>
      <c r="AS3" s="2" t="b">
        <f>AND(PARTNERS!$D7="Heritage partner",PARTNERS!$E7="Existing partner")</f>
        <v>0</v>
      </c>
      <c r="AT3" s="2" t="b">
        <f>AND(PARTNERS!$D7="Funder",PARTNERS!$E7="Existing partner")</f>
        <v>0</v>
      </c>
      <c r="AU3" s="2" t="b">
        <f>AND(PARTNERS!$D7="Public Service partner",PARTNERS!$E7="Existing partner")</f>
        <v>0</v>
      </c>
      <c r="AV3" s="2" t="b">
        <f>AND(PARTNERS!$D7="Voluntary Sector / Charity partner",PARTNERS!$E7="Existing partner")</f>
        <v>0</v>
      </c>
      <c r="AW3" s="2" t="b">
        <f>AND(PARTNERS!$D7="Education partner",PARTNERS!$E7="Existing partner")</f>
        <v>0</v>
      </c>
      <c r="AX3" s="2" t="b">
        <f>AND(PARTNERS!$D7="Other",PARTNERS!$E7="Existing partner")</f>
        <v>0</v>
      </c>
    </row>
    <row r="4" spans="1:50" x14ac:dyDescent="0.3">
      <c r="A4" s="16" t="s">
        <v>107</v>
      </c>
      <c r="C4" s="2" t="s">
        <v>81</v>
      </c>
      <c r="E4" s="2" t="s">
        <v>135</v>
      </c>
      <c r="G4" s="2" t="s">
        <v>131</v>
      </c>
      <c r="K4" s="16" t="s">
        <v>100</v>
      </c>
      <c r="T4" s="2" t="b">
        <f>AND(LEFT('EVENT DELIVERY'!B9,2)="HU",OR(LEN('EVENT DELIVERY'!B9)=6,AND(LEN('EVENT DELIVERY'!B9)=7,MID('EVENT DELIVERY'!B9,4,1)=" ")))</f>
        <v>0</v>
      </c>
      <c r="U4" s="2" t="b">
        <f>AND(LEFT('PROJECT DELIVERY TEAM'!B9,2)="HU",OR(LEN('PROJECT DELIVERY TEAM'!B9)=6,AND(LEN('PROJECT DELIVERY TEAM'!B9)=7,MID('PROJECT DELIVERY TEAM'!B9,4,1)=" ")))</f>
        <v>0</v>
      </c>
      <c r="V4" s="2" t="b">
        <f>AND(LEFT('AUDIENCES &amp; PART... - BY TYPE'!B9,2)="HU",OR(LEN('AUDIENCES &amp; PART... - BY TYPE'!B9)=6,AND(LEN('AUDIENCES &amp; PART... - BY TYPE'!B9)=7,MID('AUDIENCES &amp; PART... - BY TYPE'!B9,4,1)=" ")))</f>
        <v>0</v>
      </c>
      <c r="W4" s="2" t="b">
        <f>AND(LEFT(PARTNERS!B8,2)="HU",OR(LEN(PARTNERS!B8)=6,AND(LEN(PARTNERS!B8)=7,MID(PARTNERS!B8,4,1)=" ")),PARTNERS!E8="New partner")</f>
        <v>0</v>
      </c>
      <c r="X4" s="2" t="b">
        <f>AND(LEFT(PARTNERS!B8,2)="HU",OR(LEN(PARTNERS!B8)=6,AND(LEN(PARTNERS!B8)=7,MID(PARTNERS!B8,4,1)=" ")),PARTNERS!E8="Existing partner")</f>
        <v>0</v>
      </c>
      <c r="Y4" s="2" t="b">
        <f>AND(NOT(AND(LEFT(PARTNERS!B8,2)="HU",OR(LEN(PARTNERS!B8)=6,AND(LEN(PARTNERS!B8)=7,MID(PARTNERS!B8,4,1)=" ")))),PARTNERS!E8="New partner")</f>
        <v>0</v>
      </c>
      <c r="Z4" s="2" t="b">
        <f>AND(NOT(AND(LEFT(PARTNERS!B8,2)="HU",OR(LEN(PARTNERS!B8)=6,AND(LEN(PARTNERS!B8)=7,MID(PARTNERS!B8,4,1)=" ")))),PARTNERS!E8="Existing partner")</f>
        <v>0</v>
      </c>
      <c r="AA4" s="2" t="b">
        <f>AND(PARTNERS!$C8="Hull",PARTNERS!$E8="New partner")</f>
        <v>0</v>
      </c>
      <c r="AB4" s="2" t="b">
        <f>AND(PARTNERS!$C8="East Riding of Yorkshire",PARTNERS!$E8="New partner")</f>
        <v>0</v>
      </c>
      <c r="AC4" s="2" t="b">
        <f>AND(PARTNERS!$C8="Elsewhere in Yorkshire &amp; Humber",PARTNERS!$E8="New partner")</f>
        <v>0</v>
      </c>
      <c r="AD4" s="2" t="b">
        <f>AND(PARTNERS!$C8="Elsewhere in the UK",PARTNERS!$E8="New partner")</f>
        <v>0</v>
      </c>
      <c r="AE4" s="2" t="b">
        <f>AND(PARTNERS!$C8="Outside UK",PARTNERS!$E8="New partner")</f>
        <v>0</v>
      </c>
      <c r="AF4" s="2" t="b">
        <f>AND(PARTNERS!$C8="Hull",PARTNERS!$E8="Existing partner")</f>
        <v>0</v>
      </c>
      <c r="AG4" s="2" t="b">
        <f>AND(PARTNERS!$C8="East Riding of Yorkshire",PARTNERS!$E8="Existing partner")</f>
        <v>0</v>
      </c>
      <c r="AH4" s="2" t="b">
        <f>AND(PARTNERS!$C8="Elsewhere in Yorkshire &amp; Humber",PARTNERS!$E8="Existing partner")</f>
        <v>0</v>
      </c>
      <c r="AI4" s="2" t="b">
        <f>AND(PARTNERS!$C8="Elsewhere in the UK",PARTNERS!$E8="Existing partner")</f>
        <v>0</v>
      </c>
      <c r="AJ4" s="2" t="b">
        <f>AND(PARTNERS!$C8="Outside UK",PARTNERS!$E8="Existing partner")</f>
        <v>0</v>
      </c>
      <c r="AK4" s="2" t="b">
        <f>AND(PARTNERS!$D8="Artistic partner",PARTNERS!$E8="New partner")</f>
        <v>0</v>
      </c>
      <c r="AL4" s="2" t="b">
        <f>AND(PARTNERS!$D8="Heritage partner",PARTNERS!$E8="New partner")</f>
        <v>0</v>
      </c>
      <c r="AM4" s="2" t="b">
        <f>AND(PARTNERS!$D8="Funder",PARTNERS!$E8="New partner")</f>
        <v>0</v>
      </c>
      <c r="AN4" s="2" t="b">
        <f>AND(PARTNERS!$D8="Public Service partner",PARTNERS!$E8="New partner")</f>
        <v>0</v>
      </c>
      <c r="AO4" s="2" t="b">
        <f>AND(PARTNERS!$D8="Voluntary Sector / Charity partner",PARTNERS!$E8="New partner")</f>
        <v>0</v>
      </c>
      <c r="AP4" s="2" t="b">
        <f>AND(PARTNERS!$D8="Education partner",PARTNERS!$E8="New partner")</f>
        <v>0</v>
      </c>
      <c r="AQ4" s="2" t="b">
        <f>AND(PARTNERS!$D8="Other",PARTNERS!$E8="New partner")</f>
        <v>0</v>
      </c>
      <c r="AR4" s="2" t="b">
        <f>AND(PARTNERS!$D8="Artistic partner",PARTNERS!$E8="Existing partner")</f>
        <v>0</v>
      </c>
      <c r="AS4" s="2" t="b">
        <f>AND(PARTNERS!$D8="Heritage partner",PARTNERS!$E8="Existing partner")</f>
        <v>0</v>
      </c>
      <c r="AT4" s="2" t="b">
        <f>AND(PARTNERS!$D8="Funder",PARTNERS!$E8="Existing partner")</f>
        <v>0</v>
      </c>
      <c r="AU4" s="2" t="b">
        <f>AND(PARTNERS!$D8="Public Service partner",PARTNERS!$E8="Existing partner")</f>
        <v>0</v>
      </c>
      <c r="AV4" s="2" t="b">
        <f>AND(PARTNERS!$D8="Voluntary Sector / Charity partner",PARTNERS!$E8="Existing partner")</f>
        <v>0</v>
      </c>
      <c r="AW4" s="2" t="b">
        <f>AND(PARTNERS!$D8="Education partner",PARTNERS!$E8="Existing partner")</f>
        <v>0</v>
      </c>
      <c r="AX4" s="2" t="b">
        <f>AND(PARTNERS!$D8="Other",PARTNERS!$E8="Existing partner")</f>
        <v>0</v>
      </c>
    </row>
    <row r="5" spans="1:50" x14ac:dyDescent="0.3">
      <c r="A5" s="16" t="s">
        <v>109</v>
      </c>
      <c r="C5" s="2" t="s">
        <v>83</v>
      </c>
      <c r="E5" s="2" t="s">
        <v>136</v>
      </c>
      <c r="K5" s="16" t="s">
        <v>102</v>
      </c>
      <c r="T5" s="2" t="b">
        <f>AND(LEFT('EVENT DELIVERY'!B10,2)="HU",OR(LEN('EVENT DELIVERY'!B10)=6,AND(LEN('EVENT DELIVERY'!B10)=7,MID('EVENT DELIVERY'!B10,4,1)=" ")))</f>
        <v>1</v>
      </c>
      <c r="U5" s="2" t="b">
        <f>AND(LEFT('PROJECT DELIVERY TEAM'!B10,2)="HU",OR(LEN('PROJECT DELIVERY TEAM'!B10)=6,AND(LEN('PROJECT DELIVERY TEAM'!B10)=7,MID('PROJECT DELIVERY TEAM'!B10,4,1)=" ")))</f>
        <v>0</v>
      </c>
      <c r="V5" s="2" t="b">
        <f>AND(LEFT('AUDIENCES &amp; PART... - BY TYPE'!B10,2)="HU",OR(LEN('AUDIENCES &amp; PART... - BY TYPE'!B10)=6,AND(LEN('AUDIENCES &amp; PART... - BY TYPE'!B10)=7,MID('AUDIENCES &amp; PART... - BY TYPE'!B10,4,1)=" ")))</f>
        <v>0</v>
      </c>
      <c r="W5" s="2" t="b">
        <f>AND(LEFT(PARTNERS!B9,2)="HU",OR(LEN(PARTNERS!B9)=6,AND(LEN(PARTNERS!B9)=7,MID(PARTNERS!B9,4,1)=" ")),PARTNERS!E9="New partner")</f>
        <v>0</v>
      </c>
      <c r="X5" s="2" t="b">
        <f>AND(LEFT(PARTNERS!B9,2)="HU",OR(LEN(PARTNERS!B9)=6,AND(LEN(PARTNERS!B9)=7,MID(PARTNERS!B9,4,1)=" ")),PARTNERS!E9="Existing partner")</f>
        <v>0</v>
      </c>
      <c r="Y5" s="2" t="b">
        <f>AND(NOT(AND(LEFT(PARTNERS!B9,2)="HU",OR(LEN(PARTNERS!B9)=6,AND(LEN(PARTNERS!B9)=7,MID(PARTNERS!B9,4,1)=" ")))),PARTNERS!E9="New partner")</f>
        <v>0</v>
      </c>
      <c r="Z5" s="2" t="b">
        <f>AND(NOT(AND(LEFT(PARTNERS!B9,2)="HU",OR(LEN(PARTNERS!B9)=6,AND(LEN(PARTNERS!B9)=7,MID(PARTNERS!B9,4,1)=" ")))),PARTNERS!E9="Existing partner")</f>
        <v>0</v>
      </c>
      <c r="AA5" s="2" t="b">
        <f>AND(PARTNERS!$C9="Hull",PARTNERS!$E9="New partner")</f>
        <v>0</v>
      </c>
      <c r="AB5" s="2" t="b">
        <f>AND(PARTNERS!$C9="East Riding of Yorkshire",PARTNERS!$E9="New partner")</f>
        <v>0</v>
      </c>
      <c r="AC5" s="2" t="b">
        <f>AND(PARTNERS!$C9="Elsewhere in Yorkshire &amp; Humber",PARTNERS!$E9="New partner")</f>
        <v>0</v>
      </c>
      <c r="AD5" s="2" t="b">
        <f>AND(PARTNERS!$C9="Elsewhere in the UK",PARTNERS!$E9="New partner")</f>
        <v>0</v>
      </c>
      <c r="AE5" s="2" t="b">
        <f>AND(PARTNERS!$C9="Outside UK",PARTNERS!$E9="New partner")</f>
        <v>0</v>
      </c>
      <c r="AF5" s="2" t="b">
        <f>AND(PARTNERS!$C9="Hull",PARTNERS!$E9="Existing partner")</f>
        <v>0</v>
      </c>
      <c r="AG5" s="2" t="b">
        <f>AND(PARTNERS!$C9="East Riding of Yorkshire",PARTNERS!$E9="Existing partner")</f>
        <v>0</v>
      </c>
      <c r="AH5" s="2" t="b">
        <f>AND(PARTNERS!$C9="Elsewhere in Yorkshire &amp; Humber",PARTNERS!$E9="Existing partner")</f>
        <v>0</v>
      </c>
      <c r="AI5" s="2" t="b">
        <f>AND(PARTNERS!$C9="Elsewhere in the UK",PARTNERS!$E9="Existing partner")</f>
        <v>0</v>
      </c>
      <c r="AJ5" s="2" t="b">
        <f>AND(PARTNERS!$C9="Outside UK",PARTNERS!$E9="Existing partner")</f>
        <v>0</v>
      </c>
      <c r="AK5" s="2" t="b">
        <f>AND(PARTNERS!$D9="Artistic partner",PARTNERS!$E9="New partner")</f>
        <v>0</v>
      </c>
      <c r="AL5" s="2" t="b">
        <f>AND(PARTNERS!$D9="Heritage partner",PARTNERS!$E9="New partner")</f>
        <v>0</v>
      </c>
      <c r="AM5" s="2" t="b">
        <f>AND(PARTNERS!$D9="Funder",PARTNERS!$E9="New partner")</f>
        <v>0</v>
      </c>
      <c r="AN5" s="2" t="b">
        <f>AND(PARTNERS!$D9="Public Service partner",PARTNERS!$E9="New partner")</f>
        <v>0</v>
      </c>
      <c r="AO5" s="2" t="b">
        <f>AND(PARTNERS!$D9="Voluntary Sector / Charity partner",PARTNERS!$E9="New partner")</f>
        <v>0</v>
      </c>
      <c r="AP5" s="2" t="b">
        <f>AND(PARTNERS!$D9="Education partner",PARTNERS!$E9="New partner")</f>
        <v>0</v>
      </c>
      <c r="AQ5" s="2" t="b">
        <f>AND(PARTNERS!$D9="Other",PARTNERS!$E9="New partner")</f>
        <v>0</v>
      </c>
      <c r="AR5" s="2" t="b">
        <f>AND(PARTNERS!$D9="Artistic partner",PARTNERS!$E9="Existing partner")</f>
        <v>0</v>
      </c>
      <c r="AS5" s="2" t="b">
        <f>AND(PARTNERS!$D9="Heritage partner",PARTNERS!$E9="Existing partner")</f>
        <v>0</v>
      </c>
      <c r="AT5" s="2" t="b">
        <f>AND(PARTNERS!$D9="Funder",PARTNERS!$E9="Existing partner")</f>
        <v>0</v>
      </c>
      <c r="AU5" s="2" t="b">
        <f>AND(PARTNERS!$D9="Public Service partner",PARTNERS!$E9="Existing partner")</f>
        <v>0</v>
      </c>
      <c r="AV5" s="2" t="b">
        <f>AND(PARTNERS!$D9="Voluntary Sector / Charity partner",PARTNERS!$E9="Existing partner")</f>
        <v>0</v>
      </c>
      <c r="AW5" s="2" t="b">
        <f>AND(PARTNERS!$D9="Education partner",PARTNERS!$E9="Existing partner")</f>
        <v>0</v>
      </c>
      <c r="AX5" s="2" t="b">
        <f>AND(PARTNERS!$D9="Other",PARTNERS!$E9="Existing partner")</f>
        <v>0</v>
      </c>
    </row>
    <row r="6" spans="1:50" x14ac:dyDescent="0.3">
      <c r="A6" s="16" t="s">
        <v>111</v>
      </c>
      <c r="C6" s="2" t="s">
        <v>84</v>
      </c>
      <c r="E6" s="2" t="s">
        <v>131</v>
      </c>
      <c r="K6" s="16" t="s">
        <v>104</v>
      </c>
      <c r="T6" s="2" t="b">
        <f>AND(LEFT('EVENT DELIVERY'!B11,2)="HU",OR(LEN('EVENT DELIVERY'!B11)=6,AND(LEN('EVENT DELIVERY'!B11)=7,MID('EVENT DELIVERY'!B11,4,1)=" ")))</f>
        <v>0</v>
      </c>
      <c r="U6" s="2" t="b">
        <f>AND(LEFT('PROJECT DELIVERY TEAM'!B11,2)="HU",OR(LEN('PROJECT DELIVERY TEAM'!B11)=6,AND(LEN('PROJECT DELIVERY TEAM'!B11)=7,MID('PROJECT DELIVERY TEAM'!B11,4,1)=" ")))</f>
        <v>0</v>
      </c>
      <c r="V6" s="2" t="b">
        <f>AND(LEFT('AUDIENCES &amp; PART... - BY TYPE'!B11,2)="HU",OR(LEN('AUDIENCES &amp; PART... - BY TYPE'!B11)=6,AND(LEN('AUDIENCES &amp; PART... - BY TYPE'!B11)=7,MID('AUDIENCES &amp; PART... - BY TYPE'!B11,4,1)=" ")))</f>
        <v>0</v>
      </c>
      <c r="W6" s="2" t="b">
        <f>AND(LEFT(PARTNERS!B10,2)="HU",OR(LEN(PARTNERS!B10)=6,AND(LEN(PARTNERS!B10)=7,MID(PARTNERS!B10,4,1)=" ")),PARTNERS!E10="New partner")</f>
        <v>0</v>
      </c>
      <c r="X6" s="2" t="b">
        <f>AND(LEFT(PARTNERS!B10,2)="HU",OR(LEN(PARTNERS!B10)=6,AND(LEN(PARTNERS!B10)=7,MID(PARTNERS!B10,4,1)=" ")),PARTNERS!E10="Existing partner")</f>
        <v>0</v>
      </c>
      <c r="Y6" s="2" t="b">
        <f>AND(NOT(AND(LEFT(PARTNERS!B10,2)="HU",OR(LEN(PARTNERS!B10)=6,AND(LEN(PARTNERS!B10)=7,MID(PARTNERS!B10,4,1)=" ")))),PARTNERS!E10="New partner")</f>
        <v>0</v>
      </c>
      <c r="Z6" s="2" t="b">
        <f>AND(NOT(AND(LEFT(PARTNERS!B10,2)="HU",OR(LEN(PARTNERS!B10)=6,AND(LEN(PARTNERS!B10)=7,MID(PARTNERS!B10,4,1)=" ")))),PARTNERS!E10="Existing partner")</f>
        <v>0</v>
      </c>
      <c r="AA6" s="2" t="b">
        <f>AND(PARTNERS!$C10="Hull",PARTNERS!$E10="New partner")</f>
        <v>0</v>
      </c>
      <c r="AB6" s="2" t="b">
        <f>AND(PARTNERS!$C10="East Riding of Yorkshire",PARTNERS!$E10="New partner")</f>
        <v>0</v>
      </c>
      <c r="AC6" s="2" t="b">
        <f>AND(PARTNERS!$C10="Elsewhere in Yorkshire &amp; Humber",PARTNERS!$E10="New partner")</f>
        <v>0</v>
      </c>
      <c r="AD6" s="2" t="b">
        <f>AND(PARTNERS!$C10="Elsewhere in the UK",PARTNERS!$E10="New partner")</f>
        <v>0</v>
      </c>
      <c r="AE6" s="2" t="b">
        <f>AND(PARTNERS!$C10="Outside UK",PARTNERS!$E10="New partner")</f>
        <v>0</v>
      </c>
      <c r="AF6" s="2" t="b">
        <f>AND(PARTNERS!$C10="Hull",PARTNERS!$E10="Existing partner")</f>
        <v>0</v>
      </c>
      <c r="AG6" s="2" t="b">
        <f>AND(PARTNERS!$C10="East Riding of Yorkshire",PARTNERS!$E10="Existing partner")</f>
        <v>0</v>
      </c>
      <c r="AH6" s="2" t="b">
        <f>AND(PARTNERS!$C10="Elsewhere in Yorkshire &amp; Humber",PARTNERS!$E10="Existing partner")</f>
        <v>0</v>
      </c>
      <c r="AI6" s="2" t="b">
        <f>AND(PARTNERS!$C10="Elsewhere in the UK",PARTNERS!$E10="Existing partner")</f>
        <v>0</v>
      </c>
      <c r="AJ6" s="2" t="b">
        <f>AND(PARTNERS!$C10="Outside UK",PARTNERS!$E10="Existing partner")</f>
        <v>0</v>
      </c>
      <c r="AK6" s="2" t="b">
        <f>AND(PARTNERS!$D10="Artistic partner",PARTNERS!$E10="New partner")</f>
        <v>0</v>
      </c>
      <c r="AL6" s="2" t="b">
        <f>AND(PARTNERS!$D10="Heritage partner",PARTNERS!$E10="New partner")</f>
        <v>0</v>
      </c>
      <c r="AM6" s="2" t="b">
        <f>AND(PARTNERS!$D10="Funder",PARTNERS!$E10="New partner")</f>
        <v>0</v>
      </c>
      <c r="AN6" s="2" t="b">
        <f>AND(PARTNERS!$D10="Public Service partner",PARTNERS!$E10="New partner")</f>
        <v>0</v>
      </c>
      <c r="AO6" s="2" t="b">
        <f>AND(PARTNERS!$D10="Voluntary Sector / Charity partner",PARTNERS!$E10="New partner")</f>
        <v>0</v>
      </c>
      <c r="AP6" s="2" t="b">
        <f>AND(PARTNERS!$D10="Education partner",PARTNERS!$E10="New partner")</f>
        <v>0</v>
      </c>
      <c r="AQ6" s="2" t="b">
        <f>AND(PARTNERS!$D10="Other",PARTNERS!$E10="New partner")</f>
        <v>0</v>
      </c>
      <c r="AR6" s="2" t="b">
        <f>AND(PARTNERS!$D10="Artistic partner",PARTNERS!$E10="Existing partner")</f>
        <v>0</v>
      </c>
      <c r="AS6" s="2" t="b">
        <f>AND(PARTNERS!$D10="Heritage partner",PARTNERS!$E10="Existing partner")</f>
        <v>0</v>
      </c>
      <c r="AT6" s="2" t="b">
        <f>AND(PARTNERS!$D10="Funder",PARTNERS!$E10="Existing partner")</f>
        <v>0</v>
      </c>
      <c r="AU6" s="2" t="b">
        <f>AND(PARTNERS!$D10="Public Service partner",PARTNERS!$E10="Existing partner")</f>
        <v>0</v>
      </c>
      <c r="AV6" s="2" t="b">
        <f>AND(PARTNERS!$D10="Voluntary Sector / Charity partner",PARTNERS!$E10="Existing partner")</f>
        <v>0</v>
      </c>
      <c r="AW6" s="2" t="b">
        <f>AND(PARTNERS!$D10="Education partner",PARTNERS!$E10="Existing partner")</f>
        <v>0</v>
      </c>
      <c r="AX6" s="2" t="b">
        <f>AND(PARTNERS!$D10="Other",PARTNERS!$E10="Existing partner")</f>
        <v>0</v>
      </c>
    </row>
    <row r="7" spans="1:50" x14ac:dyDescent="0.3">
      <c r="A7" s="16" t="s">
        <v>113</v>
      </c>
      <c r="K7" s="16" t="s">
        <v>106</v>
      </c>
      <c r="T7" s="2" t="b">
        <f>AND(LEFT('EVENT DELIVERY'!B12,2)="HU",OR(LEN('EVENT DELIVERY'!B12)=6,AND(LEN('EVENT DELIVERY'!B12)=7,MID('EVENT DELIVERY'!B12,4,1)=" ")))</f>
        <v>0</v>
      </c>
      <c r="U7" s="2" t="b">
        <f>AND(LEFT('PROJECT DELIVERY TEAM'!B12,2)="HU",OR(LEN('PROJECT DELIVERY TEAM'!B12)=6,AND(LEN('PROJECT DELIVERY TEAM'!B12)=7,MID('PROJECT DELIVERY TEAM'!B12,4,1)=" ")))</f>
        <v>0</v>
      </c>
      <c r="V7" s="2" t="b">
        <f>AND(LEFT('AUDIENCES &amp; PART... - BY TYPE'!B12,2)="HU",OR(LEN('AUDIENCES &amp; PART... - BY TYPE'!B12)=6,AND(LEN('AUDIENCES &amp; PART... - BY TYPE'!B12)=7,MID('AUDIENCES &amp; PART... - BY TYPE'!B12,4,1)=" ")))</f>
        <v>0</v>
      </c>
      <c r="W7" s="2" t="b">
        <f>AND(LEFT(PARTNERS!B11,2)="HU",OR(LEN(PARTNERS!B11)=6,AND(LEN(PARTNERS!B11)=7,MID(PARTNERS!B11,4,1)=" ")),PARTNERS!E11="New partner")</f>
        <v>0</v>
      </c>
      <c r="X7" s="2" t="b">
        <f>AND(LEFT(PARTNERS!B11,2)="HU",OR(LEN(PARTNERS!B11)=6,AND(LEN(PARTNERS!B11)=7,MID(PARTNERS!B11,4,1)=" ")),PARTNERS!E11="Existing partner")</f>
        <v>0</v>
      </c>
      <c r="Y7" s="2" t="b">
        <f>AND(NOT(AND(LEFT(PARTNERS!B11,2)="HU",OR(LEN(PARTNERS!B11)=6,AND(LEN(PARTNERS!B11)=7,MID(PARTNERS!B11,4,1)=" ")))),PARTNERS!E11="New partner")</f>
        <v>0</v>
      </c>
      <c r="Z7" s="2" t="b">
        <f>AND(NOT(AND(LEFT(PARTNERS!B11,2)="HU",OR(LEN(PARTNERS!B11)=6,AND(LEN(PARTNERS!B11)=7,MID(PARTNERS!B11,4,1)=" ")))),PARTNERS!E11="Existing partner")</f>
        <v>0</v>
      </c>
      <c r="AA7" s="2" t="b">
        <f>AND(PARTNERS!$C11="Hull",PARTNERS!$E11="New partner")</f>
        <v>0</v>
      </c>
      <c r="AB7" s="2" t="b">
        <f>AND(PARTNERS!$C11="East Riding of Yorkshire",PARTNERS!$E11="New partner")</f>
        <v>0</v>
      </c>
      <c r="AC7" s="2" t="b">
        <f>AND(PARTNERS!$C11="Elsewhere in Yorkshire &amp; Humber",PARTNERS!$E11="New partner")</f>
        <v>0</v>
      </c>
      <c r="AD7" s="2" t="b">
        <f>AND(PARTNERS!$C11="Elsewhere in the UK",PARTNERS!$E11="New partner")</f>
        <v>0</v>
      </c>
      <c r="AE7" s="2" t="b">
        <f>AND(PARTNERS!$C11="Outside UK",PARTNERS!$E11="New partner")</f>
        <v>0</v>
      </c>
      <c r="AF7" s="2" t="b">
        <f>AND(PARTNERS!$C11="Hull",PARTNERS!$E11="Existing partner")</f>
        <v>0</v>
      </c>
      <c r="AG7" s="2" t="b">
        <f>AND(PARTNERS!$C11="East Riding of Yorkshire",PARTNERS!$E11="Existing partner")</f>
        <v>0</v>
      </c>
      <c r="AH7" s="2" t="b">
        <f>AND(PARTNERS!$C11="Elsewhere in Yorkshire &amp; Humber",PARTNERS!$E11="Existing partner")</f>
        <v>0</v>
      </c>
      <c r="AI7" s="2" t="b">
        <f>AND(PARTNERS!$C11="Elsewhere in the UK",PARTNERS!$E11="Existing partner")</f>
        <v>0</v>
      </c>
      <c r="AJ7" s="2" t="b">
        <f>AND(PARTNERS!$C11="Outside UK",PARTNERS!$E11="Existing partner")</f>
        <v>0</v>
      </c>
      <c r="AK7" s="2" t="b">
        <f>AND(PARTNERS!$D11="Artistic partner",PARTNERS!$E11="New partner")</f>
        <v>0</v>
      </c>
      <c r="AL7" s="2" t="b">
        <f>AND(PARTNERS!$D11="Heritage partner",PARTNERS!$E11="New partner")</f>
        <v>0</v>
      </c>
      <c r="AM7" s="2" t="b">
        <f>AND(PARTNERS!$D11="Funder",PARTNERS!$E11="New partner")</f>
        <v>0</v>
      </c>
      <c r="AN7" s="2" t="b">
        <f>AND(PARTNERS!$D11="Public Service partner",PARTNERS!$E11="New partner")</f>
        <v>0</v>
      </c>
      <c r="AO7" s="2" t="b">
        <f>AND(PARTNERS!$D11="Voluntary Sector / Charity partner",PARTNERS!$E11="New partner")</f>
        <v>0</v>
      </c>
      <c r="AP7" s="2" t="b">
        <f>AND(PARTNERS!$D11="Education partner",PARTNERS!$E11="New partner")</f>
        <v>0</v>
      </c>
      <c r="AQ7" s="2" t="b">
        <f>AND(PARTNERS!$D11="Other",PARTNERS!$E11="New partner")</f>
        <v>0</v>
      </c>
      <c r="AR7" s="2" t="b">
        <f>AND(PARTNERS!$D11="Artistic partner",PARTNERS!$E11="Existing partner")</f>
        <v>0</v>
      </c>
      <c r="AS7" s="2" t="b">
        <f>AND(PARTNERS!$D11="Heritage partner",PARTNERS!$E11="Existing partner")</f>
        <v>0</v>
      </c>
      <c r="AT7" s="2" t="b">
        <f>AND(PARTNERS!$D11="Funder",PARTNERS!$E11="Existing partner")</f>
        <v>0</v>
      </c>
      <c r="AU7" s="2" t="b">
        <f>AND(PARTNERS!$D11="Public Service partner",PARTNERS!$E11="Existing partner")</f>
        <v>0</v>
      </c>
      <c r="AV7" s="2" t="b">
        <f>AND(PARTNERS!$D11="Voluntary Sector / Charity partner",PARTNERS!$E11="Existing partner")</f>
        <v>0</v>
      </c>
      <c r="AW7" s="2" t="b">
        <f>AND(PARTNERS!$D11="Education partner",PARTNERS!$E11="Existing partner")</f>
        <v>0</v>
      </c>
      <c r="AX7" s="2" t="b">
        <f>AND(PARTNERS!$D11="Other",PARTNERS!$E11="Existing partner")</f>
        <v>0</v>
      </c>
    </row>
    <row r="8" spans="1:50" x14ac:dyDescent="0.3">
      <c r="A8" s="16" t="s">
        <v>115</v>
      </c>
      <c r="K8" s="16" t="s">
        <v>108</v>
      </c>
      <c r="T8" s="2" t="b">
        <f>AND(LEFT('EVENT DELIVERY'!B13,2)="HU",OR(LEN('EVENT DELIVERY'!B13)=6,AND(LEN('EVENT DELIVERY'!B13)=7,MID('EVENT DELIVERY'!B13,4,1)=" ")))</f>
        <v>0</v>
      </c>
      <c r="U8" s="2" t="b">
        <f>AND(LEFT('PROJECT DELIVERY TEAM'!B13,2)="HU",OR(LEN('PROJECT DELIVERY TEAM'!B13)=6,AND(LEN('PROJECT DELIVERY TEAM'!B13)=7,MID('PROJECT DELIVERY TEAM'!B13,4,1)=" ")))</f>
        <v>0</v>
      </c>
      <c r="V8" s="2" t="b">
        <f>AND(LEFT('AUDIENCES &amp; PART... - BY TYPE'!B13,2)="HU",OR(LEN('AUDIENCES &amp; PART... - BY TYPE'!B13)=6,AND(LEN('AUDIENCES &amp; PART... - BY TYPE'!B13)=7,MID('AUDIENCES &amp; PART... - BY TYPE'!B13,4,1)=" ")))</f>
        <v>0</v>
      </c>
      <c r="W8" s="2" t="b">
        <f>AND(LEFT(PARTNERS!B12,2)="HU",OR(LEN(PARTNERS!B12)=6,AND(LEN(PARTNERS!B12)=7,MID(PARTNERS!B12,4,1)=" ")),PARTNERS!E12="New partner")</f>
        <v>0</v>
      </c>
      <c r="X8" s="2" t="b">
        <f>AND(LEFT(PARTNERS!B12,2)="HU",OR(LEN(PARTNERS!B12)=6,AND(LEN(PARTNERS!B12)=7,MID(PARTNERS!B12,4,1)=" ")),PARTNERS!E12="Existing partner")</f>
        <v>0</v>
      </c>
      <c r="Y8" s="2" t="b">
        <f>AND(NOT(AND(LEFT(PARTNERS!B12,2)="HU",OR(LEN(PARTNERS!B12)=6,AND(LEN(PARTNERS!B12)=7,MID(PARTNERS!B12,4,1)=" ")))),PARTNERS!E12="New partner")</f>
        <v>0</v>
      </c>
      <c r="Z8" s="2" t="b">
        <f>AND(NOT(AND(LEFT(PARTNERS!B12,2)="HU",OR(LEN(PARTNERS!B12)=6,AND(LEN(PARTNERS!B12)=7,MID(PARTNERS!B12,4,1)=" ")))),PARTNERS!E12="Existing partner")</f>
        <v>0</v>
      </c>
      <c r="AA8" s="2" t="b">
        <f>AND(PARTNERS!$C12="Hull",PARTNERS!$E12="New partner")</f>
        <v>0</v>
      </c>
      <c r="AB8" s="2" t="b">
        <f>AND(PARTNERS!$C12="East Riding of Yorkshire",PARTNERS!$E12="New partner")</f>
        <v>0</v>
      </c>
      <c r="AC8" s="2" t="b">
        <f>AND(PARTNERS!$C12="Elsewhere in Yorkshire &amp; Humber",PARTNERS!$E12="New partner")</f>
        <v>0</v>
      </c>
      <c r="AD8" s="2" t="b">
        <f>AND(PARTNERS!$C12="Elsewhere in the UK",PARTNERS!$E12="New partner")</f>
        <v>0</v>
      </c>
      <c r="AE8" s="2" t="b">
        <f>AND(PARTNERS!$C12="Outside UK",PARTNERS!$E12="New partner")</f>
        <v>0</v>
      </c>
      <c r="AF8" s="2" t="b">
        <f>AND(PARTNERS!$C12="Hull",PARTNERS!$E12="Existing partner")</f>
        <v>0</v>
      </c>
      <c r="AG8" s="2" t="b">
        <f>AND(PARTNERS!$C12="East Riding of Yorkshire",PARTNERS!$E12="Existing partner")</f>
        <v>0</v>
      </c>
      <c r="AH8" s="2" t="b">
        <f>AND(PARTNERS!$C12="Elsewhere in Yorkshire &amp; Humber",PARTNERS!$E12="Existing partner")</f>
        <v>0</v>
      </c>
      <c r="AI8" s="2" t="b">
        <f>AND(PARTNERS!$C12="Elsewhere in the UK",PARTNERS!$E12="Existing partner")</f>
        <v>0</v>
      </c>
      <c r="AJ8" s="2" t="b">
        <f>AND(PARTNERS!$C12="Outside UK",PARTNERS!$E12="Existing partner")</f>
        <v>0</v>
      </c>
      <c r="AK8" s="2" t="b">
        <f>AND(PARTNERS!$D12="Artistic partner",PARTNERS!$E12="New partner")</f>
        <v>0</v>
      </c>
      <c r="AL8" s="2" t="b">
        <f>AND(PARTNERS!$D12="Heritage partner",PARTNERS!$E12="New partner")</f>
        <v>0</v>
      </c>
      <c r="AM8" s="2" t="b">
        <f>AND(PARTNERS!$D12="Funder",PARTNERS!$E12="New partner")</f>
        <v>0</v>
      </c>
      <c r="AN8" s="2" t="b">
        <f>AND(PARTNERS!$D12="Public Service partner",PARTNERS!$E12="New partner")</f>
        <v>0</v>
      </c>
      <c r="AO8" s="2" t="b">
        <f>AND(PARTNERS!$D12="Voluntary Sector / Charity partner",PARTNERS!$E12="New partner")</f>
        <v>0</v>
      </c>
      <c r="AP8" s="2" t="b">
        <f>AND(PARTNERS!$D12="Education partner",PARTNERS!$E12="New partner")</f>
        <v>0</v>
      </c>
      <c r="AQ8" s="2" t="b">
        <f>AND(PARTNERS!$D12="Other",PARTNERS!$E12="New partner")</f>
        <v>0</v>
      </c>
      <c r="AR8" s="2" t="b">
        <f>AND(PARTNERS!$D12="Artistic partner",PARTNERS!$E12="Existing partner")</f>
        <v>0</v>
      </c>
      <c r="AS8" s="2" t="b">
        <f>AND(PARTNERS!$D12="Heritage partner",PARTNERS!$E12="Existing partner")</f>
        <v>0</v>
      </c>
      <c r="AT8" s="2" t="b">
        <f>AND(PARTNERS!$D12="Funder",PARTNERS!$E12="Existing partner")</f>
        <v>0</v>
      </c>
      <c r="AU8" s="2" t="b">
        <f>AND(PARTNERS!$D12="Public Service partner",PARTNERS!$E12="Existing partner")</f>
        <v>0</v>
      </c>
      <c r="AV8" s="2" t="b">
        <f>AND(PARTNERS!$D12="Voluntary Sector / Charity partner",PARTNERS!$E12="Existing partner")</f>
        <v>0</v>
      </c>
      <c r="AW8" s="2" t="b">
        <f>AND(PARTNERS!$D12="Education partner",PARTNERS!$E12="Existing partner")</f>
        <v>0</v>
      </c>
      <c r="AX8" s="2" t="b">
        <f>AND(PARTNERS!$D12="Other",PARTNERS!$E12="Existing partner")</f>
        <v>0</v>
      </c>
    </row>
    <row r="9" spans="1:50" x14ac:dyDescent="0.3">
      <c r="A9" s="16" t="s">
        <v>117</v>
      </c>
      <c r="K9" s="16" t="s">
        <v>110</v>
      </c>
      <c r="T9" s="2" t="b">
        <f>AND(LEFT('EVENT DELIVERY'!B14,2)="HU",OR(LEN('EVENT DELIVERY'!B14)=6,AND(LEN('EVENT DELIVERY'!B14)=7,MID('EVENT DELIVERY'!B14,4,1)=" ")))</f>
        <v>0</v>
      </c>
      <c r="U9" s="2" t="b">
        <f>AND(LEFT('PROJECT DELIVERY TEAM'!B14,2)="HU",OR(LEN('PROJECT DELIVERY TEAM'!B14)=6,AND(LEN('PROJECT DELIVERY TEAM'!B14)=7,MID('PROJECT DELIVERY TEAM'!B14,4,1)=" ")))</f>
        <v>0</v>
      </c>
      <c r="V9" s="2" t="b">
        <f>AND(LEFT('AUDIENCES &amp; PART... - BY TYPE'!B14,2)="HU",OR(LEN('AUDIENCES &amp; PART... - BY TYPE'!B14)=6,AND(LEN('AUDIENCES &amp; PART... - BY TYPE'!B14)=7,MID('AUDIENCES &amp; PART... - BY TYPE'!B14,4,1)=" ")))</f>
        <v>0</v>
      </c>
      <c r="W9" s="2" t="b">
        <f>AND(LEFT(PARTNERS!B13,2)="HU",OR(LEN(PARTNERS!B13)=6,AND(LEN(PARTNERS!B13)=7,MID(PARTNERS!B13,4,1)=" ")),PARTNERS!E13="New partner")</f>
        <v>0</v>
      </c>
      <c r="X9" s="2" t="b">
        <f>AND(LEFT(PARTNERS!B13,2)="HU",OR(LEN(PARTNERS!B13)=6,AND(LEN(PARTNERS!B13)=7,MID(PARTNERS!B13,4,1)=" ")),PARTNERS!E13="Existing partner")</f>
        <v>0</v>
      </c>
      <c r="Y9" s="2" t="b">
        <f>AND(NOT(AND(LEFT(PARTNERS!B13,2)="HU",OR(LEN(PARTNERS!B13)=6,AND(LEN(PARTNERS!B13)=7,MID(PARTNERS!B13,4,1)=" ")))),PARTNERS!E13="New partner")</f>
        <v>0</v>
      </c>
      <c r="Z9" s="2" t="b">
        <f>AND(NOT(AND(LEFT(PARTNERS!B13,2)="HU",OR(LEN(PARTNERS!B13)=6,AND(LEN(PARTNERS!B13)=7,MID(PARTNERS!B13,4,1)=" ")))),PARTNERS!E13="Existing partner")</f>
        <v>0</v>
      </c>
      <c r="AA9" s="2" t="b">
        <f>AND(PARTNERS!$C13="Hull",PARTNERS!$E13="New partner")</f>
        <v>0</v>
      </c>
      <c r="AB9" s="2" t="b">
        <f>AND(PARTNERS!$C13="East Riding of Yorkshire",PARTNERS!$E13="New partner")</f>
        <v>0</v>
      </c>
      <c r="AC9" s="2" t="b">
        <f>AND(PARTNERS!$C13="Elsewhere in Yorkshire &amp; Humber",PARTNERS!$E13="New partner")</f>
        <v>0</v>
      </c>
      <c r="AD9" s="2" t="b">
        <f>AND(PARTNERS!$C13="Elsewhere in the UK",PARTNERS!$E13="New partner")</f>
        <v>0</v>
      </c>
      <c r="AE9" s="2" t="b">
        <f>AND(PARTNERS!$C13="Outside UK",PARTNERS!$E13="New partner")</f>
        <v>0</v>
      </c>
      <c r="AF9" s="2" t="b">
        <f>AND(PARTNERS!$C13="Hull",PARTNERS!$E13="Existing partner")</f>
        <v>0</v>
      </c>
      <c r="AG9" s="2" t="b">
        <f>AND(PARTNERS!$C13="East Riding of Yorkshire",PARTNERS!$E13="Existing partner")</f>
        <v>0</v>
      </c>
      <c r="AH9" s="2" t="b">
        <f>AND(PARTNERS!$C13="Elsewhere in Yorkshire &amp; Humber",PARTNERS!$E13="Existing partner")</f>
        <v>0</v>
      </c>
      <c r="AI9" s="2" t="b">
        <f>AND(PARTNERS!$C13="Elsewhere in the UK",PARTNERS!$E13="Existing partner")</f>
        <v>0</v>
      </c>
      <c r="AJ9" s="2" t="b">
        <f>AND(PARTNERS!$C13="Outside UK",PARTNERS!$E13="Existing partner")</f>
        <v>0</v>
      </c>
      <c r="AK9" s="2" t="b">
        <f>AND(PARTNERS!$D13="Artistic partner",PARTNERS!$E13="New partner")</f>
        <v>0</v>
      </c>
      <c r="AL9" s="2" t="b">
        <f>AND(PARTNERS!$D13="Heritage partner",PARTNERS!$E13="New partner")</f>
        <v>0</v>
      </c>
      <c r="AM9" s="2" t="b">
        <f>AND(PARTNERS!$D13="Funder",PARTNERS!$E13="New partner")</f>
        <v>0</v>
      </c>
      <c r="AN9" s="2" t="b">
        <f>AND(PARTNERS!$D13="Public Service partner",PARTNERS!$E13="New partner")</f>
        <v>0</v>
      </c>
      <c r="AO9" s="2" t="b">
        <f>AND(PARTNERS!$D13="Voluntary Sector / Charity partner",PARTNERS!$E13="New partner")</f>
        <v>0</v>
      </c>
      <c r="AP9" s="2" t="b">
        <f>AND(PARTNERS!$D13="Education partner",PARTNERS!$E13="New partner")</f>
        <v>0</v>
      </c>
      <c r="AQ9" s="2" t="b">
        <f>AND(PARTNERS!$D13="Other",PARTNERS!$E13="New partner")</f>
        <v>0</v>
      </c>
      <c r="AR9" s="2" t="b">
        <f>AND(PARTNERS!$D13="Artistic partner",PARTNERS!$E13="Existing partner")</f>
        <v>0</v>
      </c>
      <c r="AS9" s="2" t="b">
        <f>AND(PARTNERS!$D13="Heritage partner",PARTNERS!$E13="Existing partner")</f>
        <v>0</v>
      </c>
      <c r="AT9" s="2" t="b">
        <f>AND(PARTNERS!$D13="Funder",PARTNERS!$E13="Existing partner")</f>
        <v>0</v>
      </c>
      <c r="AU9" s="2" t="b">
        <f>AND(PARTNERS!$D13="Public Service partner",PARTNERS!$E13="Existing partner")</f>
        <v>0</v>
      </c>
      <c r="AV9" s="2" t="b">
        <f>AND(PARTNERS!$D13="Voluntary Sector / Charity partner",PARTNERS!$E13="Existing partner")</f>
        <v>0</v>
      </c>
      <c r="AW9" s="2" t="b">
        <f>AND(PARTNERS!$D13="Education partner",PARTNERS!$E13="Existing partner")</f>
        <v>0</v>
      </c>
      <c r="AX9" s="2" t="b">
        <f>AND(PARTNERS!$D13="Other",PARTNERS!$E13="Existing partner")</f>
        <v>0</v>
      </c>
    </row>
    <row r="10" spans="1:50" x14ac:dyDescent="0.3">
      <c r="A10" s="2" t="s">
        <v>119</v>
      </c>
      <c r="K10" s="16" t="s">
        <v>112</v>
      </c>
      <c r="T10" s="2" t="b">
        <f>AND(LEFT('EVENT DELIVERY'!B15,2)="HU",OR(LEN('EVENT DELIVERY'!B15)=6,AND(LEN('EVENT DELIVERY'!B15)=7,MID('EVENT DELIVERY'!B15,4,1)=" ")))</f>
        <v>0</v>
      </c>
      <c r="U10" s="2" t="b">
        <f>AND(LEFT('PROJECT DELIVERY TEAM'!B15,2)="HU",OR(LEN('PROJECT DELIVERY TEAM'!B15)=6,AND(LEN('PROJECT DELIVERY TEAM'!B15)=7,MID('PROJECT DELIVERY TEAM'!B15,4,1)=" ")))</f>
        <v>0</v>
      </c>
      <c r="V10" s="2" t="b">
        <f>AND(LEFT('AUDIENCES &amp; PART... - BY TYPE'!B15,2)="HU",OR(LEN('AUDIENCES &amp; PART... - BY TYPE'!B15)=6,AND(LEN('AUDIENCES &amp; PART... - BY TYPE'!B15)=7,MID('AUDIENCES &amp; PART... - BY TYPE'!B15,4,1)=" ")))</f>
        <v>0</v>
      </c>
      <c r="W10" s="2" t="b">
        <f>AND(LEFT(PARTNERS!B14,2)="HU",OR(LEN(PARTNERS!B14)=6,AND(LEN(PARTNERS!B14)=7,MID(PARTNERS!B14,4,1)=" ")),PARTNERS!E14="New partner")</f>
        <v>0</v>
      </c>
      <c r="X10" s="2" t="b">
        <f>AND(LEFT(PARTNERS!B14,2)="HU",OR(LEN(PARTNERS!B14)=6,AND(LEN(PARTNERS!B14)=7,MID(PARTNERS!B14,4,1)=" ")),PARTNERS!E14="Existing partner")</f>
        <v>0</v>
      </c>
      <c r="Y10" s="2" t="b">
        <f>AND(NOT(AND(LEFT(PARTNERS!B14,2)="HU",OR(LEN(PARTNERS!B14)=6,AND(LEN(PARTNERS!B14)=7,MID(PARTNERS!B14,4,1)=" ")))),PARTNERS!E14="New partner")</f>
        <v>0</v>
      </c>
      <c r="Z10" s="2" t="b">
        <f>AND(NOT(AND(LEFT(PARTNERS!B14,2)="HU",OR(LEN(PARTNERS!B14)=6,AND(LEN(PARTNERS!B14)=7,MID(PARTNERS!B14,4,1)=" ")))),PARTNERS!E14="Existing partner")</f>
        <v>0</v>
      </c>
      <c r="AA10" s="2" t="b">
        <f>AND(PARTNERS!$C14="Hull",PARTNERS!$E14="New partner")</f>
        <v>0</v>
      </c>
      <c r="AB10" s="2" t="b">
        <f>AND(PARTNERS!$C14="East Riding of Yorkshire",PARTNERS!$E14="New partner")</f>
        <v>0</v>
      </c>
      <c r="AC10" s="2" t="b">
        <f>AND(PARTNERS!$C14="Elsewhere in Yorkshire &amp; Humber",PARTNERS!$E14="New partner")</f>
        <v>0</v>
      </c>
      <c r="AD10" s="2" t="b">
        <f>AND(PARTNERS!$C14="Elsewhere in the UK",PARTNERS!$E14="New partner")</f>
        <v>0</v>
      </c>
      <c r="AE10" s="2" t="b">
        <f>AND(PARTNERS!$C14="Outside UK",PARTNERS!$E14="New partner")</f>
        <v>0</v>
      </c>
      <c r="AF10" s="2" t="b">
        <f>AND(PARTNERS!$C14="Hull",PARTNERS!$E14="Existing partner")</f>
        <v>0</v>
      </c>
      <c r="AG10" s="2" t="b">
        <f>AND(PARTNERS!$C14="East Riding of Yorkshire",PARTNERS!$E14="Existing partner")</f>
        <v>0</v>
      </c>
      <c r="AH10" s="2" t="b">
        <f>AND(PARTNERS!$C14="Elsewhere in Yorkshire &amp; Humber",PARTNERS!$E14="Existing partner")</f>
        <v>0</v>
      </c>
      <c r="AI10" s="2" t="b">
        <f>AND(PARTNERS!$C14="Elsewhere in the UK",PARTNERS!$E14="Existing partner")</f>
        <v>0</v>
      </c>
      <c r="AJ10" s="2" t="b">
        <f>AND(PARTNERS!$C14="Outside UK",PARTNERS!$E14="Existing partner")</f>
        <v>0</v>
      </c>
      <c r="AK10" s="2" t="b">
        <f>AND(PARTNERS!$D14="Artistic partner",PARTNERS!$E14="New partner")</f>
        <v>0</v>
      </c>
      <c r="AL10" s="2" t="b">
        <f>AND(PARTNERS!$D14="Heritage partner",PARTNERS!$E14="New partner")</f>
        <v>0</v>
      </c>
      <c r="AM10" s="2" t="b">
        <f>AND(PARTNERS!$D14="Funder",PARTNERS!$E14="New partner")</f>
        <v>0</v>
      </c>
      <c r="AN10" s="2" t="b">
        <f>AND(PARTNERS!$D14="Public Service partner",PARTNERS!$E14="New partner")</f>
        <v>0</v>
      </c>
      <c r="AO10" s="2" t="b">
        <f>AND(PARTNERS!$D14="Voluntary Sector / Charity partner",PARTNERS!$E14="New partner")</f>
        <v>0</v>
      </c>
      <c r="AP10" s="2" t="b">
        <f>AND(PARTNERS!$D14="Education partner",PARTNERS!$E14="New partner")</f>
        <v>0</v>
      </c>
      <c r="AQ10" s="2" t="b">
        <f>AND(PARTNERS!$D14="Other",PARTNERS!$E14="New partner")</f>
        <v>0</v>
      </c>
      <c r="AR10" s="2" t="b">
        <f>AND(PARTNERS!$D14="Artistic partner",PARTNERS!$E14="Existing partner")</f>
        <v>0</v>
      </c>
      <c r="AS10" s="2" t="b">
        <f>AND(PARTNERS!$D14="Heritage partner",PARTNERS!$E14="Existing partner")</f>
        <v>0</v>
      </c>
      <c r="AT10" s="2" t="b">
        <f>AND(PARTNERS!$D14="Funder",PARTNERS!$E14="Existing partner")</f>
        <v>0</v>
      </c>
      <c r="AU10" s="2" t="b">
        <f>AND(PARTNERS!$D14="Public Service partner",PARTNERS!$E14="Existing partner")</f>
        <v>0</v>
      </c>
      <c r="AV10" s="2" t="b">
        <f>AND(PARTNERS!$D14="Voluntary Sector / Charity partner",PARTNERS!$E14="Existing partner")</f>
        <v>0</v>
      </c>
      <c r="AW10" s="2" t="b">
        <f>AND(PARTNERS!$D14="Education partner",PARTNERS!$E14="Existing partner")</f>
        <v>0</v>
      </c>
      <c r="AX10" s="2" t="b">
        <f>AND(PARTNERS!$D14="Other",PARTNERS!$E14="Existing partner")</f>
        <v>0</v>
      </c>
    </row>
    <row r="11" spans="1:50" x14ac:dyDescent="0.3">
      <c r="A11" s="2" t="s">
        <v>121</v>
      </c>
      <c r="K11" s="16" t="s">
        <v>114</v>
      </c>
      <c r="T11" s="2" t="b">
        <f>AND(LEFT('EVENT DELIVERY'!B16,2)="HU",OR(LEN('EVENT DELIVERY'!B16)=6,AND(LEN('EVENT DELIVERY'!B16)=7,MID('EVENT DELIVERY'!B16,4,1)=" ")))</f>
        <v>0</v>
      </c>
      <c r="U11" s="2" t="b">
        <f>AND(LEFT('PROJECT DELIVERY TEAM'!B18,2)="HU",OR(LEN('PROJECT DELIVERY TEAM'!B18)=6,AND(LEN('PROJECT DELIVERY TEAM'!B18)=7,MID('PROJECT DELIVERY TEAM'!B18,4,1)=" ")))</f>
        <v>0</v>
      </c>
      <c r="V11" s="2" t="b">
        <f>AND(LEFT('AUDIENCES &amp; PART... - BY TYPE'!B37,2)="HU",OR(LEN('AUDIENCES &amp; PART... - BY TYPE'!B37)=6,AND(LEN('AUDIENCES &amp; PART... - BY TYPE'!B37)=7,MID('AUDIENCES &amp; PART... - BY TYPE'!B37,4,1)=" ")))</f>
        <v>0</v>
      </c>
      <c r="W11" s="2" t="b">
        <f>AND(LEFT(PARTNERS!B15,2)="HU",OR(LEN(PARTNERS!B15)=6,AND(LEN(PARTNERS!B15)=7,MID(PARTNERS!B15,4,1)=" ")),PARTNERS!E15="New partner")</f>
        <v>0</v>
      </c>
      <c r="X11" s="2" t="b">
        <f>AND(LEFT(PARTNERS!B15,2)="HU",OR(LEN(PARTNERS!B15)=6,AND(LEN(PARTNERS!B15)=7,MID(PARTNERS!B15,4,1)=" ")),PARTNERS!E15="Existing partner")</f>
        <v>0</v>
      </c>
      <c r="Y11" s="2" t="b">
        <f>AND(NOT(AND(LEFT(PARTNERS!B15,2)="HU",OR(LEN(PARTNERS!B15)=6,AND(LEN(PARTNERS!B15)=7,MID(PARTNERS!B15,4,1)=" ")))),PARTNERS!E15="New partner")</f>
        <v>0</v>
      </c>
      <c r="Z11" s="2" t="b">
        <f>AND(NOT(AND(LEFT(PARTNERS!B15,2)="HU",OR(LEN(PARTNERS!B15)=6,AND(LEN(PARTNERS!B15)=7,MID(PARTNERS!B15,4,1)=" ")))),PARTNERS!E15="Existing partner")</f>
        <v>0</v>
      </c>
      <c r="AA11" s="2" t="b">
        <f>AND(PARTNERS!$C15="Hull",PARTNERS!$E15="New partner")</f>
        <v>0</v>
      </c>
      <c r="AB11" s="2" t="b">
        <f>AND(PARTNERS!$C15="East Riding of Yorkshire",PARTNERS!$E15="New partner")</f>
        <v>0</v>
      </c>
      <c r="AC11" s="2" t="b">
        <f>AND(PARTNERS!$C15="Elsewhere in Yorkshire &amp; Humber",PARTNERS!$E15="New partner")</f>
        <v>0</v>
      </c>
      <c r="AD11" s="2" t="b">
        <f>AND(PARTNERS!$C15="Elsewhere in the UK",PARTNERS!$E15="New partner")</f>
        <v>0</v>
      </c>
      <c r="AE11" s="2" t="b">
        <f>AND(PARTNERS!$C15="Outside UK",PARTNERS!$E15="New partner")</f>
        <v>0</v>
      </c>
      <c r="AF11" s="2" t="b">
        <f>AND(PARTNERS!$C15="Hull",PARTNERS!$E15="Existing partner")</f>
        <v>0</v>
      </c>
      <c r="AG11" s="2" t="b">
        <f>AND(PARTNERS!$C15="East Riding of Yorkshire",PARTNERS!$E15="Existing partner")</f>
        <v>0</v>
      </c>
      <c r="AH11" s="2" t="b">
        <f>AND(PARTNERS!$C15="Elsewhere in Yorkshire &amp; Humber",PARTNERS!$E15="Existing partner")</f>
        <v>0</v>
      </c>
      <c r="AI11" s="2" t="b">
        <f>AND(PARTNERS!$C15="Elsewhere in the UK",PARTNERS!$E15="Existing partner")</f>
        <v>0</v>
      </c>
      <c r="AJ11" s="2" t="b">
        <f>AND(PARTNERS!$C15="Outside UK",PARTNERS!$E15="Existing partner")</f>
        <v>0</v>
      </c>
      <c r="AK11" s="2" t="b">
        <f>AND(PARTNERS!$D15="Artistic partner",PARTNERS!$E15="New partner")</f>
        <v>0</v>
      </c>
      <c r="AL11" s="2" t="b">
        <f>AND(PARTNERS!$D15="Heritage partner",PARTNERS!$E15="New partner")</f>
        <v>0</v>
      </c>
      <c r="AM11" s="2" t="b">
        <f>AND(PARTNERS!$D15="Funder",PARTNERS!$E15="New partner")</f>
        <v>0</v>
      </c>
      <c r="AN11" s="2" t="b">
        <f>AND(PARTNERS!$D15="Public Service partner",PARTNERS!$E15="New partner")</f>
        <v>0</v>
      </c>
      <c r="AO11" s="2" t="b">
        <f>AND(PARTNERS!$D15="Voluntary Sector / Charity partner",PARTNERS!$E15="New partner")</f>
        <v>0</v>
      </c>
      <c r="AP11" s="2" t="b">
        <f>AND(PARTNERS!$D15="Education partner",PARTNERS!$E15="New partner")</f>
        <v>0</v>
      </c>
      <c r="AQ11" s="2" t="b">
        <f>AND(PARTNERS!$D15="Other",PARTNERS!$E15="New partner")</f>
        <v>0</v>
      </c>
      <c r="AR11" s="2" t="b">
        <f>AND(PARTNERS!$D15="Artistic partner",PARTNERS!$E15="Existing partner")</f>
        <v>0</v>
      </c>
      <c r="AS11" s="2" t="b">
        <f>AND(PARTNERS!$D15="Heritage partner",PARTNERS!$E15="Existing partner")</f>
        <v>0</v>
      </c>
      <c r="AT11" s="2" t="b">
        <f>AND(PARTNERS!$D15="Funder",PARTNERS!$E15="Existing partner")</f>
        <v>0</v>
      </c>
      <c r="AU11" s="2" t="b">
        <f>AND(PARTNERS!$D15="Public Service partner",PARTNERS!$E15="Existing partner")</f>
        <v>0</v>
      </c>
      <c r="AV11" s="2" t="b">
        <f>AND(PARTNERS!$D15="Voluntary Sector / Charity partner",PARTNERS!$E15="Existing partner")</f>
        <v>0</v>
      </c>
      <c r="AW11" s="2" t="b">
        <f>AND(PARTNERS!$D15="Education partner",PARTNERS!$E15="Existing partner")</f>
        <v>0</v>
      </c>
      <c r="AX11" s="2" t="b">
        <f>AND(PARTNERS!$D15="Other",PARTNERS!$E15="Existing partner")</f>
        <v>0</v>
      </c>
    </row>
    <row r="12" spans="1:50" x14ac:dyDescent="0.3">
      <c r="A12" s="2" t="s">
        <v>123</v>
      </c>
      <c r="K12" s="16" t="s">
        <v>116</v>
      </c>
      <c r="T12" s="2" t="b">
        <f>AND(LEFT('EVENT DELIVERY'!B17,2)="HU",OR(LEN('EVENT DELIVERY'!B17)=6,AND(LEN('EVENT DELIVERY'!B17)=7,MID('EVENT DELIVERY'!B17,4,1)=" ")))</f>
        <v>0</v>
      </c>
      <c r="U12" s="2" t="b">
        <f>AND(LEFT('PROJECT DELIVERY TEAM'!B19,2)="HU",OR(LEN('PROJECT DELIVERY TEAM'!B19)=6,AND(LEN('PROJECT DELIVERY TEAM'!B19)=7,MID('PROJECT DELIVERY TEAM'!B19,4,1)=" ")))</f>
        <v>0</v>
      </c>
      <c r="V12" s="2" t="b">
        <f>AND(LEFT('AUDIENCES &amp; PART... - BY TYPE'!B42,2)="HU",OR(LEN('AUDIENCES &amp; PART... - BY TYPE'!B42)=6,AND(LEN('AUDIENCES &amp; PART... - BY TYPE'!B42)=7,MID('AUDIENCES &amp; PART... - BY TYPE'!B42,4,1)=" ")))</f>
        <v>0</v>
      </c>
      <c r="W12" s="2" t="b">
        <f>AND(LEFT(PARTNERS!B16,2)="HU",OR(LEN(PARTNERS!B16)=6,AND(LEN(PARTNERS!B16)=7,MID(PARTNERS!B16,4,1)=" ")),PARTNERS!E16="New partner")</f>
        <v>0</v>
      </c>
      <c r="X12" s="2" t="b">
        <f>AND(LEFT(PARTNERS!B16,2)="HU",OR(LEN(PARTNERS!B16)=6,AND(LEN(PARTNERS!B16)=7,MID(PARTNERS!B16,4,1)=" ")),PARTNERS!E16="Existing partner")</f>
        <v>0</v>
      </c>
      <c r="Y12" s="2" t="b">
        <f>AND(NOT(AND(LEFT(PARTNERS!B16,2)="HU",OR(LEN(PARTNERS!B16)=6,AND(LEN(PARTNERS!B16)=7,MID(PARTNERS!B16,4,1)=" ")))),PARTNERS!E16="New partner")</f>
        <v>0</v>
      </c>
      <c r="Z12" s="2" t="b">
        <f>AND(NOT(AND(LEFT(PARTNERS!B16,2)="HU",OR(LEN(PARTNERS!B16)=6,AND(LEN(PARTNERS!B16)=7,MID(PARTNERS!B16,4,1)=" ")))),PARTNERS!E16="Existing partner")</f>
        <v>0</v>
      </c>
      <c r="AA12" s="2" t="b">
        <f>AND(PARTNERS!$C16="Hull",PARTNERS!$E16="New partner")</f>
        <v>0</v>
      </c>
      <c r="AB12" s="2" t="b">
        <f>AND(PARTNERS!$C16="East Riding of Yorkshire",PARTNERS!$E16="New partner")</f>
        <v>0</v>
      </c>
      <c r="AC12" s="2" t="b">
        <f>AND(PARTNERS!$C16="Elsewhere in Yorkshire &amp; Humber",PARTNERS!$E16="New partner")</f>
        <v>0</v>
      </c>
      <c r="AD12" s="2" t="b">
        <f>AND(PARTNERS!$C16="Elsewhere in the UK",PARTNERS!$E16="New partner")</f>
        <v>0</v>
      </c>
      <c r="AE12" s="2" t="b">
        <f>AND(PARTNERS!$C16="Outside UK",PARTNERS!$E16="New partner")</f>
        <v>0</v>
      </c>
      <c r="AF12" s="2" t="b">
        <f>AND(PARTNERS!$C16="Hull",PARTNERS!$E16="Existing partner")</f>
        <v>0</v>
      </c>
      <c r="AG12" s="2" t="b">
        <f>AND(PARTNERS!$C16="East Riding of Yorkshire",PARTNERS!$E16="Existing partner")</f>
        <v>0</v>
      </c>
      <c r="AH12" s="2" t="b">
        <f>AND(PARTNERS!$C16="Elsewhere in Yorkshire &amp; Humber",PARTNERS!$E16="Existing partner")</f>
        <v>0</v>
      </c>
      <c r="AI12" s="2" t="b">
        <f>AND(PARTNERS!$C16="Elsewhere in the UK",PARTNERS!$E16="Existing partner")</f>
        <v>0</v>
      </c>
      <c r="AJ12" s="2" t="b">
        <f>AND(PARTNERS!$C16="Outside UK",PARTNERS!$E16="Existing partner")</f>
        <v>0</v>
      </c>
      <c r="AK12" s="2" t="b">
        <f>AND(PARTNERS!$D16="Artistic partner",PARTNERS!$E16="New partner")</f>
        <v>0</v>
      </c>
      <c r="AL12" s="2" t="b">
        <f>AND(PARTNERS!$D16="Heritage partner",PARTNERS!$E16="New partner")</f>
        <v>0</v>
      </c>
      <c r="AM12" s="2" t="b">
        <f>AND(PARTNERS!$D16="Funder",PARTNERS!$E16="New partner")</f>
        <v>0</v>
      </c>
      <c r="AN12" s="2" t="b">
        <f>AND(PARTNERS!$D16="Public Service partner",PARTNERS!$E16="New partner")</f>
        <v>0</v>
      </c>
      <c r="AO12" s="2" t="b">
        <f>AND(PARTNERS!$D16="Voluntary Sector / Charity partner",PARTNERS!$E16="New partner")</f>
        <v>0</v>
      </c>
      <c r="AP12" s="2" t="b">
        <f>AND(PARTNERS!$D16="Education partner",PARTNERS!$E16="New partner")</f>
        <v>0</v>
      </c>
      <c r="AQ12" s="2" t="b">
        <f>AND(PARTNERS!$D16="Other",PARTNERS!$E16="New partner")</f>
        <v>0</v>
      </c>
      <c r="AR12" s="2" t="b">
        <f>AND(PARTNERS!$D16="Artistic partner",PARTNERS!$E16="Existing partner")</f>
        <v>0</v>
      </c>
      <c r="AS12" s="2" t="b">
        <f>AND(PARTNERS!$D16="Heritage partner",PARTNERS!$E16="Existing partner")</f>
        <v>0</v>
      </c>
      <c r="AT12" s="2" t="b">
        <f>AND(PARTNERS!$D16="Funder",PARTNERS!$E16="Existing partner")</f>
        <v>0</v>
      </c>
      <c r="AU12" s="2" t="b">
        <f>AND(PARTNERS!$D16="Public Service partner",PARTNERS!$E16="Existing partner")</f>
        <v>0</v>
      </c>
      <c r="AV12" s="2" t="b">
        <f>AND(PARTNERS!$D16="Voluntary Sector / Charity partner",PARTNERS!$E16="Existing partner")</f>
        <v>0</v>
      </c>
      <c r="AW12" s="2" t="b">
        <f>AND(PARTNERS!$D16="Education partner",PARTNERS!$E16="Existing partner")</f>
        <v>0</v>
      </c>
      <c r="AX12" s="2" t="b">
        <f>AND(PARTNERS!$D16="Other",PARTNERS!$E16="Existing partner")</f>
        <v>0</v>
      </c>
    </row>
    <row r="13" spans="1:50" x14ac:dyDescent="0.3">
      <c r="A13" s="2" t="s">
        <v>125</v>
      </c>
      <c r="K13" s="16" t="s">
        <v>118</v>
      </c>
      <c r="T13" s="2" t="b">
        <f>AND(LEFT('EVENT DELIVERY'!B18,2)="HU",OR(LEN('EVENT DELIVERY'!B18)=6,AND(LEN('EVENT DELIVERY'!B18)=7,MID('EVENT DELIVERY'!B18,4,1)=" ")))</f>
        <v>0</v>
      </c>
      <c r="U13" s="2" t="b">
        <f>AND(LEFT('PROJECT DELIVERY TEAM'!B20,2)="HU",OR(LEN('PROJECT DELIVERY TEAM'!B20)=6,AND(LEN('PROJECT DELIVERY TEAM'!B20)=7,MID('PROJECT DELIVERY TEAM'!B20,4,1)=" ")))</f>
        <v>0</v>
      </c>
      <c r="V13" s="2" t="b">
        <f>AND(LEFT('AUDIENCES &amp; PART... - BY TYPE'!B43,2)="HU",OR(LEN('AUDIENCES &amp; PART... - BY TYPE'!B43)=6,AND(LEN('AUDIENCES &amp; PART... - BY TYPE'!B43)=7,MID('AUDIENCES &amp; PART... - BY TYPE'!B43,4,1)=" ")))</f>
        <v>0</v>
      </c>
      <c r="W13" s="2" t="b">
        <f>AND(LEFT(PARTNERS!B17,2)="HU",OR(LEN(PARTNERS!B17)=6,AND(LEN(PARTNERS!B17)=7,MID(PARTNERS!B17,4,1)=" ")),PARTNERS!E17="New partner")</f>
        <v>0</v>
      </c>
      <c r="X13" s="2" t="b">
        <f>AND(LEFT(PARTNERS!B17,2)="HU",OR(LEN(PARTNERS!B17)=6,AND(LEN(PARTNERS!B17)=7,MID(PARTNERS!B17,4,1)=" ")),PARTNERS!E17="Existing partner")</f>
        <v>0</v>
      </c>
      <c r="Y13" s="2" t="b">
        <f>AND(NOT(AND(LEFT(PARTNERS!B17,2)="HU",OR(LEN(PARTNERS!B17)=6,AND(LEN(PARTNERS!B17)=7,MID(PARTNERS!B17,4,1)=" ")))),PARTNERS!E17="New partner")</f>
        <v>0</v>
      </c>
      <c r="Z13" s="2" t="b">
        <f>AND(NOT(AND(LEFT(PARTNERS!B17,2)="HU",OR(LEN(PARTNERS!B17)=6,AND(LEN(PARTNERS!B17)=7,MID(PARTNERS!B17,4,1)=" ")))),PARTNERS!E17="Existing partner")</f>
        <v>0</v>
      </c>
      <c r="AA13" s="2" t="b">
        <f>AND(PARTNERS!$C17="Hull",PARTNERS!$E17="New partner")</f>
        <v>0</v>
      </c>
      <c r="AB13" s="2" t="b">
        <f>AND(PARTNERS!$C17="East Riding of Yorkshire",PARTNERS!$E17="New partner")</f>
        <v>0</v>
      </c>
      <c r="AC13" s="2" t="b">
        <f>AND(PARTNERS!$C17="Elsewhere in Yorkshire &amp; Humber",PARTNERS!$E17="New partner")</f>
        <v>0</v>
      </c>
      <c r="AD13" s="2" t="b">
        <f>AND(PARTNERS!$C17="Elsewhere in the UK",PARTNERS!$E17="New partner")</f>
        <v>0</v>
      </c>
      <c r="AE13" s="2" t="b">
        <f>AND(PARTNERS!$C17="Outside UK",PARTNERS!$E17="New partner")</f>
        <v>0</v>
      </c>
      <c r="AF13" s="2" t="b">
        <f>AND(PARTNERS!$C17="Hull",PARTNERS!$E17="Existing partner")</f>
        <v>0</v>
      </c>
      <c r="AG13" s="2" t="b">
        <f>AND(PARTNERS!$C17="East Riding of Yorkshire",PARTNERS!$E17="Existing partner")</f>
        <v>0</v>
      </c>
      <c r="AH13" s="2" t="b">
        <f>AND(PARTNERS!$C17="Elsewhere in Yorkshire &amp; Humber",PARTNERS!$E17="Existing partner")</f>
        <v>0</v>
      </c>
      <c r="AI13" s="2" t="b">
        <f>AND(PARTNERS!$C17="Elsewhere in the UK",PARTNERS!$E17="Existing partner")</f>
        <v>0</v>
      </c>
      <c r="AJ13" s="2" t="b">
        <f>AND(PARTNERS!$C17="Outside UK",PARTNERS!$E17="Existing partner")</f>
        <v>0</v>
      </c>
      <c r="AK13" s="2" t="b">
        <f>AND(PARTNERS!$D17="Artistic partner",PARTNERS!$E17="New partner")</f>
        <v>0</v>
      </c>
      <c r="AL13" s="2" t="b">
        <f>AND(PARTNERS!$D17="Heritage partner",PARTNERS!$E17="New partner")</f>
        <v>0</v>
      </c>
      <c r="AM13" s="2" t="b">
        <f>AND(PARTNERS!$D17="Funder",PARTNERS!$E17="New partner")</f>
        <v>0</v>
      </c>
      <c r="AN13" s="2" t="b">
        <f>AND(PARTNERS!$D17="Public Service partner",PARTNERS!$E17="New partner")</f>
        <v>0</v>
      </c>
      <c r="AO13" s="2" t="b">
        <f>AND(PARTNERS!$D17="Voluntary Sector / Charity partner",PARTNERS!$E17="New partner")</f>
        <v>0</v>
      </c>
      <c r="AP13" s="2" t="b">
        <f>AND(PARTNERS!$D17="Education partner",PARTNERS!$E17="New partner")</f>
        <v>0</v>
      </c>
      <c r="AQ13" s="2" t="b">
        <f>AND(PARTNERS!$D17="Other",PARTNERS!$E17="New partner")</f>
        <v>0</v>
      </c>
      <c r="AR13" s="2" t="b">
        <f>AND(PARTNERS!$D17="Artistic partner",PARTNERS!$E17="Existing partner")</f>
        <v>0</v>
      </c>
      <c r="AS13" s="2" t="b">
        <f>AND(PARTNERS!$D17="Heritage partner",PARTNERS!$E17="Existing partner")</f>
        <v>0</v>
      </c>
      <c r="AT13" s="2" t="b">
        <f>AND(PARTNERS!$D17="Funder",PARTNERS!$E17="Existing partner")</f>
        <v>0</v>
      </c>
      <c r="AU13" s="2" t="b">
        <f>AND(PARTNERS!$D17="Public Service partner",PARTNERS!$E17="Existing partner")</f>
        <v>0</v>
      </c>
      <c r="AV13" s="2" t="b">
        <f>AND(PARTNERS!$D17="Voluntary Sector / Charity partner",PARTNERS!$E17="Existing partner")</f>
        <v>0</v>
      </c>
      <c r="AW13" s="2" t="b">
        <f>AND(PARTNERS!$D17="Education partner",PARTNERS!$E17="Existing partner")</f>
        <v>0</v>
      </c>
      <c r="AX13" s="2" t="b">
        <f>AND(PARTNERS!$D17="Other",PARTNERS!$E17="Existing partner")</f>
        <v>0</v>
      </c>
    </row>
    <row r="14" spans="1:50" x14ac:dyDescent="0.3">
      <c r="A14" s="2" t="s">
        <v>127</v>
      </c>
      <c r="K14" s="16" t="s">
        <v>120</v>
      </c>
      <c r="T14" s="2" t="b">
        <f>AND(LEFT('EVENT DELIVERY'!B19,2)="HU",OR(LEN('EVENT DELIVERY'!B19)=6,AND(LEN('EVENT DELIVERY'!B19)=7,MID('EVENT DELIVERY'!B19,4,1)=" ")))</f>
        <v>0</v>
      </c>
      <c r="U14" s="2" t="b">
        <f>AND(LEFT('PROJECT DELIVERY TEAM'!B21,2)="HU",OR(LEN('PROJECT DELIVERY TEAM'!B21)=6,AND(LEN('PROJECT DELIVERY TEAM'!B21)=7,MID('PROJECT DELIVERY TEAM'!B21,4,1)=" ")))</f>
        <v>0</v>
      </c>
      <c r="V14" s="2" t="b">
        <f>AND(LEFT('AUDIENCES &amp; PART... - BY TYPE'!B44,2)="HU",OR(LEN('AUDIENCES &amp; PART... - BY TYPE'!B44)=6,AND(LEN('AUDIENCES &amp; PART... - BY TYPE'!B44)=7,MID('AUDIENCES &amp; PART... - BY TYPE'!B44,4,1)=" ")))</f>
        <v>0</v>
      </c>
      <c r="W14" s="2" t="b">
        <f>AND(LEFT(PARTNERS!B18,2)="HU",OR(LEN(PARTNERS!B18)=6,AND(LEN(PARTNERS!B18)=7,MID(PARTNERS!B18,4,1)=" ")),PARTNERS!E18="New partner")</f>
        <v>0</v>
      </c>
      <c r="X14" s="2" t="b">
        <f>AND(LEFT(PARTNERS!B18,2)="HU",OR(LEN(PARTNERS!B18)=6,AND(LEN(PARTNERS!B18)=7,MID(PARTNERS!B18,4,1)=" ")),PARTNERS!E18="Existing partner")</f>
        <v>0</v>
      </c>
      <c r="Y14" s="2" t="b">
        <f>AND(NOT(AND(LEFT(PARTNERS!B18,2)="HU",OR(LEN(PARTNERS!B18)=6,AND(LEN(PARTNERS!B18)=7,MID(PARTNERS!B18,4,1)=" ")))),PARTNERS!E18="New partner")</f>
        <v>0</v>
      </c>
      <c r="Z14" s="2" t="b">
        <f>AND(NOT(AND(LEFT(PARTNERS!B18,2)="HU",OR(LEN(PARTNERS!B18)=6,AND(LEN(PARTNERS!B18)=7,MID(PARTNERS!B18,4,1)=" ")))),PARTNERS!E18="Existing partner")</f>
        <v>0</v>
      </c>
      <c r="AA14" s="2" t="b">
        <f>AND(PARTNERS!$C18="Hull",PARTNERS!$E18="New partner")</f>
        <v>0</v>
      </c>
      <c r="AB14" s="2" t="b">
        <f>AND(PARTNERS!$C18="East Riding of Yorkshire",PARTNERS!$E18="New partner")</f>
        <v>0</v>
      </c>
      <c r="AC14" s="2" t="b">
        <f>AND(PARTNERS!$C18="Elsewhere in Yorkshire &amp; Humber",PARTNERS!$E18="New partner")</f>
        <v>0</v>
      </c>
      <c r="AD14" s="2" t="b">
        <f>AND(PARTNERS!$C18="Elsewhere in the UK",PARTNERS!$E18="New partner")</f>
        <v>0</v>
      </c>
      <c r="AE14" s="2" t="b">
        <f>AND(PARTNERS!$C18="Outside UK",PARTNERS!$E18="New partner")</f>
        <v>0</v>
      </c>
      <c r="AF14" s="2" t="b">
        <f>AND(PARTNERS!$C18="Hull",PARTNERS!$E18="Existing partner")</f>
        <v>0</v>
      </c>
      <c r="AG14" s="2" t="b">
        <f>AND(PARTNERS!$C18="East Riding of Yorkshire",PARTNERS!$E18="Existing partner")</f>
        <v>0</v>
      </c>
      <c r="AH14" s="2" t="b">
        <f>AND(PARTNERS!$C18="Elsewhere in Yorkshire &amp; Humber",PARTNERS!$E18="Existing partner")</f>
        <v>0</v>
      </c>
      <c r="AI14" s="2" t="b">
        <f>AND(PARTNERS!$C18="Elsewhere in the UK",PARTNERS!$E18="Existing partner")</f>
        <v>0</v>
      </c>
      <c r="AJ14" s="2" t="b">
        <f>AND(PARTNERS!$C18="Outside UK",PARTNERS!$E18="Existing partner")</f>
        <v>0</v>
      </c>
      <c r="AK14" s="2" t="b">
        <f>AND(PARTNERS!$D18="Artistic partner",PARTNERS!$E18="New partner")</f>
        <v>0</v>
      </c>
      <c r="AL14" s="2" t="b">
        <f>AND(PARTNERS!$D18="Heritage partner",PARTNERS!$E18="New partner")</f>
        <v>0</v>
      </c>
      <c r="AM14" s="2" t="b">
        <f>AND(PARTNERS!$D18="Funder",PARTNERS!$E18="New partner")</f>
        <v>0</v>
      </c>
      <c r="AN14" s="2" t="b">
        <f>AND(PARTNERS!$D18="Public Service partner",PARTNERS!$E18="New partner")</f>
        <v>0</v>
      </c>
      <c r="AO14" s="2" t="b">
        <f>AND(PARTNERS!$D18="Voluntary Sector / Charity partner",PARTNERS!$E18="New partner")</f>
        <v>0</v>
      </c>
      <c r="AP14" s="2" t="b">
        <f>AND(PARTNERS!$D18="Education partner",PARTNERS!$E18="New partner")</f>
        <v>0</v>
      </c>
      <c r="AQ14" s="2" t="b">
        <f>AND(PARTNERS!$D18="Other",PARTNERS!$E18="New partner")</f>
        <v>0</v>
      </c>
      <c r="AR14" s="2" t="b">
        <f>AND(PARTNERS!$D18="Artistic partner",PARTNERS!$E18="Existing partner")</f>
        <v>0</v>
      </c>
      <c r="AS14" s="2" t="b">
        <f>AND(PARTNERS!$D18="Heritage partner",PARTNERS!$E18="Existing partner")</f>
        <v>0</v>
      </c>
      <c r="AT14" s="2" t="b">
        <f>AND(PARTNERS!$D18="Funder",PARTNERS!$E18="Existing partner")</f>
        <v>0</v>
      </c>
      <c r="AU14" s="2" t="b">
        <f>AND(PARTNERS!$D18="Public Service partner",PARTNERS!$E18="Existing partner")</f>
        <v>0</v>
      </c>
      <c r="AV14" s="2" t="b">
        <f>AND(PARTNERS!$D18="Voluntary Sector / Charity partner",PARTNERS!$E18="Existing partner")</f>
        <v>0</v>
      </c>
      <c r="AW14" s="2" t="b">
        <f>AND(PARTNERS!$D18="Education partner",PARTNERS!$E18="Existing partner")</f>
        <v>0</v>
      </c>
      <c r="AX14" s="2" t="b">
        <f>AND(PARTNERS!$D18="Other",PARTNERS!$E18="Existing partner")</f>
        <v>0</v>
      </c>
    </row>
    <row r="15" spans="1:50" x14ac:dyDescent="0.3">
      <c r="A15" s="2" t="s">
        <v>129</v>
      </c>
      <c r="K15" s="16" t="s">
        <v>122</v>
      </c>
      <c r="T15" s="2" t="b">
        <f>AND(LEFT('EVENT DELIVERY'!B20,2)="HU",OR(LEN('EVENT DELIVERY'!B20)=6,AND(LEN('EVENT DELIVERY'!B20)=7,MID('EVENT DELIVERY'!B20,4,1)=" ")))</f>
        <v>0</v>
      </c>
      <c r="U15" s="2" t="b">
        <f>AND(LEFT('PROJECT DELIVERY TEAM'!B22,2)="HU",OR(LEN('PROJECT DELIVERY TEAM'!B22)=6,AND(LEN('PROJECT DELIVERY TEAM'!B22)=7,MID('PROJECT DELIVERY TEAM'!B22,4,1)=" ")))</f>
        <v>0</v>
      </c>
      <c r="V15" s="2" t="b">
        <f>AND(LEFT('AUDIENCES &amp; PART... - BY TYPE'!B45,2)="HU",OR(LEN('AUDIENCES &amp; PART... - BY TYPE'!B45)=6,AND(LEN('AUDIENCES &amp; PART... - BY TYPE'!B45)=7,MID('AUDIENCES &amp; PART... - BY TYPE'!B45,4,1)=" ")))</f>
        <v>0</v>
      </c>
      <c r="W15" s="2" t="b">
        <f>AND(LEFT(PARTNERS!B19,2)="HU",OR(LEN(PARTNERS!B19)=6,AND(LEN(PARTNERS!B19)=7,MID(PARTNERS!B19,4,1)=" ")),PARTNERS!E19="New partner")</f>
        <v>0</v>
      </c>
      <c r="X15" s="2" t="b">
        <f>AND(LEFT(PARTNERS!B19,2)="HU",OR(LEN(PARTNERS!B19)=6,AND(LEN(PARTNERS!B19)=7,MID(PARTNERS!B19,4,1)=" ")),PARTNERS!E19="Existing partner")</f>
        <v>0</v>
      </c>
      <c r="Y15" s="2" t="b">
        <f>AND(NOT(AND(LEFT(PARTNERS!B19,2)="HU",OR(LEN(PARTNERS!B19)=6,AND(LEN(PARTNERS!B19)=7,MID(PARTNERS!B19,4,1)=" ")))),PARTNERS!E19="New partner")</f>
        <v>0</v>
      </c>
      <c r="Z15" s="2" t="b">
        <f>AND(NOT(AND(LEFT(PARTNERS!B19,2)="HU",OR(LEN(PARTNERS!B19)=6,AND(LEN(PARTNERS!B19)=7,MID(PARTNERS!B19,4,1)=" ")))),PARTNERS!E19="Existing partner")</f>
        <v>0</v>
      </c>
      <c r="AA15" s="2" t="b">
        <f>AND(PARTNERS!$C19="Hull",PARTNERS!$E19="New partner")</f>
        <v>0</v>
      </c>
      <c r="AB15" s="2" t="b">
        <f>AND(PARTNERS!$C19="East Riding of Yorkshire",PARTNERS!$E19="New partner")</f>
        <v>0</v>
      </c>
      <c r="AC15" s="2" t="b">
        <f>AND(PARTNERS!$C19="Elsewhere in Yorkshire &amp; Humber",PARTNERS!$E19="New partner")</f>
        <v>0</v>
      </c>
      <c r="AD15" s="2" t="b">
        <f>AND(PARTNERS!$C19="Elsewhere in the UK",PARTNERS!$E19="New partner")</f>
        <v>0</v>
      </c>
      <c r="AE15" s="2" t="b">
        <f>AND(PARTNERS!$C19="Outside UK",PARTNERS!$E19="New partner")</f>
        <v>0</v>
      </c>
      <c r="AF15" s="2" t="b">
        <f>AND(PARTNERS!$C19="Hull",PARTNERS!$E19="Existing partner")</f>
        <v>0</v>
      </c>
      <c r="AG15" s="2" t="b">
        <f>AND(PARTNERS!$C19="East Riding of Yorkshire",PARTNERS!$E19="Existing partner")</f>
        <v>0</v>
      </c>
      <c r="AH15" s="2" t="b">
        <f>AND(PARTNERS!$C19="Elsewhere in Yorkshire &amp; Humber",PARTNERS!$E19="Existing partner")</f>
        <v>0</v>
      </c>
      <c r="AI15" s="2" t="b">
        <f>AND(PARTNERS!$C19="Elsewhere in the UK",PARTNERS!$E19="Existing partner")</f>
        <v>0</v>
      </c>
      <c r="AJ15" s="2" t="b">
        <f>AND(PARTNERS!$C19="Outside UK",PARTNERS!$E19="Existing partner")</f>
        <v>0</v>
      </c>
      <c r="AK15" s="2" t="b">
        <f>AND(PARTNERS!$D19="Artistic partner",PARTNERS!$E19="New partner")</f>
        <v>0</v>
      </c>
      <c r="AL15" s="2" t="b">
        <f>AND(PARTNERS!$D19="Heritage partner",PARTNERS!$E19="New partner")</f>
        <v>0</v>
      </c>
      <c r="AM15" s="2" t="b">
        <f>AND(PARTNERS!$D19="Funder",PARTNERS!$E19="New partner")</f>
        <v>0</v>
      </c>
      <c r="AN15" s="2" t="b">
        <f>AND(PARTNERS!$D19="Public Service partner",PARTNERS!$E19="New partner")</f>
        <v>0</v>
      </c>
      <c r="AO15" s="2" t="b">
        <f>AND(PARTNERS!$D19="Voluntary Sector / Charity partner",PARTNERS!$E19="New partner")</f>
        <v>0</v>
      </c>
      <c r="AP15" s="2" t="b">
        <f>AND(PARTNERS!$D19="Education partner",PARTNERS!$E19="New partner")</f>
        <v>0</v>
      </c>
      <c r="AQ15" s="2" t="b">
        <f>AND(PARTNERS!$D19="Other",PARTNERS!$E19="New partner")</f>
        <v>0</v>
      </c>
      <c r="AR15" s="2" t="b">
        <f>AND(PARTNERS!$D19="Artistic partner",PARTNERS!$E19="Existing partner")</f>
        <v>0</v>
      </c>
      <c r="AS15" s="2" t="b">
        <f>AND(PARTNERS!$D19="Heritage partner",PARTNERS!$E19="Existing partner")</f>
        <v>0</v>
      </c>
      <c r="AT15" s="2" t="b">
        <f>AND(PARTNERS!$D19="Funder",PARTNERS!$E19="Existing partner")</f>
        <v>0</v>
      </c>
      <c r="AU15" s="2" t="b">
        <f>AND(PARTNERS!$D19="Public Service partner",PARTNERS!$E19="Existing partner")</f>
        <v>0</v>
      </c>
      <c r="AV15" s="2" t="b">
        <f>AND(PARTNERS!$D19="Voluntary Sector / Charity partner",PARTNERS!$E19="Existing partner")</f>
        <v>0</v>
      </c>
      <c r="AW15" s="2" t="b">
        <f>AND(PARTNERS!$D19="Education partner",PARTNERS!$E19="Existing partner")</f>
        <v>0</v>
      </c>
      <c r="AX15" s="2" t="b">
        <f>AND(PARTNERS!$D19="Other",PARTNERS!$E19="Existing partner")</f>
        <v>0</v>
      </c>
    </row>
    <row r="16" spans="1:50" x14ac:dyDescent="0.3">
      <c r="A16" s="2" t="s">
        <v>131</v>
      </c>
      <c r="K16" s="16" t="s">
        <v>124</v>
      </c>
      <c r="T16" s="2" t="b">
        <f>AND(LEFT('EVENT DELIVERY'!B21,2)="HU",OR(LEN('EVENT DELIVERY'!B21)=6,AND(LEN('EVENT DELIVERY'!B21)=7,MID('EVENT DELIVERY'!B21,4,1)=" ")))</f>
        <v>0</v>
      </c>
      <c r="U16" s="2" t="b">
        <f>AND(LEFT('PROJECT DELIVERY TEAM'!B23,2)="HU",OR(LEN('PROJECT DELIVERY TEAM'!B23)=6,AND(LEN('PROJECT DELIVERY TEAM'!B23)=7,MID('PROJECT DELIVERY TEAM'!B23,4,1)=" ")))</f>
        <v>0</v>
      </c>
      <c r="V16" s="2" t="b">
        <f>AND(LEFT('AUDIENCES &amp; PART... - BY TYPE'!B46,2)="HU",OR(LEN('AUDIENCES &amp; PART... - BY TYPE'!B46)=6,AND(LEN('AUDIENCES &amp; PART... - BY TYPE'!B46)=7,MID('AUDIENCES &amp; PART... - BY TYPE'!B46,4,1)=" ")))</f>
        <v>0</v>
      </c>
      <c r="W16" s="2" t="b">
        <f>AND(LEFT(PARTNERS!B20,2)="HU",OR(LEN(PARTNERS!B20)=6,AND(LEN(PARTNERS!B20)=7,MID(PARTNERS!B20,4,1)=" ")),PARTNERS!E20="New partner")</f>
        <v>0</v>
      </c>
      <c r="X16" s="2" t="b">
        <f>AND(LEFT(PARTNERS!B20,2)="HU",OR(LEN(PARTNERS!B20)=6,AND(LEN(PARTNERS!B20)=7,MID(PARTNERS!B20,4,1)=" ")),PARTNERS!E20="Existing partner")</f>
        <v>0</v>
      </c>
      <c r="Y16" s="2" t="b">
        <f>AND(NOT(AND(LEFT(PARTNERS!B20,2)="HU",OR(LEN(PARTNERS!B20)=6,AND(LEN(PARTNERS!B20)=7,MID(PARTNERS!B20,4,1)=" ")))),PARTNERS!E20="New partner")</f>
        <v>0</v>
      </c>
      <c r="Z16" s="2" t="b">
        <f>AND(NOT(AND(LEFT(PARTNERS!B20,2)="HU",OR(LEN(PARTNERS!B20)=6,AND(LEN(PARTNERS!B20)=7,MID(PARTNERS!B20,4,1)=" ")))),PARTNERS!E20="Existing partner")</f>
        <v>0</v>
      </c>
      <c r="AA16" s="2" t="b">
        <f>AND(PARTNERS!$C20="Hull",PARTNERS!$E20="New partner")</f>
        <v>0</v>
      </c>
      <c r="AB16" s="2" t="b">
        <f>AND(PARTNERS!$C20="East Riding of Yorkshire",PARTNERS!$E20="New partner")</f>
        <v>0</v>
      </c>
      <c r="AC16" s="2" t="b">
        <f>AND(PARTNERS!$C20="Elsewhere in Yorkshire &amp; Humber",PARTNERS!$E20="New partner")</f>
        <v>0</v>
      </c>
      <c r="AD16" s="2" t="b">
        <f>AND(PARTNERS!$C20="Elsewhere in the UK",PARTNERS!$E20="New partner")</f>
        <v>0</v>
      </c>
      <c r="AE16" s="2" t="b">
        <f>AND(PARTNERS!$C20="Outside UK",PARTNERS!$E20="New partner")</f>
        <v>0</v>
      </c>
      <c r="AF16" s="2" t="b">
        <f>AND(PARTNERS!$C20="Hull",PARTNERS!$E20="Existing partner")</f>
        <v>0</v>
      </c>
      <c r="AG16" s="2" t="b">
        <f>AND(PARTNERS!$C20="East Riding of Yorkshire",PARTNERS!$E20="Existing partner")</f>
        <v>0</v>
      </c>
      <c r="AH16" s="2" t="b">
        <f>AND(PARTNERS!$C20="Elsewhere in Yorkshire &amp; Humber",PARTNERS!$E20="Existing partner")</f>
        <v>0</v>
      </c>
      <c r="AI16" s="2" t="b">
        <f>AND(PARTNERS!$C20="Elsewhere in the UK",PARTNERS!$E20="Existing partner")</f>
        <v>0</v>
      </c>
      <c r="AJ16" s="2" t="b">
        <f>AND(PARTNERS!$C20="Outside UK",PARTNERS!$E20="Existing partner")</f>
        <v>0</v>
      </c>
      <c r="AK16" s="2" t="b">
        <f>AND(PARTNERS!$D20="Artistic partner",PARTNERS!$E20="New partner")</f>
        <v>0</v>
      </c>
      <c r="AL16" s="2" t="b">
        <f>AND(PARTNERS!$D20="Heritage partner",PARTNERS!$E20="New partner")</f>
        <v>0</v>
      </c>
      <c r="AM16" s="2" t="b">
        <f>AND(PARTNERS!$D20="Funder",PARTNERS!$E20="New partner")</f>
        <v>0</v>
      </c>
      <c r="AN16" s="2" t="b">
        <f>AND(PARTNERS!$D20="Public Service partner",PARTNERS!$E20="New partner")</f>
        <v>0</v>
      </c>
      <c r="AO16" s="2" t="b">
        <f>AND(PARTNERS!$D20="Voluntary Sector / Charity partner",PARTNERS!$E20="New partner")</f>
        <v>0</v>
      </c>
      <c r="AP16" s="2" t="b">
        <f>AND(PARTNERS!$D20="Education partner",PARTNERS!$E20="New partner")</f>
        <v>0</v>
      </c>
      <c r="AQ16" s="2" t="b">
        <f>AND(PARTNERS!$D20="Other",PARTNERS!$E20="New partner")</f>
        <v>0</v>
      </c>
      <c r="AR16" s="2" t="b">
        <f>AND(PARTNERS!$D20="Artistic partner",PARTNERS!$E20="Existing partner")</f>
        <v>0</v>
      </c>
      <c r="AS16" s="2" t="b">
        <f>AND(PARTNERS!$D20="Heritage partner",PARTNERS!$E20="Existing partner")</f>
        <v>0</v>
      </c>
      <c r="AT16" s="2" t="b">
        <f>AND(PARTNERS!$D20="Funder",PARTNERS!$E20="Existing partner")</f>
        <v>0</v>
      </c>
      <c r="AU16" s="2" t="b">
        <f>AND(PARTNERS!$D20="Public Service partner",PARTNERS!$E20="Existing partner")</f>
        <v>0</v>
      </c>
      <c r="AV16" s="2" t="b">
        <f>AND(PARTNERS!$D20="Voluntary Sector / Charity partner",PARTNERS!$E20="Existing partner")</f>
        <v>0</v>
      </c>
      <c r="AW16" s="2" t="b">
        <f>AND(PARTNERS!$D20="Education partner",PARTNERS!$E20="Existing partner")</f>
        <v>0</v>
      </c>
      <c r="AX16" s="2" t="b">
        <f>AND(PARTNERS!$D20="Other",PARTNERS!$E20="Existing partner")</f>
        <v>0</v>
      </c>
    </row>
    <row r="17" spans="1:50" x14ac:dyDescent="0.3">
      <c r="K17" s="16" t="s">
        <v>126</v>
      </c>
      <c r="T17" s="2" t="b">
        <f>AND(LEFT('EVENT DELIVERY'!B22,2)="HU",OR(LEN('EVENT DELIVERY'!B22)=6,AND(LEN('EVENT DELIVERY'!B22)=7,MID('EVENT DELIVERY'!B22,4,1)=" ")))</f>
        <v>0</v>
      </c>
      <c r="U17" s="2" t="b">
        <f>AND(LEFT('PROJECT DELIVERY TEAM'!B24,2)="HU",OR(LEN('PROJECT DELIVERY TEAM'!B24)=6,AND(LEN('PROJECT DELIVERY TEAM'!B24)=7,MID('PROJECT DELIVERY TEAM'!B24,4,1)=" ")))</f>
        <v>0</v>
      </c>
      <c r="V17" s="2" t="b">
        <f>AND(LEFT('AUDIENCES &amp; PART... - BY TYPE'!B47,2)="HU",OR(LEN('AUDIENCES &amp; PART... - BY TYPE'!B47)=6,AND(LEN('AUDIENCES &amp; PART... - BY TYPE'!B47)=7,MID('AUDIENCES &amp; PART... - BY TYPE'!B47,4,1)=" ")))</f>
        <v>0</v>
      </c>
      <c r="W17" s="2" t="b">
        <f>AND(LEFT(PARTNERS!B21,2)="HU",OR(LEN(PARTNERS!B21)=6,AND(LEN(PARTNERS!B21)=7,MID(PARTNERS!B21,4,1)=" ")),PARTNERS!E21="New partner")</f>
        <v>0</v>
      </c>
      <c r="X17" s="2" t="b">
        <f>AND(LEFT(PARTNERS!B21,2)="HU",OR(LEN(PARTNERS!B21)=6,AND(LEN(PARTNERS!B21)=7,MID(PARTNERS!B21,4,1)=" ")),PARTNERS!E21="Existing partner")</f>
        <v>0</v>
      </c>
      <c r="Y17" s="2" t="b">
        <f>AND(NOT(AND(LEFT(PARTNERS!B21,2)="HU",OR(LEN(PARTNERS!B21)=6,AND(LEN(PARTNERS!B21)=7,MID(PARTNERS!B21,4,1)=" ")))),PARTNERS!E21="New partner")</f>
        <v>0</v>
      </c>
      <c r="Z17" s="2" t="b">
        <f>AND(NOT(AND(LEFT(PARTNERS!B21,2)="HU",OR(LEN(PARTNERS!B21)=6,AND(LEN(PARTNERS!B21)=7,MID(PARTNERS!B21,4,1)=" ")))),PARTNERS!E21="Existing partner")</f>
        <v>0</v>
      </c>
      <c r="AA17" s="2" t="b">
        <f>AND(PARTNERS!$C21="Hull",PARTNERS!$E21="New partner")</f>
        <v>0</v>
      </c>
      <c r="AB17" s="2" t="b">
        <f>AND(PARTNERS!$C21="East Riding of Yorkshire",PARTNERS!$E21="New partner")</f>
        <v>0</v>
      </c>
      <c r="AC17" s="2" t="b">
        <f>AND(PARTNERS!$C21="Elsewhere in Yorkshire &amp; Humber",PARTNERS!$E21="New partner")</f>
        <v>0</v>
      </c>
      <c r="AD17" s="2" t="b">
        <f>AND(PARTNERS!$C21="Elsewhere in the UK",PARTNERS!$E21="New partner")</f>
        <v>0</v>
      </c>
      <c r="AE17" s="2" t="b">
        <f>AND(PARTNERS!$C21="Outside UK",PARTNERS!$E21="New partner")</f>
        <v>0</v>
      </c>
      <c r="AF17" s="2" t="b">
        <f>AND(PARTNERS!$C21="Hull",PARTNERS!$E21="Existing partner")</f>
        <v>0</v>
      </c>
      <c r="AG17" s="2" t="b">
        <f>AND(PARTNERS!$C21="East Riding of Yorkshire",PARTNERS!$E21="Existing partner")</f>
        <v>0</v>
      </c>
      <c r="AH17" s="2" t="b">
        <f>AND(PARTNERS!$C21="Elsewhere in Yorkshire &amp; Humber",PARTNERS!$E21="Existing partner")</f>
        <v>0</v>
      </c>
      <c r="AI17" s="2" t="b">
        <f>AND(PARTNERS!$C21="Elsewhere in the UK",PARTNERS!$E21="Existing partner")</f>
        <v>0</v>
      </c>
      <c r="AJ17" s="2" t="b">
        <f>AND(PARTNERS!$C21="Outside UK",PARTNERS!$E21="Existing partner")</f>
        <v>0</v>
      </c>
      <c r="AK17" s="2" t="b">
        <f>AND(PARTNERS!$D21="Artistic partner",PARTNERS!$E21="New partner")</f>
        <v>0</v>
      </c>
      <c r="AL17" s="2" t="b">
        <f>AND(PARTNERS!$D21="Heritage partner",PARTNERS!$E21="New partner")</f>
        <v>0</v>
      </c>
      <c r="AM17" s="2" t="b">
        <f>AND(PARTNERS!$D21="Funder",PARTNERS!$E21="New partner")</f>
        <v>0</v>
      </c>
      <c r="AN17" s="2" t="b">
        <f>AND(PARTNERS!$D21="Public Service partner",PARTNERS!$E21="New partner")</f>
        <v>0</v>
      </c>
      <c r="AO17" s="2" t="b">
        <f>AND(PARTNERS!$D21="Voluntary Sector / Charity partner",PARTNERS!$E21="New partner")</f>
        <v>0</v>
      </c>
      <c r="AP17" s="2" t="b">
        <f>AND(PARTNERS!$D21="Education partner",PARTNERS!$E21="New partner")</f>
        <v>0</v>
      </c>
      <c r="AQ17" s="2" t="b">
        <f>AND(PARTNERS!$D21="Other",PARTNERS!$E21="New partner")</f>
        <v>0</v>
      </c>
      <c r="AR17" s="2" t="b">
        <f>AND(PARTNERS!$D21="Artistic partner",PARTNERS!$E21="Existing partner")</f>
        <v>0</v>
      </c>
      <c r="AS17" s="2" t="b">
        <f>AND(PARTNERS!$D21="Heritage partner",PARTNERS!$E21="Existing partner")</f>
        <v>0</v>
      </c>
      <c r="AT17" s="2" t="b">
        <f>AND(PARTNERS!$D21="Funder",PARTNERS!$E21="Existing partner")</f>
        <v>0</v>
      </c>
      <c r="AU17" s="2" t="b">
        <f>AND(PARTNERS!$D21="Public Service partner",PARTNERS!$E21="Existing partner")</f>
        <v>0</v>
      </c>
      <c r="AV17" s="2" t="b">
        <f>AND(PARTNERS!$D21="Voluntary Sector / Charity partner",PARTNERS!$E21="Existing partner")</f>
        <v>0</v>
      </c>
      <c r="AW17" s="2" t="b">
        <f>AND(PARTNERS!$D21="Education partner",PARTNERS!$E21="Existing partner")</f>
        <v>0</v>
      </c>
      <c r="AX17" s="2" t="b">
        <f>AND(PARTNERS!$D21="Other",PARTNERS!$E21="Existing partner")</f>
        <v>0</v>
      </c>
    </row>
    <row r="18" spans="1:50" x14ac:dyDescent="0.3">
      <c r="K18" s="16" t="s">
        <v>128</v>
      </c>
      <c r="T18" s="2" t="b">
        <f>AND(LEFT('EVENT DELIVERY'!B23,2)="HU",OR(LEN('EVENT DELIVERY'!B23)=6,AND(LEN('EVENT DELIVERY'!B23)=7,MID('EVENT DELIVERY'!B23,4,1)=" ")))</f>
        <v>0</v>
      </c>
      <c r="U18" s="2" t="b">
        <f>AND(LEFT('PROJECT DELIVERY TEAM'!B25,2)="HU",OR(LEN('PROJECT DELIVERY TEAM'!B25)=6,AND(LEN('PROJECT DELIVERY TEAM'!B25)=7,MID('PROJECT DELIVERY TEAM'!B25,4,1)=" ")))</f>
        <v>0</v>
      </c>
      <c r="V18" s="2" t="b">
        <f>AND(LEFT('AUDIENCES &amp; PART... - BY TYPE'!B48,2)="HU",OR(LEN('AUDIENCES &amp; PART... - BY TYPE'!B48)=6,AND(LEN('AUDIENCES &amp; PART... - BY TYPE'!B48)=7,MID('AUDIENCES &amp; PART... - BY TYPE'!B48,4,1)=" ")))</f>
        <v>0</v>
      </c>
      <c r="W18" s="2" t="b">
        <f>AND(LEFT(PARTNERS!B22,2)="HU",OR(LEN(PARTNERS!B22)=6,AND(LEN(PARTNERS!B22)=7,MID(PARTNERS!B22,4,1)=" ")),PARTNERS!E22="New partner")</f>
        <v>0</v>
      </c>
      <c r="X18" s="2" t="b">
        <f>AND(LEFT(PARTNERS!B22,2)="HU",OR(LEN(PARTNERS!B22)=6,AND(LEN(PARTNERS!B22)=7,MID(PARTNERS!B22,4,1)=" ")),PARTNERS!E22="Existing partner")</f>
        <v>0</v>
      </c>
      <c r="Y18" s="2" t="b">
        <f>AND(NOT(AND(LEFT(PARTNERS!B22,2)="HU",OR(LEN(PARTNERS!B22)=6,AND(LEN(PARTNERS!B22)=7,MID(PARTNERS!B22,4,1)=" ")))),PARTNERS!E22="New partner")</f>
        <v>0</v>
      </c>
      <c r="Z18" s="2" t="b">
        <f>AND(NOT(AND(LEFT(PARTNERS!B22,2)="HU",OR(LEN(PARTNERS!B22)=6,AND(LEN(PARTNERS!B22)=7,MID(PARTNERS!B22,4,1)=" ")))),PARTNERS!E22="Existing partner")</f>
        <v>0</v>
      </c>
      <c r="AA18" s="2" t="b">
        <f>AND(PARTNERS!$C22="Hull",PARTNERS!$E22="New partner")</f>
        <v>0</v>
      </c>
      <c r="AB18" s="2" t="b">
        <f>AND(PARTNERS!$C22="East Riding of Yorkshire",PARTNERS!$E22="New partner")</f>
        <v>0</v>
      </c>
      <c r="AC18" s="2" t="b">
        <f>AND(PARTNERS!$C22="Elsewhere in Yorkshire &amp; Humber",PARTNERS!$E22="New partner")</f>
        <v>0</v>
      </c>
      <c r="AD18" s="2" t="b">
        <f>AND(PARTNERS!$C22="Elsewhere in the UK",PARTNERS!$E22="New partner")</f>
        <v>0</v>
      </c>
      <c r="AE18" s="2" t="b">
        <f>AND(PARTNERS!$C22="Outside UK",PARTNERS!$E22="New partner")</f>
        <v>0</v>
      </c>
      <c r="AF18" s="2" t="b">
        <f>AND(PARTNERS!$C22="Hull",PARTNERS!$E22="Existing partner")</f>
        <v>0</v>
      </c>
      <c r="AG18" s="2" t="b">
        <f>AND(PARTNERS!$C22="East Riding of Yorkshire",PARTNERS!$E22="Existing partner")</f>
        <v>0</v>
      </c>
      <c r="AH18" s="2" t="b">
        <f>AND(PARTNERS!$C22="Elsewhere in Yorkshire &amp; Humber",PARTNERS!$E22="Existing partner")</f>
        <v>0</v>
      </c>
      <c r="AI18" s="2" t="b">
        <f>AND(PARTNERS!$C22="Elsewhere in the UK",PARTNERS!$E22="Existing partner")</f>
        <v>0</v>
      </c>
      <c r="AJ18" s="2" t="b">
        <f>AND(PARTNERS!$C22="Outside UK",PARTNERS!$E22="Existing partner")</f>
        <v>0</v>
      </c>
      <c r="AK18" s="2" t="b">
        <f>AND(PARTNERS!$D22="Artistic partner",PARTNERS!$E22="New partner")</f>
        <v>0</v>
      </c>
      <c r="AL18" s="2" t="b">
        <f>AND(PARTNERS!$D22="Heritage partner",PARTNERS!$E22="New partner")</f>
        <v>0</v>
      </c>
      <c r="AM18" s="2" t="b">
        <f>AND(PARTNERS!$D22="Funder",PARTNERS!$E22="New partner")</f>
        <v>0</v>
      </c>
      <c r="AN18" s="2" t="b">
        <f>AND(PARTNERS!$D22="Public Service partner",PARTNERS!$E22="New partner")</f>
        <v>0</v>
      </c>
      <c r="AO18" s="2" t="b">
        <f>AND(PARTNERS!$D22="Voluntary Sector / Charity partner",PARTNERS!$E22="New partner")</f>
        <v>0</v>
      </c>
      <c r="AP18" s="2" t="b">
        <f>AND(PARTNERS!$D22="Education partner",PARTNERS!$E22="New partner")</f>
        <v>0</v>
      </c>
      <c r="AQ18" s="2" t="b">
        <f>AND(PARTNERS!$D22="Other",PARTNERS!$E22="New partner")</f>
        <v>0</v>
      </c>
      <c r="AR18" s="2" t="b">
        <f>AND(PARTNERS!$D22="Artistic partner",PARTNERS!$E22="Existing partner")</f>
        <v>0</v>
      </c>
      <c r="AS18" s="2" t="b">
        <f>AND(PARTNERS!$D22="Heritage partner",PARTNERS!$E22="Existing partner")</f>
        <v>0</v>
      </c>
      <c r="AT18" s="2" t="b">
        <f>AND(PARTNERS!$D22="Funder",PARTNERS!$E22="Existing partner")</f>
        <v>0</v>
      </c>
      <c r="AU18" s="2" t="b">
        <f>AND(PARTNERS!$D22="Public Service partner",PARTNERS!$E22="Existing partner")</f>
        <v>0</v>
      </c>
      <c r="AV18" s="2" t="b">
        <f>AND(PARTNERS!$D22="Voluntary Sector / Charity partner",PARTNERS!$E22="Existing partner")</f>
        <v>0</v>
      </c>
      <c r="AW18" s="2" t="b">
        <f>AND(PARTNERS!$D22="Education partner",PARTNERS!$E22="Existing partner")</f>
        <v>0</v>
      </c>
      <c r="AX18" s="2" t="b">
        <f>AND(PARTNERS!$D22="Other",PARTNERS!$E22="Existing partner")</f>
        <v>0</v>
      </c>
    </row>
    <row r="19" spans="1:50" x14ac:dyDescent="0.3">
      <c r="K19" s="16" t="s">
        <v>130</v>
      </c>
      <c r="T19" s="2" t="b">
        <f>AND(LEFT('EVENT DELIVERY'!B24,2)="HU",OR(LEN('EVENT DELIVERY'!B24)=6,AND(LEN('EVENT DELIVERY'!B24)=7,MID('EVENT DELIVERY'!B24,4,1)=" ")))</f>
        <v>0</v>
      </c>
      <c r="U19" s="2" t="b">
        <f>AND(LEFT('PROJECT DELIVERY TEAM'!B26,2)="HU",OR(LEN('PROJECT DELIVERY TEAM'!B26)=6,AND(LEN('PROJECT DELIVERY TEAM'!B26)=7,MID('PROJECT DELIVERY TEAM'!B26,4,1)=" ")))</f>
        <v>0</v>
      </c>
      <c r="V19" s="2" t="b">
        <f>AND(LEFT('AUDIENCES &amp; PART... - BY TYPE'!B49,2)="HU",OR(LEN('AUDIENCES &amp; PART... - BY TYPE'!B49)=6,AND(LEN('AUDIENCES &amp; PART... - BY TYPE'!B49)=7,MID('AUDIENCES &amp; PART... - BY TYPE'!B49,4,1)=" ")))</f>
        <v>0</v>
      </c>
      <c r="W19" s="2" t="b">
        <f>AND(LEFT(PARTNERS!B23,2)="HU",OR(LEN(PARTNERS!B23)=6,AND(LEN(PARTNERS!B23)=7,MID(PARTNERS!B23,4,1)=" ")),PARTNERS!E23="New partner")</f>
        <v>0</v>
      </c>
      <c r="X19" s="2" t="b">
        <f>AND(LEFT(PARTNERS!B23,2)="HU",OR(LEN(PARTNERS!B23)=6,AND(LEN(PARTNERS!B23)=7,MID(PARTNERS!B23,4,1)=" ")),PARTNERS!E23="Existing partner")</f>
        <v>0</v>
      </c>
      <c r="Y19" s="2" t="b">
        <f>AND(NOT(AND(LEFT(PARTNERS!B23,2)="HU",OR(LEN(PARTNERS!B23)=6,AND(LEN(PARTNERS!B23)=7,MID(PARTNERS!B23,4,1)=" ")))),PARTNERS!E23="New partner")</f>
        <v>0</v>
      </c>
      <c r="Z19" s="2" t="b">
        <f>AND(NOT(AND(LEFT(PARTNERS!B23,2)="HU",OR(LEN(PARTNERS!B23)=6,AND(LEN(PARTNERS!B23)=7,MID(PARTNERS!B23,4,1)=" ")))),PARTNERS!E23="Existing partner")</f>
        <v>0</v>
      </c>
      <c r="AA19" s="2" t="b">
        <f>AND(PARTNERS!$C23="Hull",PARTNERS!$E23="New partner")</f>
        <v>0</v>
      </c>
      <c r="AB19" s="2" t="b">
        <f>AND(PARTNERS!$C23="East Riding of Yorkshire",PARTNERS!$E23="New partner")</f>
        <v>0</v>
      </c>
      <c r="AC19" s="2" t="b">
        <f>AND(PARTNERS!$C23="Elsewhere in Yorkshire &amp; Humber",PARTNERS!$E23="New partner")</f>
        <v>0</v>
      </c>
      <c r="AD19" s="2" t="b">
        <f>AND(PARTNERS!$C23="Elsewhere in the UK",PARTNERS!$E23="New partner")</f>
        <v>0</v>
      </c>
      <c r="AE19" s="2" t="b">
        <f>AND(PARTNERS!$C23="Outside UK",PARTNERS!$E23="New partner")</f>
        <v>0</v>
      </c>
      <c r="AF19" s="2" t="b">
        <f>AND(PARTNERS!$C23="Hull",PARTNERS!$E23="Existing partner")</f>
        <v>0</v>
      </c>
      <c r="AG19" s="2" t="b">
        <f>AND(PARTNERS!$C23="East Riding of Yorkshire",PARTNERS!$E23="Existing partner")</f>
        <v>0</v>
      </c>
      <c r="AH19" s="2" t="b">
        <f>AND(PARTNERS!$C23="Elsewhere in Yorkshire &amp; Humber",PARTNERS!$E23="Existing partner")</f>
        <v>0</v>
      </c>
      <c r="AI19" s="2" t="b">
        <f>AND(PARTNERS!$C23="Elsewhere in the UK",PARTNERS!$E23="Existing partner")</f>
        <v>0</v>
      </c>
      <c r="AJ19" s="2" t="b">
        <f>AND(PARTNERS!$C23="Outside UK",PARTNERS!$E23="Existing partner")</f>
        <v>0</v>
      </c>
      <c r="AK19" s="2" t="b">
        <f>AND(PARTNERS!$D23="Artistic partner",PARTNERS!$E23="New partner")</f>
        <v>0</v>
      </c>
      <c r="AL19" s="2" t="b">
        <f>AND(PARTNERS!$D23="Heritage partner",PARTNERS!$E23="New partner")</f>
        <v>0</v>
      </c>
      <c r="AM19" s="2" t="b">
        <f>AND(PARTNERS!$D23="Funder",PARTNERS!$E23="New partner")</f>
        <v>0</v>
      </c>
      <c r="AN19" s="2" t="b">
        <f>AND(PARTNERS!$D23="Public Service partner",PARTNERS!$E23="New partner")</f>
        <v>0</v>
      </c>
      <c r="AO19" s="2" t="b">
        <f>AND(PARTNERS!$D23="Voluntary Sector / Charity partner",PARTNERS!$E23="New partner")</f>
        <v>0</v>
      </c>
      <c r="AP19" s="2" t="b">
        <f>AND(PARTNERS!$D23="Education partner",PARTNERS!$E23="New partner")</f>
        <v>0</v>
      </c>
      <c r="AQ19" s="2" t="b">
        <f>AND(PARTNERS!$D23="Other",PARTNERS!$E23="New partner")</f>
        <v>0</v>
      </c>
      <c r="AR19" s="2" t="b">
        <f>AND(PARTNERS!$D23="Artistic partner",PARTNERS!$E23="Existing partner")</f>
        <v>0</v>
      </c>
      <c r="AS19" s="2" t="b">
        <f>AND(PARTNERS!$D23="Heritage partner",PARTNERS!$E23="Existing partner")</f>
        <v>0</v>
      </c>
      <c r="AT19" s="2" t="b">
        <f>AND(PARTNERS!$D23="Funder",PARTNERS!$E23="Existing partner")</f>
        <v>0</v>
      </c>
      <c r="AU19" s="2" t="b">
        <f>AND(PARTNERS!$D23="Public Service partner",PARTNERS!$E23="Existing partner")</f>
        <v>0</v>
      </c>
      <c r="AV19" s="2" t="b">
        <f>AND(PARTNERS!$D23="Voluntary Sector / Charity partner",PARTNERS!$E23="Existing partner")</f>
        <v>0</v>
      </c>
      <c r="AW19" s="2" t="b">
        <f>AND(PARTNERS!$D23="Education partner",PARTNERS!$E23="Existing partner")</f>
        <v>0</v>
      </c>
      <c r="AX19" s="2" t="b">
        <f>AND(PARTNERS!$D23="Other",PARTNERS!$E23="Existing partner")</f>
        <v>0</v>
      </c>
    </row>
    <row r="20" spans="1:50" x14ac:dyDescent="0.3">
      <c r="K20" s="2" t="s">
        <v>131</v>
      </c>
      <c r="T20" s="2" t="b">
        <f>AND(LEFT('EVENT DELIVERY'!B25,2)="HU",OR(LEN('EVENT DELIVERY'!B25)=6,AND(LEN('EVENT DELIVERY'!B25)=7,MID('EVENT DELIVERY'!B25,4,1)=" ")))</f>
        <v>0</v>
      </c>
      <c r="U20" s="2" t="b">
        <f>AND(LEFT('PROJECT DELIVERY TEAM'!B27,2)="HU",OR(LEN('PROJECT DELIVERY TEAM'!B27)=6,AND(LEN('PROJECT DELIVERY TEAM'!B27)=7,MID('PROJECT DELIVERY TEAM'!B27,4,1)=" ")))</f>
        <v>0</v>
      </c>
      <c r="V20" s="2" t="b">
        <f>AND(LEFT('AUDIENCES &amp; PART... - BY TYPE'!B50,2)="HU",OR(LEN('AUDIENCES &amp; PART... - BY TYPE'!B50)=6,AND(LEN('AUDIENCES &amp; PART... - BY TYPE'!B50)=7,MID('AUDIENCES &amp; PART... - BY TYPE'!B50,4,1)=" ")))</f>
        <v>0</v>
      </c>
      <c r="W20" s="2" t="b">
        <f>AND(LEFT(PARTNERS!B24,2)="HU",OR(LEN(PARTNERS!B24)=6,AND(LEN(PARTNERS!B24)=7,MID(PARTNERS!B24,4,1)=" ")),PARTNERS!E24="New partner")</f>
        <v>0</v>
      </c>
      <c r="X20" s="2" t="b">
        <f>AND(LEFT(PARTNERS!B24,2)="HU",OR(LEN(PARTNERS!B24)=6,AND(LEN(PARTNERS!B24)=7,MID(PARTNERS!B24,4,1)=" ")),PARTNERS!E24="Existing partner")</f>
        <v>0</v>
      </c>
      <c r="Y20" s="2" t="b">
        <f>AND(NOT(AND(LEFT(PARTNERS!B24,2)="HU",OR(LEN(PARTNERS!B24)=6,AND(LEN(PARTNERS!B24)=7,MID(PARTNERS!B24,4,1)=" ")))),PARTNERS!E24="New partner")</f>
        <v>0</v>
      </c>
      <c r="Z20" s="2" t="b">
        <f>AND(NOT(AND(LEFT(PARTNERS!B24,2)="HU",OR(LEN(PARTNERS!B24)=6,AND(LEN(PARTNERS!B24)=7,MID(PARTNERS!B24,4,1)=" ")))),PARTNERS!E24="Existing partner")</f>
        <v>0</v>
      </c>
      <c r="AA20" s="2" t="b">
        <f>AND(PARTNERS!$C24="Hull",PARTNERS!$E24="New partner")</f>
        <v>0</v>
      </c>
      <c r="AB20" s="2" t="b">
        <f>AND(PARTNERS!$C24="East Riding of Yorkshire",PARTNERS!$E24="New partner")</f>
        <v>0</v>
      </c>
      <c r="AC20" s="2" t="b">
        <f>AND(PARTNERS!$C24="Elsewhere in Yorkshire &amp; Humber",PARTNERS!$E24="New partner")</f>
        <v>0</v>
      </c>
      <c r="AD20" s="2" t="b">
        <f>AND(PARTNERS!$C24="Elsewhere in the UK",PARTNERS!$E24="New partner")</f>
        <v>0</v>
      </c>
      <c r="AE20" s="2" t="b">
        <f>AND(PARTNERS!$C24="Outside UK",PARTNERS!$E24="New partner")</f>
        <v>0</v>
      </c>
      <c r="AF20" s="2" t="b">
        <f>AND(PARTNERS!$C24="Hull",PARTNERS!$E24="Existing partner")</f>
        <v>0</v>
      </c>
      <c r="AG20" s="2" t="b">
        <f>AND(PARTNERS!$C24="East Riding of Yorkshire",PARTNERS!$E24="Existing partner")</f>
        <v>0</v>
      </c>
      <c r="AH20" s="2" t="b">
        <f>AND(PARTNERS!$C24="Elsewhere in Yorkshire &amp; Humber",PARTNERS!$E24="Existing partner")</f>
        <v>0</v>
      </c>
      <c r="AI20" s="2" t="b">
        <f>AND(PARTNERS!$C24="Elsewhere in the UK",PARTNERS!$E24="Existing partner")</f>
        <v>0</v>
      </c>
      <c r="AJ20" s="2" t="b">
        <f>AND(PARTNERS!$C24="Outside UK",PARTNERS!$E24="Existing partner")</f>
        <v>0</v>
      </c>
      <c r="AK20" s="2" t="b">
        <f>AND(PARTNERS!$D24="Artistic partner",PARTNERS!$E24="New partner")</f>
        <v>0</v>
      </c>
      <c r="AL20" s="2" t="b">
        <f>AND(PARTNERS!$D24="Heritage partner",PARTNERS!$E24="New partner")</f>
        <v>0</v>
      </c>
      <c r="AM20" s="2" t="b">
        <f>AND(PARTNERS!$D24="Funder",PARTNERS!$E24="New partner")</f>
        <v>0</v>
      </c>
      <c r="AN20" s="2" t="b">
        <f>AND(PARTNERS!$D24="Public Service partner",PARTNERS!$E24="New partner")</f>
        <v>0</v>
      </c>
      <c r="AO20" s="2" t="b">
        <f>AND(PARTNERS!$D24="Voluntary Sector / Charity partner",PARTNERS!$E24="New partner")</f>
        <v>0</v>
      </c>
      <c r="AP20" s="2" t="b">
        <f>AND(PARTNERS!$D24="Education partner",PARTNERS!$E24="New partner")</f>
        <v>0</v>
      </c>
      <c r="AQ20" s="2" t="b">
        <f>AND(PARTNERS!$D24="Other",PARTNERS!$E24="New partner")</f>
        <v>0</v>
      </c>
      <c r="AR20" s="2" t="b">
        <f>AND(PARTNERS!$D24="Artistic partner",PARTNERS!$E24="Existing partner")</f>
        <v>0</v>
      </c>
      <c r="AS20" s="2" t="b">
        <f>AND(PARTNERS!$D24="Heritage partner",PARTNERS!$E24="Existing partner")</f>
        <v>0</v>
      </c>
      <c r="AT20" s="2" t="b">
        <f>AND(PARTNERS!$D24="Funder",PARTNERS!$E24="Existing partner")</f>
        <v>0</v>
      </c>
      <c r="AU20" s="2" t="b">
        <f>AND(PARTNERS!$D24="Public Service partner",PARTNERS!$E24="Existing partner")</f>
        <v>0</v>
      </c>
      <c r="AV20" s="2" t="b">
        <f>AND(PARTNERS!$D24="Voluntary Sector / Charity partner",PARTNERS!$E24="Existing partner")</f>
        <v>0</v>
      </c>
      <c r="AW20" s="2" t="b">
        <f>AND(PARTNERS!$D24="Education partner",PARTNERS!$E24="Existing partner")</f>
        <v>0</v>
      </c>
      <c r="AX20" s="2" t="b">
        <f>AND(PARTNERS!$D24="Other",PARTNERS!$E24="Existing partner")</f>
        <v>0</v>
      </c>
    </row>
    <row r="21" spans="1:50" x14ac:dyDescent="0.3">
      <c r="T21" s="2" t="b">
        <f>AND(LEFT('EVENT DELIVERY'!B26,2)="HU",OR(LEN('EVENT DELIVERY'!B26)=6,AND(LEN('EVENT DELIVERY'!B26)=7,MID('EVENT DELIVERY'!B26,4,1)=" ")))</f>
        <v>0</v>
      </c>
      <c r="U21" s="2" t="b">
        <f>AND(LEFT('PROJECT DELIVERY TEAM'!B28,2)="HU",OR(LEN('PROJECT DELIVERY TEAM'!B28)=6,AND(LEN('PROJECT DELIVERY TEAM'!B28)=7,MID('PROJECT DELIVERY TEAM'!B28,4,1)=" ")))</f>
        <v>0</v>
      </c>
      <c r="V21" s="2" t="b">
        <f>AND(LEFT('AUDIENCES &amp; PART... - BY TYPE'!B51,2)="HU",OR(LEN('AUDIENCES &amp; PART... - BY TYPE'!B51)=6,AND(LEN('AUDIENCES &amp; PART... - BY TYPE'!B51)=7,MID('AUDIENCES &amp; PART... - BY TYPE'!B51,4,1)=" ")))</f>
        <v>0</v>
      </c>
      <c r="W21" s="2" t="b">
        <f>AND(LEFT(PARTNERS!B25,2)="HU",OR(LEN(PARTNERS!B25)=6,AND(LEN(PARTNERS!B25)=7,MID(PARTNERS!B25,4,1)=" ")),PARTNERS!E25="New partner")</f>
        <v>0</v>
      </c>
      <c r="X21" s="2" t="b">
        <f>AND(LEFT(PARTNERS!B25,2)="HU",OR(LEN(PARTNERS!B25)=6,AND(LEN(PARTNERS!B25)=7,MID(PARTNERS!B25,4,1)=" ")),PARTNERS!E25="Existing partner")</f>
        <v>0</v>
      </c>
      <c r="Y21" s="2" t="b">
        <f>AND(NOT(AND(LEFT(PARTNERS!B25,2)="HU",OR(LEN(PARTNERS!B25)=6,AND(LEN(PARTNERS!B25)=7,MID(PARTNERS!B25,4,1)=" ")))),PARTNERS!E25="New partner")</f>
        <v>0</v>
      </c>
      <c r="Z21" s="2" t="b">
        <f>AND(NOT(AND(LEFT(PARTNERS!B25,2)="HU",OR(LEN(PARTNERS!B25)=6,AND(LEN(PARTNERS!B25)=7,MID(PARTNERS!B25,4,1)=" ")))),PARTNERS!E25="Existing partner")</f>
        <v>0</v>
      </c>
      <c r="AA21" s="2" t="b">
        <f>AND(PARTNERS!$C25="Hull",PARTNERS!$E25="New partner")</f>
        <v>0</v>
      </c>
      <c r="AB21" s="2" t="b">
        <f>AND(PARTNERS!$C25="East Riding of Yorkshire",PARTNERS!$E25="New partner")</f>
        <v>0</v>
      </c>
      <c r="AC21" s="2" t="b">
        <f>AND(PARTNERS!$C25="Elsewhere in Yorkshire &amp; Humber",PARTNERS!$E25="New partner")</f>
        <v>0</v>
      </c>
      <c r="AD21" s="2" t="b">
        <f>AND(PARTNERS!$C25="Elsewhere in the UK",PARTNERS!$E25="New partner")</f>
        <v>0</v>
      </c>
      <c r="AE21" s="2" t="b">
        <f>AND(PARTNERS!$C25="Outside UK",PARTNERS!$E25="New partner")</f>
        <v>0</v>
      </c>
      <c r="AF21" s="2" t="b">
        <f>AND(PARTNERS!$C25="Hull",PARTNERS!$E25="Existing partner")</f>
        <v>0</v>
      </c>
      <c r="AG21" s="2" t="b">
        <f>AND(PARTNERS!$C25="East Riding of Yorkshire",PARTNERS!$E25="Existing partner")</f>
        <v>0</v>
      </c>
      <c r="AH21" s="2" t="b">
        <f>AND(PARTNERS!$C25="Elsewhere in Yorkshire &amp; Humber",PARTNERS!$E25="Existing partner")</f>
        <v>0</v>
      </c>
      <c r="AI21" s="2" t="b">
        <f>AND(PARTNERS!$C25="Elsewhere in the UK",PARTNERS!$E25="Existing partner")</f>
        <v>0</v>
      </c>
      <c r="AJ21" s="2" t="b">
        <f>AND(PARTNERS!$C25="Outside UK",PARTNERS!$E25="Existing partner")</f>
        <v>0</v>
      </c>
      <c r="AK21" s="2" t="b">
        <f>AND(PARTNERS!$D25="Artistic partner",PARTNERS!$E25="New partner")</f>
        <v>0</v>
      </c>
      <c r="AL21" s="2" t="b">
        <f>AND(PARTNERS!$D25="Heritage partner",PARTNERS!$E25="New partner")</f>
        <v>0</v>
      </c>
      <c r="AM21" s="2" t="b">
        <f>AND(PARTNERS!$D25="Funder",PARTNERS!$E25="New partner")</f>
        <v>0</v>
      </c>
      <c r="AN21" s="2" t="b">
        <f>AND(PARTNERS!$D25="Public Service partner",PARTNERS!$E25="New partner")</f>
        <v>0</v>
      </c>
      <c r="AO21" s="2" t="b">
        <f>AND(PARTNERS!$D25="Voluntary Sector / Charity partner",PARTNERS!$E25="New partner")</f>
        <v>0</v>
      </c>
      <c r="AP21" s="2" t="b">
        <f>AND(PARTNERS!$D25="Education partner",PARTNERS!$E25="New partner")</f>
        <v>0</v>
      </c>
      <c r="AQ21" s="2" t="b">
        <f>AND(PARTNERS!$D25="Other",PARTNERS!$E25="New partner")</f>
        <v>0</v>
      </c>
      <c r="AR21" s="2" t="b">
        <f>AND(PARTNERS!$D25="Artistic partner",PARTNERS!$E25="Existing partner")</f>
        <v>0</v>
      </c>
      <c r="AS21" s="2" t="b">
        <f>AND(PARTNERS!$D25="Heritage partner",PARTNERS!$E25="Existing partner")</f>
        <v>0</v>
      </c>
      <c r="AT21" s="2" t="b">
        <f>AND(PARTNERS!$D25="Funder",PARTNERS!$E25="Existing partner")</f>
        <v>0</v>
      </c>
      <c r="AU21" s="2" t="b">
        <f>AND(PARTNERS!$D25="Public Service partner",PARTNERS!$E25="Existing partner")</f>
        <v>0</v>
      </c>
      <c r="AV21" s="2" t="b">
        <f>AND(PARTNERS!$D25="Voluntary Sector / Charity partner",PARTNERS!$E25="Existing partner")</f>
        <v>0</v>
      </c>
      <c r="AW21" s="2" t="b">
        <f>AND(PARTNERS!$D25="Education partner",PARTNERS!$E25="Existing partner")</f>
        <v>0</v>
      </c>
      <c r="AX21" s="2" t="b">
        <f>AND(PARTNERS!$D25="Other",PARTNERS!$E25="Existing partner")</f>
        <v>0</v>
      </c>
    </row>
    <row r="22" spans="1:50" x14ac:dyDescent="0.3">
      <c r="T22" s="2" t="b">
        <f>AND(LEFT('EVENT DELIVERY'!B27,2)="HU",OR(LEN('EVENT DELIVERY'!B27)=6,AND(LEN('EVENT DELIVERY'!B27)=7,MID('EVENT DELIVERY'!B27,4,1)=" ")))</f>
        <v>0</v>
      </c>
      <c r="U22" s="2" t="b">
        <f>AND(LEFT('PROJECT DELIVERY TEAM'!B29,2)="HU",OR(LEN('PROJECT DELIVERY TEAM'!B29)=6,AND(LEN('PROJECT DELIVERY TEAM'!B29)=7,MID('PROJECT DELIVERY TEAM'!B29,4,1)=" ")))</f>
        <v>0</v>
      </c>
      <c r="V22" s="2" t="b">
        <f>AND(LEFT('AUDIENCES &amp; PART... - BY TYPE'!B52,2)="HU",OR(LEN('AUDIENCES &amp; PART... - BY TYPE'!B52)=6,AND(LEN('AUDIENCES &amp; PART... - BY TYPE'!B52)=7,MID('AUDIENCES &amp; PART... - BY TYPE'!B52,4,1)=" ")))</f>
        <v>0</v>
      </c>
      <c r="W22" s="2" t="b">
        <f>AND(LEFT(PARTNERS!B26,2)="HU",OR(LEN(PARTNERS!B26)=6,AND(LEN(PARTNERS!B26)=7,MID(PARTNERS!B26,4,1)=" ")),PARTNERS!E26="New partner")</f>
        <v>0</v>
      </c>
      <c r="X22" s="2" t="b">
        <f>AND(LEFT(PARTNERS!B26,2)="HU",OR(LEN(PARTNERS!B26)=6,AND(LEN(PARTNERS!B26)=7,MID(PARTNERS!B26,4,1)=" ")),PARTNERS!E26="Existing partner")</f>
        <v>0</v>
      </c>
      <c r="Y22" s="2" t="b">
        <f>AND(NOT(AND(LEFT(PARTNERS!B26,2)="HU",OR(LEN(PARTNERS!B26)=6,AND(LEN(PARTNERS!B26)=7,MID(PARTNERS!B26,4,1)=" ")))),PARTNERS!E26="New partner")</f>
        <v>0</v>
      </c>
      <c r="Z22" s="2" t="b">
        <f>AND(NOT(AND(LEFT(PARTNERS!B26,2)="HU",OR(LEN(PARTNERS!B26)=6,AND(LEN(PARTNERS!B26)=7,MID(PARTNERS!B26,4,1)=" ")))),PARTNERS!E26="Existing partner")</f>
        <v>0</v>
      </c>
      <c r="AA22" s="2" t="b">
        <f>AND(PARTNERS!$C26="Hull",PARTNERS!$E26="New partner")</f>
        <v>0</v>
      </c>
      <c r="AB22" s="2" t="b">
        <f>AND(PARTNERS!$C26="East Riding of Yorkshire",PARTNERS!$E26="New partner")</f>
        <v>0</v>
      </c>
      <c r="AC22" s="2" t="b">
        <f>AND(PARTNERS!$C26="Elsewhere in Yorkshire &amp; Humber",PARTNERS!$E26="New partner")</f>
        <v>0</v>
      </c>
      <c r="AD22" s="2" t="b">
        <f>AND(PARTNERS!$C26="Elsewhere in the UK",PARTNERS!$E26="New partner")</f>
        <v>0</v>
      </c>
      <c r="AE22" s="2" t="b">
        <f>AND(PARTNERS!$C26="Outside UK",PARTNERS!$E26="New partner")</f>
        <v>0</v>
      </c>
      <c r="AF22" s="2" t="b">
        <f>AND(PARTNERS!$C26="Hull",PARTNERS!$E26="Existing partner")</f>
        <v>0</v>
      </c>
      <c r="AG22" s="2" t="b">
        <f>AND(PARTNERS!$C26="East Riding of Yorkshire",PARTNERS!$E26="Existing partner")</f>
        <v>0</v>
      </c>
      <c r="AH22" s="2" t="b">
        <f>AND(PARTNERS!$C26="Elsewhere in Yorkshire &amp; Humber",PARTNERS!$E26="Existing partner")</f>
        <v>0</v>
      </c>
      <c r="AI22" s="2" t="b">
        <f>AND(PARTNERS!$C26="Elsewhere in the UK",PARTNERS!$E26="Existing partner")</f>
        <v>0</v>
      </c>
      <c r="AJ22" s="2" t="b">
        <f>AND(PARTNERS!$C26="Outside UK",PARTNERS!$E26="Existing partner")</f>
        <v>0</v>
      </c>
      <c r="AK22" s="2" t="b">
        <f>AND(PARTNERS!$D26="Artistic partner",PARTNERS!$E26="New partner")</f>
        <v>0</v>
      </c>
      <c r="AL22" s="2" t="b">
        <f>AND(PARTNERS!$D26="Heritage partner",PARTNERS!$E26="New partner")</f>
        <v>0</v>
      </c>
      <c r="AM22" s="2" t="b">
        <f>AND(PARTNERS!$D26="Funder",PARTNERS!$E26="New partner")</f>
        <v>0</v>
      </c>
      <c r="AN22" s="2" t="b">
        <f>AND(PARTNERS!$D26="Public Service partner",PARTNERS!$E26="New partner")</f>
        <v>0</v>
      </c>
      <c r="AO22" s="2" t="b">
        <f>AND(PARTNERS!$D26="Voluntary Sector / Charity partner",PARTNERS!$E26="New partner")</f>
        <v>0</v>
      </c>
      <c r="AP22" s="2" t="b">
        <f>AND(PARTNERS!$D26="Education partner",PARTNERS!$E26="New partner")</f>
        <v>0</v>
      </c>
      <c r="AQ22" s="2" t="b">
        <f>AND(PARTNERS!$D26="Other",PARTNERS!$E26="New partner")</f>
        <v>0</v>
      </c>
      <c r="AR22" s="2" t="b">
        <f>AND(PARTNERS!$D26="Artistic partner",PARTNERS!$E26="Existing partner")</f>
        <v>0</v>
      </c>
      <c r="AS22" s="2" t="b">
        <f>AND(PARTNERS!$D26="Heritage partner",PARTNERS!$E26="Existing partner")</f>
        <v>0</v>
      </c>
      <c r="AT22" s="2" t="b">
        <f>AND(PARTNERS!$D26="Funder",PARTNERS!$E26="Existing partner")</f>
        <v>0</v>
      </c>
      <c r="AU22" s="2" t="b">
        <f>AND(PARTNERS!$D26="Public Service partner",PARTNERS!$E26="Existing partner")</f>
        <v>0</v>
      </c>
      <c r="AV22" s="2" t="b">
        <f>AND(PARTNERS!$D26="Voluntary Sector / Charity partner",PARTNERS!$E26="Existing partner")</f>
        <v>0</v>
      </c>
      <c r="AW22" s="2" t="b">
        <f>AND(PARTNERS!$D26="Education partner",PARTNERS!$E26="Existing partner")</f>
        <v>0</v>
      </c>
      <c r="AX22" s="2" t="b">
        <f>AND(PARTNERS!$D26="Other",PARTNERS!$E26="Existing partner")</f>
        <v>0</v>
      </c>
    </row>
    <row r="23" spans="1:50" x14ac:dyDescent="0.3">
      <c r="T23" s="2" t="b">
        <f>AND(LEFT('EVENT DELIVERY'!B28,2)="HU",OR(LEN('EVENT DELIVERY'!B28)=6,AND(LEN('EVENT DELIVERY'!B28)=7,MID('EVENT DELIVERY'!B28,4,1)=" ")))</f>
        <v>0</v>
      </c>
      <c r="U23" s="2" t="b">
        <f>AND(LEFT('PROJECT DELIVERY TEAM'!B30,2)="HU",OR(LEN('PROJECT DELIVERY TEAM'!B30)=6,AND(LEN('PROJECT DELIVERY TEAM'!B30)=7,MID('PROJECT DELIVERY TEAM'!B30,4,1)=" ")))</f>
        <v>0</v>
      </c>
      <c r="V23" s="2" t="b">
        <f>AND(LEFT('AUDIENCES &amp; PART... - BY TYPE'!B53,2)="HU",OR(LEN('AUDIENCES &amp; PART... - BY TYPE'!B53)=6,AND(LEN('AUDIENCES &amp; PART... - BY TYPE'!B53)=7,MID('AUDIENCES &amp; PART... - BY TYPE'!B53,4,1)=" ")))</f>
        <v>0</v>
      </c>
      <c r="W23" s="2" t="b">
        <f>AND(LEFT(PARTNERS!B27,2)="HU",OR(LEN(PARTNERS!B27)=6,AND(LEN(PARTNERS!B27)=7,MID(PARTNERS!B27,4,1)=" ")),PARTNERS!E27="New partner")</f>
        <v>0</v>
      </c>
      <c r="X23" s="2" t="b">
        <f>AND(LEFT(PARTNERS!B27,2)="HU",OR(LEN(PARTNERS!B27)=6,AND(LEN(PARTNERS!B27)=7,MID(PARTNERS!B27,4,1)=" ")),PARTNERS!E27="Existing partner")</f>
        <v>0</v>
      </c>
      <c r="Y23" s="2" t="b">
        <f>AND(NOT(AND(LEFT(PARTNERS!B27,2)="HU",OR(LEN(PARTNERS!B27)=6,AND(LEN(PARTNERS!B27)=7,MID(PARTNERS!B27,4,1)=" ")))),PARTNERS!E27="New partner")</f>
        <v>0</v>
      </c>
      <c r="Z23" s="2" t="b">
        <f>AND(NOT(AND(LEFT(PARTNERS!B27,2)="HU",OR(LEN(PARTNERS!B27)=6,AND(LEN(PARTNERS!B27)=7,MID(PARTNERS!B27,4,1)=" ")))),PARTNERS!E27="Existing partner")</f>
        <v>0</v>
      </c>
      <c r="AA23" s="2" t="b">
        <f>AND(PARTNERS!$C27="Hull",PARTNERS!$E27="New partner")</f>
        <v>0</v>
      </c>
      <c r="AB23" s="2" t="b">
        <f>AND(PARTNERS!$C27="East Riding of Yorkshire",PARTNERS!$E27="New partner")</f>
        <v>0</v>
      </c>
      <c r="AC23" s="2" t="b">
        <f>AND(PARTNERS!$C27="Elsewhere in Yorkshire &amp; Humber",PARTNERS!$E27="New partner")</f>
        <v>0</v>
      </c>
      <c r="AD23" s="2" t="b">
        <f>AND(PARTNERS!$C27="Elsewhere in the UK",PARTNERS!$E27="New partner")</f>
        <v>0</v>
      </c>
      <c r="AE23" s="2" t="b">
        <f>AND(PARTNERS!$C27="Outside UK",PARTNERS!$E27="New partner")</f>
        <v>0</v>
      </c>
      <c r="AF23" s="2" t="b">
        <f>AND(PARTNERS!$C27="Hull",PARTNERS!$E27="Existing partner")</f>
        <v>0</v>
      </c>
      <c r="AG23" s="2" t="b">
        <f>AND(PARTNERS!$C27="East Riding of Yorkshire",PARTNERS!$E27="Existing partner")</f>
        <v>0</v>
      </c>
      <c r="AH23" s="2" t="b">
        <f>AND(PARTNERS!$C27="Elsewhere in Yorkshire &amp; Humber",PARTNERS!$E27="Existing partner")</f>
        <v>0</v>
      </c>
      <c r="AI23" s="2" t="b">
        <f>AND(PARTNERS!$C27="Elsewhere in the UK",PARTNERS!$E27="Existing partner")</f>
        <v>0</v>
      </c>
      <c r="AJ23" s="2" t="b">
        <f>AND(PARTNERS!$C27="Outside UK",PARTNERS!$E27="Existing partner")</f>
        <v>0</v>
      </c>
      <c r="AK23" s="2" t="b">
        <f>AND(PARTNERS!$D27="Artistic partner",PARTNERS!$E27="New partner")</f>
        <v>0</v>
      </c>
      <c r="AL23" s="2" t="b">
        <f>AND(PARTNERS!$D27="Heritage partner",PARTNERS!$E27="New partner")</f>
        <v>0</v>
      </c>
      <c r="AM23" s="2" t="b">
        <f>AND(PARTNERS!$D27="Funder",PARTNERS!$E27="New partner")</f>
        <v>0</v>
      </c>
      <c r="AN23" s="2" t="b">
        <f>AND(PARTNERS!$D27="Public Service partner",PARTNERS!$E27="New partner")</f>
        <v>0</v>
      </c>
      <c r="AO23" s="2" t="b">
        <f>AND(PARTNERS!$D27="Voluntary Sector / Charity partner",PARTNERS!$E27="New partner")</f>
        <v>0</v>
      </c>
      <c r="AP23" s="2" t="b">
        <f>AND(PARTNERS!$D27="Education partner",PARTNERS!$E27="New partner")</f>
        <v>0</v>
      </c>
      <c r="AQ23" s="2" t="b">
        <f>AND(PARTNERS!$D27="Other",PARTNERS!$E27="New partner")</f>
        <v>0</v>
      </c>
      <c r="AR23" s="2" t="b">
        <f>AND(PARTNERS!$D27="Artistic partner",PARTNERS!$E27="Existing partner")</f>
        <v>0</v>
      </c>
      <c r="AS23" s="2" t="b">
        <f>AND(PARTNERS!$D27="Heritage partner",PARTNERS!$E27="Existing partner")</f>
        <v>0</v>
      </c>
      <c r="AT23" s="2" t="b">
        <f>AND(PARTNERS!$D27="Funder",PARTNERS!$E27="Existing partner")</f>
        <v>0</v>
      </c>
      <c r="AU23" s="2" t="b">
        <f>AND(PARTNERS!$D27="Public Service partner",PARTNERS!$E27="Existing partner")</f>
        <v>0</v>
      </c>
      <c r="AV23" s="2" t="b">
        <f>AND(PARTNERS!$D27="Voluntary Sector / Charity partner",PARTNERS!$E27="Existing partner")</f>
        <v>0</v>
      </c>
      <c r="AW23" s="2" t="b">
        <f>AND(PARTNERS!$D27="Education partner",PARTNERS!$E27="Existing partner")</f>
        <v>0</v>
      </c>
      <c r="AX23" s="2" t="b">
        <f>AND(PARTNERS!$D27="Other",PARTNERS!$E27="Existing partner")</f>
        <v>0</v>
      </c>
    </row>
    <row r="24" spans="1:50" x14ac:dyDescent="0.3">
      <c r="A24" s="17" t="s">
        <v>271</v>
      </c>
      <c r="C24" s="17" t="s">
        <v>272</v>
      </c>
      <c r="E24" s="17" t="s">
        <v>273</v>
      </c>
      <c r="G24" s="17" t="s">
        <v>274</v>
      </c>
      <c r="I24" s="17" t="s">
        <v>275</v>
      </c>
      <c r="T24" s="2" t="b">
        <f>AND(LEFT('EVENT DELIVERY'!B29,2)="HU",OR(LEN('EVENT DELIVERY'!B29)=6,AND(LEN('EVENT DELIVERY'!B29)=7,MID('EVENT DELIVERY'!B29,4,1)=" ")))</f>
        <v>0</v>
      </c>
      <c r="U24" s="2" t="b">
        <f>AND(LEFT('PROJECT DELIVERY TEAM'!B31,2)="HU",OR(LEN('PROJECT DELIVERY TEAM'!B31)=6,AND(LEN('PROJECT DELIVERY TEAM'!B31)=7,MID('PROJECT DELIVERY TEAM'!B31,4,1)=" ")))</f>
        <v>0</v>
      </c>
      <c r="V24" s="2" t="b">
        <f>AND(LEFT('AUDIENCES &amp; PART... - BY TYPE'!B54,2)="HU",OR(LEN('AUDIENCES &amp; PART... - BY TYPE'!B54)=6,AND(LEN('AUDIENCES &amp; PART... - BY TYPE'!B54)=7,MID('AUDIENCES &amp; PART... - BY TYPE'!B54,4,1)=" ")))</f>
        <v>0</v>
      </c>
      <c r="W24" s="2" t="b">
        <f>AND(LEFT(PARTNERS!B28,2)="HU",OR(LEN(PARTNERS!B28)=6,AND(LEN(PARTNERS!B28)=7,MID(PARTNERS!B28,4,1)=" ")),PARTNERS!E28="New partner")</f>
        <v>0</v>
      </c>
      <c r="X24" s="2" t="b">
        <f>AND(LEFT(PARTNERS!B28,2)="HU",OR(LEN(PARTNERS!B28)=6,AND(LEN(PARTNERS!B28)=7,MID(PARTNERS!B28,4,1)=" ")),PARTNERS!E28="Existing partner")</f>
        <v>0</v>
      </c>
      <c r="Y24" s="2" t="b">
        <f>AND(NOT(AND(LEFT(PARTNERS!B28,2)="HU",OR(LEN(PARTNERS!B28)=6,AND(LEN(PARTNERS!B28)=7,MID(PARTNERS!B28,4,1)=" ")))),PARTNERS!E28="New partner")</f>
        <v>0</v>
      </c>
      <c r="Z24" s="2" t="b">
        <f>AND(NOT(AND(LEFT(PARTNERS!B28,2)="HU",OR(LEN(PARTNERS!B28)=6,AND(LEN(PARTNERS!B28)=7,MID(PARTNERS!B28,4,1)=" ")))),PARTNERS!E28="Existing partner")</f>
        <v>0</v>
      </c>
      <c r="AA24" s="2" t="b">
        <f>AND(PARTNERS!$C28="Hull",PARTNERS!$E28="New partner")</f>
        <v>0</v>
      </c>
      <c r="AB24" s="2" t="b">
        <f>AND(PARTNERS!$C28="East Riding of Yorkshire",PARTNERS!$E28="New partner")</f>
        <v>0</v>
      </c>
      <c r="AC24" s="2" t="b">
        <f>AND(PARTNERS!$C28="Elsewhere in Yorkshire &amp; Humber",PARTNERS!$E28="New partner")</f>
        <v>0</v>
      </c>
      <c r="AD24" s="2" t="b">
        <f>AND(PARTNERS!$C28="Elsewhere in the UK",PARTNERS!$E28="New partner")</f>
        <v>0</v>
      </c>
      <c r="AE24" s="2" t="b">
        <f>AND(PARTNERS!$C28="Outside UK",PARTNERS!$E28="New partner")</f>
        <v>0</v>
      </c>
      <c r="AF24" s="2" t="b">
        <f>AND(PARTNERS!$C28="Hull",PARTNERS!$E28="Existing partner")</f>
        <v>0</v>
      </c>
      <c r="AG24" s="2" t="b">
        <f>AND(PARTNERS!$C28="East Riding of Yorkshire",PARTNERS!$E28="Existing partner")</f>
        <v>0</v>
      </c>
      <c r="AH24" s="2" t="b">
        <f>AND(PARTNERS!$C28="Elsewhere in Yorkshire &amp; Humber",PARTNERS!$E28="Existing partner")</f>
        <v>0</v>
      </c>
      <c r="AI24" s="2" t="b">
        <f>AND(PARTNERS!$C28="Elsewhere in the UK",PARTNERS!$E28="Existing partner")</f>
        <v>0</v>
      </c>
      <c r="AJ24" s="2" t="b">
        <f>AND(PARTNERS!$C28="Outside UK",PARTNERS!$E28="Existing partner")</f>
        <v>0</v>
      </c>
      <c r="AK24" s="2" t="b">
        <f>AND(PARTNERS!$D28="Artistic partner",PARTNERS!$E28="New partner")</f>
        <v>0</v>
      </c>
      <c r="AL24" s="2" t="b">
        <f>AND(PARTNERS!$D28="Heritage partner",PARTNERS!$E28="New partner")</f>
        <v>0</v>
      </c>
      <c r="AM24" s="2" t="b">
        <f>AND(PARTNERS!$D28="Funder",PARTNERS!$E28="New partner")</f>
        <v>0</v>
      </c>
      <c r="AN24" s="2" t="b">
        <f>AND(PARTNERS!$D28="Public Service partner",PARTNERS!$E28="New partner")</f>
        <v>0</v>
      </c>
      <c r="AO24" s="2" t="b">
        <f>AND(PARTNERS!$D28="Voluntary Sector / Charity partner",PARTNERS!$E28="New partner")</f>
        <v>0</v>
      </c>
      <c r="AP24" s="2" t="b">
        <f>AND(PARTNERS!$D28="Education partner",PARTNERS!$E28="New partner")</f>
        <v>0</v>
      </c>
      <c r="AQ24" s="2" t="b">
        <f>AND(PARTNERS!$D28="Other",PARTNERS!$E28="New partner")</f>
        <v>0</v>
      </c>
      <c r="AR24" s="2" t="b">
        <f>AND(PARTNERS!$D28="Artistic partner",PARTNERS!$E28="Existing partner")</f>
        <v>0</v>
      </c>
      <c r="AS24" s="2" t="b">
        <f>AND(PARTNERS!$D28="Heritage partner",PARTNERS!$E28="Existing partner")</f>
        <v>0</v>
      </c>
      <c r="AT24" s="2" t="b">
        <f>AND(PARTNERS!$D28="Funder",PARTNERS!$E28="Existing partner")</f>
        <v>0</v>
      </c>
      <c r="AU24" s="2" t="b">
        <f>AND(PARTNERS!$D28="Public Service partner",PARTNERS!$E28="Existing partner")</f>
        <v>0</v>
      </c>
      <c r="AV24" s="2" t="b">
        <f>AND(PARTNERS!$D28="Voluntary Sector / Charity partner",PARTNERS!$E28="Existing partner")</f>
        <v>0</v>
      </c>
      <c r="AW24" s="2" t="b">
        <f>AND(PARTNERS!$D28="Education partner",PARTNERS!$E28="Existing partner")</f>
        <v>0</v>
      </c>
      <c r="AX24" s="2" t="b">
        <f>AND(PARTNERS!$D28="Other",PARTNERS!$E28="Existing partner")</f>
        <v>0</v>
      </c>
    </row>
    <row r="25" spans="1:50" x14ac:dyDescent="0.3">
      <c r="A25" s="2" t="s">
        <v>94</v>
      </c>
      <c r="C25" s="2" t="s">
        <v>276</v>
      </c>
      <c r="E25" s="2" t="s">
        <v>156</v>
      </c>
      <c r="G25" s="2" t="s">
        <v>162</v>
      </c>
      <c r="I25" s="2" t="s">
        <v>277</v>
      </c>
      <c r="T25" s="2" t="b">
        <f>AND(LEFT('EVENT DELIVERY'!B30,2)="HU",OR(LEN('EVENT DELIVERY'!B30)=6,AND(LEN('EVENT DELIVERY'!B30)=7,MID('EVENT DELIVERY'!B30,4,1)=" ")))</f>
        <v>0</v>
      </c>
      <c r="U25" s="2" t="b">
        <f>AND(LEFT('PROJECT DELIVERY TEAM'!B32,2)="HU",OR(LEN('PROJECT DELIVERY TEAM'!B32)=6,AND(LEN('PROJECT DELIVERY TEAM'!B32)=7,MID('PROJECT DELIVERY TEAM'!B32,4,1)=" ")))</f>
        <v>0</v>
      </c>
      <c r="V25" s="2" t="b">
        <f>AND(LEFT('AUDIENCES &amp; PART... - BY TYPE'!B55,2)="HU",OR(LEN('AUDIENCES &amp; PART... - BY TYPE'!B55)=6,AND(LEN('AUDIENCES &amp; PART... - BY TYPE'!B55)=7,MID('AUDIENCES &amp; PART... - BY TYPE'!B55,4,1)=" ")))</f>
        <v>0</v>
      </c>
      <c r="W25" s="2" t="b">
        <f>AND(LEFT(PARTNERS!B29,2)="HU",OR(LEN(PARTNERS!B29)=6,AND(LEN(PARTNERS!B29)=7,MID(PARTNERS!B29,4,1)=" ")),PARTNERS!E29="New partner")</f>
        <v>0</v>
      </c>
      <c r="X25" s="2" t="b">
        <f>AND(LEFT(PARTNERS!B29,2)="HU",OR(LEN(PARTNERS!B29)=6,AND(LEN(PARTNERS!B29)=7,MID(PARTNERS!B29,4,1)=" ")),PARTNERS!E29="Existing partner")</f>
        <v>0</v>
      </c>
      <c r="Y25" s="2" t="b">
        <f>AND(NOT(AND(LEFT(PARTNERS!B29,2)="HU",OR(LEN(PARTNERS!B29)=6,AND(LEN(PARTNERS!B29)=7,MID(PARTNERS!B29,4,1)=" ")))),PARTNERS!E29="New partner")</f>
        <v>0</v>
      </c>
      <c r="Z25" s="2" t="b">
        <f>AND(NOT(AND(LEFT(PARTNERS!B29,2)="HU",OR(LEN(PARTNERS!B29)=6,AND(LEN(PARTNERS!B29)=7,MID(PARTNERS!B29,4,1)=" ")))),PARTNERS!E29="Existing partner")</f>
        <v>0</v>
      </c>
      <c r="AA25" s="2" t="b">
        <f>AND(PARTNERS!$C29="Hull",PARTNERS!$E29="New partner")</f>
        <v>0</v>
      </c>
      <c r="AB25" s="2" t="b">
        <f>AND(PARTNERS!$C29="East Riding of Yorkshire",PARTNERS!$E29="New partner")</f>
        <v>0</v>
      </c>
      <c r="AC25" s="2" t="b">
        <f>AND(PARTNERS!$C29="Elsewhere in Yorkshire &amp; Humber",PARTNERS!$E29="New partner")</f>
        <v>0</v>
      </c>
      <c r="AD25" s="2" t="b">
        <f>AND(PARTNERS!$C29="Elsewhere in the UK",PARTNERS!$E29="New partner")</f>
        <v>0</v>
      </c>
      <c r="AE25" s="2" t="b">
        <f>AND(PARTNERS!$C29="Outside UK",PARTNERS!$E29="New partner")</f>
        <v>0</v>
      </c>
      <c r="AF25" s="2" t="b">
        <f>AND(PARTNERS!$C29="Hull",PARTNERS!$E29="Existing partner")</f>
        <v>0</v>
      </c>
      <c r="AG25" s="2" t="b">
        <f>AND(PARTNERS!$C29="East Riding of Yorkshire",PARTNERS!$E29="Existing partner")</f>
        <v>0</v>
      </c>
      <c r="AH25" s="2" t="b">
        <f>AND(PARTNERS!$C29="Elsewhere in Yorkshire &amp; Humber",PARTNERS!$E29="Existing partner")</f>
        <v>0</v>
      </c>
      <c r="AI25" s="2" t="b">
        <f>AND(PARTNERS!$C29="Elsewhere in the UK",PARTNERS!$E29="Existing partner")</f>
        <v>0</v>
      </c>
      <c r="AJ25" s="2" t="b">
        <f>AND(PARTNERS!$C29="Outside UK",PARTNERS!$E29="Existing partner")</f>
        <v>0</v>
      </c>
      <c r="AK25" s="2" t="b">
        <f>AND(PARTNERS!$D29="Artistic partner",PARTNERS!$E29="New partner")</f>
        <v>0</v>
      </c>
      <c r="AL25" s="2" t="b">
        <f>AND(PARTNERS!$D29="Heritage partner",PARTNERS!$E29="New partner")</f>
        <v>0</v>
      </c>
      <c r="AM25" s="2" t="b">
        <f>AND(PARTNERS!$D29="Funder",PARTNERS!$E29="New partner")</f>
        <v>0</v>
      </c>
      <c r="AN25" s="2" t="b">
        <f>AND(PARTNERS!$D29="Public Service partner",PARTNERS!$E29="New partner")</f>
        <v>0</v>
      </c>
      <c r="AO25" s="2" t="b">
        <f>AND(PARTNERS!$D29="Voluntary Sector / Charity partner",PARTNERS!$E29="New partner")</f>
        <v>0</v>
      </c>
      <c r="AP25" s="2" t="b">
        <f>AND(PARTNERS!$D29="Education partner",PARTNERS!$E29="New partner")</f>
        <v>0</v>
      </c>
      <c r="AQ25" s="2" t="b">
        <f>AND(PARTNERS!$D29="Other",PARTNERS!$E29="New partner")</f>
        <v>0</v>
      </c>
      <c r="AR25" s="2" t="b">
        <f>AND(PARTNERS!$D29="Artistic partner",PARTNERS!$E29="Existing partner")</f>
        <v>0</v>
      </c>
      <c r="AS25" s="2" t="b">
        <f>AND(PARTNERS!$D29="Heritage partner",PARTNERS!$E29="Existing partner")</f>
        <v>0</v>
      </c>
      <c r="AT25" s="2" t="b">
        <f>AND(PARTNERS!$D29="Funder",PARTNERS!$E29="Existing partner")</f>
        <v>0</v>
      </c>
      <c r="AU25" s="2" t="b">
        <f>AND(PARTNERS!$D29="Public Service partner",PARTNERS!$E29="Existing partner")</f>
        <v>0</v>
      </c>
      <c r="AV25" s="2" t="b">
        <f>AND(PARTNERS!$D29="Voluntary Sector / Charity partner",PARTNERS!$E29="Existing partner")</f>
        <v>0</v>
      </c>
      <c r="AW25" s="2" t="b">
        <f>AND(PARTNERS!$D29="Education partner",PARTNERS!$E29="Existing partner")</f>
        <v>0</v>
      </c>
      <c r="AX25" s="2" t="b">
        <f>AND(PARTNERS!$D29="Other",PARTNERS!$E29="Existing partner")</f>
        <v>0</v>
      </c>
    </row>
    <row r="26" spans="1:50" x14ac:dyDescent="0.3">
      <c r="A26" s="16" t="s">
        <v>97</v>
      </c>
      <c r="C26" s="2" t="s">
        <v>200</v>
      </c>
      <c r="E26" s="2" t="s">
        <v>157</v>
      </c>
      <c r="G26" s="2" t="s">
        <v>163</v>
      </c>
      <c r="I26" s="2" t="s">
        <v>278</v>
      </c>
      <c r="T26" s="2" t="b">
        <f>AND(LEFT('EVENT DELIVERY'!B31,2)="HU",OR(LEN('EVENT DELIVERY'!B31)=6,AND(LEN('EVENT DELIVERY'!B31)=7,MID('EVENT DELIVERY'!B31,4,1)=" ")))</f>
        <v>0</v>
      </c>
      <c r="U26" s="2" t="b">
        <f>AND(LEFT('PROJECT DELIVERY TEAM'!B33,2)="HU",OR(LEN('PROJECT DELIVERY TEAM'!B33)=6,AND(LEN('PROJECT DELIVERY TEAM'!B33)=7,MID('PROJECT DELIVERY TEAM'!B33,4,1)=" ")))</f>
        <v>0</v>
      </c>
      <c r="V26" s="2" t="b">
        <f>AND(LEFT('AUDIENCES &amp; PART... - BY TYPE'!B56,2)="HU",OR(LEN('AUDIENCES &amp; PART... - BY TYPE'!B56)=6,AND(LEN('AUDIENCES &amp; PART... - BY TYPE'!B56)=7,MID('AUDIENCES &amp; PART... - BY TYPE'!B56,4,1)=" ")))</f>
        <v>0</v>
      </c>
      <c r="W26" s="2" t="b">
        <f>AND(LEFT(PARTNERS!B30,2)="HU",OR(LEN(PARTNERS!B30)=6,AND(LEN(PARTNERS!B30)=7,MID(PARTNERS!B30,4,1)=" ")),PARTNERS!E30="New partner")</f>
        <v>0</v>
      </c>
      <c r="X26" s="2" t="b">
        <f>AND(LEFT(PARTNERS!B30,2)="HU",OR(LEN(PARTNERS!B30)=6,AND(LEN(PARTNERS!B30)=7,MID(PARTNERS!B30,4,1)=" ")),PARTNERS!E30="Existing partner")</f>
        <v>0</v>
      </c>
      <c r="Y26" s="2" t="b">
        <f>AND(NOT(AND(LEFT(PARTNERS!B30,2)="HU",OR(LEN(PARTNERS!B30)=6,AND(LEN(PARTNERS!B30)=7,MID(PARTNERS!B30,4,1)=" ")))),PARTNERS!E30="New partner")</f>
        <v>0</v>
      </c>
      <c r="Z26" s="2" t="b">
        <f>AND(NOT(AND(LEFT(PARTNERS!B30,2)="HU",OR(LEN(PARTNERS!B30)=6,AND(LEN(PARTNERS!B30)=7,MID(PARTNERS!B30,4,1)=" ")))),PARTNERS!E30="Existing partner")</f>
        <v>0</v>
      </c>
      <c r="AA26" s="2" t="b">
        <f>AND(PARTNERS!$C30="Hull",PARTNERS!$E30="New partner")</f>
        <v>0</v>
      </c>
      <c r="AB26" s="2" t="b">
        <f>AND(PARTNERS!$C30="East Riding of Yorkshire",PARTNERS!$E30="New partner")</f>
        <v>0</v>
      </c>
      <c r="AC26" s="2" t="b">
        <f>AND(PARTNERS!$C30="Elsewhere in Yorkshire &amp; Humber",PARTNERS!$E30="New partner")</f>
        <v>0</v>
      </c>
      <c r="AD26" s="2" t="b">
        <f>AND(PARTNERS!$C30="Elsewhere in the UK",PARTNERS!$E30="New partner")</f>
        <v>0</v>
      </c>
      <c r="AE26" s="2" t="b">
        <f>AND(PARTNERS!$C30="Outside UK",PARTNERS!$E30="New partner")</f>
        <v>0</v>
      </c>
      <c r="AF26" s="2" t="b">
        <f>AND(PARTNERS!$C30="Hull",PARTNERS!$E30="Existing partner")</f>
        <v>0</v>
      </c>
      <c r="AG26" s="2" t="b">
        <f>AND(PARTNERS!$C30="East Riding of Yorkshire",PARTNERS!$E30="Existing partner")</f>
        <v>0</v>
      </c>
      <c r="AH26" s="2" t="b">
        <f>AND(PARTNERS!$C30="Elsewhere in Yorkshire &amp; Humber",PARTNERS!$E30="Existing partner")</f>
        <v>0</v>
      </c>
      <c r="AI26" s="2" t="b">
        <f>AND(PARTNERS!$C30="Elsewhere in the UK",PARTNERS!$E30="Existing partner")</f>
        <v>0</v>
      </c>
      <c r="AJ26" s="2" t="b">
        <f>AND(PARTNERS!$C30="Outside UK",PARTNERS!$E30="Existing partner")</f>
        <v>0</v>
      </c>
      <c r="AK26" s="2" t="b">
        <f>AND(PARTNERS!$D30="Artistic partner",PARTNERS!$E30="New partner")</f>
        <v>0</v>
      </c>
      <c r="AL26" s="2" t="b">
        <f>AND(PARTNERS!$D30="Heritage partner",PARTNERS!$E30="New partner")</f>
        <v>0</v>
      </c>
      <c r="AM26" s="2" t="b">
        <f>AND(PARTNERS!$D30="Funder",PARTNERS!$E30="New partner")</f>
        <v>0</v>
      </c>
      <c r="AN26" s="2" t="b">
        <f>AND(PARTNERS!$D30="Public Service partner",PARTNERS!$E30="New partner")</f>
        <v>0</v>
      </c>
      <c r="AO26" s="2" t="b">
        <f>AND(PARTNERS!$D30="Voluntary Sector / Charity partner",PARTNERS!$E30="New partner")</f>
        <v>0</v>
      </c>
      <c r="AP26" s="2" t="b">
        <f>AND(PARTNERS!$D30="Education partner",PARTNERS!$E30="New partner")</f>
        <v>0</v>
      </c>
      <c r="AQ26" s="2" t="b">
        <f>AND(PARTNERS!$D30="Other",PARTNERS!$E30="New partner")</f>
        <v>0</v>
      </c>
      <c r="AR26" s="2" t="b">
        <f>AND(PARTNERS!$D30="Artistic partner",PARTNERS!$E30="Existing partner")</f>
        <v>0</v>
      </c>
      <c r="AS26" s="2" t="b">
        <f>AND(PARTNERS!$D30="Heritage partner",PARTNERS!$E30="Existing partner")</f>
        <v>0</v>
      </c>
      <c r="AT26" s="2" t="b">
        <f>AND(PARTNERS!$D30="Funder",PARTNERS!$E30="Existing partner")</f>
        <v>0</v>
      </c>
      <c r="AU26" s="2" t="b">
        <f>AND(PARTNERS!$D30="Public Service partner",PARTNERS!$E30="Existing partner")</f>
        <v>0</v>
      </c>
      <c r="AV26" s="2" t="b">
        <f>AND(PARTNERS!$D30="Voluntary Sector / Charity partner",PARTNERS!$E30="Existing partner")</f>
        <v>0</v>
      </c>
      <c r="AW26" s="2" t="b">
        <f>AND(PARTNERS!$D30="Education partner",PARTNERS!$E30="Existing partner")</f>
        <v>0</v>
      </c>
      <c r="AX26" s="2" t="b">
        <f>AND(PARTNERS!$D30="Other",PARTNERS!$E30="Existing partner")</f>
        <v>0</v>
      </c>
    </row>
    <row r="27" spans="1:50" x14ac:dyDescent="0.3">
      <c r="A27" s="16" t="s">
        <v>99</v>
      </c>
      <c r="C27" s="2" t="s">
        <v>279</v>
      </c>
      <c r="E27" s="2" t="s">
        <v>158</v>
      </c>
      <c r="G27" s="2" t="s">
        <v>164</v>
      </c>
      <c r="T27" s="2" t="b">
        <f>AND(LEFT('EVENT DELIVERY'!B32,2)="HU",OR(LEN('EVENT DELIVERY'!B32)=6,AND(LEN('EVENT DELIVERY'!B32)=7,MID('EVENT DELIVERY'!B32,4,1)=" ")))</f>
        <v>0</v>
      </c>
      <c r="U27" s="2" t="b">
        <f>AND(LEFT('PROJECT DELIVERY TEAM'!B34,2)="HU",OR(LEN('PROJECT DELIVERY TEAM'!B34)=6,AND(LEN('PROJECT DELIVERY TEAM'!B34)=7,MID('PROJECT DELIVERY TEAM'!B34,4,1)=" ")))</f>
        <v>0</v>
      </c>
      <c r="V27" s="2" t="b">
        <f>AND(LEFT('AUDIENCES &amp; PART... - BY TYPE'!B57,2)="HU",OR(LEN('AUDIENCES &amp; PART... - BY TYPE'!B57)=6,AND(LEN('AUDIENCES &amp; PART... - BY TYPE'!B57)=7,MID('AUDIENCES &amp; PART... - BY TYPE'!B57,4,1)=" ")))</f>
        <v>0</v>
      </c>
      <c r="W27" s="2" t="b">
        <f>AND(LEFT(PARTNERS!B31,2)="HU",OR(LEN(PARTNERS!B31)=6,AND(LEN(PARTNERS!B31)=7,MID(PARTNERS!B31,4,1)=" ")),PARTNERS!E31="New partner")</f>
        <v>0</v>
      </c>
      <c r="X27" s="2" t="b">
        <f>AND(LEFT(PARTNERS!B31,2)="HU",OR(LEN(PARTNERS!B31)=6,AND(LEN(PARTNERS!B31)=7,MID(PARTNERS!B31,4,1)=" ")),PARTNERS!E31="Existing partner")</f>
        <v>0</v>
      </c>
      <c r="Y27" s="2" t="b">
        <f>AND(NOT(AND(LEFT(PARTNERS!B31,2)="HU",OR(LEN(PARTNERS!B31)=6,AND(LEN(PARTNERS!B31)=7,MID(PARTNERS!B31,4,1)=" ")))),PARTNERS!E31="New partner")</f>
        <v>0</v>
      </c>
      <c r="Z27" s="2" t="b">
        <f>AND(NOT(AND(LEFT(PARTNERS!B31,2)="HU",OR(LEN(PARTNERS!B31)=6,AND(LEN(PARTNERS!B31)=7,MID(PARTNERS!B31,4,1)=" ")))),PARTNERS!E31="Existing partner")</f>
        <v>0</v>
      </c>
      <c r="AA27" s="2" t="b">
        <f>AND(PARTNERS!$C31="Hull",PARTNERS!$E31="New partner")</f>
        <v>0</v>
      </c>
      <c r="AB27" s="2" t="b">
        <f>AND(PARTNERS!$C31="East Riding of Yorkshire",PARTNERS!$E31="New partner")</f>
        <v>0</v>
      </c>
      <c r="AC27" s="2" t="b">
        <f>AND(PARTNERS!$C31="Elsewhere in Yorkshire &amp; Humber",PARTNERS!$E31="New partner")</f>
        <v>0</v>
      </c>
      <c r="AD27" s="2" t="b">
        <f>AND(PARTNERS!$C31="Elsewhere in the UK",PARTNERS!$E31="New partner")</f>
        <v>0</v>
      </c>
      <c r="AE27" s="2" t="b">
        <f>AND(PARTNERS!$C31="Outside UK",PARTNERS!$E31="New partner")</f>
        <v>0</v>
      </c>
      <c r="AF27" s="2" t="b">
        <f>AND(PARTNERS!$C31="Hull",PARTNERS!$E31="Existing partner")</f>
        <v>0</v>
      </c>
      <c r="AG27" s="2" t="b">
        <f>AND(PARTNERS!$C31="East Riding of Yorkshire",PARTNERS!$E31="Existing partner")</f>
        <v>0</v>
      </c>
      <c r="AH27" s="2" t="b">
        <f>AND(PARTNERS!$C31="Elsewhere in Yorkshire &amp; Humber",PARTNERS!$E31="Existing partner")</f>
        <v>0</v>
      </c>
      <c r="AI27" s="2" t="b">
        <f>AND(PARTNERS!$C31="Elsewhere in the UK",PARTNERS!$E31="Existing partner")</f>
        <v>0</v>
      </c>
      <c r="AJ27" s="2" t="b">
        <f>AND(PARTNERS!$C31="Outside UK",PARTNERS!$E31="Existing partner")</f>
        <v>0</v>
      </c>
      <c r="AK27" s="2" t="b">
        <f>AND(PARTNERS!$D31="Artistic partner",PARTNERS!$E31="New partner")</f>
        <v>0</v>
      </c>
      <c r="AL27" s="2" t="b">
        <f>AND(PARTNERS!$D31="Heritage partner",PARTNERS!$E31="New partner")</f>
        <v>0</v>
      </c>
      <c r="AM27" s="2" t="b">
        <f>AND(PARTNERS!$D31="Funder",PARTNERS!$E31="New partner")</f>
        <v>0</v>
      </c>
      <c r="AN27" s="2" t="b">
        <f>AND(PARTNERS!$D31="Public Service partner",PARTNERS!$E31="New partner")</f>
        <v>0</v>
      </c>
      <c r="AO27" s="2" t="b">
        <f>AND(PARTNERS!$D31="Voluntary Sector / Charity partner",PARTNERS!$E31="New partner")</f>
        <v>0</v>
      </c>
      <c r="AP27" s="2" t="b">
        <f>AND(PARTNERS!$D31="Education partner",PARTNERS!$E31="New partner")</f>
        <v>0</v>
      </c>
      <c r="AQ27" s="2" t="b">
        <f>AND(PARTNERS!$D31="Other",PARTNERS!$E31="New partner")</f>
        <v>0</v>
      </c>
      <c r="AR27" s="2" t="b">
        <f>AND(PARTNERS!$D31="Artistic partner",PARTNERS!$E31="Existing partner")</f>
        <v>0</v>
      </c>
      <c r="AS27" s="2" t="b">
        <f>AND(PARTNERS!$D31="Heritage partner",PARTNERS!$E31="Existing partner")</f>
        <v>0</v>
      </c>
      <c r="AT27" s="2" t="b">
        <f>AND(PARTNERS!$D31="Funder",PARTNERS!$E31="Existing partner")</f>
        <v>0</v>
      </c>
      <c r="AU27" s="2" t="b">
        <f>AND(PARTNERS!$D31="Public Service partner",PARTNERS!$E31="Existing partner")</f>
        <v>0</v>
      </c>
      <c r="AV27" s="2" t="b">
        <f>AND(PARTNERS!$D31="Voluntary Sector / Charity partner",PARTNERS!$E31="Existing partner")</f>
        <v>0</v>
      </c>
      <c r="AW27" s="2" t="b">
        <f>AND(PARTNERS!$D31="Education partner",PARTNERS!$E31="Existing partner")</f>
        <v>0</v>
      </c>
      <c r="AX27" s="2" t="b">
        <f>AND(PARTNERS!$D31="Other",PARTNERS!$E31="Existing partner")</f>
        <v>0</v>
      </c>
    </row>
    <row r="28" spans="1:50" x14ac:dyDescent="0.3">
      <c r="A28" s="16" t="s">
        <v>101</v>
      </c>
      <c r="C28" s="2" t="s">
        <v>280</v>
      </c>
      <c r="E28" s="2" t="s">
        <v>159</v>
      </c>
      <c r="G28" s="2" t="s">
        <v>165</v>
      </c>
      <c r="T28" s="2" t="b">
        <f>AND(LEFT('EVENT DELIVERY'!B33,2)="HU",OR(LEN('EVENT DELIVERY'!B33)=6,AND(LEN('EVENT DELIVERY'!B33)=7,MID('EVENT DELIVERY'!B33,4,1)=" ")))</f>
        <v>0</v>
      </c>
      <c r="U28" s="2" t="b">
        <f>AND(LEFT('PROJECT DELIVERY TEAM'!B35,2)="HU",OR(LEN('PROJECT DELIVERY TEAM'!B35)=6,AND(LEN('PROJECT DELIVERY TEAM'!B35)=7,MID('PROJECT DELIVERY TEAM'!B35,4,1)=" ")))</f>
        <v>0</v>
      </c>
      <c r="V28" s="2" t="b">
        <f>AND(LEFT('AUDIENCES &amp; PART... - BY TYPE'!B58,2)="HU",OR(LEN('AUDIENCES &amp; PART... - BY TYPE'!B58)=6,AND(LEN('AUDIENCES &amp; PART... - BY TYPE'!B58)=7,MID('AUDIENCES &amp; PART... - BY TYPE'!B58,4,1)=" ")))</f>
        <v>0</v>
      </c>
      <c r="W28" s="2" t="b">
        <f>AND(LEFT(PARTNERS!B32,2)="HU",OR(LEN(PARTNERS!B32)=6,AND(LEN(PARTNERS!B32)=7,MID(PARTNERS!B32,4,1)=" ")),PARTNERS!E32="New partner")</f>
        <v>0</v>
      </c>
      <c r="X28" s="2" t="b">
        <f>AND(LEFT(PARTNERS!B32,2)="HU",OR(LEN(PARTNERS!B32)=6,AND(LEN(PARTNERS!B32)=7,MID(PARTNERS!B32,4,1)=" ")),PARTNERS!E32="Existing partner")</f>
        <v>0</v>
      </c>
      <c r="Y28" s="2" t="b">
        <f>AND(NOT(AND(LEFT(PARTNERS!B32,2)="HU",OR(LEN(PARTNERS!B32)=6,AND(LEN(PARTNERS!B32)=7,MID(PARTNERS!B32,4,1)=" ")))),PARTNERS!E32="New partner")</f>
        <v>0</v>
      </c>
      <c r="Z28" s="2" t="b">
        <f>AND(NOT(AND(LEFT(PARTNERS!B32,2)="HU",OR(LEN(PARTNERS!B32)=6,AND(LEN(PARTNERS!B32)=7,MID(PARTNERS!B32,4,1)=" ")))),PARTNERS!E32="Existing partner")</f>
        <v>0</v>
      </c>
      <c r="AA28" s="2" t="b">
        <f>AND(PARTNERS!$C32="Hull",PARTNERS!$E32="New partner")</f>
        <v>0</v>
      </c>
      <c r="AB28" s="2" t="b">
        <f>AND(PARTNERS!$C32="East Riding of Yorkshire",PARTNERS!$E32="New partner")</f>
        <v>0</v>
      </c>
      <c r="AC28" s="2" t="b">
        <f>AND(PARTNERS!$C32="Elsewhere in Yorkshire &amp; Humber",PARTNERS!$E32="New partner")</f>
        <v>0</v>
      </c>
      <c r="AD28" s="2" t="b">
        <f>AND(PARTNERS!$C32="Elsewhere in the UK",PARTNERS!$E32="New partner")</f>
        <v>0</v>
      </c>
      <c r="AE28" s="2" t="b">
        <f>AND(PARTNERS!$C32="Outside UK",PARTNERS!$E32="New partner")</f>
        <v>0</v>
      </c>
      <c r="AF28" s="2" t="b">
        <f>AND(PARTNERS!$C32="Hull",PARTNERS!$E32="Existing partner")</f>
        <v>0</v>
      </c>
      <c r="AG28" s="2" t="b">
        <f>AND(PARTNERS!$C32="East Riding of Yorkshire",PARTNERS!$E32="Existing partner")</f>
        <v>0</v>
      </c>
      <c r="AH28" s="2" t="b">
        <f>AND(PARTNERS!$C32="Elsewhere in Yorkshire &amp; Humber",PARTNERS!$E32="Existing partner")</f>
        <v>0</v>
      </c>
      <c r="AI28" s="2" t="b">
        <f>AND(PARTNERS!$C32="Elsewhere in the UK",PARTNERS!$E32="Existing partner")</f>
        <v>0</v>
      </c>
      <c r="AJ28" s="2" t="b">
        <f>AND(PARTNERS!$C32="Outside UK",PARTNERS!$E32="Existing partner")</f>
        <v>0</v>
      </c>
      <c r="AK28" s="2" t="b">
        <f>AND(PARTNERS!$D32="Artistic partner",PARTNERS!$E32="New partner")</f>
        <v>0</v>
      </c>
      <c r="AL28" s="2" t="b">
        <f>AND(PARTNERS!$D32="Heritage partner",PARTNERS!$E32="New partner")</f>
        <v>0</v>
      </c>
      <c r="AM28" s="2" t="b">
        <f>AND(PARTNERS!$D32="Funder",PARTNERS!$E32="New partner")</f>
        <v>0</v>
      </c>
      <c r="AN28" s="2" t="b">
        <f>AND(PARTNERS!$D32="Public Service partner",PARTNERS!$E32="New partner")</f>
        <v>0</v>
      </c>
      <c r="AO28" s="2" t="b">
        <f>AND(PARTNERS!$D32="Voluntary Sector / Charity partner",PARTNERS!$E32="New partner")</f>
        <v>0</v>
      </c>
      <c r="AP28" s="2" t="b">
        <f>AND(PARTNERS!$D32="Education partner",PARTNERS!$E32="New partner")</f>
        <v>0</v>
      </c>
      <c r="AQ28" s="2" t="b">
        <f>AND(PARTNERS!$D32="Other",PARTNERS!$E32="New partner")</f>
        <v>0</v>
      </c>
      <c r="AR28" s="2" t="b">
        <f>AND(PARTNERS!$D32="Artistic partner",PARTNERS!$E32="Existing partner")</f>
        <v>0</v>
      </c>
      <c r="AS28" s="2" t="b">
        <f>AND(PARTNERS!$D32="Heritage partner",PARTNERS!$E32="Existing partner")</f>
        <v>0</v>
      </c>
      <c r="AT28" s="2" t="b">
        <f>AND(PARTNERS!$D32="Funder",PARTNERS!$E32="Existing partner")</f>
        <v>0</v>
      </c>
      <c r="AU28" s="2" t="b">
        <f>AND(PARTNERS!$D32="Public Service partner",PARTNERS!$E32="Existing partner")</f>
        <v>0</v>
      </c>
      <c r="AV28" s="2" t="b">
        <f>AND(PARTNERS!$D32="Voluntary Sector / Charity partner",PARTNERS!$E32="Existing partner")</f>
        <v>0</v>
      </c>
      <c r="AW28" s="2" t="b">
        <f>AND(PARTNERS!$D32="Education partner",PARTNERS!$E32="Existing partner")</f>
        <v>0</v>
      </c>
      <c r="AX28" s="2" t="b">
        <f>AND(PARTNERS!$D32="Other",PARTNERS!$E32="Existing partner")</f>
        <v>0</v>
      </c>
    </row>
    <row r="29" spans="1:50" x14ac:dyDescent="0.3">
      <c r="A29" s="16" t="s">
        <v>103</v>
      </c>
      <c r="E29" s="2" t="s">
        <v>160</v>
      </c>
      <c r="G29" s="2" t="s">
        <v>166</v>
      </c>
      <c r="T29" s="2" t="b">
        <f>AND(LEFT('EVENT DELIVERY'!B34,2)="HU",OR(LEN('EVENT DELIVERY'!B34)=6,AND(LEN('EVENT DELIVERY'!B34)=7,MID('EVENT DELIVERY'!B34,4,1)=" ")))</f>
        <v>0</v>
      </c>
      <c r="U29" s="2" t="b">
        <f>AND(LEFT('PROJECT DELIVERY TEAM'!B36,2)="HU",OR(LEN('PROJECT DELIVERY TEAM'!B36)=6,AND(LEN('PROJECT DELIVERY TEAM'!B36)=7,MID('PROJECT DELIVERY TEAM'!B36,4,1)=" ")))</f>
        <v>0</v>
      </c>
      <c r="V29" s="2" t="b">
        <f>AND(LEFT('AUDIENCES &amp; PART... - BY TYPE'!B59,2)="HU",OR(LEN('AUDIENCES &amp; PART... - BY TYPE'!B59)=6,AND(LEN('AUDIENCES &amp; PART... - BY TYPE'!B59)=7,MID('AUDIENCES &amp; PART... - BY TYPE'!B59,4,1)=" ")))</f>
        <v>0</v>
      </c>
      <c r="W29" s="2" t="b">
        <f>AND(LEFT(PARTNERS!B33,2)="HU",OR(LEN(PARTNERS!B33)=6,AND(LEN(PARTNERS!B33)=7,MID(PARTNERS!B33,4,1)=" ")),PARTNERS!E33="New partner")</f>
        <v>0</v>
      </c>
      <c r="X29" s="2" t="b">
        <f>AND(LEFT(PARTNERS!B33,2)="HU",OR(LEN(PARTNERS!B33)=6,AND(LEN(PARTNERS!B33)=7,MID(PARTNERS!B33,4,1)=" ")),PARTNERS!E33="Existing partner")</f>
        <v>0</v>
      </c>
      <c r="Y29" s="2" t="b">
        <f>AND(NOT(AND(LEFT(PARTNERS!B33,2)="HU",OR(LEN(PARTNERS!B33)=6,AND(LEN(PARTNERS!B33)=7,MID(PARTNERS!B33,4,1)=" ")))),PARTNERS!E33="New partner")</f>
        <v>0</v>
      </c>
      <c r="Z29" s="2" t="b">
        <f>AND(NOT(AND(LEFT(PARTNERS!B33,2)="HU",OR(LEN(PARTNERS!B33)=6,AND(LEN(PARTNERS!B33)=7,MID(PARTNERS!B33,4,1)=" ")))),PARTNERS!E33="Existing partner")</f>
        <v>0</v>
      </c>
      <c r="AA29" s="2" t="b">
        <f>AND(PARTNERS!$C33="Hull",PARTNERS!$E33="New partner")</f>
        <v>0</v>
      </c>
      <c r="AB29" s="2" t="b">
        <f>AND(PARTNERS!$C33="East Riding of Yorkshire",PARTNERS!$E33="New partner")</f>
        <v>0</v>
      </c>
      <c r="AC29" s="2" t="b">
        <f>AND(PARTNERS!$C33="Elsewhere in Yorkshire &amp; Humber",PARTNERS!$E33="New partner")</f>
        <v>0</v>
      </c>
      <c r="AD29" s="2" t="b">
        <f>AND(PARTNERS!$C33="Elsewhere in the UK",PARTNERS!$E33="New partner")</f>
        <v>0</v>
      </c>
      <c r="AE29" s="2" t="b">
        <f>AND(PARTNERS!$C33="Outside UK",PARTNERS!$E33="New partner")</f>
        <v>0</v>
      </c>
      <c r="AF29" s="2" t="b">
        <f>AND(PARTNERS!$C33="Hull",PARTNERS!$E33="Existing partner")</f>
        <v>0</v>
      </c>
      <c r="AG29" s="2" t="b">
        <f>AND(PARTNERS!$C33="East Riding of Yorkshire",PARTNERS!$E33="Existing partner")</f>
        <v>0</v>
      </c>
      <c r="AH29" s="2" t="b">
        <f>AND(PARTNERS!$C33="Elsewhere in Yorkshire &amp; Humber",PARTNERS!$E33="Existing partner")</f>
        <v>0</v>
      </c>
      <c r="AI29" s="2" t="b">
        <f>AND(PARTNERS!$C33="Elsewhere in the UK",PARTNERS!$E33="Existing partner")</f>
        <v>0</v>
      </c>
      <c r="AJ29" s="2" t="b">
        <f>AND(PARTNERS!$C33="Outside UK",PARTNERS!$E33="Existing partner")</f>
        <v>0</v>
      </c>
      <c r="AK29" s="2" t="b">
        <f>AND(PARTNERS!$D33="Artistic partner",PARTNERS!$E33="New partner")</f>
        <v>0</v>
      </c>
      <c r="AL29" s="2" t="b">
        <f>AND(PARTNERS!$D33="Heritage partner",PARTNERS!$E33="New partner")</f>
        <v>0</v>
      </c>
      <c r="AM29" s="2" t="b">
        <f>AND(PARTNERS!$D33="Funder",PARTNERS!$E33="New partner")</f>
        <v>0</v>
      </c>
      <c r="AN29" s="2" t="b">
        <f>AND(PARTNERS!$D33="Public Service partner",PARTNERS!$E33="New partner")</f>
        <v>0</v>
      </c>
      <c r="AO29" s="2" t="b">
        <f>AND(PARTNERS!$D33="Voluntary Sector / Charity partner",PARTNERS!$E33="New partner")</f>
        <v>0</v>
      </c>
      <c r="AP29" s="2" t="b">
        <f>AND(PARTNERS!$D33="Education partner",PARTNERS!$E33="New partner")</f>
        <v>0</v>
      </c>
      <c r="AQ29" s="2" t="b">
        <f>AND(PARTNERS!$D33="Other",PARTNERS!$E33="New partner")</f>
        <v>0</v>
      </c>
      <c r="AR29" s="2" t="b">
        <f>AND(PARTNERS!$D33="Artistic partner",PARTNERS!$E33="Existing partner")</f>
        <v>0</v>
      </c>
      <c r="AS29" s="2" t="b">
        <f>AND(PARTNERS!$D33="Heritage partner",PARTNERS!$E33="Existing partner")</f>
        <v>0</v>
      </c>
      <c r="AT29" s="2" t="b">
        <f>AND(PARTNERS!$D33="Funder",PARTNERS!$E33="Existing partner")</f>
        <v>0</v>
      </c>
      <c r="AU29" s="2" t="b">
        <f>AND(PARTNERS!$D33="Public Service partner",PARTNERS!$E33="Existing partner")</f>
        <v>0</v>
      </c>
      <c r="AV29" s="2" t="b">
        <f>AND(PARTNERS!$D33="Voluntary Sector / Charity partner",PARTNERS!$E33="Existing partner")</f>
        <v>0</v>
      </c>
      <c r="AW29" s="2" t="b">
        <f>AND(PARTNERS!$D33="Education partner",PARTNERS!$E33="Existing partner")</f>
        <v>0</v>
      </c>
      <c r="AX29" s="2" t="b">
        <f>AND(PARTNERS!$D33="Other",PARTNERS!$E33="Existing partner")</f>
        <v>0</v>
      </c>
    </row>
    <row r="30" spans="1:50" x14ac:dyDescent="0.3">
      <c r="A30" s="16" t="s">
        <v>105</v>
      </c>
      <c r="G30" s="2" t="s">
        <v>167</v>
      </c>
      <c r="T30" s="2" t="b">
        <f>AND(LEFT('EVENT DELIVERY'!B35,2)="HU",OR(LEN('EVENT DELIVERY'!B35)=6,AND(LEN('EVENT DELIVERY'!B35)=7,MID('EVENT DELIVERY'!B35,4,1)=" ")))</f>
        <v>0</v>
      </c>
      <c r="U30" s="2" t="b">
        <f>AND(LEFT('PROJECT DELIVERY TEAM'!B37,2)="HU",OR(LEN('PROJECT DELIVERY TEAM'!B37)=6,AND(LEN('PROJECT DELIVERY TEAM'!B37)=7,MID('PROJECT DELIVERY TEAM'!B37,4,1)=" ")))</f>
        <v>0</v>
      </c>
      <c r="V30" s="2" t="b">
        <f>AND(LEFT('AUDIENCES &amp; PART... - BY TYPE'!B60,2)="HU",OR(LEN('AUDIENCES &amp; PART... - BY TYPE'!B60)=6,AND(LEN('AUDIENCES &amp; PART... - BY TYPE'!B60)=7,MID('AUDIENCES &amp; PART... - BY TYPE'!B60,4,1)=" ")))</f>
        <v>0</v>
      </c>
      <c r="W30" s="2" t="b">
        <f>AND(LEFT(PARTNERS!B34,2)="HU",OR(LEN(PARTNERS!B34)=6,AND(LEN(PARTNERS!B34)=7,MID(PARTNERS!B34,4,1)=" ")),PARTNERS!E34="New partner")</f>
        <v>0</v>
      </c>
      <c r="X30" s="2" t="b">
        <f>AND(LEFT(PARTNERS!B34,2)="HU",OR(LEN(PARTNERS!B34)=6,AND(LEN(PARTNERS!B34)=7,MID(PARTNERS!B34,4,1)=" ")),PARTNERS!E34="Existing partner")</f>
        <v>0</v>
      </c>
      <c r="Y30" s="2" t="b">
        <f>AND(NOT(AND(LEFT(PARTNERS!B34,2)="HU",OR(LEN(PARTNERS!B34)=6,AND(LEN(PARTNERS!B34)=7,MID(PARTNERS!B34,4,1)=" ")))),PARTNERS!E34="New partner")</f>
        <v>0</v>
      </c>
      <c r="Z30" s="2" t="b">
        <f>AND(NOT(AND(LEFT(PARTNERS!B34,2)="HU",OR(LEN(PARTNERS!B34)=6,AND(LEN(PARTNERS!B34)=7,MID(PARTNERS!B34,4,1)=" ")))),PARTNERS!E34="Existing partner")</f>
        <v>0</v>
      </c>
      <c r="AA30" s="2" t="b">
        <f>AND(PARTNERS!$C34="Hull",PARTNERS!$E34="New partner")</f>
        <v>0</v>
      </c>
      <c r="AB30" s="2" t="b">
        <f>AND(PARTNERS!$C34="East Riding of Yorkshire",PARTNERS!$E34="New partner")</f>
        <v>0</v>
      </c>
      <c r="AC30" s="2" t="b">
        <f>AND(PARTNERS!$C34="Elsewhere in Yorkshire &amp; Humber",PARTNERS!$E34="New partner")</f>
        <v>0</v>
      </c>
      <c r="AD30" s="2" t="b">
        <f>AND(PARTNERS!$C34="Elsewhere in the UK",PARTNERS!$E34="New partner")</f>
        <v>0</v>
      </c>
      <c r="AE30" s="2" t="b">
        <f>AND(PARTNERS!$C34="Outside UK",PARTNERS!$E34="New partner")</f>
        <v>0</v>
      </c>
      <c r="AF30" s="2" t="b">
        <f>AND(PARTNERS!$C34="Hull",PARTNERS!$E34="Existing partner")</f>
        <v>0</v>
      </c>
      <c r="AG30" s="2" t="b">
        <f>AND(PARTNERS!$C34="East Riding of Yorkshire",PARTNERS!$E34="Existing partner")</f>
        <v>0</v>
      </c>
      <c r="AH30" s="2" t="b">
        <f>AND(PARTNERS!$C34="Elsewhere in Yorkshire &amp; Humber",PARTNERS!$E34="Existing partner")</f>
        <v>0</v>
      </c>
      <c r="AI30" s="2" t="b">
        <f>AND(PARTNERS!$C34="Elsewhere in the UK",PARTNERS!$E34="Existing partner")</f>
        <v>0</v>
      </c>
      <c r="AJ30" s="2" t="b">
        <f>AND(PARTNERS!$C34="Outside UK",PARTNERS!$E34="Existing partner")</f>
        <v>0</v>
      </c>
      <c r="AK30" s="2" t="b">
        <f>AND(PARTNERS!$D34="Artistic partner",PARTNERS!$E34="New partner")</f>
        <v>0</v>
      </c>
      <c r="AL30" s="2" t="b">
        <f>AND(PARTNERS!$D34="Heritage partner",PARTNERS!$E34="New partner")</f>
        <v>0</v>
      </c>
      <c r="AM30" s="2" t="b">
        <f>AND(PARTNERS!$D34="Funder",PARTNERS!$E34="New partner")</f>
        <v>0</v>
      </c>
      <c r="AN30" s="2" t="b">
        <f>AND(PARTNERS!$D34="Public Service partner",PARTNERS!$E34="New partner")</f>
        <v>0</v>
      </c>
      <c r="AO30" s="2" t="b">
        <f>AND(PARTNERS!$D34="Voluntary Sector / Charity partner",PARTNERS!$E34="New partner")</f>
        <v>0</v>
      </c>
      <c r="AP30" s="2" t="b">
        <f>AND(PARTNERS!$D34="Education partner",PARTNERS!$E34="New partner")</f>
        <v>0</v>
      </c>
      <c r="AQ30" s="2" t="b">
        <f>AND(PARTNERS!$D34="Other",PARTNERS!$E34="New partner")</f>
        <v>0</v>
      </c>
      <c r="AR30" s="2" t="b">
        <f>AND(PARTNERS!$D34="Artistic partner",PARTNERS!$E34="Existing partner")</f>
        <v>0</v>
      </c>
      <c r="AS30" s="2" t="b">
        <f>AND(PARTNERS!$D34="Heritage partner",PARTNERS!$E34="Existing partner")</f>
        <v>0</v>
      </c>
      <c r="AT30" s="2" t="b">
        <f>AND(PARTNERS!$D34="Funder",PARTNERS!$E34="Existing partner")</f>
        <v>0</v>
      </c>
      <c r="AU30" s="2" t="b">
        <f>AND(PARTNERS!$D34="Public Service partner",PARTNERS!$E34="Existing partner")</f>
        <v>0</v>
      </c>
      <c r="AV30" s="2" t="b">
        <f>AND(PARTNERS!$D34="Voluntary Sector / Charity partner",PARTNERS!$E34="Existing partner")</f>
        <v>0</v>
      </c>
      <c r="AW30" s="2" t="b">
        <f>AND(PARTNERS!$D34="Education partner",PARTNERS!$E34="Existing partner")</f>
        <v>0</v>
      </c>
      <c r="AX30" s="2" t="b">
        <f>AND(PARTNERS!$D34="Other",PARTNERS!$E34="Existing partner")</f>
        <v>0</v>
      </c>
    </row>
    <row r="31" spans="1:50" x14ac:dyDescent="0.3">
      <c r="A31" s="16" t="s">
        <v>107</v>
      </c>
      <c r="G31" s="2" t="s">
        <v>136</v>
      </c>
      <c r="T31" s="2" t="b">
        <f>AND(LEFT('EVENT DELIVERY'!B36,2)="HU",OR(LEN('EVENT DELIVERY'!B36)=6,AND(LEN('EVENT DELIVERY'!B36)=7,MID('EVENT DELIVERY'!B36,4,1)=" ")))</f>
        <v>0</v>
      </c>
      <c r="U31" s="2" t="b">
        <f>AND(LEFT('PROJECT DELIVERY TEAM'!B38,2)="HU",OR(LEN('PROJECT DELIVERY TEAM'!B38)=6,AND(LEN('PROJECT DELIVERY TEAM'!B38)=7,MID('PROJECT DELIVERY TEAM'!B38,4,1)=" ")))</f>
        <v>0</v>
      </c>
      <c r="V31" s="2" t="b">
        <f>AND(LEFT('AUDIENCES &amp; PART... - BY TYPE'!B61,2)="HU",OR(LEN('AUDIENCES &amp; PART... - BY TYPE'!B61)=6,AND(LEN('AUDIENCES &amp; PART... - BY TYPE'!B61)=7,MID('AUDIENCES &amp; PART... - BY TYPE'!B61,4,1)=" ")))</f>
        <v>0</v>
      </c>
      <c r="W31" s="2" t="b">
        <f>AND(LEFT(PARTNERS!B35,2)="HU",OR(LEN(PARTNERS!B35)=6,AND(LEN(PARTNERS!B35)=7,MID(PARTNERS!B35,4,1)=" ")),PARTNERS!E35="New partner")</f>
        <v>0</v>
      </c>
      <c r="X31" s="2" t="b">
        <f>AND(LEFT(PARTNERS!B35,2)="HU",OR(LEN(PARTNERS!B35)=6,AND(LEN(PARTNERS!B35)=7,MID(PARTNERS!B35,4,1)=" ")),PARTNERS!E35="Existing partner")</f>
        <v>0</v>
      </c>
      <c r="Y31" s="2" t="b">
        <f>AND(NOT(AND(LEFT(PARTNERS!B35,2)="HU",OR(LEN(PARTNERS!B35)=6,AND(LEN(PARTNERS!B35)=7,MID(PARTNERS!B35,4,1)=" ")))),PARTNERS!E35="New partner")</f>
        <v>0</v>
      </c>
      <c r="Z31" s="2" t="b">
        <f>AND(NOT(AND(LEFT(PARTNERS!B35,2)="HU",OR(LEN(PARTNERS!B35)=6,AND(LEN(PARTNERS!B35)=7,MID(PARTNERS!B35,4,1)=" ")))),PARTNERS!E35="Existing partner")</f>
        <v>0</v>
      </c>
      <c r="AA31" s="2" t="b">
        <f>AND(PARTNERS!$C35="Hull",PARTNERS!$E35="New partner")</f>
        <v>0</v>
      </c>
      <c r="AB31" s="2" t="b">
        <f>AND(PARTNERS!$C35="East Riding of Yorkshire",PARTNERS!$E35="New partner")</f>
        <v>0</v>
      </c>
      <c r="AC31" s="2" t="b">
        <f>AND(PARTNERS!$C35="Elsewhere in Yorkshire &amp; Humber",PARTNERS!$E35="New partner")</f>
        <v>0</v>
      </c>
      <c r="AD31" s="2" t="b">
        <f>AND(PARTNERS!$C35="Elsewhere in the UK",PARTNERS!$E35="New partner")</f>
        <v>0</v>
      </c>
      <c r="AE31" s="2" t="b">
        <f>AND(PARTNERS!$C35="Outside UK",PARTNERS!$E35="New partner")</f>
        <v>0</v>
      </c>
      <c r="AF31" s="2" t="b">
        <f>AND(PARTNERS!$C35="Hull",PARTNERS!$E35="Existing partner")</f>
        <v>0</v>
      </c>
      <c r="AG31" s="2" t="b">
        <f>AND(PARTNERS!$C35="East Riding of Yorkshire",PARTNERS!$E35="Existing partner")</f>
        <v>0</v>
      </c>
      <c r="AH31" s="2" t="b">
        <f>AND(PARTNERS!$C35="Elsewhere in Yorkshire &amp; Humber",PARTNERS!$E35="Existing partner")</f>
        <v>0</v>
      </c>
      <c r="AI31" s="2" t="b">
        <f>AND(PARTNERS!$C35="Elsewhere in the UK",PARTNERS!$E35="Existing partner")</f>
        <v>0</v>
      </c>
      <c r="AJ31" s="2" t="b">
        <f>AND(PARTNERS!$C35="Outside UK",PARTNERS!$E35="Existing partner")</f>
        <v>0</v>
      </c>
      <c r="AK31" s="2" t="b">
        <f>AND(PARTNERS!$D35="Artistic partner",PARTNERS!$E35="New partner")</f>
        <v>0</v>
      </c>
      <c r="AL31" s="2" t="b">
        <f>AND(PARTNERS!$D35="Heritage partner",PARTNERS!$E35="New partner")</f>
        <v>0</v>
      </c>
      <c r="AM31" s="2" t="b">
        <f>AND(PARTNERS!$D35="Funder",PARTNERS!$E35="New partner")</f>
        <v>0</v>
      </c>
      <c r="AN31" s="2" t="b">
        <f>AND(PARTNERS!$D35="Public Service partner",PARTNERS!$E35="New partner")</f>
        <v>0</v>
      </c>
      <c r="AO31" s="2" t="b">
        <f>AND(PARTNERS!$D35="Voluntary Sector / Charity partner",PARTNERS!$E35="New partner")</f>
        <v>0</v>
      </c>
      <c r="AP31" s="2" t="b">
        <f>AND(PARTNERS!$D35="Education partner",PARTNERS!$E35="New partner")</f>
        <v>0</v>
      </c>
      <c r="AQ31" s="2" t="b">
        <f>AND(PARTNERS!$D35="Other",PARTNERS!$E35="New partner")</f>
        <v>0</v>
      </c>
      <c r="AR31" s="2" t="b">
        <f>AND(PARTNERS!$D35="Artistic partner",PARTNERS!$E35="Existing partner")</f>
        <v>0</v>
      </c>
      <c r="AS31" s="2" t="b">
        <f>AND(PARTNERS!$D35="Heritage partner",PARTNERS!$E35="Existing partner")</f>
        <v>0</v>
      </c>
      <c r="AT31" s="2" t="b">
        <f>AND(PARTNERS!$D35="Funder",PARTNERS!$E35="Existing partner")</f>
        <v>0</v>
      </c>
      <c r="AU31" s="2" t="b">
        <f>AND(PARTNERS!$D35="Public Service partner",PARTNERS!$E35="Existing partner")</f>
        <v>0</v>
      </c>
      <c r="AV31" s="2" t="b">
        <f>AND(PARTNERS!$D35="Voluntary Sector / Charity partner",PARTNERS!$E35="Existing partner")</f>
        <v>0</v>
      </c>
      <c r="AW31" s="2" t="b">
        <f>AND(PARTNERS!$D35="Education partner",PARTNERS!$E35="Existing partner")</f>
        <v>0</v>
      </c>
      <c r="AX31" s="2" t="b">
        <f>AND(PARTNERS!$D35="Other",PARTNERS!$E35="Existing partner")</f>
        <v>0</v>
      </c>
    </row>
    <row r="32" spans="1:50" x14ac:dyDescent="0.3">
      <c r="A32" s="16" t="s">
        <v>109</v>
      </c>
      <c r="T32" s="2" t="b">
        <f>AND(LEFT('EVENT DELIVERY'!B37,2)="HU",OR(LEN('EVENT DELIVERY'!B37)=6,AND(LEN('EVENT DELIVERY'!B37)=7,MID('EVENT DELIVERY'!B37,4,1)=" ")))</f>
        <v>0</v>
      </c>
      <c r="U32" s="2" t="b">
        <f>AND(LEFT('PROJECT DELIVERY TEAM'!B39,2)="HU",OR(LEN('PROJECT DELIVERY TEAM'!B39)=6,AND(LEN('PROJECT DELIVERY TEAM'!B39)=7,MID('PROJECT DELIVERY TEAM'!B39,4,1)=" ")))</f>
        <v>0</v>
      </c>
      <c r="V32" s="2" t="b">
        <f>AND(LEFT('AUDIENCES &amp; PART... - BY TYPE'!B62,2)="HU",OR(LEN('AUDIENCES &amp; PART... - BY TYPE'!B62)=6,AND(LEN('AUDIENCES &amp; PART... - BY TYPE'!B62)=7,MID('AUDIENCES &amp; PART... - BY TYPE'!B62,4,1)=" ")))</f>
        <v>0</v>
      </c>
      <c r="W32" s="2" t="b">
        <f>AND(LEFT(PARTNERS!B36,2)="HU",OR(LEN(PARTNERS!B36)=6,AND(LEN(PARTNERS!B36)=7,MID(PARTNERS!B36,4,1)=" ")),PARTNERS!E36="New partner")</f>
        <v>0</v>
      </c>
      <c r="X32" s="2" t="b">
        <f>AND(LEFT(PARTNERS!B36,2)="HU",OR(LEN(PARTNERS!B36)=6,AND(LEN(PARTNERS!B36)=7,MID(PARTNERS!B36,4,1)=" ")),PARTNERS!E36="Existing partner")</f>
        <v>0</v>
      </c>
      <c r="Y32" s="2" t="b">
        <f>AND(NOT(AND(LEFT(PARTNERS!B36,2)="HU",OR(LEN(PARTNERS!B36)=6,AND(LEN(PARTNERS!B36)=7,MID(PARTNERS!B36,4,1)=" ")))),PARTNERS!E36="New partner")</f>
        <v>0</v>
      </c>
      <c r="Z32" s="2" t="b">
        <f>AND(NOT(AND(LEFT(PARTNERS!B36,2)="HU",OR(LEN(PARTNERS!B36)=6,AND(LEN(PARTNERS!B36)=7,MID(PARTNERS!B36,4,1)=" ")))),PARTNERS!E36="Existing partner")</f>
        <v>0</v>
      </c>
      <c r="AA32" s="2" t="b">
        <f>AND(PARTNERS!$C36="Hull",PARTNERS!$E36="New partner")</f>
        <v>0</v>
      </c>
      <c r="AB32" s="2" t="b">
        <f>AND(PARTNERS!$C36="East Riding of Yorkshire",PARTNERS!$E36="New partner")</f>
        <v>0</v>
      </c>
      <c r="AC32" s="2" t="b">
        <f>AND(PARTNERS!$C36="Elsewhere in Yorkshire &amp; Humber",PARTNERS!$E36="New partner")</f>
        <v>0</v>
      </c>
      <c r="AD32" s="2" t="b">
        <f>AND(PARTNERS!$C36="Elsewhere in the UK",PARTNERS!$E36="New partner")</f>
        <v>0</v>
      </c>
      <c r="AE32" s="2" t="b">
        <f>AND(PARTNERS!$C36="Outside UK",PARTNERS!$E36="New partner")</f>
        <v>0</v>
      </c>
      <c r="AF32" s="2" t="b">
        <f>AND(PARTNERS!$C36="Hull",PARTNERS!$E36="Existing partner")</f>
        <v>0</v>
      </c>
      <c r="AG32" s="2" t="b">
        <f>AND(PARTNERS!$C36="East Riding of Yorkshire",PARTNERS!$E36="Existing partner")</f>
        <v>0</v>
      </c>
      <c r="AH32" s="2" t="b">
        <f>AND(PARTNERS!$C36="Elsewhere in Yorkshire &amp; Humber",PARTNERS!$E36="Existing partner")</f>
        <v>0</v>
      </c>
      <c r="AI32" s="2" t="b">
        <f>AND(PARTNERS!$C36="Elsewhere in the UK",PARTNERS!$E36="Existing partner")</f>
        <v>0</v>
      </c>
      <c r="AJ32" s="2" t="b">
        <f>AND(PARTNERS!$C36="Outside UK",PARTNERS!$E36="Existing partner")</f>
        <v>0</v>
      </c>
      <c r="AK32" s="2" t="b">
        <f>AND(PARTNERS!$D36="Artistic partner",PARTNERS!$E36="New partner")</f>
        <v>0</v>
      </c>
      <c r="AL32" s="2" t="b">
        <f>AND(PARTNERS!$D36="Heritage partner",PARTNERS!$E36="New partner")</f>
        <v>0</v>
      </c>
      <c r="AM32" s="2" t="b">
        <f>AND(PARTNERS!$D36="Funder",PARTNERS!$E36="New partner")</f>
        <v>0</v>
      </c>
      <c r="AN32" s="2" t="b">
        <f>AND(PARTNERS!$D36="Public Service partner",PARTNERS!$E36="New partner")</f>
        <v>0</v>
      </c>
      <c r="AO32" s="2" t="b">
        <f>AND(PARTNERS!$D36="Voluntary Sector / Charity partner",PARTNERS!$E36="New partner")</f>
        <v>0</v>
      </c>
      <c r="AP32" s="2" t="b">
        <f>AND(PARTNERS!$D36="Education partner",PARTNERS!$E36="New partner")</f>
        <v>0</v>
      </c>
      <c r="AQ32" s="2" t="b">
        <f>AND(PARTNERS!$D36="Other",PARTNERS!$E36="New partner")</f>
        <v>0</v>
      </c>
      <c r="AR32" s="2" t="b">
        <f>AND(PARTNERS!$D36="Artistic partner",PARTNERS!$E36="Existing partner")</f>
        <v>0</v>
      </c>
      <c r="AS32" s="2" t="b">
        <f>AND(PARTNERS!$D36="Heritage partner",PARTNERS!$E36="Existing partner")</f>
        <v>0</v>
      </c>
      <c r="AT32" s="2" t="b">
        <f>AND(PARTNERS!$D36="Funder",PARTNERS!$E36="Existing partner")</f>
        <v>0</v>
      </c>
      <c r="AU32" s="2" t="b">
        <f>AND(PARTNERS!$D36="Public Service partner",PARTNERS!$E36="Existing partner")</f>
        <v>0</v>
      </c>
      <c r="AV32" s="2" t="b">
        <f>AND(PARTNERS!$D36="Voluntary Sector / Charity partner",PARTNERS!$E36="Existing partner")</f>
        <v>0</v>
      </c>
      <c r="AW32" s="2" t="b">
        <f>AND(PARTNERS!$D36="Education partner",PARTNERS!$E36="Existing partner")</f>
        <v>0</v>
      </c>
      <c r="AX32" s="2" t="b">
        <f>AND(PARTNERS!$D36="Other",PARTNERS!$E36="Existing partner")</f>
        <v>0</v>
      </c>
    </row>
    <row r="33" spans="1:50" x14ac:dyDescent="0.3">
      <c r="A33" s="16" t="s">
        <v>111</v>
      </c>
      <c r="T33" s="2" t="b">
        <f>AND(LEFT('EVENT DELIVERY'!B38,2)="HU",OR(LEN('EVENT DELIVERY'!B38)=6,AND(LEN('EVENT DELIVERY'!B38)=7,MID('EVENT DELIVERY'!B38,4,1)=" ")))</f>
        <v>0</v>
      </c>
      <c r="U33" s="2" t="b">
        <f>AND(LEFT('PROJECT DELIVERY TEAM'!B40,2)="HU",OR(LEN('PROJECT DELIVERY TEAM'!B40)=6,AND(LEN('PROJECT DELIVERY TEAM'!B40)=7,MID('PROJECT DELIVERY TEAM'!B40,4,1)=" ")))</f>
        <v>0</v>
      </c>
      <c r="V33" s="2" t="b">
        <f>AND(LEFT('AUDIENCES &amp; PART... - BY TYPE'!B63,2)="HU",OR(LEN('AUDIENCES &amp; PART... - BY TYPE'!B63)=6,AND(LEN('AUDIENCES &amp; PART... - BY TYPE'!B63)=7,MID('AUDIENCES &amp; PART... - BY TYPE'!B63,4,1)=" ")))</f>
        <v>0</v>
      </c>
      <c r="W33" s="2" t="b">
        <f>AND(LEFT(PARTNERS!B37,2)="HU",OR(LEN(PARTNERS!B37)=6,AND(LEN(PARTNERS!B37)=7,MID(PARTNERS!B37,4,1)=" ")),PARTNERS!E37="New partner")</f>
        <v>0</v>
      </c>
      <c r="X33" s="2" t="b">
        <f>AND(LEFT(PARTNERS!B37,2)="HU",OR(LEN(PARTNERS!B37)=6,AND(LEN(PARTNERS!B37)=7,MID(PARTNERS!B37,4,1)=" ")),PARTNERS!E37="Existing partner")</f>
        <v>0</v>
      </c>
      <c r="Y33" s="2" t="b">
        <f>AND(NOT(AND(LEFT(PARTNERS!B37,2)="HU",OR(LEN(PARTNERS!B37)=6,AND(LEN(PARTNERS!B37)=7,MID(PARTNERS!B37,4,1)=" ")))),PARTNERS!E37="New partner")</f>
        <v>0</v>
      </c>
      <c r="Z33" s="2" t="b">
        <f>AND(NOT(AND(LEFT(PARTNERS!B37,2)="HU",OR(LEN(PARTNERS!B37)=6,AND(LEN(PARTNERS!B37)=7,MID(PARTNERS!B37,4,1)=" ")))),PARTNERS!E37="Existing partner")</f>
        <v>0</v>
      </c>
      <c r="AA33" s="2" t="b">
        <f>AND(PARTNERS!$C37="Hull",PARTNERS!$E37="New partner")</f>
        <v>0</v>
      </c>
      <c r="AB33" s="2" t="b">
        <f>AND(PARTNERS!$C37="East Riding of Yorkshire",PARTNERS!$E37="New partner")</f>
        <v>0</v>
      </c>
      <c r="AC33" s="2" t="b">
        <f>AND(PARTNERS!$C37="Elsewhere in Yorkshire &amp; Humber",PARTNERS!$E37="New partner")</f>
        <v>0</v>
      </c>
      <c r="AD33" s="2" t="b">
        <f>AND(PARTNERS!$C37="Elsewhere in the UK",PARTNERS!$E37="New partner")</f>
        <v>0</v>
      </c>
      <c r="AE33" s="2" t="b">
        <f>AND(PARTNERS!$C37="Outside UK",PARTNERS!$E37="New partner")</f>
        <v>0</v>
      </c>
      <c r="AF33" s="2" t="b">
        <f>AND(PARTNERS!$C37="Hull",PARTNERS!$E37="Existing partner")</f>
        <v>0</v>
      </c>
      <c r="AG33" s="2" t="b">
        <f>AND(PARTNERS!$C37="East Riding of Yorkshire",PARTNERS!$E37="Existing partner")</f>
        <v>0</v>
      </c>
      <c r="AH33" s="2" t="b">
        <f>AND(PARTNERS!$C37="Elsewhere in Yorkshire &amp; Humber",PARTNERS!$E37="Existing partner")</f>
        <v>0</v>
      </c>
      <c r="AI33" s="2" t="b">
        <f>AND(PARTNERS!$C37="Elsewhere in the UK",PARTNERS!$E37="Existing partner")</f>
        <v>0</v>
      </c>
      <c r="AJ33" s="2" t="b">
        <f>AND(PARTNERS!$C37="Outside UK",PARTNERS!$E37="Existing partner")</f>
        <v>0</v>
      </c>
      <c r="AK33" s="2" t="b">
        <f>AND(PARTNERS!$D37="Artistic partner",PARTNERS!$E37="New partner")</f>
        <v>0</v>
      </c>
      <c r="AL33" s="2" t="b">
        <f>AND(PARTNERS!$D37="Heritage partner",PARTNERS!$E37="New partner")</f>
        <v>0</v>
      </c>
      <c r="AM33" s="2" t="b">
        <f>AND(PARTNERS!$D37="Funder",PARTNERS!$E37="New partner")</f>
        <v>0</v>
      </c>
      <c r="AN33" s="2" t="b">
        <f>AND(PARTNERS!$D37="Public Service partner",PARTNERS!$E37="New partner")</f>
        <v>0</v>
      </c>
      <c r="AO33" s="2" t="b">
        <f>AND(PARTNERS!$D37="Voluntary Sector / Charity partner",PARTNERS!$E37="New partner")</f>
        <v>0</v>
      </c>
      <c r="AP33" s="2" t="b">
        <f>AND(PARTNERS!$D37="Education partner",PARTNERS!$E37="New partner")</f>
        <v>0</v>
      </c>
      <c r="AQ33" s="2" t="b">
        <f>AND(PARTNERS!$D37="Other",PARTNERS!$E37="New partner")</f>
        <v>0</v>
      </c>
      <c r="AR33" s="2" t="b">
        <f>AND(PARTNERS!$D37="Artistic partner",PARTNERS!$E37="Existing partner")</f>
        <v>0</v>
      </c>
      <c r="AS33" s="2" t="b">
        <f>AND(PARTNERS!$D37="Heritage partner",PARTNERS!$E37="Existing partner")</f>
        <v>0</v>
      </c>
      <c r="AT33" s="2" t="b">
        <f>AND(PARTNERS!$D37="Funder",PARTNERS!$E37="Existing partner")</f>
        <v>0</v>
      </c>
      <c r="AU33" s="2" t="b">
        <f>AND(PARTNERS!$D37="Public Service partner",PARTNERS!$E37="Existing partner")</f>
        <v>0</v>
      </c>
      <c r="AV33" s="2" t="b">
        <f>AND(PARTNERS!$D37="Voluntary Sector / Charity partner",PARTNERS!$E37="Existing partner")</f>
        <v>0</v>
      </c>
      <c r="AW33" s="2" t="b">
        <f>AND(PARTNERS!$D37="Education partner",PARTNERS!$E37="Existing partner")</f>
        <v>0</v>
      </c>
      <c r="AX33" s="2" t="b">
        <f>AND(PARTNERS!$D37="Other",PARTNERS!$E37="Existing partner")</f>
        <v>0</v>
      </c>
    </row>
    <row r="34" spans="1:50" x14ac:dyDescent="0.3">
      <c r="A34" s="16" t="s">
        <v>113</v>
      </c>
      <c r="T34" s="2" t="b">
        <f>AND(LEFT('EVENT DELIVERY'!B39,2)="HU",OR(LEN('EVENT DELIVERY'!B39)=6,AND(LEN('EVENT DELIVERY'!B39)=7,MID('EVENT DELIVERY'!B39,4,1)=" ")))</f>
        <v>0</v>
      </c>
      <c r="U34" s="2" t="b">
        <f>AND(LEFT('PROJECT DELIVERY TEAM'!B41,2)="HU",OR(LEN('PROJECT DELIVERY TEAM'!B41)=6,AND(LEN('PROJECT DELIVERY TEAM'!B41)=7,MID('PROJECT DELIVERY TEAM'!B41,4,1)=" ")))</f>
        <v>0</v>
      </c>
      <c r="V34" s="2" t="b">
        <f>AND(LEFT('AUDIENCES &amp; PART... - BY TYPE'!B64,2)="HU",OR(LEN('AUDIENCES &amp; PART... - BY TYPE'!B64)=6,AND(LEN('AUDIENCES &amp; PART... - BY TYPE'!B64)=7,MID('AUDIENCES &amp; PART... - BY TYPE'!B64,4,1)=" ")))</f>
        <v>0</v>
      </c>
      <c r="W34" s="2" t="b">
        <f>AND(LEFT(PARTNERS!B38,2)="HU",OR(LEN(PARTNERS!B38)=6,AND(LEN(PARTNERS!B38)=7,MID(PARTNERS!B38,4,1)=" ")),PARTNERS!E38="New partner")</f>
        <v>0</v>
      </c>
      <c r="X34" s="2" t="b">
        <f>AND(LEFT(PARTNERS!B38,2)="HU",OR(LEN(PARTNERS!B38)=6,AND(LEN(PARTNERS!B38)=7,MID(PARTNERS!B38,4,1)=" ")),PARTNERS!E38="Existing partner")</f>
        <v>0</v>
      </c>
      <c r="Y34" s="2" t="b">
        <f>AND(NOT(AND(LEFT(PARTNERS!B38,2)="HU",OR(LEN(PARTNERS!B38)=6,AND(LEN(PARTNERS!B38)=7,MID(PARTNERS!B38,4,1)=" ")))),PARTNERS!E38="New partner")</f>
        <v>0</v>
      </c>
      <c r="Z34" s="2" t="b">
        <f>AND(NOT(AND(LEFT(PARTNERS!B38,2)="HU",OR(LEN(PARTNERS!B38)=6,AND(LEN(PARTNERS!B38)=7,MID(PARTNERS!B38,4,1)=" ")))),PARTNERS!E38="Existing partner")</f>
        <v>0</v>
      </c>
      <c r="AA34" s="2" t="b">
        <f>AND(PARTNERS!$C38="Hull",PARTNERS!$E38="New partner")</f>
        <v>0</v>
      </c>
      <c r="AB34" s="2" t="b">
        <f>AND(PARTNERS!$C38="East Riding of Yorkshire",PARTNERS!$E38="New partner")</f>
        <v>0</v>
      </c>
      <c r="AC34" s="2" t="b">
        <f>AND(PARTNERS!$C38="Elsewhere in Yorkshire &amp; Humber",PARTNERS!$E38="New partner")</f>
        <v>0</v>
      </c>
      <c r="AD34" s="2" t="b">
        <f>AND(PARTNERS!$C38="Elsewhere in the UK",PARTNERS!$E38="New partner")</f>
        <v>0</v>
      </c>
      <c r="AE34" s="2" t="b">
        <f>AND(PARTNERS!$C38="Outside UK",PARTNERS!$E38="New partner")</f>
        <v>0</v>
      </c>
      <c r="AF34" s="2" t="b">
        <f>AND(PARTNERS!$C38="Hull",PARTNERS!$E38="Existing partner")</f>
        <v>0</v>
      </c>
      <c r="AG34" s="2" t="b">
        <f>AND(PARTNERS!$C38="East Riding of Yorkshire",PARTNERS!$E38="Existing partner")</f>
        <v>0</v>
      </c>
      <c r="AH34" s="2" t="b">
        <f>AND(PARTNERS!$C38="Elsewhere in Yorkshire &amp; Humber",PARTNERS!$E38="Existing partner")</f>
        <v>0</v>
      </c>
      <c r="AI34" s="2" t="b">
        <f>AND(PARTNERS!$C38="Elsewhere in the UK",PARTNERS!$E38="Existing partner")</f>
        <v>0</v>
      </c>
      <c r="AJ34" s="2" t="b">
        <f>AND(PARTNERS!$C38="Outside UK",PARTNERS!$E38="Existing partner")</f>
        <v>0</v>
      </c>
      <c r="AK34" s="2" t="b">
        <f>AND(PARTNERS!$D38="Artistic partner",PARTNERS!$E38="New partner")</f>
        <v>0</v>
      </c>
      <c r="AL34" s="2" t="b">
        <f>AND(PARTNERS!$D38="Heritage partner",PARTNERS!$E38="New partner")</f>
        <v>0</v>
      </c>
      <c r="AM34" s="2" t="b">
        <f>AND(PARTNERS!$D38="Funder",PARTNERS!$E38="New partner")</f>
        <v>0</v>
      </c>
      <c r="AN34" s="2" t="b">
        <f>AND(PARTNERS!$D38="Public Service partner",PARTNERS!$E38="New partner")</f>
        <v>0</v>
      </c>
      <c r="AO34" s="2" t="b">
        <f>AND(PARTNERS!$D38="Voluntary Sector / Charity partner",PARTNERS!$E38="New partner")</f>
        <v>0</v>
      </c>
      <c r="AP34" s="2" t="b">
        <f>AND(PARTNERS!$D38="Education partner",PARTNERS!$E38="New partner")</f>
        <v>0</v>
      </c>
      <c r="AQ34" s="2" t="b">
        <f>AND(PARTNERS!$D38="Other",PARTNERS!$E38="New partner")</f>
        <v>0</v>
      </c>
      <c r="AR34" s="2" t="b">
        <f>AND(PARTNERS!$D38="Artistic partner",PARTNERS!$E38="Existing partner")</f>
        <v>0</v>
      </c>
      <c r="AS34" s="2" t="b">
        <f>AND(PARTNERS!$D38="Heritage partner",PARTNERS!$E38="Existing partner")</f>
        <v>0</v>
      </c>
      <c r="AT34" s="2" t="b">
        <f>AND(PARTNERS!$D38="Funder",PARTNERS!$E38="Existing partner")</f>
        <v>0</v>
      </c>
      <c r="AU34" s="2" t="b">
        <f>AND(PARTNERS!$D38="Public Service partner",PARTNERS!$E38="Existing partner")</f>
        <v>0</v>
      </c>
      <c r="AV34" s="2" t="b">
        <f>AND(PARTNERS!$D38="Voluntary Sector / Charity partner",PARTNERS!$E38="Existing partner")</f>
        <v>0</v>
      </c>
      <c r="AW34" s="2" t="b">
        <f>AND(PARTNERS!$D38="Education partner",PARTNERS!$E38="Existing partner")</f>
        <v>0</v>
      </c>
      <c r="AX34" s="2" t="b">
        <f>AND(PARTNERS!$D38="Other",PARTNERS!$E38="Existing partner")</f>
        <v>0</v>
      </c>
    </row>
    <row r="35" spans="1:50" x14ac:dyDescent="0.3">
      <c r="A35" s="16" t="s">
        <v>115</v>
      </c>
      <c r="T35" s="2" t="b">
        <f>AND(LEFT('EVENT DELIVERY'!B40,2)="HU",OR(LEN('EVENT DELIVERY'!B40)=6,AND(LEN('EVENT DELIVERY'!B40)=7,MID('EVENT DELIVERY'!B40,4,1)=" ")))</f>
        <v>0</v>
      </c>
      <c r="U35" s="2" t="b">
        <f>AND(LEFT('PROJECT DELIVERY TEAM'!B42,2)="HU",OR(LEN('PROJECT DELIVERY TEAM'!B42)=6,AND(LEN('PROJECT DELIVERY TEAM'!B42)=7,MID('PROJECT DELIVERY TEAM'!B42,4,1)=" ")))</f>
        <v>0</v>
      </c>
      <c r="V35" s="2" t="b">
        <f>AND(LEFT('AUDIENCES &amp; PART... - BY TYPE'!B65,2)="HU",OR(LEN('AUDIENCES &amp; PART... - BY TYPE'!B65)=6,AND(LEN('AUDIENCES &amp; PART... - BY TYPE'!B65)=7,MID('AUDIENCES &amp; PART... - BY TYPE'!B65,4,1)=" ")))</f>
        <v>0</v>
      </c>
      <c r="W35" s="2" t="b">
        <f>AND(LEFT(PARTNERS!B39,2)="HU",OR(LEN(PARTNERS!B39)=6,AND(LEN(PARTNERS!B39)=7,MID(PARTNERS!B39,4,1)=" ")),PARTNERS!E39="New partner")</f>
        <v>0</v>
      </c>
      <c r="X35" s="2" t="b">
        <f>AND(LEFT(PARTNERS!B39,2)="HU",OR(LEN(PARTNERS!B39)=6,AND(LEN(PARTNERS!B39)=7,MID(PARTNERS!B39,4,1)=" ")),PARTNERS!E39="Existing partner")</f>
        <v>0</v>
      </c>
      <c r="Y35" s="2" t="b">
        <f>AND(NOT(AND(LEFT(PARTNERS!B39,2)="HU",OR(LEN(PARTNERS!B39)=6,AND(LEN(PARTNERS!B39)=7,MID(PARTNERS!B39,4,1)=" ")))),PARTNERS!E39="New partner")</f>
        <v>0</v>
      </c>
      <c r="Z35" s="2" t="b">
        <f>AND(NOT(AND(LEFT(PARTNERS!B39,2)="HU",OR(LEN(PARTNERS!B39)=6,AND(LEN(PARTNERS!B39)=7,MID(PARTNERS!B39,4,1)=" ")))),PARTNERS!E39="Existing partner")</f>
        <v>0</v>
      </c>
      <c r="AA35" s="2" t="b">
        <f>AND(PARTNERS!$C39="Hull",PARTNERS!$E39="New partner")</f>
        <v>0</v>
      </c>
      <c r="AB35" s="2" t="b">
        <f>AND(PARTNERS!$C39="East Riding of Yorkshire",PARTNERS!$E39="New partner")</f>
        <v>0</v>
      </c>
      <c r="AC35" s="2" t="b">
        <f>AND(PARTNERS!$C39="Elsewhere in Yorkshire &amp; Humber",PARTNERS!$E39="New partner")</f>
        <v>0</v>
      </c>
      <c r="AD35" s="2" t="b">
        <f>AND(PARTNERS!$C39="Elsewhere in the UK",PARTNERS!$E39="New partner")</f>
        <v>0</v>
      </c>
      <c r="AE35" s="2" t="b">
        <f>AND(PARTNERS!$C39="Outside UK",PARTNERS!$E39="New partner")</f>
        <v>0</v>
      </c>
      <c r="AF35" s="2" t="b">
        <f>AND(PARTNERS!$C39="Hull",PARTNERS!$E39="Existing partner")</f>
        <v>0</v>
      </c>
      <c r="AG35" s="2" t="b">
        <f>AND(PARTNERS!$C39="East Riding of Yorkshire",PARTNERS!$E39="Existing partner")</f>
        <v>0</v>
      </c>
      <c r="AH35" s="2" t="b">
        <f>AND(PARTNERS!$C39="Elsewhere in Yorkshire &amp; Humber",PARTNERS!$E39="Existing partner")</f>
        <v>0</v>
      </c>
      <c r="AI35" s="2" t="b">
        <f>AND(PARTNERS!$C39="Elsewhere in the UK",PARTNERS!$E39="Existing partner")</f>
        <v>0</v>
      </c>
      <c r="AJ35" s="2" t="b">
        <f>AND(PARTNERS!$C39="Outside UK",PARTNERS!$E39="Existing partner")</f>
        <v>0</v>
      </c>
      <c r="AK35" s="2" t="b">
        <f>AND(PARTNERS!$D39="Artistic partner",PARTNERS!$E39="New partner")</f>
        <v>0</v>
      </c>
      <c r="AL35" s="2" t="b">
        <f>AND(PARTNERS!$D39="Heritage partner",PARTNERS!$E39="New partner")</f>
        <v>0</v>
      </c>
      <c r="AM35" s="2" t="b">
        <f>AND(PARTNERS!$D39="Funder",PARTNERS!$E39="New partner")</f>
        <v>0</v>
      </c>
      <c r="AN35" s="2" t="b">
        <f>AND(PARTNERS!$D39="Public Service partner",PARTNERS!$E39="New partner")</f>
        <v>0</v>
      </c>
      <c r="AO35" s="2" t="b">
        <f>AND(PARTNERS!$D39="Voluntary Sector / Charity partner",PARTNERS!$E39="New partner")</f>
        <v>0</v>
      </c>
      <c r="AP35" s="2" t="b">
        <f>AND(PARTNERS!$D39="Education partner",PARTNERS!$E39="New partner")</f>
        <v>0</v>
      </c>
      <c r="AQ35" s="2" t="b">
        <f>AND(PARTNERS!$D39="Other",PARTNERS!$E39="New partner")</f>
        <v>0</v>
      </c>
      <c r="AR35" s="2" t="b">
        <f>AND(PARTNERS!$D39="Artistic partner",PARTNERS!$E39="Existing partner")</f>
        <v>0</v>
      </c>
      <c r="AS35" s="2" t="b">
        <f>AND(PARTNERS!$D39="Heritage partner",PARTNERS!$E39="Existing partner")</f>
        <v>0</v>
      </c>
      <c r="AT35" s="2" t="b">
        <f>AND(PARTNERS!$D39="Funder",PARTNERS!$E39="Existing partner")</f>
        <v>0</v>
      </c>
      <c r="AU35" s="2" t="b">
        <f>AND(PARTNERS!$D39="Public Service partner",PARTNERS!$E39="Existing partner")</f>
        <v>0</v>
      </c>
      <c r="AV35" s="2" t="b">
        <f>AND(PARTNERS!$D39="Voluntary Sector / Charity partner",PARTNERS!$E39="Existing partner")</f>
        <v>0</v>
      </c>
      <c r="AW35" s="2" t="b">
        <f>AND(PARTNERS!$D39="Education partner",PARTNERS!$E39="Existing partner")</f>
        <v>0</v>
      </c>
      <c r="AX35" s="2" t="b">
        <f>AND(PARTNERS!$D39="Other",PARTNERS!$E39="Existing partner")</f>
        <v>0</v>
      </c>
    </row>
    <row r="36" spans="1:50" x14ac:dyDescent="0.3">
      <c r="A36" s="16" t="s">
        <v>117</v>
      </c>
      <c r="T36" s="2" t="b">
        <f>AND(LEFT('EVENT DELIVERY'!B41,2)="HU",OR(LEN('EVENT DELIVERY'!B41)=6,AND(LEN('EVENT DELIVERY'!B41)=7,MID('EVENT DELIVERY'!B41,4,1)=" ")))</f>
        <v>0</v>
      </c>
      <c r="U36" s="2" t="b">
        <f>AND(LEFT('PROJECT DELIVERY TEAM'!B43,2)="HU",OR(LEN('PROJECT DELIVERY TEAM'!B43)=6,AND(LEN('PROJECT DELIVERY TEAM'!B43)=7,MID('PROJECT DELIVERY TEAM'!B43,4,1)=" ")))</f>
        <v>0</v>
      </c>
      <c r="V36" s="2" t="b">
        <f>AND(LEFT('AUDIENCES &amp; PART... - BY TYPE'!B66,2)="HU",OR(LEN('AUDIENCES &amp; PART... - BY TYPE'!B66)=6,AND(LEN('AUDIENCES &amp; PART... - BY TYPE'!B66)=7,MID('AUDIENCES &amp; PART... - BY TYPE'!B66,4,1)=" ")))</f>
        <v>0</v>
      </c>
      <c r="W36" s="2" t="b">
        <f>AND(LEFT(PARTNERS!B40,2)="HU",OR(LEN(PARTNERS!B40)=6,AND(LEN(PARTNERS!B40)=7,MID(PARTNERS!B40,4,1)=" ")),PARTNERS!E40="New partner")</f>
        <v>0</v>
      </c>
      <c r="X36" s="2" t="b">
        <f>AND(LEFT(PARTNERS!B40,2)="HU",OR(LEN(PARTNERS!B40)=6,AND(LEN(PARTNERS!B40)=7,MID(PARTNERS!B40,4,1)=" ")),PARTNERS!E40="Existing partner")</f>
        <v>0</v>
      </c>
      <c r="Y36" s="2" t="b">
        <f>AND(NOT(AND(LEFT(PARTNERS!B40,2)="HU",OR(LEN(PARTNERS!B40)=6,AND(LEN(PARTNERS!B40)=7,MID(PARTNERS!B40,4,1)=" ")))),PARTNERS!E40="New partner")</f>
        <v>0</v>
      </c>
      <c r="Z36" s="2" t="b">
        <f>AND(NOT(AND(LEFT(PARTNERS!B40,2)="HU",OR(LEN(PARTNERS!B40)=6,AND(LEN(PARTNERS!B40)=7,MID(PARTNERS!B40,4,1)=" ")))),PARTNERS!E40="Existing partner")</f>
        <v>0</v>
      </c>
      <c r="AA36" s="2" t="b">
        <f>AND(PARTNERS!$C40="Hull",PARTNERS!$E40="New partner")</f>
        <v>0</v>
      </c>
      <c r="AB36" s="2" t="b">
        <f>AND(PARTNERS!$C40="East Riding of Yorkshire",PARTNERS!$E40="New partner")</f>
        <v>0</v>
      </c>
      <c r="AC36" s="2" t="b">
        <f>AND(PARTNERS!$C40="Elsewhere in Yorkshire &amp; Humber",PARTNERS!$E40="New partner")</f>
        <v>0</v>
      </c>
      <c r="AD36" s="2" t="b">
        <f>AND(PARTNERS!$C40="Elsewhere in the UK",PARTNERS!$E40="New partner")</f>
        <v>0</v>
      </c>
      <c r="AE36" s="2" t="b">
        <f>AND(PARTNERS!$C40="Outside UK",PARTNERS!$E40="New partner")</f>
        <v>0</v>
      </c>
      <c r="AF36" s="2" t="b">
        <f>AND(PARTNERS!$C40="Hull",PARTNERS!$E40="Existing partner")</f>
        <v>0</v>
      </c>
      <c r="AG36" s="2" t="b">
        <f>AND(PARTNERS!$C40="East Riding of Yorkshire",PARTNERS!$E40="Existing partner")</f>
        <v>0</v>
      </c>
      <c r="AH36" s="2" t="b">
        <f>AND(PARTNERS!$C40="Elsewhere in Yorkshire &amp; Humber",PARTNERS!$E40="Existing partner")</f>
        <v>0</v>
      </c>
      <c r="AI36" s="2" t="b">
        <f>AND(PARTNERS!$C40="Elsewhere in the UK",PARTNERS!$E40="Existing partner")</f>
        <v>0</v>
      </c>
      <c r="AJ36" s="2" t="b">
        <f>AND(PARTNERS!$C40="Outside UK",PARTNERS!$E40="Existing partner")</f>
        <v>0</v>
      </c>
      <c r="AK36" s="2" t="b">
        <f>AND(PARTNERS!$D40="Artistic partner",PARTNERS!$E40="New partner")</f>
        <v>0</v>
      </c>
      <c r="AL36" s="2" t="b">
        <f>AND(PARTNERS!$D40="Heritage partner",PARTNERS!$E40="New partner")</f>
        <v>0</v>
      </c>
      <c r="AM36" s="2" t="b">
        <f>AND(PARTNERS!$D40="Funder",PARTNERS!$E40="New partner")</f>
        <v>0</v>
      </c>
      <c r="AN36" s="2" t="b">
        <f>AND(PARTNERS!$D40="Public Service partner",PARTNERS!$E40="New partner")</f>
        <v>0</v>
      </c>
      <c r="AO36" s="2" t="b">
        <f>AND(PARTNERS!$D40="Voluntary Sector / Charity partner",PARTNERS!$E40="New partner")</f>
        <v>0</v>
      </c>
      <c r="AP36" s="2" t="b">
        <f>AND(PARTNERS!$D40="Education partner",PARTNERS!$E40="New partner")</f>
        <v>0</v>
      </c>
      <c r="AQ36" s="2" t="b">
        <f>AND(PARTNERS!$D40="Other",PARTNERS!$E40="New partner")</f>
        <v>0</v>
      </c>
      <c r="AR36" s="2" t="b">
        <f>AND(PARTNERS!$D40="Artistic partner",PARTNERS!$E40="Existing partner")</f>
        <v>0</v>
      </c>
      <c r="AS36" s="2" t="b">
        <f>AND(PARTNERS!$D40="Heritage partner",PARTNERS!$E40="Existing partner")</f>
        <v>0</v>
      </c>
      <c r="AT36" s="2" t="b">
        <f>AND(PARTNERS!$D40="Funder",PARTNERS!$E40="Existing partner")</f>
        <v>0</v>
      </c>
      <c r="AU36" s="2" t="b">
        <f>AND(PARTNERS!$D40="Public Service partner",PARTNERS!$E40="Existing partner")</f>
        <v>0</v>
      </c>
      <c r="AV36" s="2" t="b">
        <f>AND(PARTNERS!$D40="Voluntary Sector / Charity partner",PARTNERS!$E40="Existing partner")</f>
        <v>0</v>
      </c>
      <c r="AW36" s="2" t="b">
        <f>AND(PARTNERS!$D40="Education partner",PARTNERS!$E40="Existing partner")</f>
        <v>0</v>
      </c>
      <c r="AX36" s="2" t="b">
        <f>AND(PARTNERS!$D40="Other",PARTNERS!$E40="Existing partner")</f>
        <v>0</v>
      </c>
    </row>
    <row r="37" spans="1:50" x14ac:dyDescent="0.3">
      <c r="A37" s="2" t="s">
        <v>119</v>
      </c>
      <c r="T37" s="2" t="b">
        <f>AND(LEFT('EVENT DELIVERY'!B42,2)="HU",OR(LEN('EVENT DELIVERY'!B42)=6,AND(LEN('EVENT DELIVERY'!B42)=7,MID('EVENT DELIVERY'!B42,4,1)=" ")))</f>
        <v>0</v>
      </c>
      <c r="U37" s="2" t="b">
        <f>AND(LEFT('PROJECT DELIVERY TEAM'!B44,2)="HU",OR(LEN('PROJECT DELIVERY TEAM'!B44)=6,AND(LEN('PROJECT DELIVERY TEAM'!B44)=7,MID('PROJECT DELIVERY TEAM'!B44,4,1)=" ")))</f>
        <v>0</v>
      </c>
      <c r="V37" s="2" t="b">
        <f>AND(LEFT('AUDIENCES &amp; PART... - BY TYPE'!B67,2)="HU",OR(LEN('AUDIENCES &amp; PART... - BY TYPE'!B67)=6,AND(LEN('AUDIENCES &amp; PART... - BY TYPE'!B67)=7,MID('AUDIENCES &amp; PART... - BY TYPE'!B67,4,1)=" ")))</f>
        <v>0</v>
      </c>
      <c r="W37" s="2" t="b">
        <f>AND(LEFT(PARTNERS!B41,2)="HU",OR(LEN(PARTNERS!B41)=6,AND(LEN(PARTNERS!B41)=7,MID(PARTNERS!B41,4,1)=" ")),PARTNERS!E41="New partner")</f>
        <v>0</v>
      </c>
      <c r="X37" s="2" t="b">
        <f>AND(LEFT(PARTNERS!B41,2)="HU",OR(LEN(PARTNERS!B41)=6,AND(LEN(PARTNERS!B41)=7,MID(PARTNERS!B41,4,1)=" ")),PARTNERS!E41="Existing partner")</f>
        <v>0</v>
      </c>
      <c r="Y37" s="2" t="b">
        <f>AND(NOT(AND(LEFT(PARTNERS!B41,2)="HU",OR(LEN(PARTNERS!B41)=6,AND(LEN(PARTNERS!B41)=7,MID(PARTNERS!B41,4,1)=" ")))),PARTNERS!E41="New partner")</f>
        <v>0</v>
      </c>
      <c r="Z37" s="2" t="b">
        <f>AND(NOT(AND(LEFT(PARTNERS!B41,2)="HU",OR(LEN(PARTNERS!B41)=6,AND(LEN(PARTNERS!B41)=7,MID(PARTNERS!B41,4,1)=" ")))),PARTNERS!E41="Existing partner")</f>
        <v>0</v>
      </c>
      <c r="AA37" s="2" t="b">
        <f>AND(PARTNERS!$C41="Hull",PARTNERS!$E41="New partner")</f>
        <v>0</v>
      </c>
      <c r="AB37" s="2" t="b">
        <f>AND(PARTNERS!$C41="East Riding of Yorkshire",PARTNERS!$E41="New partner")</f>
        <v>0</v>
      </c>
      <c r="AC37" s="2" t="b">
        <f>AND(PARTNERS!$C41="Elsewhere in Yorkshire &amp; Humber",PARTNERS!$E41="New partner")</f>
        <v>0</v>
      </c>
      <c r="AD37" s="2" t="b">
        <f>AND(PARTNERS!$C41="Elsewhere in the UK",PARTNERS!$E41="New partner")</f>
        <v>0</v>
      </c>
      <c r="AE37" s="2" t="b">
        <f>AND(PARTNERS!$C41="Outside UK",PARTNERS!$E41="New partner")</f>
        <v>0</v>
      </c>
      <c r="AF37" s="2" t="b">
        <f>AND(PARTNERS!$C41="Hull",PARTNERS!$E41="Existing partner")</f>
        <v>0</v>
      </c>
      <c r="AG37" s="2" t="b">
        <f>AND(PARTNERS!$C41="East Riding of Yorkshire",PARTNERS!$E41="Existing partner")</f>
        <v>0</v>
      </c>
      <c r="AH37" s="2" t="b">
        <f>AND(PARTNERS!$C41="Elsewhere in Yorkshire &amp; Humber",PARTNERS!$E41="Existing partner")</f>
        <v>0</v>
      </c>
      <c r="AI37" s="2" t="b">
        <f>AND(PARTNERS!$C41="Elsewhere in the UK",PARTNERS!$E41="Existing partner")</f>
        <v>0</v>
      </c>
      <c r="AJ37" s="2" t="b">
        <f>AND(PARTNERS!$C41="Outside UK",PARTNERS!$E41="Existing partner")</f>
        <v>0</v>
      </c>
      <c r="AK37" s="2" t="b">
        <f>AND(PARTNERS!$D41="Artistic partner",PARTNERS!$E41="New partner")</f>
        <v>0</v>
      </c>
      <c r="AL37" s="2" t="b">
        <f>AND(PARTNERS!$D41="Heritage partner",PARTNERS!$E41="New partner")</f>
        <v>0</v>
      </c>
      <c r="AM37" s="2" t="b">
        <f>AND(PARTNERS!$D41="Funder",PARTNERS!$E41="New partner")</f>
        <v>0</v>
      </c>
      <c r="AN37" s="2" t="b">
        <f>AND(PARTNERS!$D41="Public Service partner",PARTNERS!$E41="New partner")</f>
        <v>0</v>
      </c>
      <c r="AO37" s="2" t="b">
        <f>AND(PARTNERS!$D41="Voluntary Sector / Charity partner",PARTNERS!$E41="New partner")</f>
        <v>0</v>
      </c>
      <c r="AP37" s="2" t="b">
        <f>AND(PARTNERS!$D41="Education partner",PARTNERS!$E41="New partner")</f>
        <v>0</v>
      </c>
      <c r="AQ37" s="2" t="b">
        <f>AND(PARTNERS!$D41="Other",PARTNERS!$E41="New partner")</f>
        <v>0</v>
      </c>
      <c r="AR37" s="2" t="b">
        <f>AND(PARTNERS!$D41="Artistic partner",PARTNERS!$E41="Existing partner")</f>
        <v>0</v>
      </c>
      <c r="AS37" s="2" t="b">
        <f>AND(PARTNERS!$D41="Heritage partner",PARTNERS!$E41="Existing partner")</f>
        <v>0</v>
      </c>
      <c r="AT37" s="2" t="b">
        <f>AND(PARTNERS!$D41="Funder",PARTNERS!$E41="Existing partner")</f>
        <v>0</v>
      </c>
      <c r="AU37" s="2" t="b">
        <f>AND(PARTNERS!$D41="Public Service partner",PARTNERS!$E41="Existing partner")</f>
        <v>0</v>
      </c>
      <c r="AV37" s="2" t="b">
        <f>AND(PARTNERS!$D41="Voluntary Sector / Charity partner",PARTNERS!$E41="Existing partner")</f>
        <v>0</v>
      </c>
      <c r="AW37" s="2" t="b">
        <f>AND(PARTNERS!$D41="Education partner",PARTNERS!$E41="Existing partner")</f>
        <v>0</v>
      </c>
      <c r="AX37" s="2" t="b">
        <f>AND(PARTNERS!$D41="Other",PARTNERS!$E41="Existing partner")</f>
        <v>0</v>
      </c>
    </row>
    <row r="38" spans="1:50" x14ac:dyDescent="0.3">
      <c r="A38" s="2" t="s">
        <v>121</v>
      </c>
      <c r="T38" s="2" t="b">
        <f>AND(LEFT('EVENT DELIVERY'!B43,2)="HU",OR(LEN('EVENT DELIVERY'!B43)=6,AND(LEN('EVENT DELIVERY'!B43)=7,MID('EVENT DELIVERY'!B43,4,1)=" ")))</f>
        <v>0</v>
      </c>
      <c r="U38" s="2" t="b">
        <f>AND(LEFT('PROJECT DELIVERY TEAM'!B45,2)="HU",OR(LEN('PROJECT DELIVERY TEAM'!B45)=6,AND(LEN('PROJECT DELIVERY TEAM'!B45)=7,MID('PROJECT DELIVERY TEAM'!B45,4,1)=" ")))</f>
        <v>0</v>
      </c>
      <c r="V38" s="2" t="b">
        <f>AND(LEFT('AUDIENCES &amp; PART... - BY TYPE'!B68,2)="HU",OR(LEN('AUDIENCES &amp; PART... - BY TYPE'!B68)=6,AND(LEN('AUDIENCES &amp; PART... - BY TYPE'!B68)=7,MID('AUDIENCES &amp; PART... - BY TYPE'!B68,4,1)=" ")))</f>
        <v>0</v>
      </c>
      <c r="W38" s="2" t="b">
        <f>AND(LEFT(PARTNERS!B42,2)="HU",OR(LEN(PARTNERS!B42)=6,AND(LEN(PARTNERS!B42)=7,MID(PARTNERS!B42,4,1)=" ")),PARTNERS!E42="New partner")</f>
        <v>0</v>
      </c>
      <c r="X38" s="2" t="b">
        <f>AND(LEFT(PARTNERS!B42,2)="HU",OR(LEN(PARTNERS!B42)=6,AND(LEN(PARTNERS!B42)=7,MID(PARTNERS!B42,4,1)=" ")),PARTNERS!E42="Existing partner")</f>
        <v>0</v>
      </c>
      <c r="Y38" s="2" t="b">
        <f>AND(NOT(AND(LEFT(PARTNERS!B42,2)="HU",OR(LEN(PARTNERS!B42)=6,AND(LEN(PARTNERS!B42)=7,MID(PARTNERS!B42,4,1)=" ")))),PARTNERS!E42="New partner")</f>
        <v>0</v>
      </c>
      <c r="Z38" s="2" t="b">
        <f>AND(NOT(AND(LEFT(PARTNERS!B42,2)="HU",OR(LEN(PARTNERS!B42)=6,AND(LEN(PARTNERS!B42)=7,MID(PARTNERS!B42,4,1)=" ")))),PARTNERS!E42="Existing partner")</f>
        <v>0</v>
      </c>
      <c r="AA38" s="2" t="b">
        <f>AND(PARTNERS!$C42="Hull",PARTNERS!$E42="New partner")</f>
        <v>0</v>
      </c>
      <c r="AB38" s="2" t="b">
        <f>AND(PARTNERS!$C42="East Riding of Yorkshire",PARTNERS!$E42="New partner")</f>
        <v>0</v>
      </c>
      <c r="AC38" s="2" t="b">
        <f>AND(PARTNERS!$C42="Elsewhere in Yorkshire &amp; Humber",PARTNERS!$E42="New partner")</f>
        <v>0</v>
      </c>
      <c r="AD38" s="2" t="b">
        <f>AND(PARTNERS!$C42="Elsewhere in the UK",PARTNERS!$E42="New partner")</f>
        <v>0</v>
      </c>
      <c r="AE38" s="2" t="b">
        <f>AND(PARTNERS!$C42="Outside UK",PARTNERS!$E42="New partner")</f>
        <v>0</v>
      </c>
      <c r="AF38" s="2" t="b">
        <f>AND(PARTNERS!$C42="Hull",PARTNERS!$E42="Existing partner")</f>
        <v>0</v>
      </c>
      <c r="AG38" s="2" t="b">
        <f>AND(PARTNERS!$C42="East Riding of Yorkshire",PARTNERS!$E42="Existing partner")</f>
        <v>0</v>
      </c>
      <c r="AH38" s="2" t="b">
        <f>AND(PARTNERS!$C42="Elsewhere in Yorkshire &amp; Humber",PARTNERS!$E42="Existing partner")</f>
        <v>0</v>
      </c>
      <c r="AI38" s="2" t="b">
        <f>AND(PARTNERS!$C42="Elsewhere in the UK",PARTNERS!$E42="Existing partner")</f>
        <v>0</v>
      </c>
      <c r="AJ38" s="2" t="b">
        <f>AND(PARTNERS!$C42="Outside UK",PARTNERS!$E42="Existing partner")</f>
        <v>0</v>
      </c>
      <c r="AK38" s="2" t="b">
        <f>AND(PARTNERS!$D42="Artistic partner",PARTNERS!$E42="New partner")</f>
        <v>0</v>
      </c>
      <c r="AL38" s="2" t="b">
        <f>AND(PARTNERS!$D42="Heritage partner",PARTNERS!$E42="New partner")</f>
        <v>0</v>
      </c>
      <c r="AM38" s="2" t="b">
        <f>AND(PARTNERS!$D42="Funder",PARTNERS!$E42="New partner")</f>
        <v>0</v>
      </c>
      <c r="AN38" s="2" t="b">
        <f>AND(PARTNERS!$D42="Public Service partner",PARTNERS!$E42="New partner")</f>
        <v>0</v>
      </c>
      <c r="AO38" s="2" t="b">
        <f>AND(PARTNERS!$D42="Voluntary Sector / Charity partner",PARTNERS!$E42="New partner")</f>
        <v>0</v>
      </c>
      <c r="AP38" s="2" t="b">
        <f>AND(PARTNERS!$D42="Education partner",PARTNERS!$E42="New partner")</f>
        <v>0</v>
      </c>
      <c r="AQ38" s="2" t="b">
        <f>AND(PARTNERS!$D42="Other",PARTNERS!$E42="New partner")</f>
        <v>0</v>
      </c>
      <c r="AR38" s="2" t="b">
        <f>AND(PARTNERS!$D42="Artistic partner",PARTNERS!$E42="Existing partner")</f>
        <v>0</v>
      </c>
      <c r="AS38" s="2" t="b">
        <f>AND(PARTNERS!$D42="Heritage partner",PARTNERS!$E42="Existing partner")</f>
        <v>0</v>
      </c>
      <c r="AT38" s="2" t="b">
        <f>AND(PARTNERS!$D42="Funder",PARTNERS!$E42="Existing partner")</f>
        <v>0</v>
      </c>
      <c r="AU38" s="2" t="b">
        <f>AND(PARTNERS!$D42="Public Service partner",PARTNERS!$E42="Existing partner")</f>
        <v>0</v>
      </c>
      <c r="AV38" s="2" t="b">
        <f>AND(PARTNERS!$D42="Voluntary Sector / Charity partner",PARTNERS!$E42="Existing partner")</f>
        <v>0</v>
      </c>
      <c r="AW38" s="2" t="b">
        <f>AND(PARTNERS!$D42="Education partner",PARTNERS!$E42="Existing partner")</f>
        <v>0</v>
      </c>
      <c r="AX38" s="2" t="b">
        <f>AND(PARTNERS!$D42="Other",PARTNERS!$E42="Existing partner")</f>
        <v>0</v>
      </c>
    </row>
    <row r="39" spans="1:50" x14ac:dyDescent="0.3">
      <c r="A39" s="2" t="s">
        <v>123</v>
      </c>
      <c r="T39" s="2" t="b">
        <f>AND(LEFT('EVENT DELIVERY'!B44,2)="HU",OR(LEN('EVENT DELIVERY'!B44)=6,AND(LEN('EVENT DELIVERY'!B44)=7,MID('EVENT DELIVERY'!B44,4,1)=" ")))</f>
        <v>0</v>
      </c>
      <c r="U39" s="2" t="b">
        <f>AND(LEFT('PROJECT DELIVERY TEAM'!B46,2)="HU",OR(LEN('PROJECT DELIVERY TEAM'!B46)=6,AND(LEN('PROJECT DELIVERY TEAM'!B46)=7,MID('PROJECT DELIVERY TEAM'!B46,4,1)=" ")))</f>
        <v>0</v>
      </c>
      <c r="V39" s="2" t="b">
        <f>AND(LEFT('AUDIENCES &amp; PART... - BY TYPE'!B69,2)="HU",OR(LEN('AUDIENCES &amp; PART... - BY TYPE'!B69)=6,AND(LEN('AUDIENCES &amp; PART... - BY TYPE'!B69)=7,MID('AUDIENCES &amp; PART... - BY TYPE'!B69,4,1)=" ")))</f>
        <v>0</v>
      </c>
      <c r="W39" s="2" t="b">
        <f>AND(LEFT(PARTNERS!B43,2)="HU",OR(LEN(PARTNERS!B43)=6,AND(LEN(PARTNERS!B43)=7,MID(PARTNERS!B43,4,1)=" ")),PARTNERS!E43="New partner")</f>
        <v>0</v>
      </c>
      <c r="X39" s="2" t="b">
        <f>AND(LEFT(PARTNERS!B43,2)="HU",OR(LEN(PARTNERS!B43)=6,AND(LEN(PARTNERS!B43)=7,MID(PARTNERS!B43,4,1)=" ")),PARTNERS!E43="Existing partner")</f>
        <v>0</v>
      </c>
      <c r="Y39" s="2" t="b">
        <f>AND(NOT(AND(LEFT(PARTNERS!B43,2)="HU",OR(LEN(PARTNERS!B43)=6,AND(LEN(PARTNERS!B43)=7,MID(PARTNERS!B43,4,1)=" ")))),PARTNERS!E43="New partner")</f>
        <v>0</v>
      </c>
      <c r="Z39" s="2" t="b">
        <f>AND(NOT(AND(LEFT(PARTNERS!B43,2)="HU",OR(LEN(PARTNERS!B43)=6,AND(LEN(PARTNERS!B43)=7,MID(PARTNERS!B43,4,1)=" ")))),PARTNERS!E43="Existing partner")</f>
        <v>0</v>
      </c>
      <c r="AA39" s="2" t="b">
        <f>AND(PARTNERS!$C43="Hull",PARTNERS!$E43="New partner")</f>
        <v>0</v>
      </c>
      <c r="AB39" s="2" t="b">
        <f>AND(PARTNERS!$C43="East Riding of Yorkshire",PARTNERS!$E43="New partner")</f>
        <v>0</v>
      </c>
      <c r="AC39" s="2" t="b">
        <f>AND(PARTNERS!$C43="Elsewhere in Yorkshire &amp; Humber",PARTNERS!$E43="New partner")</f>
        <v>0</v>
      </c>
      <c r="AD39" s="2" t="b">
        <f>AND(PARTNERS!$C43="Elsewhere in the UK",PARTNERS!$E43="New partner")</f>
        <v>0</v>
      </c>
      <c r="AE39" s="2" t="b">
        <f>AND(PARTNERS!$C43="Outside UK",PARTNERS!$E43="New partner")</f>
        <v>0</v>
      </c>
      <c r="AF39" s="2" t="b">
        <f>AND(PARTNERS!$C43="Hull",PARTNERS!$E43="Existing partner")</f>
        <v>0</v>
      </c>
      <c r="AG39" s="2" t="b">
        <f>AND(PARTNERS!$C43="East Riding of Yorkshire",PARTNERS!$E43="Existing partner")</f>
        <v>0</v>
      </c>
      <c r="AH39" s="2" t="b">
        <f>AND(PARTNERS!$C43="Elsewhere in Yorkshire &amp; Humber",PARTNERS!$E43="Existing partner")</f>
        <v>0</v>
      </c>
      <c r="AI39" s="2" t="b">
        <f>AND(PARTNERS!$C43="Elsewhere in the UK",PARTNERS!$E43="Existing partner")</f>
        <v>0</v>
      </c>
      <c r="AJ39" s="2" t="b">
        <f>AND(PARTNERS!$C43="Outside UK",PARTNERS!$E43="Existing partner")</f>
        <v>0</v>
      </c>
      <c r="AK39" s="2" t="b">
        <f>AND(PARTNERS!$D43="Artistic partner",PARTNERS!$E43="New partner")</f>
        <v>0</v>
      </c>
      <c r="AL39" s="2" t="b">
        <f>AND(PARTNERS!$D43="Heritage partner",PARTNERS!$E43="New partner")</f>
        <v>0</v>
      </c>
      <c r="AM39" s="2" t="b">
        <f>AND(PARTNERS!$D43="Funder",PARTNERS!$E43="New partner")</f>
        <v>0</v>
      </c>
      <c r="AN39" s="2" t="b">
        <f>AND(PARTNERS!$D43="Public Service partner",PARTNERS!$E43="New partner")</f>
        <v>0</v>
      </c>
      <c r="AO39" s="2" t="b">
        <f>AND(PARTNERS!$D43="Voluntary Sector / Charity partner",PARTNERS!$E43="New partner")</f>
        <v>0</v>
      </c>
      <c r="AP39" s="2" t="b">
        <f>AND(PARTNERS!$D43="Education partner",PARTNERS!$E43="New partner")</f>
        <v>0</v>
      </c>
      <c r="AQ39" s="2" t="b">
        <f>AND(PARTNERS!$D43="Other",PARTNERS!$E43="New partner")</f>
        <v>0</v>
      </c>
      <c r="AR39" s="2" t="b">
        <f>AND(PARTNERS!$D43="Artistic partner",PARTNERS!$E43="Existing partner")</f>
        <v>0</v>
      </c>
      <c r="AS39" s="2" t="b">
        <f>AND(PARTNERS!$D43="Heritage partner",PARTNERS!$E43="Existing partner")</f>
        <v>0</v>
      </c>
      <c r="AT39" s="2" t="b">
        <f>AND(PARTNERS!$D43="Funder",PARTNERS!$E43="Existing partner")</f>
        <v>0</v>
      </c>
      <c r="AU39" s="2" t="b">
        <f>AND(PARTNERS!$D43="Public Service partner",PARTNERS!$E43="Existing partner")</f>
        <v>0</v>
      </c>
      <c r="AV39" s="2" t="b">
        <f>AND(PARTNERS!$D43="Voluntary Sector / Charity partner",PARTNERS!$E43="Existing partner")</f>
        <v>0</v>
      </c>
      <c r="AW39" s="2" t="b">
        <f>AND(PARTNERS!$D43="Education partner",PARTNERS!$E43="Existing partner")</f>
        <v>0</v>
      </c>
      <c r="AX39" s="2" t="b">
        <f>AND(PARTNERS!$D43="Other",PARTNERS!$E43="Existing partner")</f>
        <v>0</v>
      </c>
    </row>
    <row r="40" spans="1:50" x14ac:dyDescent="0.3">
      <c r="A40" s="2" t="s">
        <v>125</v>
      </c>
      <c r="T40" s="2" t="b">
        <f>AND(LEFT('EVENT DELIVERY'!B45,2)="HU",OR(LEN('EVENT DELIVERY'!B45)=6,AND(LEN('EVENT DELIVERY'!B45)=7,MID('EVENT DELIVERY'!B45,4,1)=" ")))</f>
        <v>0</v>
      </c>
      <c r="U40" s="2" t="b">
        <f>AND(LEFT('PROJECT DELIVERY TEAM'!B47,2)="HU",OR(LEN('PROJECT DELIVERY TEAM'!B47)=6,AND(LEN('PROJECT DELIVERY TEAM'!B47)=7,MID('PROJECT DELIVERY TEAM'!B47,4,1)=" ")))</f>
        <v>0</v>
      </c>
      <c r="V40" s="2" t="b">
        <f>AND(LEFT('AUDIENCES &amp; PART... - BY TYPE'!B70,2)="HU",OR(LEN('AUDIENCES &amp; PART... - BY TYPE'!B70)=6,AND(LEN('AUDIENCES &amp; PART... - BY TYPE'!B70)=7,MID('AUDIENCES &amp; PART... - BY TYPE'!B70,4,1)=" ")))</f>
        <v>0</v>
      </c>
      <c r="W40" s="2" t="b">
        <f>AND(LEFT(PARTNERS!B44,2)="HU",OR(LEN(PARTNERS!B44)=6,AND(LEN(PARTNERS!B44)=7,MID(PARTNERS!B44,4,1)=" ")),PARTNERS!E44="New partner")</f>
        <v>0</v>
      </c>
      <c r="X40" s="2" t="b">
        <f>AND(LEFT(PARTNERS!B44,2)="HU",OR(LEN(PARTNERS!B44)=6,AND(LEN(PARTNERS!B44)=7,MID(PARTNERS!B44,4,1)=" ")),PARTNERS!E44="Existing partner")</f>
        <v>0</v>
      </c>
      <c r="Y40" s="2" t="b">
        <f>AND(NOT(AND(LEFT(PARTNERS!B44,2)="HU",OR(LEN(PARTNERS!B44)=6,AND(LEN(PARTNERS!B44)=7,MID(PARTNERS!B44,4,1)=" ")))),PARTNERS!E44="New partner")</f>
        <v>0</v>
      </c>
      <c r="Z40" s="2" t="b">
        <f>AND(NOT(AND(LEFT(PARTNERS!B44,2)="HU",OR(LEN(PARTNERS!B44)=6,AND(LEN(PARTNERS!B44)=7,MID(PARTNERS!B44,4,1)=" ")))),PARTNERS!E44="Existing partner")</f>
        <v>0</v>
      </c>
      <c r="AA40" s="2" t="b">
        <f>AND(PARTNERS!$C44="Hull",PARTNERS!$E44="New partner")</f>
        <v>0</v>
      </c>
      <c r="AB40" s="2" t="b">
        <f>AND(PARTNERS!$C44="East Riding of Yorkshire",PARTNERS!$E44="New partner")</f>
        <v>0</v>
      </c>
      <c r="AC40" s="2" t="b">
        <f>AND(PARTNERS!$C44="Elsewhere in Yorkshire &amp; Humber",PARTNERS!$E44="New partner")</f>
        <v>0</v>
      </c>
      <c r="AD40" s="2" t="b">
        <f>AND(PARTNERS!$C44="Elsewhere in the UK",PARTNERS!$E44="New partner")</f>
        <v>0</v>
      </c>
      <c r="AE40" s="2" t="b">
        <f>AND(PARTNERS!$C44="Outside UK",PARTNERS!$E44="New partner")</f>
        <v>0</v>
      </c>
      <c r="AF40" s="2" t="b">
        <f>AND(PARTNERS!$C44="Hull",PARTNERS!$E44="Existing partner")</f>
        <v>0</v>
      </c>
      <c r="AG40" s="2" t="b">
        <f>AND(PARTNERS!$C44="East Riding of Yorkshire",PARTNERS!$E44="Existing partner")</f>
        <v>0</v>
      </c>
      <c r="AH40" s="2" t="b">
        <f>AND(PARTNERS!$C44="Elsewhere in Yorkshire &amp; Humber",PARTNERS!$E44="Existing partner")</f>
        <v>0</v>
      </c>
      <c r="AI40" s="2" t="b">
        <f>AND(PARTNERS!$C44="Elsewhere in the UK",PARTNERS!$E44="Existing partner")</f>
        <v>0</v>
      </c>
      <c r="AJ40" s="2" t="b">
        <f>AND(PARTNERS!$C44="Outside UK",PARTNERS!$E44="Existing partner")</f>
        <v>0</v>
      </c>
      <c r="AK40" s="2" t="b">
        <f>AND(PARTNERS!$D44="Artistic partner",PARTNERS!$E44="New partner")</f>
        <v>0</v>
      </c>
      <c r="AL40" s="2" t="b">
        <f>AND(PARTNERS!$D44="Heritage partner",PARTNERS!$E44="New partner")</f>
        <v>0</v>
      </c>
      <c r="AM40" s="2" t="b">
        <f>AND(PARTNERS!$D44="Funder",PARTNERS!$E44="New partner")</f>
        <v>0</v>
      </c>
      <c r="AN40" s="2" t="b">
        <f>AND(PARTNERS!$D44="Public Service partner",PARTNERS!$E44="New partner")</f>
        <v>0</v>
      </c>
      <c r="AO40" s="2" t="b">
        <f>AND(PARTNERS!$D44="Voluntary Sector / Charity partner",PARTNERS!$E44="New partner")</f>
        <v>0</v>
      </c>
      <c r="AP40" s="2" t="b">
        <f>AND(PARTNERS!$D44="Education partner",PARTNERS!$E44="New partner")</f>
        <v>0</v>
      </c>
      <c r="AQ40" s="2" t="b">
        <f>AND(PARTNERS!$D44="Other",PARTNERS!$E44="New partner")</f>
        <v>0</v>
      </c>
      <c r="AR40" s="2" t="b">
        <f>AND(PARTNERS!$D44="Artistic partner",PARTNERS!$E44="Existing partner")</f>
        <v>0</v>
      </c>
      <c r="AS40" s="2" t="b">
        <f>AND(PARTNERS!$D44="Heritage partner",PARTNERS!$E44="Existing partner")</f>
        <v>0</v>
      </c>
      <c r="AT40" s="2" t="b">
        <f>AND(PARTNERS!$D44="Funder",PARTNERS!$E44="Existing partner")</f>
        <v>0</v>
      </c>
      <c r="AU40" s="2" t="b">
        <f>AND(PARTNERS!$D44="Public Service partner",PARTNERS!$E44="Existing partner")</f>
        <v>0</v>
      </c>
      <c r="AV40" s="2" t="b">
        <f>AND(PARTNERS!$D44="Voluntary Sector / Charity partner",PARTNERS!$E44="Existing partner")</f>
        <v>0</v>
      </c>
      <c r="AW40" s="2" t="b">
        <f>AND(PARTNERS!$D44="Education partner",PARTNERS!$E44="Existing partner")</f>
        <v>0</v>
      </c>
      <c r="AX40" s="2" t="b">
        <f>AND(PARTNERS!$D44="Other",PARTNERS!$E44="Existing partner")</f>
        <v>0</v>
      </c>
    </row>
    <row r="41" spans="1:50" x14ac:dyDescent="0.3">
      <c r="A41" s="2" t="s">
        <v>127</v>
      </c>
      <c r="T41" s="2" t="b">
        <f>AND(LEFT('EVENT DELIVERY'!B46,2)="HU",OR(LEN('EVENT DELIVERY'!B46)=6,AND(LEN('EVENT DELIVERY'!B46)=7,MID('EVENT DELIVERY'!B46,4,1)=" ")))</f>
        <v>0</v>
      </c>
      <c r="U41" s="2" t="b">
        <f>AND(LEFT('PROJECT DELIVERY TEAM'!B48,2)="HU",OR(LEN('PROJECT DELIVERY TEAM'!B48)=6,AND(LEN('PROJECT DELIVERY TEAM'!B48)=7,MID('PROJECT DELIVERY TEAM'!B48,4,1)=" ")))</f>
        <v>0</v>
      </c>
      <c r="V41" s="2" t="b">
        <f>AND(LEFT('AUDIENCES &amp; PART... - BY TYPE'!B71,2)="HU",OR(LEN('AUDIENCES &amp; PART... - BY TYPE'!B71)=6,AND(LEN('AUDIENCES &amp; PART... - BY TYPE'!B71)=7,MID('AUDIENCES &amp; PART... - BY TYPE'!B71,4,1)=" ")))</f>
        <v>0</v>
      </c>
      <c r="W41" s="2" t="b">
        <f>AND(LEFT(PARTNERS!B45,2)="HU",OR(LEN(PARTNERS!B45)=6,AND(LEN(PARTNERS!B45)=7,MID(PARTNERS!B45,4,1)=" ")),PARTNERS!E45="New partner")</f>
        <v>0</v>
      </c>
      <c r="X41" s="2" t="b">
        <f>AND(LEFT(PARTNERS!B45,2)="HU",OR(LEN(PARTNERS!B45)=6,AND(LEN(PARTNERS!B45)=7,MID(PARTNERS!B45,4,1)=" ")),PARTNERS!E45="Existing partner")</f>
        <v>0</v>
      </c>
      <c r="Y41" s="2" t="b">
        <f>AND(NOT(AND(LEFT(PARTNERS!B45,2)="HU",OR(LEN(PARTNERS!B45)=6,AND(LEN(PARTNERS!B45)=7,MID(PARTNERS!B45,4,1)=" ")))),PARTNERS!E45="New partner")</f>
        <v>0</v>
      </c>
      <c r="Z41" s="2" t="b">
        <f>AND(NOT(AND(LEFT(PARTNERS!B45,2)="HU",OR(LEN(PARTNERS!B45)=6,AND(LEN(PARTNERS!B45)=7,MID(PARTNERS!B45,4,1)=" ")))),PARTNERS!E45="Existing partner")</f>
        <v>0</v>
      </c>
      <c r="AA41" s="2" t="b">
        <f>AND(PARTNERS!$C45="Hull",PARTNERS!$E45="New partner")</f>
        <v>0</v>
      </c>
      <c r="AB41" s="2" t="b">
        <f>AND(PARTNERS!$C45="East Riding of Yorkshire",PARTNERS!$E45="New partner")</f>
        <v>0</v>
      </c>
      <c r="AC41" s="2" t="b">
        <f>AND(PARTNERS!$C45="Elsewhere in Yorkshire &amp; Humber",PARTNERS!$E45="New partner")</f>
        <v>0</v>
      </c>
      <c r="AD41" s="2" t="b">
        <f>AND(PARTNERS!$C45="Elsewhere in the UK",PARTNERS!$E45="New partner")</f>
        <v>0</v>
      </c>
      <c r="AE41" s="2" t="b">
        <f>AND(PARTNERS!$C45="Outside UK",PARTNERS!$E45="New partner")</f>
        <v>0</v>
      </c>
      <c r="AF41" s="2" t="b">
        <f>AND(PARTNERS!$C45="Hull",PARTNERS!$E45="Existing partner")</f>
        <v>0</v>
      </c>
      <c r="AG41" s="2" t="b">
        <f>AND(PARTNERS!$C45="East Riding of Yorkshire",PARTNERS!$E45="Existing partner")</f>
        <v>0</v>
      </c>
      <c r="AH41" s="2" t="b">
        <f>AND(PARTNERS!$C45="Elsewhere in Yorkshire &amp; Humber",PARTNERS!$E45="Existing partner")</f>
        <v>0</v>
      </c>
      <c r="AI41" s="2" t="b">
        <f>AND(PARTNERS!$C45="Elsewhere in the UK",PARTNERS!$E45="Existing partner")</f>
        <v>0</v>
      </c>
      <c r="AJ41" s="2" t="b">
        <f>AND(PARTNERS!$C45="Outside UK",PARTNERS!$E45="Existing partner")</f>
        <v>0</v>
      </c>
      <c r="AK41" s="2" t="b">
        <f>AND(PARTNERS!$D45="Artistic partner",PARTNERS!$E45="New partner")</f>
        <v>0</v>
      </c>
      <c r="AL41" s="2" t="b">
        <f>AND(PARTNERS!$D45="Heritage partner",PARTNERS!$E45="New partner")</f>
        <v>0</v>
      </c>
      <c r="AM41" s="2" t="b">
        <f>AND(PARTNERS!$D45="Funder",PARTNERS!$E45="New partner")</f>
        <v>0</v>
      </c>
      <c r="AN41" s="2" t="b">
        <f>AND(PARTNERS!$D45="Public Service partner",PARTNERS!$E45="New partner")</f>
        <v>0</v>
      </c>
      <c r="AO41" s="2" t="b">
        <f>AND(PARTNERS!$D45="Voluntary Sector / Charity partner",PARTNERS!$E45="New partner")</f>
        <v>0</v>
      </c>
      <c r="AP41" s="2" t="b">
        <f>AND(PARTNERS!$D45="Education partner",PARTNERS!$E45="New partner")</f>
        <v>0</v>
      </c>
      <c r="AQ41" s="2" t="b">
        <f>AND(PARTNERS!$D45="Other",PARTNERS!$E45="New partner")</f>
        <v>0</v>
      </c>
      <c r="AR41" s="2" t="b">
        <f>AND(PARTNERS!$D45="Artistic partner",PARTNERS!$E45="Existing partner")</f>
        <v>0</v>
      </c>
      <c r="AS41" s="2" t="b">
        <f>AND(PARTNERS!$D45="Heritage partner",PARTNERS!$E45="Existing partner")</f>
        <v>0</v>
      </c>
      <c r="AT41" s="2" t="b">
        <f>AND(PARTNERS!$D45="Funder",PARTNERS!$E45="Existing partner")</f>
        <v>0</v>
      </c>
      <c r="AU41" s="2" t="b">
        <f>AND(PARTNERS!$D45="Public Service partner",PARTNERS!$E45="Existing partner")</f>
        <v>0</v>
      </c>
      <c r="AV41" s="2" t="b">
        <f>AND(PARTNERS!$D45="Voluntary Sector / Charity partner",PARTNERS!$E45="Existing partner")</f>
        <v>0</v>
      </c>
      <c r="AW41" s="2" t="b">
        <f>AND(PARTNERS!$D45="Education partner",PARTNERS!$E45="Existing partner")</f>
        <v>0</v>
      </c>
      <c r="AX41" s="2" t="b">
        <f>AND(PARTNERS!$D45="Other",PARTNERS!$E45="Existing partner")</f>
        <v>0</v>
      </c>
    </row>
    <row r="42" spans="1:50" x14ac:dyDescent="0.3">
      <c r="A42" s="2" t="s">
        <v>129</v>
      </c>
      <c r="T42" s="2" t="b">
        <f>AND(LEFT('EVENT DELIVERY'!B47,2)="HU",OR(LEN('EVENT DELIVERY'!B47)=6,AND(LEN('EVENT DELIVERY'!B47)=7,MID('EVENT DELIVERY'!B47,4,1)=" ")))</f>
        <v>0</v>
      </c>
      <c r="U42" s="2" t="b">
        <f>AND(LEFT('PROJECT DELIVERY TEAM'!B49,2)="HU",OR(LEN('PROJECT DELIVERY TEAM'!B49)=6,AND(LEN('PROJECT DELIVERY TEAM'!B49)=7,MID('PROJECT DELIVERY TEAM'!B49,4,1)=" ")))</f>
        <v>0</v>
      </c>
      <c r="V42" s="2" t="b">
        <f>AND(LEFT('AUDIENCES &amp; PART... - BY TYPE'!B72,2)="HU",OR(LEN('AUDIENCES &amp; PART... - BY TYPE'!B72)=6,AND(LEN('AUDIENCES &amp; PART... - BY TYPE'!B72)=7,MID('AUDIENCES &amp; PART... - BY TYPE'!B72,4,1)=" ")))</f>
        <v>0</v>
      </c>
      <c r="W42" s="2" t="b">
        <f>AND(LEFT(PARTNERS!B46,2)="HU",OR(LEN(PARTNERS!B46)=6,AND(LEN(PARTNERS!B46)=7,MID(PARTNERS!B46,4,1)=" ")),PARTNERS!E46="New partner")</f>
        <v>0</v>
      </c>
      <c r="X42" s="2" t="b">
        <f>AND(LEFT(PARTNERS!B46,2)="HU",OR(LEN(PARTNERS!B46)=6,AND(LEN(PARTNERS!B46)=7,MID(PARTNERS!B46,4,1)=" ")),PARTNERS!E46="Existing partner")</f>
        <v>0</v>
      </c>
      <c r="Y42" s="2" t="b">
        <f>AND(NOT(AND(LEFT(PARTNERS!B46,2)="HU",OR(LEN(PARTNERS!B46)=6,AND(LEN(PARTNERS!B46)=7,MID(PARTNERS!B46,4,1)=" ")))),PARTNERS!E46="New partner")</f>
        <v>0</v>
      </c>
      <c r="Z42" s="2" t="b">
        <f>AND(NOT(AND(LEFT(PARTNERS!B46,2)="HU",OR(LEN(PARTNERS!B46)=6,AND(LEN(PARTNERS!B46)=7,MID(PARTNERS!B46,4,1)=" ")))),PARTNERS!E46="Existing partner")</f>
        <v>0</v>
      </c>
      <c r="AA42" s="2" t="b">
        <f>AND(PARTNERS!$C46="Hull",PARTNERS!$E46="New partner")</f>
        <v>0</v>
      </c>
      <c r="AB42" s="2" t="b">
        <f>AND(PARTNERS!$C46="East Riding of Yorkshire",PARTNERS!$E46="New partner")</f>
        <v>0</v>
      </c>
      <c r="AC42" s="2" t="b">
        <f>AND(PARTNERS!$C46="Elsewhere in Yorkshire &amp; Humber",PARTNERS!$E46="New partner")</f>
        <v>0</v>
      </c>
      <c r="AD42" s="2" t="b">
        <f>AND(PARTNERS!$C46="Elsewhere in the UK",PARTNERS!$E46="New partner")</f>
        <v>0</v>
      </c>
      <c r="AE42" s="2" t="b">
        <f>AND(PARTNERS!$C46="Outside UK",PARTNERS!$E46="New partner")</f>
        <v>0</v>
      </c>
      <c r="AF42" s="2" t="b">
        <f>AND(PARTNERS!$C46="Hull",PARTNERS!$E46="Existing partner")</f>
        <v>0</v>
      </c>
      <c r="AG42" s="2" t="b">
        <f>AND(PARTNERS!$C46="East Riding of Yorkshire",PARTNERS!$E46="Existing partner")</f>
        <v>0</v>
      </c>
      <c r="AH42" s="2" t="b">
        <f>AND(PARTNERS!$C46="Elsewhere in Yorkshire &amp; Humber",PARTNERS!$E46="Existing partner")</f>
        <v>0</v>
      </c>
      <c r="AI42" s="2" t="b">
        <f>AND(PARTNERS!$C46="Elsewhere in the UK",PARTNERS!$E46="Existing partner")</f>
        <v>0</v>
      </c>
      <c r="AJ42" s="2" t="b">
        <f>AND(PARTNERS!$C46="Outside UK",PARTNERS!$E46="Existing partner")</f>
        <v>0</v>
      </c>
      <c r="AK42" s="2" t="b">
        <f>AND(PARTNERS!$D46="Artistic partner",PARTNERS!$E46="New partner")</f>
        <v>0</v>
      </c>
      <c r="AL42" s="2" t="b">
        <f>AND(PARTNERS!$D46="Heritage partner",PARTNERS!$E46="New partner")</f>
        <v>0</v>
      </c>
      <c r="AM42" s="2" t="b">
        <f>AND(PARTNERS!$D46="Funder",PARTNERS!$E46="New partner")</f>
        <v>0</v>
      </c>
      <c r="AN42" s="2" t="b">
        <f>AND(PARTNERS!$D46="Public Service partner",PARTNERS!$E46="New partner")</f>
        <v>0</v>
      </c>
      <c r="AO42" s="2" t="b">
        <f>AND(PARTNERS!$D46="Voluntary Sector / Charity partner",PARTNERS!$E46="New partner")</f>
        <v>0</v>
      </c>
      <c r="AP42" s="2" t="b">
        <f>AND(PARTNERS!$D46="Education partner",PARTNERS!$E46="New partner")</f>
        <v>0</v>
      </c>
      <c r="AQ42" s="2" t="b">
        <f>AND(PARTNERS!$D46="Other",PARTNERS!$E46="New partner")</f>
        <v>0</v>
      </c>
      <c r="AR42" s="2" t="b">
        <f>AND(PARTNERS!$D46="Artistic partner",PARTNERS!$E46="Existing partner")</f>
        <v>0</v>
      </c>
      <c r="AS42" s="2" t="b">
        <f>AND(PARTNERS!$D46="Heritage partner",PARTNERS!$E46="Existing partner")</f>
        <v>0</v>
      </c>
      <c r="AT42" s="2" t="b">
        <f>AND(PARTNERS!$D46="Funder",PARTNERS!$E46="Existing partner")</f>
        <v>0</v>
      </c>
      <c r="AU42" s="2" t="b">
        <f>AND(PARTNERS!$D46="Public Service partner",PARTNERS!$E46="Existing partner")</f>
        <v>0</v>
      </c>
      <c r="AV42" s="2" t="b">
        <f>AND(PARTNERS!$D46="Voluntary Sector / Charity partner",PARTNERS!$E46="Existing partner")</f>
        <v>0</v>
      </c>
      <c r="AW42" s="2" t="b">
        <f>AND(PARTNERS!$D46="Education partner",PARTNERS!$E46="Existing partner")</f>
        <v>0</v>
      </c>
      <c r="AX42" s="2" t="b">
        <f>AND(PARTNERS!$D46="Other",PARTNERS!$E46="Existing partner")</f>
        <v>0</v>
      </c>
    </row>
    <row r="43" spans="1:50" x14ac:dyDescent="0.3">
      <c r="A43" s="2" t="s">
        <v>131</v>
      </c>
      <c r="T43" s="2" t="b">
        <f>AND(LEFT('EVENT DELIVERY'!B48,2)="HU",OR(LEN('EVENT DELIVERY'!B48)=6,AND(LEN('EVENT DELIVERY'!B48)=7,MID('EVENT DELIVERY'!B48,4,1)=" ")))</f>
        <v>0</v>
      </c>
      <c r="U43" s="2" t="b">
        <f>AND(LEFT('PROJECT DELIVERY TEAM'!B50,2)="HU",OR(LEN('PROJECT DELIVERY TEAM'!B50)=6,AND(LEN('PROJECT DELIVERY TEAM'!B50)=7,MID('PROJECT DELIVERY TEAM'!B50,4,1)=" ")))</f>
        <v>0</v>
      </c>
      <c r="V43" s="2" t="b">
        <f>AND(LEFT('AUDIENCES &amp; PART... - BY TYPE'!B73,2)="HU",OR(LEN('AUDIENCES &amp; PART... - BY TYPE'!B73)=6,AND(LEN('AUDIENCES &amp; PART... - BY TYPE'!B73)=7,MID('AUDIENCES &amp; PART... - BY TYPE'!B73,4,1)=" ")))</f>
        <v>0</v>
      </c>
      <c r="W43" s="2" t="b">
        <f>AND(LEFT(PARTNERS!B47,2)="HU",OR(LEN(PARTNERS!B47)=6,AND(LEN(PARTNERS!B47)=7,MID(PARTNERS!B47,4,1)=" ")),PARTNERS!E47="New partner")</f>
        <v>0</v>
      </c>
      <c r="X43" s="2" t="b">
        <f>AND(LEFT(PARTNERS!B47,2)="HU",OR(LEN(PARTNERS!B47)=6,AND(LEN(PARTNERS!B47)=7,MID(PARTNERS!B47,4,1)=" ")),PARTNERS!E47="Existing partner")</f>
        <v>0</v>
      </c>
      <c r="Y43" s="2" t="b">
        <f>AND(NOT(AND(LEFT(PARTNERS!B47,2)="HU",OR(LEN(PARTNERS!B47)=6,AND(LEN(PARTNERS!B47)=7,MID(PARTNERS!B47,4,1)=" ")))),PARTNERS!E47="New partner")</f>
        <v>0</v>
      </c>
      <c r="Z43" s="2" t="b">
        <f>AND(NOT(AND(LEFT(PARTNERS!B47,2)="HU",OR(LEN(PARTNERS!B47)=6,AND(LEN(PARTNERS!B47)=7,MID(PARTNERS!B47,4,1)=" ")))),PARTNERS!E47="Existing partner")</f>
        <v>0</v>
      </c>
      <c r="AA43" s="2" t="b">
        <f>AND(PARTNERS!$C47="Hull",PARTNERS!$E47="New partner")</f>
        <v>0</v>
      </c>
      <c r="AB43" s="2" t="b">
        <f>AND(PARTNERS!$C47="East Riding of Yorkshire",PARTNERS!$E47="New partner")</f>
        <v>0</v>
      </c>
      <c r="AC43" s="2" t="b">
        <f>AND(PARTNERS!$C47="Elsewhere in Yorkshire &amp; Humber",PARTNERS!$E47="New partner")</f>
        <v>0</v>
      </c>
      <c r="AD43" s="2" t="b">
        <f>AND(PARTNERS!$C47="Elsewhere in the UK",PARTNERS!$E47="New partner")</f>
        <v>0</v>
      </c>
      <c r="AE43" s="2" t="b">
        <f>AND(PARTNERS!$C47="Outside UK",PARTNERS!$E47="New partner")</f>
        <v>0</v>
      </c>
      <c r="AF43" s="2" t="b">
        <f>AND(PARTNERS!$C47="Hull",PARTNERS!$E47="Existing partner")</f>
        <v>0</v>
      </c>
      <c r="AG43" s="2" t="b">
        <f>AND(PARTNERS!$C47="East Riding of Yorkshire",PARTNERS!$E47="Existing partner")</f>
        <v>0</v>
      </c>
      <c r="AH43" s="2" t="b">
        <f>AND(PARTNERS!$C47="Elsewhere in Yorkshire &amp; Humber",PARTNERS!$E47="Existing partner")</f>
        <v>0</v>
      </c>
      <c r="AI43" s="2" t="b">
        <f>AND(PARTNERS!$C47="Elsewhere in the UK",PARTNERS!$E47="Existing partner")</f>
        <v>0</v>
      </c>
      <c r="AJ43" s="2" t="b">
        <f>AND(PARTNERS!$C47="Outside UK",PARTNERS!$E47="Existing partner")</f>
        <v>0</v>
      </c>
      <c r="AK43" s="2" t="b">
        <f>AND(PARTNERS!$D47="Artistic partner",PARTNERS!$E47="New partner")</f>
        <v>0</v>
      </c>
      <c r="AL43" s="2" t="b">
        <f>AND(PARTNERS!$D47="Heritage partner",PARTNERS!$E47="New partner")</f>
        <v>0</v>
      </c>
      <c r="AM43" s="2" t="b">
        <f>AND(PARTNERS!$D47="Funder",PARTNERS!$E47="New partner")</f>
        <v>0</v>
      </c>
      <c r="AN43" s="2" t="b">
        <f>AND(PARTNERS!$D47="Public Service partner",PARTNERS!$E47="New partner")</f>
        <v>0</v>
      </c>
      <c r="AO43" s="2" t="b">
        <f>AND(PARTNERS!$D47="Voluntary Sector / Charity partner",PARTNERS!$E47="New partner")</f>
        <v>0</v>
      </c>
      <c r="AP43" s="2" t="b">
        <f>AND(PARTNERS!$D47="Education partner",PARTNERS!$E47="New partner")</f>
        <v>0</v>
      </c>
      <c r="AQ43" s="2" t="b">
        <f>AND(PARTNERS!$D47="Other",PARTNERS!$E47="New partner")</f>
        <v>0</v>
      </c>
      <c r="AR43" s="2" t="b">
        <f>AND(PARTNERS!$D47="Artistic partner",PARTNERS!$E47="Existing partner")</f>
        <v>0</v>
      </c>
      <c r="AS43" s="2" t="b">
        <f>AND(PARTNERS!$D47="Heritage partner",PARTNERS!$E47="Existing partner")</f>
        <v>0</v>
      </c>
      <c r="AT43" s="2" t="b">
        <f>AND(PARTNERS!$D47="Funder",PARTNERS!$E47="Existing partner")</f>
        <v>0</v>
      </c>
      <c r="AU43" s="2" t="b">
        <f>AND(PARTNERS!$D47="Public Service partner",PARTNERS!$E47="Existing partner")</f>
        <v>0</v>
      </c>
      <c r="AV43" s="2" t="b">
        <f>AND(PARTNERS!$D47="Voluntary Sector / Charity partner",PARTNERS!$E47="Existing partner")</f>
        <v>0</v>
      </c>
      <c r="AW43" s="2" t="b">
        <f>AND(PARTNERS!$D47="Education partner",PARTNERS!$E47="Existing partner")</f>
        <v>0</v>
      </c>
      <c r="AX43" s="2" t="b">
        <f>AND(PARTNERS!$D47="Other",PARTNERS!$E47="Existing partner")</f>
        <v>0</v>
      </c>
    </row>
    <row r="44" spans="1:50" x14ac:dyDescent="0.3">
      <c r="T44" s="2" t="b">
        <f>AND(LEFT('EVENT DELIVERY'!B49,2)="HU",OR(LEN('EVENT DELIVERY'!B49)=6,AND(LEN('EVENT DELIVERY'!B49)=7,MID('EVENT DELIVERY'!B49,4,1)=" ")))</f>
        <v>0</v>
      </c>
      <c r="U44" s="2" t="b">
        <f>AND(LEFT('PROJECT DELIVERY TEAM'!B51,2)="HU",OR(LEN('PROJECT DELIVERY TEAM'!B51)=6,AND(LEN('PROJECT DELIVERY TEAM'!B51)=7,MID('PROJECT DELIVERY TEAM'!B51,4,1)=" ")))</f>
        <v>0</v>
      </c>
      <c r="V44" s="2" t="b">
        <f>AND(LEFT('AUDIENCES &amp; PART... - BY TYPE'!B74,2)="HU",OR(LEN('AUDIENCES &amp; PART... - BY TYPE'!B74)=6,AND(LEN('AUDIENCES &amp; PART... - BY TYPE'!B74)=7,MID('AUDIENCES &amp; PART... - BY TYPE'!B74,4,1)=" ")))</f>
        <v>0</v>
      </c>
      <c r="W44" s="2" t="b">
        <f>AND(LEFT(PARTNERS!B48,2)="HU",OR(LEN(PARTNERS!B48)=6,AND(LEN(PARTNERS!B48)=7,MID(PARTNERS!B48,4,1)=" ")),PARTNERS!E48="New partner")</f>
        <v>0</v>
      </c>
      <c r="X44" s="2" t="b">
        <f>AND(LEFT(PARTNERS!B48,2)="HU",OR(LEN(PARTNERS!B48)=6,AND(LEN(PARTNERS!B48)=7,MID(PARTNERS!B48,4,1)=" ")),PARTNERS!E48="Existing partner")</f>
        <v>0</v>
      </c>
      <c r="Y44" s="2" t="b">
        <f>AND(NOT(AND(LEFT(PARTNERS!B48,2)="HU",OR(LEN(PARTNERS!B48)=6,AND(LEN(PARTNERS!B48)=7,MID(PARTNERS!B48,4,1)=" ")))),PARTNERS!E48="New partner")</f>
        <v>0</v>
      </c>
      <c r="Z44" s="2" t="b">
        <f>AND(NOT(AND(LEFT(PARTNERS!B48,2)="HU",OR(LEN(PARTNERS!B48)=6,AND(LEN(PARTNERS!B48)=7,MID(PARTNERS!B48,4,1)=" ")))),PARTNERS!E48="Existing partner")</f>
        <v>0</v>
      </c>
      <c r="AA44" s="2" t="b">
        <f>AND(PARTNERS!$C48="Hull",PARTNERS!$E48="New partner")</f>
        <v>0</v>
      </c>
      <c r="AB44" s="2" t="b">
        <f>AND(PARTNERS!$C48="East Riding of Yorkshire",PARTNERS!$E48="New partner")</f>
        <v>0</v>
      </c>
      <c r="AC44" s="2" t="b">
        <f>AND(PARTNERS!$C48="Elsewhere in Yorkshire &amp; Humber",PARTNERS!$E48="New partner")</f>
        <v>0</v>
      </c>
      <c r="AD44" s="2" t="b">
        <f>AND(PARTNERS!$C48="Elsewhere in the UK",PARTNERS!$E48="New partner")</f>
        <v>0</v>
      </c>
      <c r="AE44" s="2" t="b">
        <f>AND(PARTNERS!$C48="Outside UK",PARTNERS!$E48="New partner")</f>
        <v>0</v>
      </c>
      <c r="AF44" s="2" t="b">
        <f>AND(PARTNERS!$C48="Hull",PARTNERS!$E48="Existing partner")</f>
        <v>0</v>
      </c>
      <c r="AG44" s="2" t="b">
        <f>AND(PARTNERS!$C48="East Riding of Yorkshire",PARTNERS!$E48="Existing partner")</f>
        <v>0</v>
      </c>
      <c r="AH44" s="2" t="b">
        <f>AND(PARTNERS!$C48="Elsewhere in Yorkshire &amp; Humber",PARTNERS!$E48="Existing partner")</f>
        <v>0</v>
      </c>
      <c r="AI44" s="2" t="b">
        <f>AND(PARTNERS!$C48="Elsewhere in the UK",PARTNERS!$E48="Existing partner")</f>
        <v>0</v>
      </c>
      <c r="AJ44" s="2" t="b">
        <f>AND(PARTNERS!$C48="Outside UK",PARTNERS!$E48="Existing partner")</f>
        <v>0</v>
      </c>
      <c r="AK44" s="2" t="b">
        <f>AND(PARTNERS!$D48="Artistic partner",PARTNERS!$E48="New partner")</f>
        <v>0</v>
      </c>
      <c r="AL44" s="2" t="b">
        <f>AND(PARTNERS!$D48="Heritage partner",PARTNERS!$E48="New partner")</f>
        <v>0</v>
      </c>
      <c r="AM44" s="2" t="b">
        <f>AND(PARTNERS!$D48="Funder",PARTNERS!$E48="New partner")</f>
        <v>0</v>
      </c>
      <c r="AN44" s="2" t="b">
        <f>AND(PARTNERS!$D48="Public Service partner",PARTNERS!$E48="New partner")</f>
        <v>0</v>
      </c>
      <c r="AO44" s="2" t="b">
        <f>AND(PARTNERS!$D48="Voluntary Sector / Charity partner",PARTNERS!$E48="New partner")</f>
        <v>0</v>
      </c>
      <c r="AP44" s="2" t="b">
        <f>AND(PARTNERS!$D48="Education partner",PARTNERS!$E48="New partner")</f>
        <v>0</v>
      </c>
      <c r="AQ44" s="2" t="b">
        <f>AND(PARTNERS!$D48="Other",PARTNERS!$E48="New partner")</f>
        <v>0</v>
      </c>
      <c r="AR44" s="2" t="b">
        <f>AND(PARTNERS!$D48="Artistic partner",PARTNERS!$E48="Existing partner")</f>
        <v>0</v>
      </c>
      <c r="AS44" s="2" t="b">
        <f>AND(PARTNERS!$D48="Heritage partner",PARTNERS!$E48="Existing partner")</f>
        <v>0</v>
      </c>
      <c r="AT44" s="2" t="b">
        <f>AND(PARTNERS!$D48="Funder",PARTNERS!$E48="Existing partner")</f>
        <v>0</v>
      </c>
      <c r="AU44" s="2" t="b">
        <f>AND(PARTNERS!$D48="Public Service partner",PARTNERS!$E48="Existing partner")</f>
        <v>0</v>
      </c>
      <c r="AV44" s="2" t="b">
        <f>AND(PARTNERS!$D48="Voluntary Sector / Charity partner",PARTNERS!$E48="Existing partner")</f>
        <v>0</v>
      </c>
      <c r="AW44" s="2" t="b">
        <f>AND(PARTNERS!$D48="Education partner",PARTNERS!$E48="Existing partner")</f>
        <v>0</v>
      </c>
      <c r="AX44" s="2" t="b">
        <f>AND(PARTNERS!$D48="Other",PARTNERS!$E48="Existing partner")</f>
        <v>0</v>
      </c>
    </row>
    <row r="45" spans="1:50" x14ac:dyDescent="0.3">
      <c r="T45" s="2" t="b">
        <f>AND(LEFT('EVENT DELIVERY'!B50,2)="HU",OR(LEN('EVENT DELIVERY'!B50)=6,AND(LEN('EVENT DELIVERY'!B50)=7,MID('EVENT DELIVERY'!B50,4,1)=" ")))</f>
        <v>0</v>
      </c>
      <c r="U45" s="2" t="b">
        <f>AND(LEFT('PROJECT DELIVERY TEAM'!B52,2)="HU",OR(LEN('PROJECT DELIVERY TEAM'!B52)=6,AND(LEN('PROJECT DELIVERY TEAM'!B52)=7,MID('PROJECT DELIVERY TEAM'!B52,4,1)=" ")))</f>
        <v>0</v>
      </c>
      <c r="V45" s="2" t="b">
        <f>AND(LEFT('AUDIENCES &amp; PART... - BY TYPE'!B75,2)="HU",OR(LEN('AUDIENCES &amp; PART... - BY TYPE'!B75)=6,AND(LEN('AUDIENCES &amp; PART... - BY TYPE'!B75)=7,MID('AUDIENCES &amp; PART... - BY TYPE'!B75,4,1)=" ")))</f>
        <v>0</v>
      </c>
      <c r="W45" s="2" t="b">
        <f>AND(LEFT(PARTNERS!B49,2)="HU",OR(LEN(PARTNERS!B49)=6,AND(LEN(PARTNERS!B49)=7,MID(PARTNERS!B49,4,1)=" ")),PARTNERS!E49="New partner")</f>
        <v>0</v>
      </c>
      <c r="X45" s="2" t="b">
        <f>AND(LEFT(PARTNERS!B49,2)="HU",OR(LEN(PARTNERS!B49)=6,AND(LEN(PARTNERS!B49)=7,MID(PARTNERS!B49,4,1)=" ")),PARTNERS!E49="Existing partner")</f>
        <v>0</v>
      </c>
      <c r="Y45" s="2" t="b">
        <f>AND(NOT(AND(LEFT(PARTNERS!B49,2)="HU",OR(LEN(PARTNERS!B49)=6,AND(LEN(PARTNERS!B49)=7,MID(PARTNERS!B49,4,1)=" ")))),PARTNERS!E49="New partner")</f>
        <v>0</v>
      </c>
      <c r="Z45" s="2" t="b">
        <f>AND(NOT(AND(LEFT(PARTNERS!B49,2)="HU",OR(LEN(PARTNERS!B49)=6,AND(LEN(PARTNERS!B49)=7,MID(PARTNERS!B49,4,1)=" ")))),PARTNERS!E49="Existing partner")</f>
        <v>0</v>
      </c>
      <c r="AA45" s="2" t="b">
        <f>AND(PARTNERS!$C49="Hull",PARTNERS!$E49="New partner")</f>
        <v>0</v>
      </c>
      <c r="AB45" s="2" t="b">
        <f>AND(PARTNERS!$C49="East Riding of Yorkshire",PARTNERS!$E49="New partner")</f>
        <v>0</v>
      </c>
      <c r="AC45" s="2" t="b">
        <f>AND(PARTNERS!$C49="Elsewhere in Yorkshire &amp; Humber",PARTNERS!$E49="New partner")</f>
        <v>0</v>
      </c>
      <c r="AD45" s="2" t="b">
        <f>AND(PARTNERS!$C49="Elsewhere in the UK",PARTNERS!$E49="New partner")</f>
        <v>0</v>
      </c>
      <c r="AE45" s="2" t="b">
        <f>AND(PARTNERS!$C49="Outside UK",PARTNERS!$E49="New partner")</f>
        <v>0</v>
      </c>
      <c r="AF45" s="2" t="b">
        <f>AND(PARTNERS!$C49="Hull",PARTNERS!$E49="Existing partner")</f>
        <v>0</v>
      </c>
      <c r="AG45" s="2" t="b">
        <f>AND(PARTNERS!$C49="East Riding of Yorkshire",PARTNERS!$E49="Existing partner")</f>
        <v>0</v>
      </c>
      <c r="AH45" s="2" t="b">
        <f>AND(PARTNERS!$C49="Elsewhere in Yorkshire &amp; Humber",PARTNERS!$E49="Existing partner")</f>
        <v>0</v>
      </c>
      <c r="AI45" s="2" t="b">
        <f>AND(PARTNERS!$C49="Elsewhere in the UK",PARTNERS!$E49="Existing partner")</f>
        <v>0</v>
      </c>
      <c r="AJ45" s="2" t="b">
        <f>AND(PARTNERS!$C49="Outside UK",PARTNERS!$E49="Existing partner")</f>
        <v>0</v>
      </c>
      <c r="AK45" s="2" t="b">
        <f>AND(PARTNERS!$D49="Artistic partner",PARTNERS!$E49="New partner")</f>
        <v>0</v>
      </c>
      <c r="AL45" s="2" t="b">
        <f>AND(PARTNERS!$D49="Heritage partner",PARTNERS!$E49="New partner")</f>
        <v>0</v>
      </c>
      <c r="AM45" s="2" t="b">
        <f>AND(PARTNERS!$D49="Funder",PARTNERS!$E49="New partner")</f>
        <v>0</v>
      </c>
      <c r="AN45" s="2" t="b">
        <f>AND(PARTNERS!$D49="Public Service partner",PARTNERS!$E49="New partner")</f>
        <v>0</v>
      </c>
      <c r="AO45" s="2" t="b">
        <f>AND(PARTNERS!$D49="Voluntary Sector / Charity partner",PARTNERS!$E49="New partner")</f>
        <v>0</v>
      </c>
      <c r="AP45" s="2" t="b">
        <f>AND(PARTNERS!$D49="Education partner",PARTNERS!$E49="New partner")</f>
        <v>0</v>
      </c>
      <c r="AQ45" s="2" t="b">
        <f>AND(PARTNERS!$D49="Other",PARTNERS!$E49="New partner")</f>
        <v>0</v>
      </c>
      <c r="AR45" s="2" t="b">
        <f>AND(PARTNERS!$D49="Artistic partner",PARTNERS!$E49="Existing partner")</f>
        <v>0</v>
      </c>
      <c r="AS45" s="2" t="b">
        <f>AND(PARTNERS!$D49="Heritage partner",PARTNERS!$E49="Existing partner")</f>
        <v>0</v>
      </c>
      <c r="AT45" s="2" t="b">
        <f>AND(PARTNERS!$D49="Funder",PARTNERS!$E49="Existing partner")</f>
        <v>0</v>
      </c>
      <c r="AU45" s="2" t="b">
        <f>AND(PARTNERS!$D49="Public Service partner",PARTNERS!$E49="Existing partner")</f>
        <v>0</v>
      </c>
      <c r="AV45" s="2" t="b">
        <f>AND(PARTNERS!$D49="Voluntary Sector / Charity partner",PARTNERS!$E49="Existing partner")</f>
        <v>0</v>
      </c>
      <c r="AW45" s="2" t="b">
        <f>AND(PARTNERS!$D49="Education partner",PARTNERS!$E49="Existing partner")</f>
        <v>0</v>
      </c>
      <c r="AX45" s="2" t="b">
        <f>AND(PARTNERS!$D49="Other",PARTNERS!$E49="Existing partner")</f>
        <v>0</v>
      </c>
    </row>
    <row r="46" spans="1:50" x14ac:dyDescent="0.3">
      <c r="T46" s="2" t="b">
        <f>AND(LEFT('EVENT DELIVERY'!B51,2)="HU",OR(LEN('EVENT DELIVERY'!B51)=6,AND(LEN('EVENT DELIVERY'!B51)=7,MID('EVENT DELIVERY'!B51,4,1)=" ")))</f>
        <v>0</v>
      </c>
      <c r="U46" s="2" t="b">
        <f>AND(LEFT('PROJECT DELIVERY TEAM'!B53,2)="HU",OR(LEN('PROJECT DELIVERY TEAM'!B53)=6,AND(LEN('PROJECT DELIVERY TEAM'!B53)=7,MID('PROJECT DELIVERY TEAM'!B53,4,1)=" ")))</f>
        <v>0</v>
      </c>
      <c r="V46" s="2" t="b">
        <f>AND(LEFT('AUDIENCES &amp; PART... - BY TYPE'!B76,2)="HU",OR(LEN('AUDIENCES &amp; PART... - BY TYPE'!B76)=6,AND(LEN('AUDIENCES &amp; PART... - BY TYPE'!B76)=7,MID('AUDIENCES &amp; PART... - BY TYPE'!B76,4,1)=" ")))</f>
        <v>0</v>
      </c>
      <c r="W46" s="2" t="b">
        <f>AND(LEFT(PARTNERS!B50,2)="HU",OR(LEN(PARTNERS!B50)=6,AND(LEN(PARTNERS!B50)=7,MID(PARTNERS!B50,4,1)=" ")),PARTNERS!E50="New partner")</f>
        <v>0</v>
      </c>
      <c r="X46" s="2" t="b">
        <f>AND(LEFT(PARTNERS!B50,2)="HU",OR(LEN(PARTNERS!B50)=6,AND(LEN(PARTNERS!B50)=7,MID(PARTNERS!B50,4,1)=" ")),PARTNERS!E50="Existing partner")</f>
        <v>0</v>
      </c>
      <c r="Y46" s="2" t="b">
        <f>AND(NOT(AND(LEFT(PARTNERS!B50,2)="HU",OR(LEN(PARTNERS!B50)=6,AND(LEN(PARTNERS!B50)=7,MID(PARTNERS!B50,4,1)=" ")))),PARTNERS!E50="New partner")</f>
        <v>0</v>
      </c>
      <c r="Z46" s="2" t="b">
        <f>AND(NOT(AND(LEFT(PARTNERS!B50,2)="HU",OR(LEN(PARTNERS!B50)=6,AND(LEN(PARTNERS!B50)=7,MID(PARTNERS!B50,4,1)=" ")))),PARTNERS!E50="Existing partner")</f>
        <v>0</v>
      </c>
      <c r="AA46" s="2" t="b">
        <f>AND(PARTNERS!$C50="Hull",PARTNERS!$E50="New partner")</f>
        <v>0</v>
      </c>
      <c r="AB46" s="2" t="b">
        <f>AND(PARTNERS!$C50="East Riding of Yorkshire",PARTNERS!$E50="New partner")</f>
        <v>0</v>
      </c>
      <c r="AC46" s="2" t="b">
        <f>AND(PARTNERS!$C50="Elsewhere in Yorkshire &amp; Humber",PARTNERS!$E50="New partner")</f>
        <v>0</v>
      </c>
      <c r="AD46" s="2" t="b">
        <f>AND(PARTNERS!$C50="Elsewhere in the UK",PARTNERS!$E50="New partner")</f>
        <v>0</v>
      </c>
      <c r="AE46" s="2" t="b">
        <f>AND(PARTNERS!$C50="Outside UK",PARTNERS!$E50="New partner")</f>
        <v>0</v>
      </c>
      <c r="AF46" s="2" t="b">
        <f>AND(PARTNERS!$C50="Hull",PARTNERS!$E50="Existing partner")</f>
        <v>0</v>
      </c>
      <c r="AG46" s="2" t="b">
        <f>AND(PARTNERS!$C50="East Riding of Yorkshire",PARTNERS!$E50="Existing partner")</f>
        <v>0</v>
      </c>
      <c r="AH46" s="2" t="b">
        <f>AND(PARTNERS!$C50="Elsewhere in Yorkshire &amp; Humber",PARTNERS!$E50="Existing partner")</f>
        <v>0</v>
      </c>
      <c r="AI46" s="2" t="b">
        <f>AND(PARTNERS!$C50="Elsewhere in the UK",PARTNERS!$E50="Existing partner")</f>
        <v>0</v>
      </c>
      <c r="AJ46" s="2" t="b">
        <f>AND(PARTNERS!$C50="Outside UK",PARTNERS!$E50="Existing partner")</f>
        <v>0</v>
      </c>
      <c r="AK46" s="2" t="b">
        <f>AND(PARTNERS!$D50="Artistic partner",PARTNERS!$E50="New partner")</f>
        <v>0</v>
      </c>
      <c r="AL46" s="2" t="b">
        <f>AND(PARTNERS!$D50="Heritage partner",PARTNERS!$E50="New partner")</f>
        <v>0</v>
      </c>
      <c r="AM46" s="2" t="b">
        <f>AND(PARTNERS!$D50="Funder",PARTNERS!$E50="New partner")</f>
        <v>0</v>
      </c>
      <c r="AN46" s="2" t="b">
        <f>AND(PARTNERS!$D50="Public Service partner",PARTNERS!$E50="New partner")</f>
        <v>0</v>
      </c>
      <c r="AO46" s="2" t="b">
        <f>AND(PARTNERS!$D50="Voluntary Sector / Charity partner",PARTNERS!$E50="New partner")</f>
        <v>0</v>
      </c>
      <c r="AP46" s="2" t="b">
        <f>AND(PARTNERS!$D50="Education partner",PARTNERS!$E50="New partner")</f>
        <v>0</v>
      </c>
      <c r="AQ46" s="2" t="b">
        <f>AND(PARTNERS!$D50="Other",PARTNERS!$E50="New partner")</f>
        <v>0</v>
      </c>
      <c r="AR46" s="2" t="b">
        <f>AND(PARTNERS!$D50="Artistic partner",PARTNERS!$E50="Existing partner")</f>
        <v>0</v>
      </c>
      <c r="AS46" s="2" t="b">
        <f>AND(PARTNERS!$D50="Heritage partner",PARTNERS!$E50="Existing partner")</f>
        <v>0</v>
      </c>
      <c r="AT46" s="2" t="b">
        <f>AND(PARTNERS!$D50="Funder",PARTNERS!$E50="Existing partner")</f>
        <v>0</v>
      </c>
      <c r="AU46" s="2" t="b">
        <f>AND(PARTNERS!$D50="Public Service partner",PARTNERS!$E50="Existing partner")</f>
        <v>0</v>
      </c>
      <c r="AV46" s="2" t="b">
        <f>AND(PARTNERS!$D50="Voluntary Sector / Charity partner",PARTNERS!$E50="Existing partner")</f>
        <v>0</v>
      </c>
      <c r="AW46" s="2" t="b">
        <f>AND(PARTNERS!$D50="Education partner",PARTNERS!$E50="Existing partner")</f>
        <v>0</v>
      </c>
      <c r="AX46" s="2" t="b">
        <f>AND(PARTNERS!$D50="Other",PARTNERS!$E50="Existing partner")</f>
        <v>0</v>
      </c>
    </row>
    <row r="47" spans="1:50" x14ac:dyDescent="0.3">
      <c r="T47" s="2" t="b">
        <f>AND(LEFT('EVENT DELIVERY'!B52,2)="HU",OR(LEN('EVENT DELIVERY'!B52)=6,AND(LEN('EVENT DELIVERY'!B52)=7,MID('EVENT DELIVERY'!B52,4,1)=" ")))</f>
        <v>0</v>
      </c>
      <c r="U47" s="2" t="b">
        <f>AND(LEFT('PROJECT DELIVERY TEAM'!B54,2)="HU",OR(LEN('PROJECT DELIVERY TEAM'!B54)=6,AND(LEN('PROJECT DELIVERY TEAM'!B54)=7,MID('PROJECT DELIVERY TEAM'!B54,4,1)=" ")))</f>
        <v>0</v>
      </c>
      <c r="V47" s="2" t="b">
        <f>AND(LEFT('AUDIENCES &amp; PART... - BY TYPE'!B77,2)="HU",OR(LEN('AUDIENCES &amp; PART... - BY TYPE'!B77)=6,AND(LEN('AUDIENCES &amp; PART... - BY TYPE'!B77)=7,MID('AUDIENCES &amp; PART... - BY TYPE'!B77,4,1)=" ")))</f>
        <v>0</v>
      </c>
      <c r="W47" s="2" t="b">
        <f>AND(LEFT(PARTNERS!B51,2)="HU",OR(LEN(PARTNERS!B51)=6,AND(LEN(PARTNERS!B51)=7,MID(PARTNERS!B51,4,1)=" ")),PARTNERS!E51="New partner")</f>
        <v>0</v>
      </c>
      <c r="X47" s="2" t="b">
        <f>AND(LEFT(PARTNERS!B51,2)="HU",OR(LEN(PARTNERS!B51)=6,AND(LEN(PARTNERS!B51)=7,MID(PARTNERS!B51,4,1)=" ")),PARTNERS!E51="Existing partner")</f>
        <v>0</v>
      </c>
      <c r="Y47" s="2" t="b">
        <f>AND(NOT(AND(LEFT(PARTNERS!B51,2)="HU",OR(LEN(PARTNERS!B51)=6,AND(LEN(PARTNERS!B51)=7,MID(PARTNERS!B51,4,1)=" ")))),PARTNERS!E51="New partner")</f>
        <v>0</v>
      </c>
      <c r="Z47" s="2" t="b">
        <f>AND(NOT(AND(LEFT(PARTNERS!B51,2)="HU",OR(LEN(PARTNERS!B51)=6,AND(LEN(PARTNERS!B51)=7,MID(PARTNERS!B51,4,1)=" ")))),PARTNERS!E51="Existing partner")</f>
        <v>0</v>
      </c>
      <c r="AA47" s="2" t="b">
        <f>AND(PARTNERS!$C51="Hull",PARTNERS!$E51="New partner")</f>
        <v>0</v>
      </c>
      <c r="AB47" s="2" t="b">
        <f>AND(PARTNERS!$C51="East Riding of Yorkshire",PARTNERS!$E51="New partner")</f>
        <v>0</v>
      </c>
      <c r="AC47" s="2" t="b">
        <f>AND(PARTNERS!$C51="Elsewhere in Yorkshire &amp; Humber",PARTNERS!$E51="New partner")</f>
        <v>0</v>
      </c>
      <c r="AD47" s="2" t="b">
        <f>AND(PARTNERS!$C51="Elsewhere in the UK",PARTNERS!$E51="New partner")</f>
        <v>0</v>
      </c>
      <c r="AE47" s="2" t="b">
        <f>AND(PARTNERS!$C51="Outside UK",PARTNERS!$E51="New partner")</f>
        <v>0</v>
      </c>
      <c r="AF47" s="2" t="b">
        <f>AND(PARTNERS!$C51="Hull",PARTNERS!$E51="Existing partner")</f>
        <v>0</v>
      </c>
      <c r="AG47" s="2" t="b">
        <f>AND(PARTNERS!$C51="East Riding of Yorkshire",PARTNERS!$E51="Existing partner")</f>
        <v>0</v>
      </c>
      <c r="AH47" s="2" t="b">
        <f>AND(PARTNERS!$C51="Elsewhere in Yorkshire &amp; Humber",PARTNERS!$E51="Existing partner")</f>
        <v>0</v>
      </c>
      <c r="AI47" s="2" t="b">
        <f>AND(PARTNERS!$C51="Elsewhere in the UK",PARTNERS!$E51="Existing partner")</f>
        <v>0</v>
      </c>
      <c r="AJ47" s="2" t="b">
        <f>AND(PARTNERS!$C51="Outside UK",PARTNERS!$E51="Existing partner")</f>
        <v>0</v>
      </c>
      <c r="AK47" s="2" t="b">
        <f>AND(PARTNERS!$D51="Artistic partner",PARTNERS!$E51="New partner")</f>
        <v>0</v>
      </c>
      <c r="AL47" s="2" t="b">
        <f>AND(PARTNERS!$D51="Heritage partner",PARTNERS!$E51="New partner")</f>
        <v>0</v>
      </c>
      <c r="AM47" s="2" t="b">
        <f>AND(PARTNERS!$D51="Funder",PARTNERS!$E51="New partner")</f>
        <v>0</v>
      </c>
      <c r="AN47" s="2" t="b">
        <f>AND(PARTNERS!$D51="Public Service partner",PARTNERS!$E51="New partner")</f>
        <v>0</v>
      </c>
      <c r="AO47" s="2" t="b">
        <f>AND(PARTNERS!$D51="Voluntary Sector / Charity partner",PARTNERS!$E51="New partner")</f>
        <v>0</v>
      </c>
      <c r="AP47" s="2" t="b">
        <f>AND(PARTNERS!$D51="Education partner",PARTNERS!$E51="New partner")</f>
        <v>0</v>
      </c>
      <c r="AQ47" s="2" t="b">
        <f>AND(PARTNERS!$D51="Other",PARTNERS!$E51="New partner")</f>
        <v>0</v>
      </c>
      <c r="AR47" s="2" t="b">
        <f>AND(PARTNERS!$D51="Artistic partner",PARTNERS!$E51="Existing partner")</f>
        <v>0</v>
      </c>
      <c r="AS47" s="2" t="b">
        <f>AND(PARTNERS!$D51="Heritage partner",PARTNERS!$E51="Existing partner")</f>
        <v>0</v>
      </c>
      <c r="AT47" s="2" t="b">
        <f>AND(PARTNERS!$D51="Funder",PARTNERS!$E51="Existing partner")</f>
        <v>0</v>
      </c>
      <c r="AU47" s="2" t="b">
        <f>AND(PARTNERS!$D51="Public Service partner",PARTNERS!$E51="Existing partner")</f>
        <v>0</v>
      </c>
      <c r="AV47" s="2" t="b">
        <f>AND(PARTNERS!$D51="Voluntary Sector / Charity partner",PARTNERS!$E51="Existing partner")</f>
        <v>0</v>
      </c>
      <c r="AW47" s="2" t="b">
        <f>AND(PARTNERS!$D51="Education partner",PARTNERS!$E51="Existing partner")</f>
        <v>0</v>
      </c>
      <c r="AX47" s="2" t="b">
        <f>AND(PARTNERS!$D51="Other",PARTNERS!$E51="Existing partner")</f>
        <v>0</v>
      </c>
    </row>
    <row r="48" spans="1:50" x14ac:dyDescent="0.3">
      <c r="T48" s="2" t="b">
        <f>AND(LEFT('EVENT DELIVERY'!B53,2)="HU",OR(LEN('EVENT DELIVERY'!B53)=6,AND(LEN('EVENT DELIVERY'!B53)=7,MID('EVENT DELIVERY'!B53,4,1)=" ")))</f>
        <v>0</v>
      </c>
      <c r="U48" s="2" t="b">
        <f>AND(LEFT('PROJECT DELIVERY TEAM'!B55,2)="HU",OR(LEN('PROJECT DELIVERY TEAM'!B55)=6,AND(LEN('PROJECT DELIVERY TEAM'!B55)=7,MID('PROJECT DELIVERY TEAM'!B55,4,1)=" ")))</f>
        <v>0</v>
      </c>
      <c r="V48" s="2" t="b">
        <f>AND(LEFT('AUDIENCES &amp; PART... - BY TYPE'!B78,2)="HU",OR(LEN('AUDIENCES &amp; PART... - BY TYPE'!B78)=6,AND(LEN('AUDIENCES &amp; PART... - BY TYPE'!B78)=7,MID('AUDIENCES &amp; PART... - BY TYPE'!B78,4,1)=" ")))</f>
        <v>0</v>
      </c>
      <c r="W48" s="2" t="b">
        <f>AND(LEFT(PARTNERS!B52,2)="HU",OR(LEN(PARTNERS!B52)=6,AND(LEN(PARTNERS!B52)=7,MID(PARTNERS!B52,4,1)=" ")),PARTNERS!E52="New partner")</f>
        <v>0</v>
      </c>
      <c r="X48" s="2" t="b">
        <f>AND(LEFT(PARTNERS!B52,2)="HU",OR(LEN(PARTNERS!B52)=6,AND(LEN(PARTNERS!B52)=7,MID(PARTNERS!B52,4,1)=" ")),PARTNERS!E52="Existing partner")</f>
        <v>0</v>
      </c>
      <c r="Y48" s="2" t="b">
        <f>AND(NOT(AND(LEFT(PARTNERS!B52,2)="HU",OR(LEN(PARTNERS!B52)=6,AND(LEN(PARTNERS!B52)=7,MID(PARTNERS!B52,4,1)=" ")))),PARTNERS!E52="New partner")</f>
        <v>0</v>
      </c>
      <c r="Z48" s="2" t="b">
        <f>AND(NOT(AND(LEFT(PARTNERS!B52,2)="HU",OR(LEN(PARTNERS!B52)=6,AND(LEN(PARTNERS!B52)=7,MID(PARTNERS!B52,4,1)=" ")))),PARTNERS!E52="Existing partner")</f>
        <v>0</v>
      </c>
      <c r="AA48" s="2" t="b">
        <f>AND(PARTNERS!$C52="Hull",PARTNERS!$E52="New partner")</f>
        <v>0</v>
      </c>
      <c r="AB48" s="2" t="b">
        <f>AND(PARTNERS!$C52="East Riding of Yorkshire",PARTNERS!$E52="New partner")</f>
        <v>0</v>
      </c>
      <c r="AC48" s="2" t="b">
        <f>AND(PARTNERS!$C52="Elsewhere in Yorkshire &amp; Humber",PARTNERS!$E52="New partner")</f>
        <v>0</v>
      </c>
      <c r="AD48" s="2" t="b">
        <f>AND(PARTNERS!$C52="Elsewhere in the UK",PARTNERS!$E52="New partner")</f>
        <v>0</v>
      </c>
      <c r="AE48" s="2" t="b">
        <f>AND(PARTNERS!$C52="Outside UK",PARTNERS!$E52="New partner")</f>
        <v>0</v>
      </c>
      <c r="AF48" s="2" t="b">
        <f>AND(PARTNERS!$C52="Hull",PARTNERS!$E52="Existing partner")</f>
        <v>0</v>
      </c>
      <c r="AG48" s="2" t="b">
        <f>AND(PARTNERS!$C52="East Riding of Yorkshire",PARTNERS!$E52="Existing partner")</f>
        <v>0</v>
      </c>
      <c r="AH48" s="2" t="b">
        <f>AND(PARTNERS!$C52="Elsewhere in Yorkshire &amp; Humber",PARTNERS!$E52="Existing partner")</f>
        <v>0</v>
      </c>
      <c r="AI48" s="2" t="b">
        <f>AND(PARTNERS!$C52="Elsewhere in the UK",PARTNERS!$E52="Existing partner")</f>
        <v>0</v>
      </c>
      <c r="AJ48" s="2" t="b">
        <f>AND(PARTNERS!$C52="Outside UK",PARTNERS!$E52="Existing partner")</f>
        <v>0</v>
      </c>
      <c r="AK48" s="2" t="b">
        <f>AND(PARTNERS!$D52="Artistic partner",PARTNERS!$E52="New partner")</f>
        <v>0</v>
      </c>
      <c r="AL48" s="2" t="b">
        <f>AND(PARTNERS!$D52="Heritage partner",PARTNERS!$E52="New partner")</f>
        <v>0</v>
      </c>
      <c r="AM48" s="2" t="b">
        <f>AND(PARTNERS!$D52="Funder",PARTNERS!$E52="New partner")</f>
        <v>0</v>
      </c>
      <c r="AN48" s="2" t="b">
        <f>AND(PARTNERS!$D52="Public Service partner",PARTNERS!$E52="New partner")</f>
        <v>0</v>
      </c>
      <c r="AO48" s="2" t="b">
        <f>AND(PARTNERS!$D52="Voluntary Sector / Charity partner",PARTNERS!$E52="New partner")</f>
        <v>0</v>
      </c>
      <c r="AP48" s="2" t="b">
        <f>AND(PARTNERS!$D52="Education partner",PARTNERS!$E52="New partner")</f>
        <v>0</v>
      </c>
      <c r="AQ48" s="2" t="b">
        <f>AND(PARTNERS!$D52="Other",PARTNERS!$E52="New partner")</f>
        <v>0</v>
      </c>
      <c r="AR48" s="2" t="b">
        <f>AND(PARTNERS!$D52="Artistic partner",PARTNERS!$E52="Existing partner")</f>
        <v>0</v>
      </c>
      <c r="AS48" s="2" t="b">
        <f>AND(PARTNERS!$D52="Heritage partner",PARTNERS!$E52="Existing partner")</f>
        <v>0</v>
      </c>
      <c r="AT48" s="2" t="b">
        <f>AND(PARTNERS!$D52="Funder",PARTNERS!$E52="Existing partner")</f>
        <v>0</v>
      </c>
      <c r="AU48" s="2" t="b">
        <f>AND(PARTNERS!$D52="Public Service partner",PARTNERS!$E52="Existing partner")</f>
        <v>0</v>
      </c>
      <c r="AV48" s="2" t="b">
        <f>AND(PARTNERS!$D52="Voluntary Sector / Charity partner",PARTNERS!$E52="Existing partner")</f>
        <v>0</v>
      </c>
      <c r="AW48" s="2" t="b">
        <f>AND(PARTNERS!$D52="Education partner",PARTNERS!$E52="Existing partner")</f>
        <v>0</v>
      </c>
      <c r="AX48" s="2" t="b">
        <f>AND(PARTNERS!$D52="Other",PARTNERS!$E52="Existing partner")</f>
        <v>0</v>
      </c>
    </row>
    <row r="49" spans="20:50" x14ac:dyDescent="0.3">
      <c r="T49" s="2" t="b">
        <f>AND(LEFT('EVENT DELIVERY'!B54,2)="HU",OR(LEN('EVENT DELIVERY'!B54)=6,AND(LEN('EVENT DELIVERY'!B54)=7,MID('EVENT DELIVERY'!B54,4,1)=" ")))</f>
        <v>0</v>
      </c>
      <c r="U49" s="2" t="b">
        <f>AND(LEFT('PROJECT DELIVERY TEAM'!B56,2)="HU",OR(LEN('PROJECT DELIVERY TEAM'!B56)=6,AND(LEN('PROJECT DELIVERY TEAM'!B56)=7,MID('PROJECT DELIVERY TEAM'!B56,4,1)=" ")))</f>
        <v>0</v>
      </c>
      <c r="V49" s="2" t="b">
        <f>AND(LEFT('AUDIENCES &amp; PART... - BY TYPE'!B79,2)="HU",OR(LEN('AUDIENCES &amp; PART... - BY TYPE'!B79)=6,AND(LEN('AUDIENCES &amp; PART... - BY TYPE'!B79)=7,MID('AUDIENCES &amp; PART... - BY TYPE'!B79,4,1)=" ")))</f>
        <v>0</v>
      </c>
      <c r="W49" s="2" t="b">
        <f>AND(LEFT(PARTNERS!B53,2)="HU",OR(LEN(PARTNERS!B53)=6,AND(LEN(PARTNERS!B53)=7,MID(PARTNERS!B53,4,1)=" ")),PARTNERS!E53="New partner")</f>
        <v>0</v>
      </c>
      <c r="X49" s="2" t="b">
        <f>AND(LEFT(PARTNERS!B53,2)="HU",OR(LEN(PARTNERS!B53)=6,AND(LEN(PARTNERS!B53)=7,MID(PARTNERS!B53,4,1)=" ")),PARTNERS!E53="Existing partner")</f>
        <v>0</v>
      </c>
      <c r="Y49" s="2" t="b">
        <f>AND(NOT(AND(LEFT(PARTNERS!B53,2)="HU",OR(LEN(PARTNERS!B53)=6,AND(LEN(PARTNERS!B53)=7,MID(PARTNERS!B53,4,1)=" ")))),PARTNERS!E53="New partner")</f>
        <v>0</v>
      </c>
      <c r="Z49" s="2" t="b">
        <f>AND(NOT(AND(LEFT(PARTNERS!B53,2)="HU",OR(LEN(PARTNERS!B53)=6,AND(LEN(PARTNERS!B53)=7,MID(PARTNERS!B53,4,1)=" ")))),PARTNERS!E53="Existing partner")</f>
        <v>0</v>
      </c>
      <c r="AA49" s="2" t="b">
        <f>AND(PARTNERS!$C53="Hull",PARTNERS!$E53="New partner")</f>
        <v>0</v>
      </c>
      <c r="AB49" s="2" t="b">
        <f>AND(PARTNERS!$C53="East Riding of Yorkshire",PARTNERS!$E53="New partner")</f>
        <v>0</v>
      </c>
      <c r="AC49" s="2" t="b">
        <f>AND(PARTNERS!$C53="Elsewhere in Yorkshire &amp; Humber",PARTNERS!$E53="New partner")</f>
        <v>0</v>
      </c>
      <c r="AD49" s="2" t="b">
        <f>AND(PARTNERS!$C53="Elsewhere in the UK",PARTNERS!$E53="New partner")</f>
        <v>0</v>
      </c>
      <c r="AE49" s="2" t="b">
        <f>AND(PARTNERS!$C53="Outside UK",PARTNERS!$E53="New partner")</f>
        <v>0</v>
      </c>
      <c r="AF49" s="2" t="b">
        <f>AND(PARTNERS!$C53="Hull",PARTNERS!$E53="Existing partner")</f>
        <v>0</v>
      </c>
      <c r="AG49" s="2" t="b">
        <f>AND(PARTNERS!$C53="East Riding of Yorkshire",PARTNERS!$E53="Existing partner")</f>
        <v>0</v>
      </c>
      <c r="AH49" s="2" t="b">
        <f>AND(PARTNERS!$C53="Elsewhere in Yorkshire &amp; Humber",PARTNERS!$E53="Existing partner")</f>
        <v>0</v>
      </c>
      <c r="AI49" s="2" t="b">
        <f>AND(PARTNERS!$C53="Elsewhere in the UK",PARTNERS!$E53="Existing partner")</f>
        <v>0</v>
      </c>
      <c r="AJ49" s="2" t="b">
        <f>AND(PARTNERS!$C53="Outside UK",PARTNERS!$E53="Existing partner")</f>
        <v>0</v>
      </c>
      <c r="AK49" s="2" t="b">
        <f>AND(PARTNERS!$D53="Artistic partner",PARTNERS!$E53="New partner")</f>
        <v>0</v>
      </c>
      <c r="AL49" s="2" t="b">
        <f>AND(PARTNERS!$D53="Heritage partner",PARTNERS!$E53="New partner")</f>
        <v>0</v>
      </c>
      <c r="AM49" s="2" t="b">
        <f>AND(PARTNERS!$D53="Funder",PARTNERS!$E53="New partner")</f>
        <v>0</v>
      </c>
      <c r="AN49" s="2" t="b">
        <f>AND(PARTNERS!$D53="Public Service partner",PARTNERS!$E53="New partner")</f>
        <v>0</v>
      </c>
      <c r="AO49" s="2" t="b">
        <f>AND(PARTNERS!$D53="Voluntary Sector / Charity partner",PARTNERS!$E53="New partner")</f>
        <v>0</v>
      </c>
      <c r="AP49" s="2" t="b">
        <f>AND(PARTNERS!$D53="Education partner",PARTNERS!$E53="New partner")</f>
        <v>0</v>
      </c>
      <c r="AQ49" s="2" t="b">
        <f>AND(PARTNERS!$D53="Other",PARTNERS!$E53="New partner")</f>
        <v>0</v>
      </c>
      <c r="AR49" s="2" t="b">
        <f>AND(PARTNERS!$D53="Artistic partner",PARTNERS!$E53="Existing partner")</f>
        <v>0</v>
      </c>
      <c r="AS49" s="2" t="b">
        <f>AND(PARTNERS!$D53="Heritage partner",PARTNERS!$E53="Existing partner")</f>
        <v>0</v>
      </c>
      <c r="AT49" s="2" t="b">
        <f>AND(PARTNERS!$D53="Funder",PARTNERS!$E53="Existing partner")</f>
        <v>0</v>
      </c>
      <c r="AU49" s="2" t="b">
        <f>AND(PARTNERS!$D53="Public Service partner",PARTNERS!$E53="Existing partner")</f>
        <v>0</v>
      </c>
      <c r="AV49" s="2" t="b">
        <f>AND(PARTNERS!$D53="Voluntary Sector / Charity partner",PARTNERS!$E53="Existing partner")</f>
        <v>0</v>
      </c>
      <c r="AW49" s="2" t="b">
        <f>AND(PARTNERS!$D53="Education partner",PARTNERS!$E53="Existing partner")</f>
        <v>0</v>
      </c>
      <c r="AX49" s="2" t="b">
        <f>AND(PARTNERS!$D53="Other",PARTNERS!$E53="Existing partner")</f>
        <v>0</v>
      </c>
    </row>
    <row r="50" spans="20:50" x14ac:dyDescent="0.3">
      <c r="T50" s="2" t="b">
        <f>AND(LEFT('EVENT DELIVERY'!B55,2)="HU",OR(LEN('EVENT DELIVERY'!B55)=6,AND(LEN('EVENT DELIVERY'!B55)=7,MID('EVENT DELIVERY'!B55,4,1)=" ")))</f>
        <v>0</v>
      </c>
      <c r="U50" s="2" t="b">
        <f>AND(LEFT('PROJECT DELIVERY TEAM'!B57,2)="HU",OR(LEN('PROJECT DELIVERY TEAM'!B57)=6,AND(LEN('PROJECT DELIVERY TEAM'!B57)=7,MID('PROJECT DELIVERY TEAM'!B57,4,1)=" ")))</f>
        <v>0</v>
      </c>
      <c r="V50" s="2" t="b">
        <f>AND(LEFT('AUDIENCES &amp; PART... - BY TYPE'!B80,2)="HU",OR(LEN('AUDIENCES &amp; PART... - BY TYPE'!B80)=6,AND(LEN('AUDIENCES &amp; PART... - BY TYPE'!B80)=7,MID('AUDIENCES &amp; PART... - BY TYPE'!B80,4,1)=" ")))</f>
        <v>0</v>
      </c>
      <c r="W50" s="2" t="b">
        <f>AND(LEFT(PARTNERS!B54,2)="HU",OR(LEN(PARTNERS!B54)=6,AND(LEN(PARTNERS!B54)=7,MID(PARTNERS!B54,4,1)=" ")),PARTNERS!E54="New partner")</f>
        <v>0</v>
      </c>
      <c r="X50" s="2" t="b">
        <f>AND(LEFT(PARTNERS!B54,2)="HU",OR(LEN(PARTNERS!B54)=6,AND(LEN(PARTNERS!B54)=7,MID(PARTNERS!B54,4,1)=" ")),PARTNERS!E54="Existing partner")</f>
        <v>0</v>
      </c>
      <c r="Y50" s="2" t="b">
        <f>AND(NOT(AND(LEFT(PARTNERS!B54,2)="HU",OR(LEN(PARTNERS!B54)=6,AND(LEN(PARTNERS!B54)=7,MID(PARTNERS!B54,4,1)=" ")))),PARTNERS!E54="New partner")</f>
        <v>0</v>
      </c>
      <c r="Z50" s="2" t="b">
        <f>AND(NOT(AND(LEFT(PARTNERS!B54,2)="HU",OR(LEN(PARTNERS!B54)=6,AND(LEN(PARTNERS!B54)=7,MID(PARTNERS!B54,4,1)=" ")))),PARTNERS!E54="Existing partner")</f>
        <v>0</v>
      </c>
      <c r="AA50" s="2" t="b">
        <f>AND(PARTNERS!$C54="Hull",PARTNERS!$E54="New partner")</f>
        <v>0</v>
      </c>
      <c r="AB50" s="2" t="b">
        <f>AND(PARTNERS!$C54="East Riding of Yorkshire",PARTNERS!$E54="New partner")</f>
        <v>0</v>
      </c>
      <c r="AC50" s="2" t="b">
        <f>AND(PARTNERS!$C54="Elsewhere in Yorkshire &amp; Humber",PARTNERS!$E54="New partner")</f>
        <v>0</v>
      </c>
      <c r="AD50" s="2" t="b">
        <f>AND(PARTNERS!$C54="Elsewhere in the UK",PARTNERS!$E54="New partner")</f>
        <v>0</v>
      </c>
      <c r="AE50" s="2" t="b">
        <f>AND(PARTNERS!$C54="Outside UK",PARTNERS!$E54="New partner")</f>
        <v>0</v>
      </c>
      <c r="AF50" s="2" t="b">
        <f>AND(PARTNERS!$C54="Hull",PARTNERS!$E54="Existing partner")</f>
        <v>0</v>
      </c>
      <c r="AG50" s="2" t="b">
        <f>AND(PARTNERS!$C54="East Riding of Yorkshire",PARTNERS!$E54="Existing partner")</f>
        <v>0</v>
      </c>
      <c r="AH50" s="2" t="b">
        <f>AND(PARTNERS!$C54="Elsewhere in Yorkshire &amp; Humber",PARTNERS!$E54="Existing partner")</f>
        <v>0</v>
      </c>
      <c r="AI50" s="2" t="b">
        <f>AND(PARTNERS!$C54="Elsewhere in the UK",PARTNERS!$E54="Existing partner")</f>
        <v>0</v>
      </c>
      <c r="AJ50" s="2" t="b">
        <f>AND(PARTNERS!$C54="Outside UK",PARTNERS!$E54="Existing partner")</f>
        <v>0</v>
      </c>
      <c r="AK50" s="2" t="b">
        <f>AND(PARTNERS!$D54="Artistic partner",PARTNERS!$E54="New partner")</f>
        <v>0</v>
      </c>
      <c r="AL50" s="2" t="b">
        <f>AND(PARTNERS!$D54="Heritage partner",PARTNERS!$E54="New partner")</f>
        <v>0</v>
      </c>
      <c r="AM50" s="2" t="b">
        <f>AND(PARTNERS!$D54="Funder",PARTNERS!$E54="New partner")</f>
        <v>0</v>
      </c>
      <c r="AN50" s="2" t="b">
        <f>AND(PARTNERS!$D54="Public Service partner",PARTNERS!$E54="New partner")</f>
        <v>0</v>
      </c>
      <c r="AO50" s="2" t="b">
        <f>AND(PARTNERS!$D54="Voluntary Sector / Charity partner",PARTNERS!$E54="New partner")</f>
        <v>0</v>
      </c>
      <c r="AP50" s="2" t="b">
        <f>AND(PARTNERS!$D54="Education partner",PARTNERS!$E54="New partner")</f>
        <v>0</v>
      </c>
      <c r="AQ50" s="2" t="b">
        <f>AND(PARTNERS!$D54="Other",PARTNERS!$E54="New partner")</f>
        <v>0</v>
      </c>
      <c r="AR50" s="2" t="b">
        <f>AND(PARTNERS!$D54="Artistic partner",PARTNERS!$E54="Existing partner")</f>
        <v>0</v>
      </c>
      <c r="AS50" s="2" t="b">
        <f>AND(PARTNERS!$D54="Heritage partner",PARTNERS!$E54="Existing partner")</f>
        <v>0</v>
      </c>
      <c r="AT50" s="2" t="b">
        <f>AND(PARTNERS!$D54="Funder",PARTNERS!$E54="Existing partner")</f>
        <v>0</v>
      </c>
      <c r="AU50" s="2" t="b">
        <f>AND(PARTNERS!$D54="Public Service partner",PARTNERS!$E54="Existing partner")</f>
        <v>0</v>
      </c>
      <c r="AV50" s="2" t="b">
        <f>AND(PARTNERS!$D54="Voluntary Sector / Charity partner",PARTNERS!$E54="Existing partner")</f>
        <v>0</v>
      </c>
      <c r="AW50" s="2" t="b">
        <f>AND(PARTNERS!$D54="Education partner",PARTNERS!$E54="Existing partner")</f>
        <v>0</v>
      </c>
      <c r="AX50" s="2" t="b">
        <f>AND(PARTNERS!$D54="Other",PARTNERS!$E54="Existing partner")</f>
        <v>0</v>
      </c>
    </row>
    <row r="51" spans="20:50" x14ac:dyDescent="0.3">
      <c r="T51" s="2" t="b">
        <f>AND(LEFT('EVENT DELIVERY'!B56,2)="HU",OR(LEN('EVENT DELIVERY'!B56)=6,AND(LEN('EVENT DELIVERY'!B56)=7,MID('EVENT DELIVERY'!B56,4,1)=" ")))</f>
        <v>0</v>
      </c>
      <c r="U51" s="2" t="b">
        <f>AND(LEFT('PROJECT DELIVERY TEAM'!B58,2)="HU",OR(LEN('PROJECT DELIVERY TEAM'!B58)=6,AND(LEN('PROJECT DELIVERY TEAM'!B58)=7,MID('PROJECT DELIVERY TEAM'!B58,4,1)=" ")))</f>
        <v>0</v>
      </c>
      <c r="V51" s="2" t="b">
        <f>AND(LEFT('AUDIENCES &amp; PART... - BY TYPE'!B81,2)="HU",OR(LEN('AUDIENCES &amp; PART... - BY TYPE'!B81)=6,AND(LEN('AUDIENCES &amp; PART... - BY TYPE'!B81)=7,MID('AUDIENCES &amp; PART... - BY TYPE'!B81,4,1)=" ")))</f>
        <v>0</v>
      </c>
      <c r="W51" s="2" t="b">
        <f>AND(LEFT(PARTNERS!B55,2)="HU",OR(LEN(PARTNERS!B55)=6,AND(LEN(PARTNERS!B55)=7,MID(PARTNERS!B55,4,1)=" ")),PARTNERS!E55="New partner")</f>
        <v>0</v>
      </c>
      <c r="X51" s="2" t="b">
        <f>AND(LEFT(PARTNERS!B55,2)="HU",OR(LEN(PARTNERS!B55)=6,AND(LEN(PARTNERS!B55)=7,MID(PARTNERS!B55,4,1)=" ")),PARTNERS!E55="Existing partner")</f>
        <v>0</v>
      </c>
      <c r="Y51" s="2" t="b">
        <f>AND(NOT(AND(LEFT(PARTNERS!B55,2)="HU",OR(LEN(PARTNERS!B55)=6,AND(LEN(PARTNERS!B55)=7,MID(PARTNERS!B55,4,1)=" ")))),PARTNERS!E55="New partner")</f>
        <v>0</v>
      </c>
      <c r="Z51" s="2" t="b">
        <f>AND(NOT(AND(LEFT(PARTNERS!B55,2)="HU",OR(LEN(PARTNERS!B55)=6,AND(LEN(PARTNERS!B55)=7,MID(PARTNERS!B55,4,1)=" ")))),PARTNERS!E55="Existing partner")</f>
        <v>0</v>
      </c>
      <c r="AA51" s="2" t="b">
        <f>AND(PARTNERS!$C55="Hull",PARTNERS!$E55="New partner")</f>
        <v>0</v>
      </c>
      <c r="AB51" s="2" t="b">
        <f>AND(PARTNERS!$C55="East Riding of Yorkshire",PARTNERS!$E55="New partner")</f>
        <v>0</v>
      </c>
      <c r="AC51" s="2" t="b">
        <f>AND(PARTNERS!$C55="Elsewhere in Yorkshire &amp; Humber",PARTNERS!$E55="New partner")</f>
        <v>0</v>
      </c>
      <c r="AD51" s="2" t="b">
        <f>AND(PARTNERS!$C55="Elsewhere in the UK",PARTNERS!$E55="New partner")</f>
        <v>0</v>
      </c>
      <c r="AE51" s="2" t="b">
        <f>AND(PARTNERS!$C55="Outside UK",PARTNERS!$E55="New partner")</f>
        <v>0</v>
      </c>
      <c r="AF51" s="2" t="b">
        <f>AND(PARTNERS!$C55="Hull",PARTNERS!$E55="Existing partner")</f>
        <v>0</v>
      </c>
      <c r="AG51" s="2" t="b">
        <f>AND(PARTNERS!$C55="East Riding of Yorkshire",PARTNERS!$E55="Existing partner")</f>
        <v>0</v>
      </c>
      <c r="AH51" s="2" t="b">
        <f>AND(PARTNERS!$C55="Elsewhere in Yorkshire &amp; Humber",PARTNERS!$E55="Existing partner")</f>
        <v>0</v>
      </c>
      <c r="AI51" s="2" t="b">
        <f>AND(PARTNERS!$C55="Elsewhere in the UK",PARTNERS!$E55="Existing partner")</f>
        <v>0</v>
      </c>
      <c r="AJ51" s="2" t="b">
        <f>AND(PARTNERS!$C55="Outside UK",PARTNERS!$E55="Existing partner")</f>
        <v>0</v>
      </c>
      <c r="AK51" s="2" t="b">
        <f>AND(PARTNERS!$D55="Artistic partner",PARTNERS!$E55="New partner")</f>
        <v>0</v>
      </c>
      <c r="AL51" s="2" t="b">
        <f>AND(PARTNERS!$D55="Heritage partner",PARTNERS!$E55="New partner")</f>
        <v>0</v>
      </c>
      <c r="AM51" s="2" t="b">
        <f>AND(PARTNERS!$D55="Funder",PARTNERS!$E55="New partner")</f>
        <v>0</v>
      </c>
      <c r="AN51" s="2" t="b">
        <f>AND(PARTNERS!$D55="Public Service partner",PARTNERS!$E55="New partner")</f>
        <v>0</v>
      </c>
      <c r="AO51" s="2" t="b">
        <f>AND(PARTNERS!$D55="Voluntary Sector / Charity partner",PARTNERS!$E55="New partner")</f>
        <v>0</v>
      </c>
      <c r="AP51" s="2" t="b">
        <f>AND(PARTNERS!$D55="Education partner",PARTNERS!$E55="New partner")</f>
        <v>0</v>
      </c>
      <c r="AQ51" s="2" t="b">
        <f>AND(PARTNERS!$D55="Other",PARTNERS!$E55="New partner")</f>
        <v>0</v>
      </c>
      <c r="AR51" s="2" t="b">
        <f>AND(PARTNERS!$D55="Artistic partner",PARTNERS!$E55="Existing partner")</f>
        <v>0</v>
      </c>
      <c r="AS51" s="2" t="b">
        <f>AND(PARTNERS!$D55="Heritage partner",PARTNERS!$E55="Existing partner")</f>
        <v>0</v>
      </c>
      <c r="AT51" s="2" t="b">
        <f>AND(PARTNERS!$D55="Funder",PARTNERS!$E55="Existing partner")</f>
        <v>0</v>
      </c>
      <c r="AU51" s="2" t="b">
        <f>AND(PARTNERS!$D55="Public Service partner",PARTNERS!$E55="Existing partner")</f>
        <v>0</v>
      </c>
      <c r="AV51" s="2" t="b">
        <f>AND(PARTNERS!$D55="Voluntary Sector / Charity partner",PARTNERS!$E55="Existing partner")</f>
        <v>0</v>
      </c>
      <c r="AW51" s="2" t="b">
        <f>AND(PARTNERS!$D55="Education partner",PARTNERS!$E55="Existing partner")</f>
        <v>0</v>
      </c>
      <c r="AX51" s="2" t="b">
        <f>AND(PARTNERS!$D55="Other",PARTNERS!$E55="Existing partner")</f>
        <v>0</v>
      </c>
    </row>
    <row r="52" spans="20:50" x14ac:dyDescent="0.3">
      <c r="T52" s="2" t="b">
        <f>AND(LEFT('EVENT DELIVERY'!B57,2)="HU",OR(LEN('EVENT DELIVERY'!B57)=6,AND(LEN('EVENT DELIVERY'!B57)=7,MID('EVENT DELIVERY'!B57,4,1)=" ")))</f>
        <v>0</v>
      </c>
      <c r="U52" s="2" t="b">
        <f>AND(LEFT('PROJECT DELIVERY TEAM'!B59,2)="HU",OR(LEN('PROJECT DELIVERY TEAM'!B59)=6,AND(LEN('PROJECT DELIVERY TEAM'!B59)=7,MID('PROJECT DELIVERY TEAM'!B59,4,1)=" ")))</f>
        <v>0</v>
      </c>
      <c r="V52" s="2" t="b">
        <f>AND(LEFT('AUDIENCES &amp; PART... - BY TYPE'!B82,2)="HU",OR(LEN('AUDIENCES &amp; PART... - BY TYPE'!B82)=6,AND(LEN('AUDIENCES &amp; PART... - BY TYPE'!B82)=7,MID('AUDIENCES &amp; PART... - BY TYPE'!B82,4,1)=" ")))</f>
        <v>0</v>
      </c>
      <c r="W52" s="2" t="b">
        <f>AND(LEFT(PARTNERS!B56,2)="HU",OR(LEN(PARTNERS!B56)=6,AND(LEN(PARTNERS!B56)=7,MID(PARTNERS!B56,4,1)=" ")),PARTNERS!E56="New partner")</f>
        <v>0</v>
      </c>
      <c r="X52" s="2" t="b">
        <f>AND(LEFT(PARTNERS!B56,2)="HU",OR(LEN(PARTNERS!B56)=6,AND(LEN(PARTNERS!B56)=7,MID(PARTNERS!B56,4,1)=" ")),PARTNERS!E56="Existing partner")</f>
        <v>0</v>
      </c>
      <c r="Y52" s="2" t="b">
        <f>AND(NOT(AND(LEFT(PARTNERS!B56,2)="HU",OR(LEN(PARTNERS!B56)=6,AND(LEN(PARTNERS!B56)=7,MID(PARTNERS!B56,4,1)=" ")))),PARTNERS!E56="New partner")</f>
        <v>0</v>
      </c>
      <c r="Z52" s="2" t="b">
        <f>AND(NOT(AND(LEFT(PARTNERS!B56,2)="HU",OR(LEN(PARTNERS!B56)=6,AND(LEN(PARTNERS!B56)=7,MID(PARTNERS!B56,4,1)=" ")))),PARTNERS!E56="Existing partner")</f>
        <v>0</v>
      </c>
      <c r="AA52" s="2" t="b">
        <f>AND(PARTNERS!$C56="Hull",PARTNERS!$E56="New partner")</f>
        <v>0</v>
      </c>
      <c r="AB52" s="2" t="b">
        <f>AND(PARTNERS!$C56="East Riding of Yorkshire",PARTNERS!$E56="New partner")</f>
        <v>0</v>
      </c>
      <c r="AC52" s="2" t="b">
        <f>AND(PARTNERS!$C56="Elsewhere in Yorkshire &amp; Humber",PARTNERS!$E56="New partner")</f>
        <v>0</v>
      </c>
      <c r="AD52" s="2" t="b">
        <f>AND(PARTNERS!$C56="Elsewhere in the UK",PARTNERS!$E56="New partner")</f>
        <v>0</v>
      </c>
      <c r="AE52" s="2" t="b">
        <f>AND(PARTNERS!$C56="Outside UK",PARTNERS!$E56="New partner")</f>
        <v>0</v>
      </c>
      <c r="AF52" s="2" t="b">
        <f>AND(PARTNERS!$C56="Hull",PARTNERS!$E56="Existing partner")</f>
        <v>0</v>
      </c>
      <c r="AG52" s="2" t="b">
        <f>AND(PARTNERS!$C56="East Riding of Yorkshire",PARTNERS!$E56="Existing partner")</f>
        <v>0</v>
      </c>
      <c r="AH52" s="2" t="b">
        <f>AND(PARTNERS!$C56="Elsewhere in Yorkshire &amp; Humber",PARTNERS!$E56="Existing partner")</f>
        <v>0</v>
      </c>
      <c r="AI52" s="2" t="b">
        <f>AND(PARTNERS!$C56="Elsewhere in the UK",PARTNERS!$E56="Existing partner")</f>
        <v>0</v>
      </c>
      <c r="AJ52" s="2" t="b">
        <f>AND(PARTNERS!$C56="Outside UK",PARTNERS!$E56="Existing partner")</f>
        <v>0</v>
      </c>
      <c r="AK52" s="2" t="b">
        <f>AND(PARTNERS!$D56="Artistic partner",PARTNERS!$E56="New partner")</f>
        <v>0</v>
      </c>
      <c r="AL52" s="2" t="b">
        <f>AND(PARTNERS!$D56="Heritage partner",PARTNERS!$E56="New partner")</f>
        <v>0</v>
      </c>
      <c r="AM52" s="2" t="b">
        <f>AND(PARTNERS!$D56="Funder",PARTNERS!$E56="New partner")</f>
        <v>0</v>
      </c>
      <c r="AN52" s="2" t="b">
        <f>AND(PARTNERS!$D56="Public Service partner",PARTNERS!$E56="New partner")</f>
        <v>0</v>
      </c>
      <c r="AO52" s="2" t="b">
        <f>AND(PARTNERS!$D56="Voluntary Sector / Charity partner",PARTNERS!$E56="New partner")</f>
        <v>0</v>
      </c>
      <c r="AP52" s="2" t="b">
        <f>AND(PARTNERS!$D56="Education partner",PARTNERS!$E56="New partner")</f>
        <v>0</v>
      </c>
      <c r="AQ52" s="2" t="b">
        <f>AND(PARTNERS!$D56="Other",PARTNERS!$E56="New partner")</f>
        <v>0</v>
      </c>
      <c r="AR52" s="2" t="b">
        <f>AND(PARTNERS!$D56="Artistic partner",PARTNERS!$E56="Existing partner")</f>
        <v>0</v>
      </c>
      <c r="AS52" s="2" t="b">
        <f>AND(PARTNERS!$D56="Heritage partner",PARTNERS!$E56="Existing partner")</f>
        <v>0</v>
      </c>
      <c r="AT52" s="2" t="b">
        <f>AND(PARTNERS!$D56="Funder",PARTNERS!$E56="Existing partner")</f>
        <v>0</v>
      </c>
      <c r="AU52" s="2" t="b">
        <f>AND(PARTNERS!$D56="Public Service partner",PARTNERS!$E56="Existing partner")</f>
        <v>0</v>
      </c>
      <c r="AV52" s="2" t="b">
        <f>AND(PARTNERS!$D56="Voluntary Sector / Charity partner",PARTNERS!$E56="Existing partner")</f>
        <v>0</v>
      </c>
      <c r="AW52" s="2" t="b">
        <f>AND(PARTNERS!$D56="Education partner",PARTNERS!$E56="Existing partner")</f>
        <v>0</v>
      </c>
      <c r="AX52" s="2" t="b">
        <f>AND(PARTNERS!$D56="Other",PARTNERS!$E56="Existing partner")</f>
        <v>0</v>
      </c>
    </row>
    <row r="53" spans="20:50" x14ac:dyDescent="0.3">
      <c r="T53" s="2" t="b">
        <f>AND(LEFT('EVENT DELIVERY'!B58,2)="HU",OR(LEN('EVENT DELIVERY'!B58)=6,AND(LEN('EVENT DELIVERY'!B58)=7,MID('EVENT DELIVERY'!B58,4,1)=" ")))</f>
        <v>0</v>
      </c>
      <c r="U53" s="2" t="b">
        <f>AND(LEFT('PROJECT DELIVERY TEAM'!B60,2)="HU",OR(LEN('PROJECT DELIVERY TEAM'!B60)=6,AND(LEN('PROJECT DELIVERY TEAM'!B60)=7,MID('PROJECT DELIVERY TEAM'!B60,4,1)=" ")))</f>
        <v>0</v>
      </c>
      <c r="V53" s="2" t="b">
        <f>AND(LEFT('AUDIENCES &amp; PART... - BY TYPE'!B83,2)="HU",OR(LEN('AUDIENCES &amp; PART... - BY TYPE'!B83)=6,AND(LEN('AUDIENCES &amp; PART... - BY TYPE'!B83)=7,MID('AUDIENCES &amp; PART... - BY TYPE'!B83,4,1)=" ")))</f>
        <v>0</v>
      </c>
      <c r="W53" s="2" t="b">
        <f>AND(LEFT(PARTNERS!B57,2)="HU",OR(LEN(PARTNERS!B57)=6,AND(LEN(PARTNERS!B57)=7,MID(PARTNERS!B57,4,1)=" ")),PARTNERS!E57="New partner")</f>
        <v>0</v>
      </c>
      <c r="X53" s="2" t="b">
        <f>AND(LEFT(PARTNERS!B57,2)="HU",OR(LEN(PARTNERS!B57)=6,AND(LEN(PARTNERS!B57)=7,MID(PARTNERS!B57,4,1)=" ")),PARTNERS!E57="Existing partner")</f>
        <v>0</v>
      </c>
      <c r="Y53" s="2" t="b">
        <f>AND(NOT(AND(LEFT(PARTNERS!B57,2)="HU",OR(LEN(PARTNERS!B57)=6,AND(LEN(PARTNERS!B57)=7,MID(PARTNERS!B57,4,1)=" ")))),PARTNERS!E57="New partner")</f>
        <v>0</v>
      </c>
      <c r="Z53" s="2" t="b">
        <f>AND(NOT(AND(LEFT(PARTNERS!B57,2)="HU",OR(LEN(PARTNERS!B57)=6,AND(LEN(PARTNERS!B57)=7,MID(PARTNERS!B57,4,1)=" ")))),PARTNERS!E57="Existing partner")</f>
        <v>0</v>
      </c>
      <c r="AA53" s="2" t="b">
        <f>AND(PARTNERS!$C57="Hull",PARTNERS!$E57="New partner")</f>
        <v>0</v>
      </c>
      <c r="AB53" s="2" t="b">
        <f>AND(PARTNERS!$C57="East Riding of Yorkshire",PARTNERS!$E57="New partner")</f>
        <v>0</v>
      </c>
      <c r="AC53" s="2" t="b">
        <f>AND(PARTNERS!$C57="Elsewhere in Yorkshire &amp; Humber",PARTNERS!$E57="New partner")</f>
        <v>0</v>
      </c>
      <c r="AD53" s="2" t="b">
        <f>AND(PARTNERS!$C57="Elsewhere in the UK",PARTNERS!$E57="New partner")</f>
        <v>0</v>
      </c>
      <c r="AE53" s="2" t="b">
        <f>AND(PARTNERS!$C57="Outside UK",PARTNERS!$E57="New partner")</f>
        <v>0</v>
      </c>
      <c r="AF53" s="2" t="b">
        <f>AND(PARTNERS!$C57="Hull",PARTNERS!$E57="Existing partner")</f>
        <v>0</v>
      </c>
      <c r="AG53" s="2" t="b">
        <f>AND(PARTNERS!$C57="East Riding of Yorkshire",PARTNERS!$E57="Existing partner")</f>
        <v>0</v>
      </c>
      <c r="AH53" s="2" t="b">
        <f>AND(PARTNERS!$C57="Elsewhere in Yorkshire &amp; Humber",PARTNERS!$E57="Existing partner")</f>
        <v>0</v>
      </c>
      <c r="AI53" s="2" t="b">
        <f>AND(PARTNERS!$C57="Elsewhere in the UK",PARTNERS!$E57="Existing partner")</f>
        <v>0</v>
      </c>
      <c r="AJ53" s="2" t="b">
        <f>AND(PARTNERS!$C57="Outside UK",PARTNERS!$E57="Existing partner")</f>
        <v>0</v>
      </c>
      <c r="AK53" s="2" t="b">
        <f>AND(PARTNERS!$D57="Artistic partner",PARTNERS!$E57="New partner")</f>
        <v>0</v>
      </c>
      <c r="AL53" s="2" t="b">
        <f>AND(PARTNERS!$D57="Heritage partner",PARTNERS!$E57="New partner")</f>
        <v>0</v>
      </c>
      <c r="AM53" s="2" t="b">
        <f>AND(PARTNERS!$D57="Funder",PARTNERS!$E57="New partner")</f>
        <v>0</v>
      </c>
      <c r="AN53" s="2" t="b">
        <f>AND(PARTNERS!$D57="Public Service partner",PARTNERS!$E57="New partner")</f>
        <v>0</v>
      </c>
      <c r="AO53" s="2" t="b">
        <f>AND(PARTNERS!$D57="Voluntary Sector / Charity partner",PARTNERS!$E57="New partner")</f>
        <v>0</v>
      </c>
      <c r="AP53" s="2" t="b">
        <f>AND(PARTNERS!$D57="Education partner",PARTNERS!$E57="New partner")</f>
        <v>0</v>
      </c>
      <c r="AQ53" s="2" t="b">
        <f>AND(PARTNERS!$D57="Other",PARTNERS!$E57="New partner")</f>
        <v>0</v>
      </c>
      <c r="AR53" s="2" t="b">
        <f>AND(PARTNERS!$D57="Artistic partner",PARTNERS!$E57="Existing partner")</f>
        <v>0</v>
      </c>
      <c r="AS53" s="2" t="b">
        <f>AND(PARTNERS!$D57="Heritage partner",PARTNERS!$E57="Existing partner")</f>
        <v>0</v>
      </c>
      <c r="AT53" s="2" t="b">
        <f>AND(PARTNERS!$D57="Funder",PARTNERS!$E57="Existing partner")</f>
        <v>0</v>
      </c>
      <c r="AU53" s="2" t="b">
        <f>AND(PARTNERS!$D57="Public Service partner",PARTNERS!$E57="Existing partner")</f>
        <v>0</v>
      </c>
      <c r="AV53" s="2" t="b">
        <f>AND(PARTNERS!$D57="Voluntary Sector / Charity partner",PARTNERS!$E57="Existing partner")</f>
        <v>0</v>
      </c>
      <c r="AW53" s="2" t="b">
        <f>AND(PARTNERS!$D57="Education partner",PARTNERS!$E57="Existing partner")</f>
        <v>0</v>
      </c>
      <c r="AX53" s="2" t="b">
        <f>AND(PARTNERS!$D57="Other",PARTNERS!$E57="Existing partner")</f>
        <v>0</v>
      </c>
    </row>
    <row r="54" spans="20:50" x14ac:dyDescent="0.3">
      <c r="T54" s="2" t="b">
        <f>AND(LEFT('EVENT DELIVERY'!B59,2)="HU",OR(LEN('EVENT DELIVERY'!B59)=6,AND(LEN('EVENT DELIVERY'!B59)=7,MID('EVENT DELIVERY'!B59,4,1)=" ")))</f>
        <v>0</v>
      </c>
      <c r="U54" s="2" t="b">
        <f>AND(LEFT('PROJECT DELIVERY TEAM'!B61,2)="HU",OR(LEN('PROJECT DELIVERY TEAM'!B61)=6,AND(LEN('PROJECT DELIVERY TEAM'!B61)=7,MID('PROJECT DELIVERY TEAM'!B61,4,1)=" ")))</f>
        <v>0</v>
      </c>
      <c r="V54" s="2" t="b">
        <f>AND(LEFT('AUDIENCES &amp; PART... - BY TYPE'!B84,2)="HU",OR(LEN('AUDIENCES &amp; PART... - BY TYPE'!B84)=6,AND(LEN('AUDIENCES &amp; PART... - BY TYPE'!B84)=7,MID('AUDIENCES &amp; PART... - BY TYPE'!B84,4,1)=" ")))</f>
        <v>0</v>
      </c>
      <c r="W54" s="2" t="b">
        <f>AND(LEFT(PARTNERS!B58,2)="HU",OR(LEN(PARTNERS!B58)=6,AND(LEN(PARTNERS!B58)=7,MID(PARTNERS!B58,4,1)=" ")),PARTNERS!E58="New partner")</f>
        <v>0</v>
      </c>
      <c r="X54" s="2" t="b">
        <f>AND(LEFT(PARTNERS!B58,2)="HU",OR(LEN(PARTNERS!B58)=6,AND(LEN(PARTNERS!B58)=7,MID(PARTNERS!B58,4,1)=" ")),PARTNERS!E58="Existing partner")</f>
        <v>0</v>
      </c>
      <c r="Y54" s="2" t="b">
        <f>AND(NOT(AND(LEFT(PARTNERS!B58,2)="HU",OR(LEN(PARTNERS!B58)=6,AND(LEN(PARTNERS!B58)=7,MID(PARTNERS!B58,4,1)=" ")))),PARTNERS!E58="New partner")</f>
        <v>0</v>
      </c>
      <c r="Z54" s="2" t="b">
        <f>AND(NOT(AND(LEFT(PARTNERS!B58,2)="HU",OR(LEN(PARTNERS!B58)=6,AND(LEN(PARTNERS!B58)=7,MID(PARTNERS!B58,4,1)=" ")))),PARTNERS!E58="Existing partner")</f>
        <v>0</v>
      </c>
      <c r="AA54" s="2" t="b">
        <f>AND(PARTNERS!$C58="Hull",PARTNERS!$E58="New partner")</f>
        <v>0</v>
      </c>
      <c r="AB54" s="2" t="b">
        <f>AND(PARTNERS!$C58="East Riding of Yorkshire",PARTNERS!$E58="New partner")</f>
        <v>0</v>
      </c>
      <c r="AC54" s="2" t="b">
        <f>AND(PARTNERS!$C58="Elsewhere in Yorkshire &amp; Humber",PARTNERS!$E58="New partner")</f>
        <v>0</v>
      </c>
      <c r="AD54" s="2" t="b">
        <f>AND(PARTNERS!$C58="Elsewhere in the UK",PARTNERS!$E58="New partner")</f>
        <v>0</v>
      </c>
      <c r="AE54" s="2" t="b">
        <f>AND(PARTNERS!$C58="Outside UK",PARTNERS!$E58="New partner")</f>
        <v>0</v>
      </c>
      <c r="AF54" s="2" t="b">
        <f>AND(PARTNERS!$C58="Hull",PARTNERS!$E58="Existing partner")</f>
        <v>0</v>
      </c>
      <c r="AG54" s="2" t="b">
        <f>AND(PARTNERS!$C58="East Riding of Yorkshire",PARTNERS!$E58="Existing partner")</f>
        <v>0</v>
      </c>
      <c r="AH54" s="2" t="b">
        <f>AND(PARTNERS!$C58="Elsewhere in Yorkshire &amp; Humber",PARTNERS!$E58="Existing partner")</f>
        <v>0</v>
      </c>
      <c r="AI54" s="2" t="b">
        <f>AND(PARTNERS!$C58="Elsewhere in the UK",PARTNERS!$E58="Existing partner")</f>
        <v>0</v>
      </c>
      <c r="AJ54" s="2" t="b">
        <f>AND(PARTNERS!$C58="Outside UK",PARTNERS!$E58="Existing partner")</f>
        <v>0</v>
      </c>
      <c r="AK54" s="2" t="b">
        <f>AND(PARTNERS!$D58="Artistic partner",PARTNERS!$E58="New partner")</f>
        <v>0</v>
      </c>
      <c r="AL54" s="2" t="b">
        <f>AND(PARTNERS!$D58="Heritage partner",PARTNERS!$E58="New partner")</f>
        <v>0</v>
      </c>
      <c r="AM54" s="2" t="b">
        <f>AND(PARTNERS!$D58="Funder",PARTNERS!$E58="New partner")</f>
        <v>0</v>
      </c>
      <c r="AN54" s="2" t="b">
        <f>AND(PARTNERS!$D58="Public Service partner",PARTNERS!$E58="New partner")</f>
        <v>0</v>
      </c>
      <c r="AO54" s="2" t="b">
        <f>AND(PARTNERS!$D58="Voluntary Sector / Charity partner",PARTNERS!$E58="New partner")</f>
        <v>0</v>
      </c>
      <c r="AP54" s="2" t="b">
        <f>AND(PARTNERS!$D58="Education partner",PARTNERS!$E58="New partner")</f>
        <v>0</v>
      </c>
      <c r="AQ54" s="2" t="b">
        <f>AND(PARTNERS!$D58="Other",PARTNERS!$E58="New partner")</f>
        <v>0</v>
      </c>
      <c r="AR54" s="2" t="b">
        <f>AND(PARTNERS!$D58="Artistic partner",PARTNERS!$E58="Existing partner")</f>
        <v>0</v>
      </c>
      <c r="AS54" s="2" t="b">
        <f>AND(PARTNERS!$D58="Heritage partner",PARTNERS!$E58="Existing partner")</f>
        <v>0</v>
      </c>
      <c r="AT54" s="2" t="b">
        <f>AND(PARTNERS!$D58="Funder",PARTNERS!$E58="Existing partner")</f>
        <v>0</v>
      </c>
      <c r="AU54" s="2" t="b">
        <f>AND(PARTNERS!$D58="Public Service partner",PARTNERS!$E58="Existing partner")</f>
        <v>0</v>
      </c>
      <c r="AV54" s="2" t="b">
        <f>AND(PARTNERS!$D58="Voluntary Sector / Charity partner",PARTNERS!$E58="Existing partner")</f>
        <v>0</v>
      </c>
      <c r="AW54" s="2" t="b">
        <f>AND(PARTNERS!$D58="Education partner",PARTNERS!$E58="Existing partner")</f>
        <v>0</v>
      </c>
      <c r="AX54" s="2" t="b">
        <f>AND(PARTNERS!$D58="Other",PARTNERS!$E58="Existing partner")</f>
        <v>0</v>
      </c>
    </row>
    <row r="55" spans="20:50" x14ac:dyDescent="0.3">
      <c r="T55" s="2" t="b">
        <f>AND(LEFT('EVENT DELIVERY'!B60,2)="HU",OR(LEN('EVENT DELIVERY'!B60)=6,AND(LEN('EVENT DELIVERY'!B60)=7,MID('EVENT DELIVERY'!B60,4,1)=" ")))</f>
        <v>0</v>
      </c>
      <c r="U55" s="2" t="b">
        <f>AND(LEFT('PROJECT DELIVERY TEAM'!B62,2)="HU",OR(LEN('PROJECT DELIVERY TEAM'!B62)=6,AND(LEN('PROJECT DELIVERY TEAM'!B62)=7,MID('PROJECT DELIVERY TEAM'!B62,4,1)=" ")))</f>
        <v>0</v>
      </c>
      <c r="V55" s="2" t="b">
        <f>AND(LEFT('AUDIENCES &amp; PART... - BY TYPE'!B85,2)="HU",OR(LEN('AUDIENCES &amp; PART... - BY TYPE'!B85)=6,AND(LEN('AUDIENCES &amp; PART... - BY TYPE'!B85)=7,MID('AUDIENCES &amp; PART... - BY TYPE'!B85,4,1)=" ")))</f>
        <v>0</v>
      </c>
      <c r="W55" s="2" t="b">
        <f>AND(LEFT(PARTNERS!B59,2)="HU",OR(LEN(PARTNERS!B59)=6,AND(LEN(PARTNERS!B59)=7,MID(PARTNERS!B59,4,1)=" ")),PARTNERS!E59="New partner")</f>
        <v>0</v>
      </c>
      <c r="X55" s="2" t="b">
        <f>AND(LEFT(PARTNERS!B59,2)="HU",OR(LEN(PARTNERS!B59)=6,AND(LEN(PARTNERS!B59)=7,MID(PARTNERS!B59,4,1)=" ")),PARTNERS!E59="Existing partner")</f>
        <v>0</v>
      </c>
      <c r="Y55" s="2" t="b">
        <f>AND(NOT(AND(LEFT(PARTNERS!B59,2)="HU",OR(LEN(PARTNERS!B59)=6,AND(LEN(PARTNERS!B59)=7,MID(PARTNERS!B59,4,1)=" ")))),PARTNERS!E59="New partner")</f>
        <v>0</v>
      </c>
      <c r="Z55" s="2" t="b">
        <f>AND(NOT(AND(LEFT(PARTNERS!B59,2)="HU",OR(LEN(PARTNERS!B59)=6,AND(LEN(PARTNERS!B59)=7,MID(PARTNERS!B59,4,1)=" ")))),PARTNERS!E59="Existing partner")</f>
        <v>0</v>
      </c>
      <c r="AA55" s="2" t="b">
        <f>AND(PARTNERS!$C59="Hull",PARTNERS!$E59="New partner")</f>
        <v>0</v>
      </c>
      <c r="AB55" s="2" t="b">
        <f>AND(PARTNERS!$C59="East Riding of Yorkshire",PARTNERS!$E59="New partner")</f>
        <v>0</v>
      </c>
      <c r="AC55" s="2" t="b">
        <f>AND(PARTNERS!$C59="Elsewhere in Yorkshire &amp; Humber",PARTNERS!$E59="New partner")</f>
        <v>0</v>
      </c>
      <c r="AD55" s="2" t="b">
        <f>AND(PARTNERS!$C59="Elsewhere in the UK",PARTNERS!$E59="New partner")</f>
        <v>0</v>
      </c>
      <c r="AE55" s="2" t="b">
        <f>AND(PARTNERS!$C59="Outside UK",PARTNERS!$E59="New partner")</f>
        <v>0</v>
      </c>
      <c r="AF55" s="2" t="b">
        <f>AND(PARTNERS!$C59="Hull",PARTNERS!$E59="Existing partner")</f>
        <v>0</v>
      </c>
      <c r="AG55" s="2" t="b">
        <f>AND(PARTNERS!$C59="East Riding of Yorkshire",PARTNERS!$E59="Existing partner")</f>
        <v>0</v>
      </c>
      <c r="AH55" s="2" t="b">
        <f>AND(PARTNERS!$C59="Elsewhere in Yorkshire &amp; Humber",PARTNERS!$E59="Existing partner")</f>
        <v>0</v>
      </c>
      <c r="AI55" s="2" t="b">
        <f>AND(PARTNERS!$C59="Elsewhere in the UK",PARTNERS!$E59="Existing partner")</f>
        <v>0</v>
      </c>
      <c r="AJ55" s="2" t="b">
        <f>AND(PARTNERS!$C59="Outside UK",PARTNERS!$E59="Existing partner")</f>
        <v>0</v>
      </c>
      <c r="AK55" s="2" t="b">
        <f>AND(PARTNERS!$D59="Artistic partner",PARTNERS!$E59="New partner")</f>
        <v>0</v>
      </c>
      <c r="AL55" s="2" t="b">
        <f>AND(PARTNERS!$D59="Heritage partner",PARTNERS!$E59="New partner")</f>
        <v>0</v>
      </c>
      <c r="AM55" s="2" t="b">
        <f>AND(PARTNERS!$D59="Funder",PARTNERS!$E59="New partner")</f>
        <v>0</v>
      </c>
      <c r="AN55" s="2" t="b">
        <f>AND(PARTNERS!$D59="Public Service partner",PARTNERS!$E59="New partner")</f>
        <v>0</v>
      </c>
      <c r="AO55" s="2" t="b">
        <f>AND(PARTNERS!$D59="Voluntary Sector / Charity partner",PARTNERS!$E59="New partner")</f>
        <v>0</v>
      </c>
      <c r="AP55" s="2" t="b">
        <f>AND(PARTNERS!$D59="Education partner",PARTNERS!$E59="New partner")</f>
        <v>0</v>
      </c>
      <c r="AQ55" s="2" t="b">
        <f>AND(PARTNERS!$D59="Other",PARTNERS!$E59="New partner")</f>
        <v>0</v>
      </c>
      <c r="AR55" s="2" t="b">
        <f>AND(PARTNERS!$D59="Artistic partner",PARTNERS!$E59="Existing partner")</f>
        <v>0</v>
      </c>
      <c r="AS55" s="2" t="b">
        <f>AND(PARTNERS!$D59="Heritage partner",PARTNERS!$E59="Existing partner")</f>
        <v>0</v>
      </c>
      <c r="AT55" s="2" t="b">
        <f>AND(PARTNERS!$D59="Funder",PARTNERS!$E59="Existing partner")</f>
        <v>0</v>
      </c>
      <c r="AU55" s="2" t="b">
        <f>AND(PARTNERS!$D59="Public Service partner",PARTNERS!$E59="Existing partner")</f>
        <v>0</v>
      </c>
      <c r="AV55" s="2" t="b">
        <f>AND(PARTNERS!$D59="Voluntary Sector / Charity partner",PARTNERS!$E59="Existing partner")</f>
        <v>0</v>
      </c>
      <c r="AW55" s="2" t="b">
        <f>AND(PARTNERS!$D59="Education partner",PARTNERS!$E59="Existing partner")</f>
        <v>0</v>
      </c>
      <c r="AX55" s="2" t="b">
        <f>AND(PARTNERS!$D59="Other",PARTNERS!$E59="Existing partner")</f>
        <v>0</v>
      </c>
    </row>
    <row r="56" spans="20:50" x14ac:dyDescent="0.3">
      <c r="T56" s="2" t="b">
        <f>AND(LEFT('EVENT DELIVERY'!B61,2)="HU",OR(LEN('EVENT DELIVERY'!B61)=6,AND(LEN('EVENT DELIVERY'!B61)=7,MID('EVENT DELIVERY'!B61,4,1)=" ")))</f>
        <v>0</v>
      </c>
      <c r="U56" s="2" t="b">
        <f>AND(LEFT('PROJECT DELIVERY TEAM'!B63,2)="HU",OR(LEN('PROJECT DELIVERY TEAM'!B63)=6,AND(LEN('PROJECT DELIVERY TEAM'!B63)=7,MID('PROJECT DELIVERY TEAM'!B63,4,1)=" ")))</f>
        <v>0</v>
      </c>
      <c r="V56" s="2" t="b">
        <f>AND(LEFT('AUDIENCES &amp; PART... - BY TYPE'!B86,2)="HU",OR(LEN('AUDIENCES &amp; PART... - BY TYPE'!B86)=6,AND(LEN('AUDIENCES &amp; PART... - BY TYPE'!B86)=7,MID('AUDIENCES &amp; PART... - BY TYPE'!B86,4,1)=" ")))</f>
        <v>0</v>
      </c>
      <c r="W56" s="2" t="b">
        <f>AND(LEFT(PARTNERS!B60,2)="HU",OR(LEN(PARTNERS!B60)=6,AND(LEN(PARTNERS!B60)=7,MID(PARTNERS!B60,4,1)=" ")),PARTNERS!E60="New partner")</f>
        <v>0</v>
      </c>
      <c r="X56" s="2" t="b">
        <f>AND(LEFT(PARTNERS!B60,2)="HU",OR(LEN(PARTNERS!B60)=6,AND(LEN(PARTNERS!B60)=7,MID(PARTNERS!B60,4,1)=" ")),PARTNERS!E60="Existing partner")</f>
        <v>0</v>
      </c>
      <c r="Y56" s="2" t="b">
        <f>AND(NOT(AND(LEFT(PARTNERS!B60,2)="HU",OR(LEN(PARTNERS!B60)=6,AND(LEN(PARTNERS!B60)=7,MID(PARTNERS!B60,4,1)=" ")))),PARTNERS!E60="New partner")</f>
        <v>0</v>
      </c>
      <c r="Z56" s="2" t="b">
        <f>AND(NOT(AND(LEFT(PARTNERS!B60,2)="HU",OR(LEN(PARTNERS!B60)=6,AND(LEN(PARTNERS!B60)=7,MID(PARTNERS!B60,4,1)=" ")))),PARTNERS!E60="Existing partner")</f>
        <v>0</v>
      </c>
      <c r="AA56" s="2" t="b">
        <f>AND(PARTNERS!$C60="Hull",PARTNERS!$E60="New partner")</f>
        <v>0</v>
      </c>
      <c r="AB56" s="2" t="b">
        <f>AND(PARTNERS!$C60="East Riding of Yorkshire",PARTNERS!$E60="New partner")</f>
        <v>0</v>
      </c>
      <c r="AC56" s="2" t="b">
        <f>AND(PARTNERS!$C60="Elsewhere in Yorkshire &amp; Humber",PARTNERS!$E60="New partner")</f>
        <v>0</v>
      </c>
      <c r="AD56" s="2" t="b">
        <f>AND(PARTNERS!$C60="Elsewhere in the UK",PARTNERS!$E60="New partner")</f>
        <v>0</v>
      </c>
      <c r="AE56" s="2" t="b">
        <f>AND(PARTNERS!$C60="Outside UK",PARTNERS!$E60="New partner")</f>
        <v>0</v>
      </c>
      <c r="AF56" s="2" t="b">
        <f>AND(PARTNERS!$C60="Hull",PARTNERS!$E60="Existing partner")</f>
        <v>0</v>
      </c>
      <c r="AG56" s="2" t="b">
        <f>AND(PARTNERS!$C60="East Riding of Yorkshire",PARTNERS!$E60="Existing partner")</f>
        <v>0</v>
      </c>
      <c r="AH56" s="2" t="b">
        <f>AND(PARTNERS!$C60="Elsewhere in Yorkshire &amp; Humber",PARTNERS!$E60="Existing partner")</f>
        <v>0</v>
      </c>
      <c r="AI56" s="2" t="b">
        <f>AND(PARTNERS!$C60="Elsewhere in the UK",PARTNERS!$E60="Existing partner")</f>
        <v>0</v>
      </c>
      <c r="AJ56" s="2" t="b">
        <f>AND(PARTNERS!$C60="Outside UK",PARTNERS!$E60="Existing partner")</f>
        <v>0</v>
      </c>
      <c r="AK56" s="2" t="b">
        <f>AND(PARTNERS!$D60="Artistic partner",PARTNERS!$E60="New partner")</f>
        <v>0</v>
      </c>
      <c r="AL56" s="2" t="b">
        <f>AND(PARTNERS!$D60="Heritage partner",PARTNERS!$E60="New partner")</f>
        <v>0</v>
      </c>
      <c r="AM56" s="2" t="b">
        <f>AND(PARTNERS!$D60="Funder",PARTNERS!$E60="New partner")</f>
        <v>0</v>
      </c>
      <c r="AN56" s="2" t="b">
        <f>AND(PARTNERS!$D60="Public Service partner",PARTNERS!$E60="New partner")</f>
        <v>0</v>
      </c>
      <c r="AO56" s="2" t="b">
        <f>AND(PARTNERS!$D60="Voluntary Sector / Charity partner",PARTNERS!$E60="New partner")</f>
        <v>0</v>
      </c>
      <c r="AP56" s="2" t="b">
        <f>AND(PARTNERS!$D60="Education partner",PARTNERS!$E60="New partner")</f>
        <v>0</v>
      </c>
      <c r="AQ56" s="2" t="b">
        <f>AND(PARTNERS!$D60="Other",PARTNERS!$E60="New partner")</f>
        <v>0</v>
      </c>
      <c r="AR56" s="2" t="b">
        <f>AND(PARTNERS!$D60="Artistic partner",PARTNERS!$E60="Existing partner")</f>
        <v>0</v>
      </c>
      <c r="AS56" s="2" t="b">
        <f>AND(PARTNERS!$D60="Heritage partner",PARTNERS!$E60="Existing partner")</f>
        <v>0</v>
      </c>
      <c r="AT56" s="2" t="b">
        <f>AND(PARTNERS!$D60="Funder",PARTNERS!$E60="Existing partner")</f>
        <v>0</v>
      </c>
      <c r="AU56" s="2" t="b">
        <f>AND(PARTNERS!$D60="Public Service partner",PARTNERS!$E60="Existing partner")</f>
        <v>0</v>
      </c>
      <c r="AV56" s="2" t="b">
        <f>AND(PARTNERS!$D60="Voluntary Sector / Charity partner",PARTNERS!$E60="Existing partner")</f>
        <v>0</v>
      </c>
      <c r="AW56" s="2" t="b">
        <f>AND(PARTNERS!$D60="Education partner",PARTNERS!$E60="Existing partner")</f>
        <v>0</v>
      </c>
      <c r="AX56" s="2" t="b">
        <f>AND(PARTNERS!$D60="Other",PARTNERS!$E60="Existing partner")</f>
        <v>0</v>
      </c>
    </row>
    <row r="57" spans="20:50" x14ac:dyDescent="0.3">
      <c r="T57" s="2" t="b">
        <f>AND(LEFT('EVENT DELIVERY'!B62,2)="HU",OR(LEN('EVENT DELIVERY'!B62)=6,AND(LEN('EVENT DELIVERY'!B62)=7,MID('EVENT DELIVERY'!B62,4,1)=" ")))</f>
        <v>0</v>
      </c>
      <c r="U57" s="2" t="b">
        <f>AND(LEFT('PROJECT DELIVERY TEAM'!B64,2)="HU",OR(LEN('PROJECT DELIVERY TEAM'!B64)=6,AND(LEN('PROJECT DELIVERY TEAM'!B64)=7,MID('PROJECT DELIVERY TEAM'!B64,4,1)=" ")))</f>
        <v>0</v>
      </c>
      <c r="V57" s="2" t="b">
        <f>AND(LEFT('AUDIENCES &amp; PART... - BY TYPE'!B87,2)="HU",OR(LEN('AUDIENCES &amp; PART... - BY TYPE'!B87)=6,AND(LEN('AUDIENCES &amp; PART... - BY TYPE'!B87)=7,MID('AUDIENCES &amp; PART... - BY TYPE'!B87,4,1)=" ")))</f>
        <v>0</v>
      </c>
      <c r="W57" s="2" t="b">
        <f>AND(LEFT(PARTNERS!B61,2)="HU",OR(LEN(PARTNERS!B61)=6,AND(LEN(PARTNERS!B61)=7,MID(PARTNERS!B61,4,1)=" ")),PARTNERS!E61="New partner")</f>
        <v>0</v>
      </c>
      <c r="X57" s="2" t="b">
        <f>AND(LEFT(PARTNERS!B61,2)="HU",OR(LEN(PARTNERS!B61)=6,AND(LEN(PARTNERS!B61)=7,MID(PARTNERS!B61,4,1)=" ")),PARTNERS!E61="Existing partner")</f>
        <v>0</v>
      </c>
      <c r="Y57" s="2" t="b">
        <f>AND(NOT(AND(LEFT(PARTNERS!B61,2)="HU",OR(LEN(PARTNERS!B61)=6,AND(LEN(PARTNERS!B61)=7,MID(PARTNERS!B61,4,1)=" ")))),PARTNERS!E61="New partner")</f>
        <v>0</v>
      </c>
      <c r="Z57" s="2" t="b">
        <f>AND(NOT(AND(LEFT(PARTNERS!B61,2)="HU",OR(LEN(PARTNERS!B61)=6,AND(LEN(PARTNERS!B61)=7,MID(PARTNERS!B61,4,1)=" ")))),PARTNERS!E61="Existing partner")</f>
        <v>0</v>
      </c>
      <c r="AA57" s="2" t="b">
        <f>AND(PARTNERS!$C61="Hull",PARTNERS!$E61="New partner")</f>
        <v>0</v>
      </c>
      <c r="AB57" s="2" t="b">
        <f>AND(PARTNERS!$C61="East Riding of Yorkshire",PARTNERS!$E61="New partner")</f>
        <v>0</v>
      </c>
      <c r="AC57" s="2" t="b">
        <f>AND(PARTNERS!$C61="Elsewhere in Yorkshire &amp; Humber",PARTNERS!$E61="New partner")</f>
        <v>0</v>
      </c>
      <c r="AD57" s="2" t="b">
        <f>AND(PARTNERS!$C61="Elsewhere in the UK",PARTNERS!$E61="New partner")</f>
        <v>0</v>
      </c>
      <c r="AE57" s="2" t="b">
        <f>AND(PARTNERS!$C61="Outside UK",PARTNERS!$E61="New partner")</f>
        <v>0</v>
      </c>
      <c r="AF57" s="2" t="b">
        <f>AND(PARTNERS!$C61="Hull",PARTNERS!$E61="Existing partner")</f>
        <v>0</v>
      </c>
      <c r="AG57" s="2" t="b">
        <f>AND(PARTNERS!$C61="East Riding of Yorkshire",PARTNERS!$E61="Existing partner")</f>
        <v>0</v>
      </c>
      <c r="AH57" s="2" t="b">
        <f>AND(PARTNERS!$C61="Elsewhere in Yorkshire &amp; Humber",PARTNERS!$E61="Existing partner")</f>
        <v>0</v>
      </c>
      <c r="AI57" s="2" t="b">
        <f>AND(PARTNERS!$C61="Elsewhere in the UK",PARTNERS!$E61="Existing partner")</f>
        <v>0</v>
      </c>
      <c r="AJ57" s="2" t="b">
        <f>AND(PARTNERS!$C61="Outside UK",PARTNERS!$E61="Existing partner")</f>
        <v>0</v>
      </c>
      <c r="AK57" s="2" t="b">
        <f>AND(PARTNERS!$D61="Artistic partner",PARTNERS!$E61="New partner")</f>
        <v>0</v>
      </c>
      <c r="AL57" s="2" t="b">
        <f>AND(PARTNERS!$D61="Heritage partner",PARTNERS!$E61="New partner")</f>
        <v>0</v>
      </c>
      <c r="AM57" s="2" t="b">
        <f>AND(PARTNERS!$D61="Funder",PARTNERS!$E61="New partner")</f>
        <v>0</v>
      </c>
      <c r="AN57" s="2" t="b">
        <f>AND(PARTNERS!$D61="Public Service partner",PARTNERS!$E61="New partner")</f>
        <v>0</v>
      </c>
      <c r="AO57" s="2" t="b">
        <f>AND(PARTNERS!$D61="Voluntary Sector / Charity partner",PARTNERS!$E61="New partner")</f>
        <v>0</v>
      </c>
      <c r="AP57" s="2" t="b">
        <f>AND(PARTNERS!$D61="Education partner",PARTNERS!$E61="New partner")</f>
        <v>0</v>
      </c>
      <c r="AQ57" s="2" t="b">
        <f>AND(PARTNERS!$D61="Other",PARTNERS!$E61="New partner")</f>
        <v>0</v>
      </c>
      <c r="AR57" s="2" t="b">
        <f>AND(PARTNERS!$D61="Artistic partner",PARTNERS!$E61="Existing partner")</f>
        <v>0</v>
      </c>
      <c r="AS57" s="2" t="b">
        <f>AND(PARTNERS!$D61="Heritage partner",PARTNERS!$E61="Existing partner")</f>
        <v>0</v>
      </c>
      <c r="AT57" s="2" t="b">
        <f>AND(PARTNERS!$D61="Funder",PARTNERS!$E61="Existing partner")</f>
        <v>0</v>
      </c>
      <c r="AU57" s="2" t="b">
        <f>AND(PARTNERS!$D61="Public Service partner",PARTNERS!$E61="Existing partner")</f>
        <v>0</v>
      </c>
      <c r="AV57" s="2" t="b">
        <f>AND(PARTNERS!$D61="Voluntary Sector / Charity partner",PARTNERS!$E61="Existing partner")</f>
        <v>0</v>
      </c>
      <c r="AW57" s="2" t="b">
        <f>AND(PARTNERS!$D61="Education partner",PARTNERS!$E61="Existing partner")</f>
        <v>0</v>
      </c>
      <c r="AX57" s="2" t="b">
        <f>AND(PARTNERS!$D61="Other",PARTNERS!$E61="Existing partner")</f>
        <v>0</v>
      </c>
    </row>
    <row r="58" spans="20:50" x14ac:dyDescent="0.3">
      <c r="T58" s="2" t="b">
        <f>AND(LEFT('EVENT DELIVERY'!B63,2)="HU",OR(LEN('EVENT DELIVERY'!B63)=6,AND(LEN('EVENT DELIVERY'!B63)=7,MID('EVENT DELIVERY'!B63,4,1)=" ")))</f>
        <v>0</v>
      </c>
      <c r="U58" s="2" t="b">
        <f>AND(LEFT('PROJECT DELIVERY TEAM'!B65,2)="HU",OR(LEN('PROJECT DELIVERY TEAM'!B65)=6,AND(LEN('PROJECT DELIVERY TEAM'!B65)=7,MID('PROJECT DELIVERY TEAM'!B65,4,1)=" ")))</f>
        <v>0</v>
      </c>
      <c r="V58" s="2" t="b">
        <f>AND(LEFT('AUDIENCES &amp; PART... - BY TYPE'!B88,2)="HU",OR(LEN('AUDIENCES &amp; PART... - BY TYPE'!B88)=6,AND(LEN('AUDIENCES &amp; PART... - BY TYPE'!B88)=7,MID('AUDIENCES &amp; PART... - BY TYPE'!B88,4,1)=" ")))</f>
        <v>0</v>
      </c>
      <c r="W58" s="2" t="b">
        <f>AND(LEFT(PARTNERS!B62,2)="HU",OR(LEN(PARTNERS!B62)=6,AND(LEN(PARTNERS!B62)=7,MID(PARTNERS!B62,4,1)=" ")),PARTNERS!E62="New partner")</f>
        <v>0</v>
      </c>
      <c r="X58" s="2" t="b">
        <f>AND(LEFT(PARTNERS!B62,2)="HU",OR(LEN(PARTNERS!B62)=6,AND(LEN(PARTNERS!B62)=7,MID(PARTNERS!B62,4,1)=" ")),PARTNERS!E62="Existing partner")</f>
        <v>0</v>
      </c>
      <c r="Y58" s="2" t="b">
        <f>AND(NOT(AND(LEFT(PARTNERS!B62,2)="HU",OR(LEN(PARTNERS!B62)=6,AND(LEN(PARTNERS!B62)=7,MID(PARTNERS!B62,4,1)=" ")))),PARTNERS!E62="New partner")</f>
        <v>0</v>
      </c>
      <c r="Z58" s="2" t="b">
        <f>AND(NOT(AND(LEFT(PARTNERS!B62,2)="HU",OR(LEN(PARTNERS!B62)=6,AND(LEN(PARTNERS!B62)=7,MID(PARTNERS!B62,4,1)=" ")))),PARTNERS!E62="Existing partner")</f>
        <v>0</v>
      </c>
      <c r="AA58" s="2" t="b">
        <f>AND(PARTNERS!$C62="Hull",PARTNERS!$E62="New partner")</f>
        <v>0</v>
      </c>
      <c r="AB58" s="2" t="b">
        <f>AND(PARTNERS!$C62="East Riding of Yorkshire",PARTNERS!$E62="New partner")</f>
        <v>0</v>
      </c>
      <c r="AC58" s="2" t="b">
        <f>AND(PARTNERS!$C62="Elsewhere in Yorkshire &amp; Humber",PARTNERS!$E62="New partner")</f>
        <v>0</v>
      </c>
      <c r="AD58" s="2" t="b">
        <f>AND(PARTNERS!$C62="Elsewhere in the UK",PARTNERS!$E62="New partner")</f>
        <v>0</v>
      </c>
      <c r="AE58" s="2" t="b">
        <f>AND(PARTNERS!$C62="Outside UK",PARTNERS!$E62="New partner")</f>
        <v>0</v>
      </c>
      <c r="AF58" s="2" t="b">
        <f>AND(PARTNERS!$C62="Hull",PARTNERS!$E62="Existing partner")</f>
        <v>0</v>
      </c>
      <c r="AG58" s="2" t="b">
        <f>AND(PARTNERS!$C62="East Riding of Yorkshire",PARTNERS!$E62="Existing partner")</f>
        <v>0</v>
      </c>
      <c r="AH58" s="2" t="b">
        <f>AND(PARTNERS!$C62="Elsewhere in Yorkshire &amp; Humber",PARTNERS!$E62="Existing partner")</f>
        <v>0</v>
      </c>
      <c r="AI58" s="2" t="b">
        <f>AND(PARTNERS!$C62="Elsewhere in the UK",PARTNERS!$E62="Existing partner")</f>
        <v>0</v>
      </c>
      <c r="AJ58" s="2" t="b">
        <f>AND(PARTNERS!$C62="Outside UK",PARTNERS!$E62="Existing partner")</f>
        <v>0</v>
      </c>
      <c r="AK58" s="2" t="b">
        <f>AND(PARTNERS!$D62="Artistic partner",PARTNERS!$E62="New partner")</f>
        <v>0</v>
      </c>
      <c r="AL58" s="2" t="b">
        <f>AND(PARTNERS!$D62="Heritage partner",PARTNERS!$E62="New partner")</f>
        <v>0</v>
      </c>
      <c r="AM58" s="2" t="b">
        <f>AND(PARTNERS!$D62="Funder",PARTNERS!$E62="New partner")</f>
        <v>0</v>
      </c>
      <c r="AN58" s="2" t="b">
        <f>AND(PARTNERS!$D62="Public Service partner",PARTNERS!$E62="New partner")</f>
        <v>0</v>
      </c>
      <c r="AO58" s="2" t="b">
        <f>AND(PARTNERS!$D62="Voluntary Sector / Charity partner",PARTNERS!$E62="New partner")</f>
        <v>0</v>
      </c>
      <c r="AP58" s="2" t="b">
        <f>AND(PARTNERS!$D62="Education partner",PARTNERS!$E62="New partner")</f>
        <v>0</v>
      </c>
      <c r="AQ58" s="2" t="b">
        <f>AND(PARTNERS!$D62="Other",PARTNERS!$E62="New partner")</f>
        <v>0</v>
      </c>
      <c r="AR58" s="2" t="b">
        <f>AND(PARTNERS!$D62="Artistic partner",PARTNERS!$E62="Existing partner")</f>
        <v>0</v>
      </c>
      <c r="AS58" s="2" t="b">
        <f>AND(PARTNERS!$D62="Heritage partner",PARTNERS!$E62="Existing partner")</f>
        <v>0</v>
      </c>
      <c r="AT58" s="2" t="b">
        <f>AND(PARTNERS!$D62="Funder",PARTNERS!$E62="Existing partner")</f>
        <v>0</v>
      </c>
      <c r="AU58" s="2" t="b">
        <f>AND(PARTNERS!$D62="Public Service partner",PARTNERS!$E62="Existing partner")</f>
        <v>0</v>
      </c>
      <c r="AV58" s="2" t="b">
        <f>AND(PARTNERS!$D62="Voluntary Sector / Charity partner",PARTNERS!$E62="Existing partner")</f>
        <v>0</v>
      </c>
      <c r="AW58" s="2" t="b">
        <f>AND(PARTNERS!$D62="Education partner",PARTNERS!$E62="Existing partner")</f>
        <v>0</v>
      </c>
      <c r="AX58" s="2" t="b">
        <f>AND(PARTNERS!$D62="Other",PARTNERS!$E62="Existing partner")</f>
        <v>0</v>
      </c>
    </row>
    <row r="59" spans="20:50" x14ac:dyDescent="0.3">
      <c r="T59" s="2" t="b">
        <f>AND(LEFT('EVENT DELIVERY'!B64,2)="HU",OR(LEN('EVENT DELIVERY'!B64)=6,AND(LEN('EVENT DELIVERY'!B64)=7,MID('EVENT DELIVERY'!B64,4,1)=" ")))</f>
        <v>0</v>
      </c>
      <c r="U59" s="2" t="b">
        <f>AND(LEFT('PROJECT DELIVERY TEAM'!B66,2)="HU",OR(LEN('PROJECT DELIVERY TEAM'!B66)=6,AND(LEN('PROJECT DELIVERY TEAM'!B66)=7,MID('PROJECT DELIVERY TEAM'!B66,4,1)=" ")))</f>
        <v>0</v>
      </c>
      <c r="V59" s="2" t="b">
        <f>AND(LEFT('AUDIENCES &amp; PART... - BY TYPE'!B89,2)="HU",OR(LEN('AUDIENCES &amp; PART... - BY TYPE'!B89)=6,AND(LEN('AUDIENCES &amp; PART... - BY TYPE'!B89)=7,MID('AUDIENCES &amp; PART... - BY TYPE'!B89,4,1)=" ")))</f>
        <v>0</v>
      </c>
      <c r="W59" s="2" t="b">
        <f>AND(LEFT(PARTNERS!B63,2)="HU",OR(LEN(PARTNERS!B63)=6,AND(LEN(PARTNERS!B63)=7,MID(PARTNERS!B63,4,1)=" ")),PARTNERS!E63="New partner")</f>
        <v>0</v>
      </c>
      <c r="X59" s="2" t="b">
        <f>AND(LEFT(PARTNERS!B63,2)="HU",OR(LEN(PARTNERS!B63)=6,AND(LEN(PARTNERS!B63)=7,MID(PARTNERS!B63,4,1)=" ")),PARTNERS!E63="Existing partner")</f>
        <v>0</v>
      </c>
      <c r="Y59" s="2" t="b">
        <f>AND(NOT(AND(LEFT(PARTNERS!B63,2)="HU",OR(LEN(PARTNERS!B63)=6,AND(LEN(PARTNERS!B63)=7,MID(PARTNERS!B63,4,1)=" ")))),PARTNERS!E63="New partner")</f>
        <v>0</v>
      </c>
      <c r="Z59" s="2" t="b">
        <f>AND(NOT(AND(LEFT(PARTNERS!B63,2)="HU",OR(LEN(PARTNERS!B63)=6,AND(LEN(PARTNERS!B63)=7,MID(PARTNERS!B63,4,1)=" ")))),PARTNERS!E63="Existing partner")</f>
        <v>0</v>
      </c>
      <c r="AA59" s="2" t="b">
        <f>AND(PARTNERS!$C63="Hull",PARTNERS!$E63="New partner")</f>
        <v>0</v>
      </c>
      <c r="AB59" s="2" t="b">
        <f>AND(PARTNERS!$C63="East Riding of Yorkshire",PARTNERS!$E63="New partner")</f>
        <v>0</v>
      </c>
      <c r="AC59" s="2" t="b">
        <f>AND(PARTNERS!$C63="Elsewhere in Yorkshire &amp; Humber",PARTNERS!$E63="New partner")</f>
        <v>0</v>
      </c>
      <c r="AD59" s="2" t="b">
        <f>AND(PARTNERS!$C63="Elsewhere in the UK",PARTNERS!$E63="New partner")</f>
        <v>0</v>
      </c>
      <c r="AE59" s="2" t="b">
        <f>AND(PARTNERS!$C63="Outside UK",PARTNERS!$E63="New partner")</f>
        <v>0</v>
      </c>
      <c r="AF59" s="2" t="b">
        <f>AND(PARTNERS!$C63="Hull",PARTNERS!$E63="Existing partner")</f>
        <v>0</v>
      </c>
      <c r="AG59" s="2" t="b">
        <f>AND(PARTNERS!$C63="East Riding of Yorkshire",PARTNERS!$E63="Existing partner")</f>
        <v>0</v>
      </c>
      <c r="AH59" s="2" t="b">
        <f>AND(PARTNERS!$C63="Elsewhere in Yorkshire &amp; Humber",PARTNERS!$E63="Existing partner")</f>
        <v>0</v>
      </c>
      <c r="AI59" s="2" t="b">
        <f>AND(PARTNERS!$C63="Elsewhere in the UK",PARTNERS!$E63="Existing partner")</f>
        <v>0</v>
      </c>
      <c r="AJ59" s="2" t="b">
        <f>AND(PARTNERS!$C63="Outside UK",PARTNERS!$E63="Existing partner")</f>
        <v>0</v>
      </c>
      <c r="AK59" s="2" t="b">
        <f>AND(PARTNERS!$D63="Artistic partner",PARTNERS!$E63="New partner")</f>
        <v>0</v>
      </c>
      <c r="AL59" s="2" t="b">
        <f>AND(PARTNERS!$D63="Heritage partner",PARTNERS!$E63="New partner")</f>
        <v>0</v>
      </c>
      <c r="AM59" s="2" t="b">
        <f>AND(PARTNERS!$D63="Funder",PARTNERS!$E63="New partner")</f>
        <v>0</v>
      </c>
      <c r="AN59" s="2" t="b">
        <f>AND(PARTNERS!$D63="Public Service partner",PARTNERS!$E63="New partner")</f>
        <v>0</v>
      </c>
      <c r="AO59" s="2" t="b">
        <f>AND(PARTNERS!$D63="Voluntary Sector / Charity partner",PARTNERS!$E63="New partner")</f>
        <v>0</v>
      </c>
      <c r="AP59" s="2" t="b">
        <f>AND(PARTNERS!$D63="Education partner",PARTNERS!$E63="New partner")</f>
        <v>0</v>
      </c>
      <c r="AQ59" s="2" t="b">
        <f>AND(PARTNERS!$D63="Other",PARTNERS!$E63="New partner")</f>
        <v>0</v>
      </c>
      <c r="AR59" s="2" t="b">
        <f>AND(PARTNERS!$D63="Artistic partner",PARTNERS!$E63="Existing partner")</f>
        <v>0</v>
      </c>
      <c r="AS59" s="2" t="b">
        <f>AND(PARTNERS!$D63="Heritage partner",PARTNERS!$E63="Existing partner")</f>
        <v>0</v>
      </c>
      <c r="AT59" s="2" t="b">
        <f>AND(PARTNERS!$D63="Funder",PARTNERS!$E63="Existing partner")</f>
        <v>0</v>
      </c>
      <c r="AU59" s="2" t="b">
        <f>AND(PARTNERS!$D63="Public Service partner",PARTNERS!$E63="Existing partner")</f>
        <v>0</v>
      </c>
      <c r="AV59" s="2" t="b">
        <f>AND(PARTNERS!$D63="Voluntary Sector / Charity partner",PARTNERS!$E63="Existing partner")</f>
        <v>0</v>
      </c>
      <c r="AW59" s="2" t="b">
        <f>AND(PARTNERS!$D63="Education partner",PARTNERS!$E63="Existing partner")</f>
        <v>0</v>
      </c>
      <c r="AX59" s="2" t="b">
        <f>AND(PARTNERS!$D63="Other",PARTNERS!$E63="Existing partner")</f>
        <v>0</v>
      </c>
    </row>
    <row r="60" spans="20:50" x14ac:dyDescent="0.3">
      <c r="T60" s="2" t="b">
        <f>AND(LEFT('EVENT DELIVERY'!B65,2)="HU",OR(LEN('EVENT DELIVERY'!B65)=6,AND(LEN('EVENT DELIVERY'!B65)=7,MID('EVENT DELIVERY'!B65,4,1)=" ")))</f>
        <v>0</v>
      </c>
      <c r="U60" s="2" t="b">
        <f>AND(LEFT('PROJECT DELIVERY TEAM'!B67,2)="HU",OR(LEN('PROJECT DELIVERY TEAM'!B67)=6,AND(LEN('PROJECT DELIVERY TEAM'!B67)=7,MID('PROJECT DELIVERY TEAM'!B67,4,1)=" ")))</f>
        <v>0</v>
      </c>
      <c r="V60" s="2" t="b">
        <f>AND(LEFT('AUDIENCES &amp; PART... - BY TYPE'!B90,2)="HU",OR(LEN('AUDIENCES &amp; PART... - BY TYPE'!B90)=6,AND(LEN('AUDIENCES &amp; PART... - BY TYPE'!B90)=7,MID('AUDIENCES &amp; PART... - BY TYPE'!B90,4,1)=" ")))</f>
        <v>0</v>
      </c>
      <c r="W60" s="2" t="b">
        <f>AND(LEFT(PARTNERS!B64,2)="HU",OR(LEN(PARTNERS!B64)=6,AND(LEN(PARTNERS!B64)=7,MID(PARTNERS!B64,4,1)=" ")),PARTNERS!E64="New partner")</f>
        <v>0</v>
      </c>
      <c r="X60" s="2" t="b">
        <f>AND(LEFT(PARTNERS!B64,2)="HU",OR(LEN(PARTNERS!B64)=6,AND(LEN(PARTNERS!B64)=7,MID(PARTNERS!B64,4,1)=" ")),PARTNERS!E64="Existing partner")</f>
        <v>0</v>
      </c>
      <c r="Y60" s="2" t="b">
        <f>AND(NOT(AND(LEFT(PARTNERS!B64,2)="HU",OR(LEN(PARTNERS!B64)=6,AND(LEN(PARTNERS!B64)=7,MID(PARTNERS!B64,4,1)=" ")))),PARTNERS!E64="New partner")</f>
        <v>0</v>
      </c>
      <c r="Z60" s="2" t="b">
        <f>AND(NOT(AND(LEFT(PARTNERS!B64,2)="HU",OR(LEN(PARTNERS!B64)=6,AND(LEN(PARTNERS!B64)=7,MID(PARTNERS!B64,4,1)=" ")))),PARTNERS!E64="Existing partner")</f>
        <v>0</v>
      </c>
      <c r="AA60" s="2" t="b">
        <f>AND(PARTNERS!$C64="Hull",PARTNERS!$E64="New partner")</f>
        <v>0</v>
      </c>
      <c r="AB60" s="2" t="b">
        <f>AND(PARTNERS!$C64="East Riding of Yorkshire",PARTNERS!$E64="New partner")</f>
        <v>0</v>
      </c>
      <c r="AC60" s="2" t="b">
        <f>AND(PARTNERS!$C64="Elsewhere in Yorkshire &amp; Humber",PARTNERS!$E64="New partner")</f>
        <v>0</v>
      </c>
      <c r="AD60" s="2" t="b">
        <f>AND(PARTNERS!$C64="Elsewhere in the UK",PARTNERS!$E64="New partner")</f>
        <v>0</v>
      </c>
      <c r="AE60" s="2" t="b">
        <f>AND(PARTNERS!$C64="Outside UK",PARTNERS!$E64="New partner")</f>
        <v>0</v>
      </c>
      <c r="AF60" s="2" t="b">
        <f>AND(PARTNERS!$C64="Hull",PARTNERS!$E64="Existing partner")</f>
        <v>0</v>
      </c>
      <c r="AG60" s="2" t="b">
        <f>AND(PARTNERS!$C64="East Riding of Yorkshire",PARTNERS!$E64="Existing partner")</f>
        <v>0</v>
      </c>
      <c r="AH60" s="2" t="b">
        <f>AND(PARTNERS!$C64="Elsewhere in Yorkshire &amp; Humber",PARTNERS!$E64="Existing partner")</f>
        <v>0</v>
      </c>
      <c r="AI60" s="2" t="b">
        <f>AND(PARTNERS!$C64="Elsewhere in the UK",PARTNERS!$E64="Existing partner")</f>
        <v>0</v>
      </c>
      <c r="AJ60" s="2" t="b">
        <f>AND(PARTNERS!$C64="Outside UK",PARTNERS!$E64="Existing partner")</f>
        <v>0</v>
      </c>
      <c r="AK60" s="2" t="b">
        <f>AND(PARTNERS!$D64="Artistic partner",PARTNERS!$E64="New partner")</f>
        <v>0</v>
      </c>
      <c r="AL60" s="2" t="b">
        <f>AND(PARTNERS!$D64="Heritage partner",PARTNERS!$E64="New partner")</f>
        <v>0</v>
      </c>
      <c r="AM60" s="2" t="b">
        <f>AND(PARTNERS!$D64="Funder",PARTNERS!$E64="New partner")</f>
        <v>0</v>
      </c>
      <c r="AN60" s="2" t="b">
        <f>AND(PARTNERS!$D64="Public Service partner",PARTNERS!$E64="New partner")</f>
        <v>0</v>
      </c>
      <c r="AO60" s="2" t="b">
        <f>AND(PARTNERS!$D64="Voluntary Sector / Charity partner",PARTNERS!$E64="New partner")</f>
        <v>0</v>
      </c>
      <c r="AP60" s="2" t="b">
        <f>AND(PARTNERS!$D64="Education partner",PARTNERS!$E64="New partner")</f>
        <v>0</v>
      </c>
      <c r="AQ60" s="2" t="b">
        <f>AND(PARTNERS!$D64="Other",PARTNERS!$E64="New partner")</f>
        <v>0</v>
      </c>
      <c r="AR60" s="2" t="b">
        <f>AND(PARTNERS!$D64="Artistic partner",PARTNERS!$E64="Existing partner")</f>
        <v>0</v>
      </c>
      <c r="AS60" s="2" t="b">
        <f>AND(PARTNERS!$D64="Heritage partner",PARTNERS!$E64="Existing partner")</f>
        <v>0</v>
      </c>
      <c r="AT60" s="2" t="b">
        <f>AND(PARTNERS!$D64="Funder",PARTNERS!$E64="Existing partner")</f>
        <v>0</v>
      </c>
      <c r="AU60" s="2" t="b">
        <f>AND(PARTNERS!$D64="Public Service partner",PARTNERS!$E64="Existing partner")</f>
        <v>0</v>
      </c>
      <c r="AV60" s="2" t="b">
        <f>AND(PARTNERS!$D64="Voluntary Sector / Charity partner",PARTNERS!$E64="Existing partner")</f>
        <v>0</v>
      </c>
      <c r="AW60" s="2" t="b">
        <f>AND(PARTNERS!$D64="Education partner",PARTNERS!$E64="Existing partner")</f>
        <v>0</v>
      </c>
      <c r="AX60" s="2" t="b">
        <f>AND(PARTNERS!$D64="Other",PARTNERS!$E64="Existing partner")</f>
        <v>0</v>
      </c>
    </row>
    <row r="61" spans="20:50" x14ac:dyDescent="0.3">
      <c r="T61" s="2" t="b">
        <f>AND(LEFT('EVENT DELIVERY'!B66,2)="HU",OR(LEN('EVENT DELIVERY'!B66)=6,AND(LEN('EVENT DELIVERY'!B66)=7,MID('EVENT DELIVERY'!B66,4,1)=" ")))</f>
        <v>0</v>
      </c>
      <c r="U61" s="2" t="b">
        <f>AND(LEFT('PROJECT DELIVERY TEAM'!B68,2)="HU",OR(LEN('PROJECT DELIVERY TEAM'!B68)=6,AND(LEN('PROJECT DELIVERY TEAM'!B68)=7,MID('PROJECT DELIVERY TEAM'!B68,4,1)=" ")))</f>
        <v>0</v>
      </c>
      <c r="V61" s="2" t="b">
        <f>AND(LEFT('AUDIENCES &amp; PART... - BY TYPE'!B91,2)="HU",OR(LEN('AUDIENCES &amp; PART... - BY TYPE'!B91)=6,AND(LEN('AUDIENCES &amp; PART... - BY TYPE'!B91)=7,MID('AUDIENCES &amp; PART... - BY TYPE'!B91,4,1)=" ")))</f>
        <v>0</v>
      </c>
      <c r="W61" s="2" t="b">
        <f>AND(LEFT(PARTNERS!B65,2)="HU",OR(LEN(PARTNERS!B65)=6,AND(LEN(PARTNERS!B65)=7,MID(PARTNERS!B65,4,1)=" ")),PARTNERS!E65="New partner")</f>
        <v>0</v>
      </c>
      <c r="X61" s="2" t="b">
        <f>AND(LEFT(PARTNERS!B65,2)="HU",OR(LEN(PARTNERS!B65)=6,AND(LEN(PARTNERS!B65)=7,MID(PARTNERS!B65,4,1)=" ")),PARTNERS!E65="Existing partner")</f>
        <v>0</v>
      </c>
      <c r="Y61" s="2" t="b">
        <f>AND(NOT(AND(LEFT(PARTNERS!B65,2)="HU",OR(LEN(PARTNERS!B65)=6,AND(LEN(PARTNERS!B65)=7,MID(PARTNERS!B65,4,1)=" ")))),PARTNERS!E65="New partner")</f>
        <v>0</v>
      </c>
      <c r="Z61" s="2" t="b">
        <f>AND(NOT(AND(LEFT(PARTNERS!B65,2)="HU",OR(LEN(PARTNERS!B65)=6,AND(LEN(PARTNERS!B65)=7,MID(PARTNERS!B65,4,1)=" ")))),PARTNERS!E65="Existing partner")</f>
        <v>0</v>
      </c>
      <c r="AA61" s="2" t="b">
        <f>AND(PARTNERS!$C65="Hull",PARTNERS!$E65="New partner")</f>
        <v>0</v>
      </c>
      <c r="AB61" s="2" t="b">
        <f>AND(PARTNERS!$C65="East Riding of Yorkshire",PARTNERS!$E65="New partner")</f>
        <v>0</v>
      </c>
      <c r="AC61" s="2" t="b">
        <f>AND(PARTNERS!$C65="Elsewhere in Yorkshire &amp; Humber",PARTNERS!$E65="New partner")</f>
        <v>0</v>
      </c>
      <c r="AD61" s="2" t="b">
        <f>AND(PARTNERS!$C65="Elsewhere in the UK",PARTNERS!$E65="New partner")</f>
        <v>0</v>
      </c>
      <c r="AE61" s="2" t="b">
        <f>AND(PARTNERS!$C65="Outside UK",PARTNERS!$E65="New partner")</f>
        <v>0</v>
      </c>
      <c r="AF61" s="2" t="b">
        <f>AND(PARTNERS!$C65="Hull",PARTNERS!$E65="Existing partner")</f>
        <v>0</v>
      </c>
      <c r="AG61" s="2" t="b">
        <f>AND(PARTNERS!$C65="East Riding of Yorkshire",PARTNERS!$E65="Existing partner")</f>
        <v>0</v>
      </c>
      <c r="AH61" s="2" t="b">
        <f>AND(PARTNERS!$C65="Elsewhere in Yorkshire &amp; Humber",PARTNERS!$E65="Existing partner")</f>
        <v>0</v>
      </c>
      <c r="AI61" s="2" t="b">
        <f>AND(PARTNERS!$C65="Elsewhere in the UK",PARTNERS!$E65="Existing partner")</f>
        <v>0</v>
      </c>
      <c r="AJ61" s="2" t="b">
        <f>AND(PARTNERS!$C65="Outside UK",PARTNERS!$E65="Existing partner")</f>
        <v>0</v>
      </c>
      <c r="AK61" s="2" t="b">
        <f>AND(PARTNERS!$D65="Artistic partner",PARTNERS!$E65="New partner")</f>
        <v>0</v>
      </c>
      <c r="AL61" s="2" t="b">
        <f>AND(PARTNERS!$D65="Heritage partner",PARTNERS!$E65="New partner")</f>
        <v>0</v>
      </c>
      <c r="AM61" s="2" t="b">
        <f>AND(PARTNERS!$D65="Funder",PARTNERS!$E65="New partner")</f>
        <v>0</v>
      </c>
      <c r="AN61" s="2" t="b">
        <f>AND(PARTNERS!$D65="Public Service partner",PARTNERS!$E65="New partner")</f>
        <v>0</v>
      </c>
      <c r="AO61" s="2" t="b">
        <f>AND(PARTNERS!$D65="Voluntary Sector / Charity partner",PARTNERS!$E65="New partner")</f>
        <v>0</v>
      </c>
      <c r="AP61" s="2" t="b">
        <f>AND(PARTNERS!$D65="Education partner",PARTNERS!$E65="New partner")</f>
        <v>0</v>
      </c>
      <c r="AQ61" s="2" t="b">
        <f>AND(PARTNERS!$D65="Other",PARTNERS!$E65="New partner")</f>
        <v>0</v>
      </c>
      <c r="AR61" s="2" t="b">
        <f>AND(PARTNERS!$D65="Artistic partner",PARTNERS!$E65="Existing partner")</f>
        <v>0</v>
      </c>
      <c r="AS61" s="2" t="b">
        <f>AND(PARTNERS!$D65="Heritage partner",PARTNERS!$E65="Existing partner")</f>
        <v>0</v>
      </c>
      <c r="AT61" s="2" t="b">
        <f>AND(PARTNERS!$D65="Funder",PARTNERS!$E65="Existing partner")</f>
        <v>0</v>
      </c>
      <c r="AU61" s="2" t="b">
        <f>AND(PARTNERS!$D65="Public Service partner",PARTNERS!$E65="Existing partner")</f>
        <v>0</v>
      </c>
      <c r="AV61" s="2" t="b">
        <f>AND(PARTNERS!$D65="Voluntary Sector / Charity partner",PARTNERS!$E65="Existing partner")</f>
        <v>0</v>
      </c>
      <c r="AW61" s="2" t="b">
        <f>AND(PARTNERS!$D65="Education partner",PARTNERS!$E65="Existing partner")</f>
        <v>0</v>
      </c>
      <c r="AX61" s="2" t="b">
        <f>AND(PARTNERS!$D65="Other",PARTNERS!$E65="Existing partner")</f>
        <v>0</v>
      </c>
    </row>
    <row r="62" spans="20:50" x14ac:dyDescent="0.3">
      <c r="T62" s="2" t="b">
        <f>AND(LEFT('EVENT DELIVERY'!B67,2)="HU",OR(LEN('EVENT DELIVERY'!B67)=6,AND(LEN('EVENT DELIVERY'!B67)=7,MID('EVENT DELIVERY'!B67,4,1)=" ")))</f>
        <v>0</v>
      </c>
      <c r="U62" s="2" t="b">
        <f>AND(LEFT('PROJECT DELIVERY TEAM'!B69,2)="HU",OR(LEN('PROJECT DELIVERY TEAM'!B69)=6,AND(LEN('PROJECT DELIVERY TEAM'!B69)=7,MID('PROJECT DELIVERY TEAM'!B69,4,1)=" ")))</f>
        <v>0</v>
      </c>
      <c r="V62" s="2" t="b">
        <f>AND(LEFT('AUDIENCES &amp; PART... - BY TYPE'!B92,2)="HU",OR(LEN('AUDIENCES &amp; PART... - BY TYPE'!B92)=6,AND(LEN('AUDIENCES &amp; PART... - BY TYPE'!B92)=7,MID('AUDIENCES &amp; PART... - BY TYPE'!B92,4,1)=" ")))</f>
        <v>0</v>
      </c>
      <c r="W62" s="2" t="b">
        <f>AND(LEFT(PARTNERS!B66,2)="HU",OR(LEN(PARTNERS!B66)=6,AND(LEN(PARTNERS!B66)=7,MID(PARTNERS!B66,4,1)=" ")),PARTNERS!E66="New partner")</f>
        <v>0</v>
      </c>
      <c r="X62" s="2" t="b">
        <f>AND(LEFT(PARTNERS!B66,2)="HU",OR(LEN(PARTNERS!B66)=6,AND(LEN(PARTNERS!B66)=7,MID(PARTNERS!B66,4,1)=" ")),PARTNERS!E66="Existing partner")</f>
        <v>0</v>
      </c>
      <c r="Y62" s="2" t="b">
        <f>AND(NOT(AND(LEFT(PARTNERS!B66,2)="HU",OR(LEN(PARTNERS!B66)=6,AND(LEN(PARTNERS!B66)=7,MID(PARTNERS!B66,4,1)=" ")))),PARTNERS!E66="New partner")</f>
        <v>0</v>
      </c>
      <c r="Z62" s="2" t="b">
        <f>AND(NOT(AND(LEFT(PARTNERS!B66,2)="HU",OR(LEN(PARTNERS!B66)=6,AND(LEN(PARTNERS!B66)=7,MID(PARTNERS!B66,4,1)=" ")))),PARTNERS!E66="Existing partner")</f>
        <v>0</v>
      </c>
      <c r="AA62" s="2" t="b">
        <f>AND(PARTNERS!$C66="Hull",PARTNERS!$E66="New partner")</f>
        <v>0</v>
      </c>
      <c r="AB62" s="2" t="b">
        <f>AND(PARTNERS!$C66="East Riding of Yorkshire",PARTNERS!$E66="New partner")</f>
        <v>0</v>
      </c>
      <c r="AC62" s="2" t="b">
        <f>AND(PARTNERS!$C66="Elsewhere in Yorkshire &amp; Humber",PARTNERS!$E66="New partner")</f>
        <v>0</v>
      </c>
      <c r="AD62" s="2" t="b">
        <f>AND(PARTNERS!$C66="Elsewhere in the UK",PARTNERS!$E66="New partner")</f>
        <v>0</v>
      </c>
      <c r="AE62" s="2" t="b">
        <f>AND(PARTNERS!$C66="Outside UK",PARTNERS!$E66="New partner")</f>
        <v>0</v>
      </c>
      <c r="AF62" s="2" t="b">
        <f>AND(PARTNERS!$C66="Hull",PARTNERS!$E66="Existing partner")</f>
        <v>0</v>
      </c>
      <c r="AG62" s="2" t="b">
        <f>AND(PARTNERS!$C66="East Riding of Yorkshire",PARTNERS!$E66="Existing partner")</f>
        <v>0</v>
      </c>
      <c r="AH62" s="2" t="b">
        <f>AND(PARTNERS!$C66="Elsewhere in Yorkshire &amp; Humber",PARTNERS!$E66="Existing partner")</f>
        <v>0</v>
      </c>
      <c r="AI62" s="2" t="b">
        <f>AND(PARTNERS!$C66="Elsewhere in the UK",PARTNERS!$E66="Existing partner")</f>
        <v>0</v>
      </c>
      <c r="AJ62" s="2" t="b">
        <f>AND(PARTNERS!$C66="Outside UK",PARTNERS!$E66="Existing partner")</f>
        <v>0</v>
      </c>
      <c r="AK62" s="2" t="b">
        <f>AND(PARTNERS!$D66="Artistic partner",PARTNERS!$E66="New partner")</f>
        <v>0</v>
      </c>
      <c r="AL62" s="2" t="b">
        <f>AND(PARTNERS!$D66="Heritage partner",PARTNERS!$E66="New partner")</f>
        <v>0</v>
      </c>
      <c r="AM62" s="2" t="b">
        <f>AND(PARTNERS!$D66="Funder",PARTNERS!$E66="New partner")</f>
        <v>0</v>
      </c>
      <c r="AN62" s="2" t="b">
        <f>AND(PARTNERS!$D66="Public Service partner",PARTNERS!$E66="New partner")</f>
        <v>0</v>
      </c>
      <c r="AO62" s="2" t="b">
        <f>AND(PARTNERS!$D66="Voluntary Sector / Charity partner",PARTNERS!$E66="New partner")</f>
        <v>0</v>
      </c>
      <c r="AP62" s="2" t="b">
        <f>AND(PARTNERS!$D66="Education partner",PARTNERS!$E66="New partner")</f>
        <v>0</v>
      </c>
      <c r="AQ62" s="2" t="b">
        <f>AND(PARTNERS!$D66="Other",PARTNERS!$E66="New partner")</f>
        <v>0</v>
      </c>
      <c r="AR62" s="2" t="b">
        <f>AND(PARTNERS!$D66="Artistic partner",PARTNERS!$E66="Existing partner")</f>
        <v>0</v>
      </c>
      <c r="AS62" s="2" t="b">
        <f>AND(PARTNERS!$D66="Heritage partner",PARTNERS!$E66="Existing partner")</f>
        <v>0</v>
      </c>
      <c r="AT62" s="2" t="b">
        <f>AND(PARTNERS!$D66="Funder",PARTNERS!$E66="Existing partner")</f>
        <v>0</v>
      </c>
      <c r="AU62" s="2" t="b">
        <f>AND(PARTNERS!$D66="Public Service partner",PARTNERS!$E66="Existing partner")</f>
        <v>0</v>
      </c>
      <c r="AV62" s="2" t="b">
        <f>AND(PARTNERS!$D66="Voluntary Sector / Charity partner",PARTNERS!$E66="Existing partner")</f>
        <v>0</v>
      </c>
      <c r="AW62" s="2" t="b">
        <f>AND(PARTNERS!$D66="Education partner",PARTNERS!$E66="Existing partner")</f>
        <v>0</v>
      </c>
      <c r="AX62" s="2" t="b">
        <f>AND(PARTNERS!$D66="Other",PARTNERS!$E66="Existing partner")</f>
        <v>0</v>
      </c>
    </row>
    <row r="63" spans="20:50" x14ac:dyDescent="0.3">
      <c r="T63" s="2" t="b">
        <f>AND(LEFT('EVENT DELIVERY'!B68,2)="HU",OR(LEN('EVENT DELIVERY'!B68)=6,AND(LEN('EVENT DELIVERY'!B68)=7,MID('EVENT DELIVERY'!B68,4,1)=" ")))</f>
        <v>0</v>
      </c>
      <c r="U63" s="2" t="b">
        <f>AND(LEFT('PROJECT DELIVERY TEAM'!B70,2)="HU",OR(LEN('PROJECT DELIVERY TEAM'!B70)=6,AND(LEN('PROJECT DELIVERY TEAM'!B70)=7,MID('PROJECT DELIVERY TEAM'!B70,4,1)=" ")))</f>
        <v>0</v>
      </c>
      <c r="V63" s="2" t="b">
        <f>AND(LEFT('AUDIENCES &amp; PART... - BY TYPE'!B93,2)="HU",OR(LEN('AUDIENCES &amp; PART... - BY TYPE'!B93)=6,AND(LEN('AUDIENCES &amp; PART... - BY TYPE'!B93)=7,MID('AUDIENCES &amp; PART... - BY TYPE'!B93,4,1)=" ")))</f>
        <v>0</v>
      </c>
      <c r="W63" s="2" t="b">
        <f>AND(LEFT(PARTNERS!B67,2)="HU",OR(LEN(PARTNERS!B67)=6,AND(LEN(PARTNERS!B67)=7,MID(PARTNERS!B67,4,1)=" ")),PARTNERS!E67="New partner")</f>
        <v>0</v>
      </c>
      <c r="X63" s="2" t="b">
        <f>AND(LEFT(PARTNERS!B67,2)="HU",OR(LEN(PARTNERS!B67)=6,AND(LEN(PARTNERS!B67)=7,MID(PARTNERS!B67,4,1)=" ")),PARTNERS!E67="Existing partner")</f>
        <v>0</v>
      </c>
      <c r="Y63" s="2" t="b">
        <f>AND(NOT(AND(LEFT(PARTNERS!B67,2)="HU",OR(LEN(PARTNERS!B67)=6,AND(LEN(PARTNERS!B67)=7,MID(PARTNERS!B67,4,1)=" ")))),PARTNERS!E67="New partner")</f>
        <v>0</v>
      </c>
      <c r="Z63" s="2" t="b">
        <f>AND(NOT(AND(LEFT(PARTNERS!B67,2)="HU",OR(LEN(PARTNERS!B67)=6,AND(LEN(PARTNERS!B67)=7,MID(PARTNERS!B67,4,1)=" ")))),PARTNERS!E67="Existing partner")</f>
        <v>0</v>
      </c>
      <c r="AA63" s="2" t="b">
        <f>AND(PARTNERS!$C67="Hull",PARTNERS!$E67="New partner")</f>
        <v>0</v>
      </c>
      <c r="AB63" s="2" t="b">
        <f>AND(PARTNERS!$C67="East Riding of Yorkshire",PARTNERS!$E67="New partner")</f>
        <v>0</v>
      </c>
      <c r="AC63" s="2" t="b">
        <f>AND(PARTNERS!$C67="Elsewhere in Yorkshire &amp; Humber",PARTNERS!$E67="New partner")</f>
        <v>0</v>
      </c>
      <c r="AD63" s="2" t="b">
        <f>AND(PARTNERS!$C67="Elsewhere in the UK",PARTNERS!$E67="New partner")</f>
        <v>0</v>
      </c>
      <c r="AE63" s="2" t="b">
        <f>AND(PARTNERS!$C67="Outside UK",PARTNERS!$E67="New partner")</f>
        <v>0</v>
      </c>
      <c r="AF63" s="2" t="b">
        <f>AND(PARTNERS!$C67="Hull",PARTNERS!$E67="Existing partner")</f>
        <v>0</v>
      </c>
      <c r="AG63" s="2" t="b">
        <f>AND(PARTNERS!$C67="East Riding of Yorkshire",PARTNERS!$E67="Existing partner")</f>
        <v>0</v>
      </c>
      <c r="AH63" s="2" t="b">
        <f>AND(PARTNERS!$C67="Elsewhere in Yorkshire &amp; Humber",PARTNERS!$E67="Existing partner")</f>
        <v>0</v>
      </c>
      <c r="AI63" s="2" t="b">
        <f>AND(PARTNERS!$C67="Elsewhere in the UK",PARTNERS!$E67="Existing partner")</f>
        <v>0</v>
      </c>
      <c r="AJ63" s="2" t="b">
        <f>AND(PARTNERS!$C67="Outside UK",PARTNERS!$E67="Existing partner")</f>
        <v>0</v>
      </c>
      <c r="AK63" s="2" t="b">
        <f>AND(PARTNERS!$D67="Artistic partner",PARTNERS!$E67="New partner")</f>
        <v>0</v>
      </c>
      <c r="AL63" s="2" t="b">
        <f>AND(PARTNERS!$D67="Heritage partner",PARTNERS!$E67="New partner")</f>
        <v>0</v>
      </c>
      <c r="AM63" s="2" t="b">
        <f>AND(PARTNERS!$D67="Funder",PARTNERS!$E67="New partner")</f>
        <v>0</v>
      </c>
      <c r="AN63" s="2" t="b">
        <f>AND(PARTNERS!$D67="Public Service partner",PARTNERS!$E67="New partner")</f>
        <v>0</v>
      </c>
      <c r="AO63" s="2" t="b">
        <f>AND(PARTNERS!$D67="Voluntary Sector / Charity partner",PARTNERS!$E67="New partner")</f>
        <v>0</v>
      </c>
      <c r="AP63" s="2" t="b">
        <f>AND(PARTNERS!$D67="Education partner",PARTNERS!$E67="New partner")</f>
        <v>0</v>
      </c>
      <c r="AQ63" s="2" t="b">
        <f>AND(PARTNERS!$D67="Other",PARTNERS!$E67="New partner")</f>
        <v>0</v>
      </c>
      <c r="AR63" s="2" t="b">
        <f>AND(PARTNERS!$D67="Artistic partner",PARTNERS!$E67="Existing partner")</f>
        <v>0</v>
      </c>
      <c r="AS63" s="2" t="b">
        <f>AND(PARTNERS!$D67="Heritage partner",PARTNERS!$E67="Existing partner")</f>
        <v>0</v>
      </c>
      <c r="AT63" s="2" t="b">
        <f>AND(PARTNERS!$D67="Funder",PARTNERS!$E67="Existing partner")</f>
        <v>0</v>
      </c>
      <c r="AU63" s="2" t="b">
        <f>AND(PARTNERS!$D67="Public Service partner",PARTNERS!$E67="Existing partner")</f>
        <v>0</v>
      </c>
      <c r="AV63" s="2" t="b">
        <f>AND(PARTNERS!$D67="Voluntary Sector / Charity partner",PARTNERS!$E67="Existing partner")</f>
        <v>0</v>
      </c>
      <c r="AW63" s="2" t="b">
        <f>AND(PARTNERS!$D67="Education partner",PARTNERS!$E67="Existing partner")</f>
        <v>0</v>
      </c>
      <c r="AX63" s="2" t="b">
        <f>AND(PARTNERS!$D67="Other",PARTNERS!$E67="Existing partner")</f>
        <v>0</v>
      </c>
    </row>
    <row r="64" spans="20:50" x14ac:dyDescent="0.3">
      <c r="T64" s="2" t="b">
        <f>AND(LEFT('EVENT DELIVERY'!B69,2)="HU",OR(LEN('EVENT DELIVERY'!B69)=6,AND(LEN('EVENT DELIVERY'!B69)=7,MID('EVENT DELIVERY'!B69,4,1)=" ")))</f>
        <v>0</v>
      </c>
      <c r="U64" s="2" t="b">
        <f>AND(LEFT('PROJECT DELIVERY TEAM'!B71,2)="HU",OR(LEN('PROJECT DELIVERY TEAM'!B71)=6,AND(LEN('PROJECT DELIVERY TEAM'!B71)=7,MID('PROJECT DELIVERY TEAM'!B71,4,1)=" ")))</f>
        <v>0</v>
      </c>
      <c r="V64" s="2" t="b">
        <f>AND(LEFT('AUDIENCES &amp; PART... - BY TYPE'!B94,2)="HU",OR(LEN('AUDIENCES &amp; PART... - BY TYPE'!B94)=6,AND(LEN('AUDIENCES &amp; PART... - BY TYPE'!B94)=7,MID('AUDIENCES &amp; PART... - BY TYPE'!B94,4,1)=" ")))</f>
        <v>0</v>
      </c>
      <c r="W64" s="2" t="b">
        <f>AND(LEFT(PARTNERS!B68,2)="HU",OR(LEN(PARTNERS!B68)=6,AND(LEN(PARTNERS!B68)=7,MID(PARTNERS!B68,4,1)=" ")),PARTNERS!E68="New partner")</f>
        <v>0</v>
      </c>
      <c r="X64" s="2" t="b">
        <f>AND(LEFT(PARTNERS!B68,2)="HU",OR(LEN(PARTNERS!B68)=6,AND(LEN(PARTNERS!B68)=7,MID(PARTNERS!B68,4,1)=" ")),PARTNERS!E68="Existing partner")</f>
        <v>0</v>
      </c>
      <c r="Y64" s="2" t="b">
        <f>AND(NOT(AND(LEFT(PARTNERS!B68,2)="HU",OR(LEN(PARTNERS!B68)=6,AND(LEN(PARTNERS!B68)=7,MID(PARTNERS!B68,4,1)=" ")))),PARTNERS!E68="New partner")</f>
        <v>0</v>
      </c>
      <c r="Z64" s="2" t="b">
        <f>AND(NOT(AND(LEFT(PARTNERS!B68,2)="HU",OR(LEN(PARTNERS!B68)=6,AND(LEN(PARTNERS!B68)=7,MID(PARTNERS!B68,4,1)=" ")))),PARTNERS!E68="Existing partner")</f>
        <v>0</v>
      </c>
      <c r="AA64" s="2" t="b">
        <f>AND(PARTNERS!$C68="Hull",PARTNERS!$E68="New partner")</f>
        <v>0</v>
      </c>
      <c r="AB64" s="2" t="b">
        <f>AND(PARTNERS!$C68="East Riding of Yorkshire",PARTNERS!$E68="New partner")</f>
        <v>0</v>
      </c>
      <c r="AC64" s="2" t="b">
        <f>AND(PARTNERS!$C68="Elsewhere in Yorkshire &amp; Humber",PARTNERS!$E68="New partner")</f>
        <v>0</v>
      </c>
      <c r="AD64" s="2" t="b">
        <f>AND(PARTNERS!$C68="Elsewhere in the UK",PARTNERS!$E68="New partner")</f>
        <v>0</v>
      </c>
      <c r="AE64" s="2" t="b">
        <f>AND(PARTNERS!$C68="Outside UK",PARTNERS!$E68="New partner")</f>
        <v>0</v>
      </c>
      <c r="AF64" s="2" t="b">
        <f>AND(PARTNERS!$C68="Hull",PARTNERS!$E68="Existing partner")</f>
        <v>0</v>
      </c>
      <c r="AG64" s="2" t="b">
        <f>AND(PARTNERS!$C68="East Riding of Yorkshire",PARTNERS!$E68="Existing partner")</f>
        <v>0</v>
      </c>
      <c r="AH64" s="2" t="b">
        <f>AND(PARTNERS!$C68="Elsewhere in Yorkshire &amp; Humber",PARTNERS!$E68="Existing partner")</f>
        <v>0</v>
      </c>
      <c r="AI64" s="2" t="b">
        <f>AND(PARTNERS!$C68="Elsewhere in the UK",PARTNERS!$E68="Existing partner")</f>
        <v>0</v>
      </c>
      <c r="AJ64" s="2" t="b">
        <f>AND(PARTNERS!$C68="Outside UK",PARTNERS!$E68="Existing partner")</f>
        <v>0</v>
      </c>
      <c r="AK64" s="2" t="b">
        <f>AND(PARTNERS!$D68="Artistic partner",PARTNERS!$E68="New partner")</f>
        <v>0</v>
      </c>
      <c r="AL64" s="2" t="b">
        <f>AND(PARTNERS!$D68="Heritage partner",PARTNERS!$E68="New partner")</f>
        <v>0</v>
      </c>
      <c r="AM64" s="2" t="b">
        <f>AND(PARTNERS!$D68="Funder",PARTNERS!$E68="New partner")</f>
        <v>0</v>
      </c>
      <c r="AN64" s="2" t="b">
        <f>AND(PARTNERS!$D68="Public Service partner",PARTNERS!$E68="New partner")</f>
        <v>0</v>
      </c>
      <c r="AO64" s="2" t="b">
        <f>AND(PARTNERS!$D68="Voluntary Sector / Charity partner",PARTNERS!$E68="New partner")</f>
        <v>0</v>
      </c>
      <c r="AP64" s="2" t="b">
        <f>AND(PARTNERS!$D68="Education partner",PARTNERS!$E68="New partner")</f>
        <v>0</v>
      </c>
      <c r="AQ64" s="2" t="b">
        <f>AND(PARTNERS!$D68="Other",PARTNERS!$E68="New partner")</f>
        <v>0</v>
      </c>
      <c r="AR64" s="2" t="b">
        <f>AND(PARTNERS!$D68="Artistic partner",PARTNERS!$E68="Existing partner")</f>
        <v>0</v>
      </c>
      <c r="AS64" s="2" t="b">
        <f>AND(PARTNERS!$D68="Heritage partner",PARTNERS!$E68="Existing partner")</f>
        <v>0</v>
      </c>
      <c r="AT64" s="2" t="b">
        <f>AND(PARTNERS!$D68="Funder",PARTNERS!$E68="Existing partner")</f>
        <v>0</v>
      </c>
      <c r="AU64" s="2" t="b">
        <f>AND(PARTNERS!$D68="Public Service partner",PARTNERS!$E68="Existing partner")</f>
        <v>0</v>
      </c>
      <c r="AV64" s="2" t="b">
        <f>AND(PARTNERS!$D68="Voluntary Sector / Charity partner",PARTNERS!$E68="Existing partner")</f>
        <v>0</v>
      </c>
      <c r="AW64" s="2" t="b">
        <f>AND(PARTNERS!$D68="Education partner",PARTNERS!$E68="Existing partner")</f>
        <v>0</v>
      </c>
      <c r="AX64" s="2" t="b">
        <f>AND(PARTNERS!$D68="Other",PARTNERS!$E68="Existing partner")</f>
        <v>0</v>
      </c>
    </row>
    <row r="65" spans="20:50" x14ac:dyDescent="0.3">
      <c r="T65" s="2" t="b">
        <f>AND(LEFT('EVENT DELIVERY'!B70,2)="HU",OR(LEN('EVENT DELIVERY'!B70)=6,AND(LEN('EVENT DELIVERY'!B70)=7,MID('EVENT DELIVERY'!B70,4,1)=" ")))</f>
        <v>0</v>
      </c>
      <c r="U65" s="2" t="b">
        <f>AND(LEFT('PROJECT DELIVERY TEAM'!B72,2)="HU",OR(LEN('PROJECT DELIVERY TEAM'!B72)=6,AND(LEN('PROJECT DELIVERY TEAM'!B72)=7,MID('PROJECT DELIVERY TEAM'!B72,4,1)=" ")))</f>
        <v>0</v>
      </c>
      <c r="V65" s="2" t="b">
        <f>AND(LEFT('AUDIENCES &amp; PART... - BY TYPE'!B95,2)="HU",OR(LEN('AUDIENCES &amp; PART... - BY TYPE'!B95)=6,AND(LEN('AUDIENCES &amp; PART... - BY TYPE'!B95)=7,MID('AUDIENCES &amp; PART... - BY TYPE'!B95,4,1)=" ")))</f>
        <v>0</v>
      </c>
      <c r="W65" s="2" t="b">
        <f>AND(LEFT(PARTNERS!B69,2)="HU",OR(LEN(PARTNERS!B69)=6,AND(LEN(PARTNERS!B69)=7,MID(PARTNERS!B69,4,1)=" ")),PARTNERS!E69="New partner")</f>
        <v>0</v>
      </c>
      <c r="X65" s="2" t="b">
        <f>AND(LEFT(PARTNERS!B69,2)="HU",OR(LEN(PARTNERS!B69)=6,AND(LEN(PARTNERS!B69)=7,MID(PARTNERS!B69,4,1)=" ")),PARTNERS!E69="Existing partner")</f>
        <v>0</v>
      </c>
      <c r="Y65" s="2" t="b">
        <f>AND(NOT(AND(LEFT(PARTNERS!B69,2)="HU",OR(LEN(PARTNERS!B69)=6,AND(LEN(PARTNERS!B69)=7,MID(PARTNERS!B69,4,1)=" ")))),PARTNERS!E69="New partner")</f>
        <v>0</v>
      </c>
      <c r="Z65" s="2" t="b">
        <f>AND(NOT(AND(LEFT(PARTNERS!B69,2)="HU",OR(LEN(PARTNERS!B69)=6,AND(LEN(PARTNERS!B69)=7,MID(PARTNERS!B69,4,1)=" ")))),PARTNERS!E69="Existing partner")</f>
        <v>0</v>
      </c>
      <c r="AA65" s="2" t="b">
        <f>AND(PARTNERS!$C69="Hull",PARTNERS!$E69="New partner")</f>
        <v>0</v>
      </c>
      <c r="AB65" s="2" t="b">
        <f>AND(PARTNERS!$C69="East Riding of Yorkshire",PARTNERS!$E69="New partner")</f>
        <v>0</v>
      </c>
      <c r="AC65" s="2" t="b">
        <f>AND(PARTNERS!$C69="Elsewhere in Yorkshire &amp; Humber",PARTNERS!$E69="New partner")</f>
        <v>0</v>
      </c>
      <c r="AD65" s="2" t="b">
        <f>AND(PARTNERS!$C69="Elsewhere in the UK",PARTNERS!$E69="New partner")</f>
        <v>0</v>
      </c>
      <c r="AE65" s="2" t="b">
        <f>AND(PARTNERS!$C69="Outside UK",PARTNERS!$E69="New partner")</f>
        <v>0</v>
      </c>
      <c r="AF65" s="2" t="b">
        <f>AND(PARTNERS!$C69="Hull",PARTNERS!$E69="Existing partner")</f>
        <v>0</v>
      </c>
      <c r="AG65" s="2" t="b">
        <f>AND(PARTNERS!$C69="East Riding of Yorkshire",PARTNERS!$E69="Existing partner")</f>
        <v>0</v>
      </c>
      <c r="AH65" s="2" t="b">
        <f>AND(PARTNERS!$C69="Elsewhere in Yorkshire &amp; Humber",PARTNERS!$E69="Existing partner")</f>
        <v>0</v>
      </c>
      <c r="AI65" s="2" t="b">
        <f>AND(PARTNERS!$C69="Elsewhere in the UK",PARTNERS!$E69="Existing partner")</f>
        <v>0</v>
      </c>
      <c r="AJ65" s="2" t="b">
        <f>AND(PARTNERS!$C69="Outside UK",PARTNERS!$E69="Existing partner")</f>
        <v>0</v>
      </c>
      <c r="AK65" s="2" t="b">
        <f>AND(PARTNERS!$D69="Artistic partner",PARTNERS!$E69="New partner")</f>
        <v>0</v>
      </c>
      <c r="AL65" s="2" t="b">
        <f>AND(PARTNERS!$D69="Heritage partner",PARTNERS!$E69="New partner")</f>
        <v>0</v>
      </c>
      <c r="AM65" s="2" t="b">
        <f>AND(PARTNERS!$D69="Funder",PARTNERS!$E69="New partner")</f>
        <v>0</v>
      </c>
      <c r="AN65" s="2" t="b">
        <f>AND(PARTNERS!$D69="Public Service partner",PARTNERS!$E69="New partner")</f>
        <v>0</v>
      </c>
      <c r="AO65" s="2" t="b">
        <f>AND(PARTNERS!$D69="Voluntary Sector / Charity partner",PARTNERS!$E69="New partner")</f>
        <v>0</v>
      </c>
      <c r="AP65" s="2" t="b">
        <f>AND(PARTNERS!$D69="Education partner",PARTNERS!$E69="New partner")</f>
        <v>0</v>
      </c>
      <c r="AQ65" s="2" t="b">
        <f>AND(PARTNERS!$D69="Other",PARTNERS!$E69="New partner")</f>
        <v>0</v>
      </c>
      <c r="AR65" s="2" t="b">
        <f>AND(PARTNERS!$D69="Artistic partner",PARTNERS!$E69="Existing partner")</f>
        <v>0</v>
      </c>
      <c r="AS65" s="2" t="b">
        <f>AND(PARTNERS!$D69="Heritage partner",PARTNERS!$E69="Existing partner")</f>
        <v>0</v>
      </c>
      <c r="AT65" s="2" t="b">
        <f>AND(PARTNERS!$D69="Funder",PARTNERS!$E69="Existing partner")</f>
        <v>0</v>
      </c>
      <c r="AU65" s="2" t="b">
        <f>AND(PARTNERS!$D69="Public Service partner",PARTNERS!$E69="Existing partner")</f>
        <v>0</v>
      </c>
      <c r="AV65" s="2" t="b">
        <f>AND(PARTNERS!$D69="Voluntary Sector / Charity partner",PARTNERS!$E69="Existing partner")</f>
        <v>0</v>
      </c>
      <c r="AW65" s="2" t="b">
        <f>AND(PARTNERS!$D69="Education partner",PARTNERS!$E69="Existing partner")</f>
        <v>0</v>
      </c>
      <c r="AX65" s="2" t="b">
        <f>AND(PARTNERS!$D69="Other",PARTNERS!$E69="Existing partner")</f>
        <v>0</v>
      </c>
    </row>
    <row r="66" spans="20:50" x14ac:dyDescent="0.3">
      <c r="T66" s="2" t="b">
        <f>AND(LEFT('EVENT DELIVERY'!B71,2)="HU",OR(LEN('EVENT DELIVERY'!B71)=6,AND(LEN('EVENT DELIVERY'!B71)=7,MID('EVENT DELIVERY'!B71,4,1)=" ")))</f>
        <v>0</v>
      </c>
      <c r="U66" s="2" t="b">
        <f>AND(LEFT('PROJECT DELIVERY TEAM'!B73,2)="HU",OR(LEN('PROJECT DELIVERY TEAM'!B73)=6,AND(LEN('PROJECT DELIVERY TEAM'!B73)=7,MID('PROJECT DELIVERY TEAM'!B73,4,1)=" ")))</f>
        <v>0</v>
      </c>
      <c r="V66" s="2" t="b">
        <f>AND(LEFT('AUDIENCES &amp; PART... - BY TYPE'!B96,2)="HU",OR(LEN('AUDIENCES &amp; PART... - BY TYPE'!B96)=6,AND(LEN('AUDIENCES &amp; PART... - BY TYPE'!B96)=7,MID('AUDIENCES &amp; PART... - BY TYPE'!B96,4,1)=" ")))</f>
        <v>0</v>
      </c>
      <c r="W66" s="2" t="b">
        <f>AND(LEFT(PARTNERS!B70,2)="HU",OR(LEN(PARTNERS!B70)=6,AND(LEN(PARTNERS!B70)=7,MID(PARTNERS!B70,4,1)=" ")),PARTNERS!E70="New partner")</f>
        <v>0</v>
      </c>
      <c r="X66" s="2" t="b">
        <f>AND(LEFT(PARTNERS!B70,2)="HU",OR(LEN(PARTNERS!B70)=6,AND(LEN(PARTNERS!B70)=7,MID(PARTNERS!B70,4,1)=" ")),PARTNERS!E70="Existing partner")</f>
        <v>0</v>
      </c>
      <c r="Y66" s="2" t="b">
        <f>AND(NOT(AND(LEFT(PARTNERS!B70,2)="HU",OR(LEN(PARTNERS!B70)=6,AND(LEN(PARTNERS!B70)=7,MID(PARTNERS!B70,4,1)=" ")))),PARTNERS!E70="New partner")</f>
        <v>0</v>
      </c>
      <c r="Z66" s="2" t="b">
        <f>AND(NOT(AND(LEFT(PARTNERS!B70,2)="HU",OR(LEN(PARTNERS!B70)=6,AND(LEN(PARTNERS!B70)=7,MID(PARTNERS!B70,4,1)=" ")))),PARTNERS!E70="Existing partner")</f>
        <v>0</v>
      </c>
      <c r="AA66" s="2" t="b">
        <f>AND(PARTNERS!$C70="Hull",PARTNERS!$E70="New partner")</f>
        <v>0</v>
      </c>
      <c r="AB66" s="2" t="b">
        <f>AND(PARTNERS!$C70="East Riding of Yorkshire",PARTNERS!$E70="New partner")</f>
        <v>0</v>
      </c>
      <c r="AC66" s="2" t="b">
        <f>AND(PARTNERS!$C70="Elsewhere in Yorkshire &amp; Humber",PARTNERS!$E70="New partner")</f>
        <v>0</v>
      </c>
      <c r="AD66" s="2" t="b">
        <f>AND(PARTNERS!$C70="Elsewhere in the UK",PARTNERS!$E70="New partner")</f>
        <v>0</v>
      </c>
      <c r="AE66" s="2" t="b">
        <f>AND(PARTNERS!$C70="Outside UK",PARTNERS!$E70="New partner")</f>
        <v>0</v>
      </c>
      <c r="AF66" s="2" t="b">
        <f>AND(PARTNERS!$C70="Hull",PARTNERS!$E70="Existing partner")</f>
        <v>0</v>
      </c>
      <c r="AG66" s="2" t="b">
        <f>AND(PARTNERS!$C70="East Riding of Yorkshire",PARTNERS!$E70="Existing partner")</f>
        <v>0</v>
      </c>
      <c r="AH66" s="2" t="b">
        <f>AND(PARTNERS!$C70="Elsewhere in Yorkshire &amp; Humber",PARTNERS!$E70="Existing partner")</f>
        <v>0</v>
      </c>
      <c r="AI66" s="2" t="b">
        <f>AND(PARTNERS!$C70="Elsewhere in the UK",PARTNERS!$E70="Existing partner")</f>
        <v>0</v>
      </c>
      <c r="AJ66" s="2" t="b">
        <f>AND(PARTNERS!$C70="Outside UK",PARTNERS!$E70="Existing partner")</f>
        <v>0</v>
      </c>
      <c r="AK66" s="2" t="b">
        <f>AND(PARTNERS!$D70="Artistic partner",PARTNERS!$E70="New partner")</f>
        <v>0</v>
      </c>
      <c r="AL66" s="2" t="b">
        <f>AND(PARTNERS!$D70="Heritage partner",PARTNERS!$E70="New partner")</f>
        <v>0</v>
      </c>
      <c r="AM66" s="2" t="b">
        <f>AND(PARTNERS!$D70="Funder",PARTNERS!$E70="New partner")</f>
        <v>0</v>
      </c>
      <c r="AN66" s="2" t="b">
        <f>AND(PARTNERS!$D70="Public Service partner",PARTNERS!$E70="New partner")</f>
        <v>0</v>
      </c>
      <c r="AO66" s="2" t="b">
        <f>AND(PARTNERS!$D70="Voluntary Sector / Charity partner",PARTNERS!$E70="New partner")</f>
        <v>0</v>
      </c>
      <c r="AP66" s="2" t="b">
        <f>AND(PARTNERS!$D70="Education partner",PARTNERS!$E70="New partner")</f>
        <v>0</v>
      </c>
      <c r="AQ66" s="2" t="b">
        <f>AND(PARTNERS!$D70="Other",PARTNERS!$E70="New partner")</f>
        <v>0</v>
      </c>
      <c r="AR66" s="2" t="b">
        <f>AND(PARTNERS!$D70="Artistic partner",PARTNERS!$E70="Existing partner")</f>
        <v>0</v>
      </c>
      <c r="AS66" s="2" t="b">
        <f>AND(PARTNERS!$D70="Heritage partner",PARTNERS!$E70="Existing partner")</f>
        <v>0</v>
      </c>
      <c r="AT66" s="2" t="b">
        <f>AND(PARTNERS!$D70="Funder",PARTNERS!$E70="Existing partner")</f>
        <v>0</v>
      </c>
      <c r="AU66" s="2" t="b">
        <f>AND(PARTNERS!$D70="Public Service partner",PARTNERS!$E70="Existing partner")</f>
        <v>0</v>
      </c>
      <c r="AV66" s="2" t="b">
        <f>AND(PARTNERS!$D70="Voluntary Sector / Charity partner",PARTNERS!$E70="Existing partner")</f>
        <v>0</v>
      </c>
      <c r="AW66" s="2" t="b">
        <f>AND(PARTNERS!$D70="Education partner",PARTNERS!$E70="Existing partner")</f>
        <v>0</v>
      </c>
      <c r="AX66" s="2" t="b">
        <f>AND(PARTNERS!$D70="Other",PARTNERS!$E70="Existing partner")</f>
        <v>0</v>
      </c>
    </row>
    <row r="67" spans="20:50" x14ac:dyDescent="0.3">
      <c r="T67" s="2" t="b">
        <f>AND(LEFT('EVENT DELIVERY'!B72,2)="HU",OR(LEN('EVENT DELIVERY'!B72)=6,AND(LEN('EVENT DELIVERY'!B72)=7,MID('EVENT DELIVERY'!B72,4,1)=" ")))</f>
        <v>0</v>
      </c>
      <c r="U67" s="2" t="b">
        <f>AND(LEFT('PROJECT DELIVERY TEAM'!B74,2)="HU",OR(LEN('PROJECT DELIVERY TEAM'!B74)=6,AND(LEN('PROJECT DELIVERY TEAM'!B74)=7,MID('PROJECT DELIVERY TEAM'!B74,4,1)=" ")))</f>
        <v>0</v>
      </c>
      <c r="V67" s="2" t="b">
        <f>AND(LEFT('AUDIENCES &amp; PART... - BY TYPE'!B97,2)="HU",OR(LEN('AUDIENCES &amp; PART... - BY TYPE'!B97)=6,AND(LEN('AUDIENCES &amp; PART... - BY TYPE'!B97)=7,MID('AUDIENCES &amp; PART... - BY TYPE'!B97,4,1)=" ")))</f>
        <v>0</v>
      </c>
      <c r="W67" s="2" t="b">
        <f>AND(LEFT(PARTNERS!B71,2)="HU",OR(LEN(PARTNERS!B71)=6,AND(LEN(PARTNERS!B71)=7,MID(PARTNERS!B71,4,1)=" ")),PARTNERS!E71="New partner")</f>
        <v>0</v>
      </c>
      <c r="X67" s="2" t="b">
        <f>AND(LEFT(PARTNERS!B71,2)="HU",OR(LEN(PARTNERS!B71)=6,AND(LEN(PARTNERS!B71)=7,MID(PARTNERS!B71,4,1)=" ")),PARTNERS!E71="Existing partner")</f>
        <v>0</v>
      </c>
      <c r="Y67" s="2" t="b">
        <f>AND(NOT(AND(LEFT(PARTNERS!B71,2)="HU",OR(LEN(PARTNERS!B71)=6,AND(LEN(PARTNERS!B71)=7,MID(PARTNERS!B71,4,1)=" ")))),PARTNERS!E71="New partner")</f>
        <v>0</v>
      </c>
      <c r="Z67" s="2" t="b">
        <f>AND(NOT(AND(LEFT(PARTNERS!B71,2)="HU",OR(LEN(PARTNERS!B71)=6,AND(LEN(PARTNERS!B71)=7,MID(PARTNERS!B71,4,1)=" ")))),PARTNERS!E71="Existing partner")</f>
        <v>0</v>
      </c>
      <c r="AA67" s="2" t="b">
        <f>AND(PARTNERS!$C71="Hull",PARTNERS!$E71="New partner")</f>
        <v>0</v>
      </c>
      <c r="AB67" s="2" t="b">
        <f>AND(PARTNERS!$C71="East Riding of Yorkshire",PARTNERS!$E71="New partner")</f>
        <v>0</v>
      </c>
      <c r="AC67" s="2" t="b">
        <f>AND(PARTNERS!$C71="Elsewhere in Yorkshire &amp; Humber",PARTNERS!$E71="New partner")</f>
        <v>0</v>
      </c>
      <c r="AD67" s="2" t="b">
        <f>AND(PARTNERS!$C71="Elsewhere in the UK",PARTNERS!$E71="New partner")</f>
        <v>0</v>
      </c>
      <c r="AE67" s="2" t="b">
        <f>AND(PARTNERS!$C71="Outside UK",PARTNERS!$E71="New partner")</f>
        <v>0</v>
      </c>
      <c r="AF67" s="2" t="b">
        <f>AND(PARTNERS!$C71="Hull",PARTNERS!$E71="Existing partner")</f>
        <v>0</v>
      </c>
      <c r="AG67" s="2" t="b">
        <f>AND(PARTNERS!$C71="East Riding of Yorkshire",PARTNERS!$E71="Existing partner")</f>
        <v>0</v>
      </c>
      <c r="AH67" s="2" t="b">
        <f>AND(PARTNERS!$C71="Elsewhere in Yorkshire &amp; Humber",PARTNERS!$E71="Existing partner")</f>
        <v>0</v>
      </c>
      <c r="AI67" s="2" t="b">
        <f>AND(PARTNERS!$C71="Elsewhere in the UK",PARTNERS!$E71="Existing partner")</f>
        <v>0</v>
      </c>
      <c r="AJ67" s="2" t="b">
        <f>AND(PARTNERS!$C71="Outside UK",PARTNERS!$E71="Existing partner")</f>
        <v>0</v>
      </c>
      <c r="AK67" s="2" t="b">
        <f>AND(PARTNERS!$D71="Artistic partner",PARTNERS!$E71="New partner")</f>
        <v>0</v>
      </c>
      <c r="AL67" s="2" t="b">
        <f>AND(PARTNERS!$D71="Heritage partner",PARTNERS!$E71="New partner")</f>
        <v>0</v>
      </c>
      <c r="AM67" s="2" t="b">
        <f>AND(PARTNERS!$D71="Funder",PARTNERS!$E71="New partner")</f>
        <v>0</v>
      </c>
      <c r="AN67" s="2" t="b">
        <f>AND(PARTNERS!$D71="Public Service partner",PARTNERS!$E71="New partner")</f>
        <v>0</v>
      </c>
      <c r="AO67" s="2" t="b">
        <f>AND(PARTNERS!$D71="Voluntary Sector / Charity partner",PARTNERS!$E71="New partner")</f>
        <v>0</v>
      </c>
      <c r="AP67" s="2" t="b">
        <f>AND(PARTNERS!$D71="Education partner",PARTNERS!$E71="New partner")</f>
        <v>0</v>
      </c>
      <c r="AQ67" s="2" t="b">
        <f>AND(PARTNERS!$D71="Other",PARTNERS!$E71="New partner")</f>
        <v>0</v>
      </c>
      <c r="AR67" s="2" t="b">
        <f>AND(PARTNERS!$D71="Artistic partner",PARTNERS!$E71="Existing partner")</f>
        <v>0</v>
      </c>
      <c r="AS67" s="2" t="b">
        <f>AND(PARTNERS!$D71="Heritage partner",PARTNERS!$E71="Existing partner")</f>
        <v>0</v>
      </c>
      <c r="AT67" s="2" t="b">
        <f>AND(PARTNERS!$D71="Funder",PARTNERS!$E71="Existing partner")</f>
        <v>0</v>
      </c>
      <c r="AU67" s="2" t="b">
        <f>AND(PARTNERS!$D71="Public Service partner",PARTNERS!$E71="Existing partner")</f>
        <v>0</v>
      </c>
      <c r="AV67" s="2" t="b">
        <f>AND(PARTNERS!$D71="Voluntary Sector / Charity partner",PARTNERS!$E71="Existing partner")</f>
        <v>0</v>
      </c>
      <c r="AW67" s="2" t="b">
        <f>AND(PARTNERS!$D71="Education partner",PARTNERS!$E71="Existing partner")</f>
        <v>0</v>
      </c>
      <c r="AX67" s="2" t="b">
        <f>AND(PARTNERS!$D71="Other",PARTNERS!$E71="Existing partner")</f>
        <v>0</v>
      </c>
    </row>
    <row r="68" spans="20:50" x14ac:dyDescent="0.3">
      <c r="T68" s="2" t="b">
        <f>AND(LEFT('EVENT DELIVERY'!B73,2)="HU",OR(LEN('EVENT DELIVERY'!B73)=6,AND(LEN('EVENT DELIVERY'!B73)=7,MID('EVENT DELIVERY'!B73,4,1)=" ")))</f>
        <v>0</v>
      </c>
      <c r="U68" s="2" t="b">
        <f>AND(LEFT('PROJECT DELIVERY TEAM'!B75,2)="HU",OR(LEN('PROJECT DELIVERY TEAM'!B75)=6,AND(LEN('PROJECT DELIVERY TEAM'!B75)=7,MID('PROJECT DELIVERY TEAM'!B75,4,1)=" ")))</f>
        <v>0</v>
      </c>
      <c r="V68" s="2" t="b">
        <f>AND(LEFT('AUDIENCES &amp; PART... - BY TYPE'!B98,2)="HU",OR(LEN('AUDIENCES &amp; PART... - BY TYPE'!B98)=6,AND(LEN('AUDIENCES &amp; PART... - BY TYPE'!B98)=7,MID('AUDIENCES &amp; PART... - BY TYPE'!B98,4,1)=" ")))</f>
        <v>0</v>
      </c>
      <c r="W68" s="2" t="b">
        <f>AND(LEFT(PARTNERS!B72,2)="HU",OR(LEN(PARTNERS!B72)=6,AND(LEN(PARTNERS!B72)=7,MID(PARTNERS!B72,4,1)=" ")),PARTNERS!E72="New partner")</f>
        <v>0</v>
      </c>
      <c r="X68" s="2" t="b">
        <f>AND(LEFT(PARTNERS!B72,2)="HU",OR(LEN(PARTNERS!B72)=6,AND(LEN(PARTNERS!B72)=7,MID(PARTNERS!B72,4,1)=" ")),PARTNERS!E72="Existing partner")</f>
        <v>0</v>
      </c>
      <c r="Y68" s="2" t="b">
        <f>AND(NOT(AND(LEFT(PARTNERS!B72,2)="HU",OR(LEN(PARTNERS!B72)=6,AND(LEN(PARTNERS!B72)=7,MID(PARTNERS!B72,4,1)=" ")))),PARTNERS!E72="New partner")</f>
        <v>0</v>
      </c>
      <c r="Z68" s="2" t="b">
        <f>AND(NOT(AND(LEFT(PARTNERS!B72,2)="HU",OR(LEN(PARTNERS!B72)=6,AND(LEN(PARTNERS!B72)=7,MID(PARTNERS!B72,4,1)=" ")))),PARTNERS!E72="Existing partner")</f>
        <v>0</v>
      </c>
      <c r="AA68" s="2" t="b">
        <f>AND(PARTNERS!$C72="Hull",PARTNERS!$E72="New partner")</f>
        <v>0</v>
      </c>
      <c r="AB68" s="2" t="b">
        <f>AND(PARTNERS!$C72="East Riding of Yorkshire",PARTNERS!$E72="New partner")</f>
        <v>0</v>
      </c>
      <c r="AC68" s="2" t="b">
        <f>AND(PARTNERS!$C72="Elsewhere in Yorkshire &amp; Humber",PARTNERS!$E72="New partner")</f>
        <v>0</v>
      </c>
      <c r="AD68" s="2" t="b">
        <f>AND(PARTNERS!$C72="Elsewhere in the UK",PARTNERS!$E72="New partner")</f>
        <v>0</v>
      </c>
      <c r="AE68" s="2" t="b">
        <f>AND(PARTNERS!$C72="Outside UK",PARTNERS!$E72="New partner")</f>
        <v>0</v>
      </c>
      <c r="AF68" s="2" t="b">
        <f>AND(PARTNERS!$C72="Hull",PARTNERS!$E72="Existing partner")</f>
        <v>0</v>
      </c>
      <c r="AG68" s="2" t="b">
        <f>AND(PARTNERS!$C72="East Riding of Yorkshire",PARTNERS!$E72="Existing partner")</f>
        <v>0</v>
      </c>
      <c r="AH68" s="2" t="b">
        <f>AND(PARTNERS!$C72="Elsewhere in Yorkshire &amp; Humber",PARTNERS!$E72="Existing partner")</f>
        <v>0</v>
      </c>
      <c r="AI68" s="2" t="b">
        <f>AND(PARTNERS!$C72="Elsewhere in the UK",PARTNERS!$E72="Existing partner")</f>
        <v>0</v>
      </c>
      <c r="AJ68" s="2" t="b">
        <f>AND(PARTNERS!$C72="Outside UK",PARTNERS!$E72="Existing partner")</f>
        <v>0</v>
      </c>
      <c r="AK68" s="2" t="b">
        <f>AND(PARTNERS!$D72="Artistic partner",PARTNERS!$E72="New partner")</f>
        <v>0</v>
      </c>
      <c r="AL68" s="2" t="b">
        <f>AND(PARTNERS!$D72="Heritage partner",PARTNERS!$E72="New partner")</f>
        <v>0</v>
      </c>
      <c r="AM68" s="2" t="b">
        <f>AND(PARTNERS!$D72="Funder",PARTNERS!$E72="New partner")</f>
        <v>0</v>
      </c>
      <c r="AN68" s="2" t="b">
        <f>AND(PARTNERS!$D72="Public Service partner",PARTNERS!$E72="New partner")</f>
        <v>0</v>
      </c>
      <c r="AO68" s="2" t="b">
        <f>AND(PARTNERS!$D72="Voluntary Sector / Charity partner",PARTNERS!$E72="New partner")</f>
        <v>0</v>
      </c>
      <c r="AP68" s="2" t="b">
        <f>AND(PARTNERS!$D72="Education partner",PARTNERS!$E72="New partner")</f>
        <v>0</v>
      </c>
      <c r="AQ68" s="2" t="b">
        <f>AND(PARTNERS!$D72="Other",PARTNERS!$E72="New partner")</f>
        <v>0</v>
      </c>
      <c r="AR68" s="2" t="b">
        <f>AND(PARTNERS!$D72="Artistic partner",PARTNERS!$E72="Existing partner")</f>
        <v>0</v>
      </c>
      <c r="AS68" s="2" t="b">
        <f>AND(PARTNERS!$D72="Heritage partner",PARTNERS!$E72="Existing partner")</f>
        <v>0</v>
      </c>
      <c r="AT68" s="2" t="b">
        <f>AND(PARTNERS!$D72="Funder",PARTNERS!$E72="Existing partner")</f>
        <v>0</v>
      </c>
      <c r="AU68" s="2" t="b">
        <f>AND(PARTNERS!$D72="Public Service partner",PARTNERS!$E72="Existing partner")</f>
        <v>0</v>
      </c>
      <c r="AV68" s="2" t="b">
        <f>AND(PARTNERS!$D72="Voluntary Sector / Charity partner",PARTNERS!$E72="Existing partner")</f>
        <v>0</v>
      </c>
      <c r="AW68" s="2" t="b">
        <f>AND(PARTNERS!$D72="Education partner",PARTNERS!$E72="Existing partner")</f>
        <v>0</v>
      </c>
      <c r="AX68" s="2" t="b">
        <f>AND(PARTNERS!$D72="Other",PARTNERS!$E72="Existing partner")</f>
        <v>0</v>
      </c>
    </row>
    <row r="69" spans="20:50" x14ac:dyDescent="0.3">
      <c r="T69" s="2" t="b">
        <f>AND(LEFT('EVENT DELIVERY'!B74,2)="HU",OR(LEN('EVENT DELIVERY'!B74)=6,AND(LEN('EVENT DELIVERY'!B74)=7,MID('EVENT DELIVERY'!B74,4,1)=" ")))</f>
        <v>0</v>
      </c>
      <c r="U69" s="2" t="b">
        <f>AND(LEFT('PROJECT DELIVERY TEAM'!B76,2)="HU",OR(LEN('PROJECT DELIVERY TEAM'!B76)=6,AND(LEN('PROJECT DELIVERY TEAM'!B76)=7,MID('PROJECT DELIVERY TEAM'!B76,4,1)=" ")))</f>
        <v>0</v>
      </c>
      <c r="V69" s="2" t="b">
        <f>AND(LEFT('AUDIENCES &amp; PART... - BY TYPE'!B99,2)="HU",OR(LEN('AUDIENCES &amp; PART... - BY TYPE'!B99)=6,AND(LEN('AUDIENCES &amp; PART... - BY TYPE'!B99)=7,MID('AUDIENCES &amp; PART... - BY TYPE'!B99,4,1)=" ")))</f>
        <v>0</v>
      </c>
      <c r="W69" s="2" t="b">
        <f>AND(LEFT(PARTNERS!B73,2)="HU",OR(LEN(PARTNERS!B73)=6,AND(LEN(PARTNERS!B73)=7,MID(PARTNERS!B73,4,1)=" ")),PARTNERS!E73="New partner")</f>
        <v>0</v>
      </c>
      <c r="X69" s="2" t="b">
        <f>AND(LEFT(PARTNERS!B73,2)="HU",OR(LEN(PARTNERS!B73)=6,AND(LEN(PARTNERS!B73)=7,MID(PARTNERS!B73,4,1)=" ")),PARTNERS!E73="Existing partner")</f>
        <v>0</v>
      </c>
      <c r="Y69" s="2" t="b">
        <f>AND(NOT(AND(LEFT(PARTNERS!B73,2)="HU",OR(LEN(PARTNERS!B73)=6,AND(LEN(PARTNERS!B73)=7,MID(PARTNERS!B73,4,1)=" ")))),PARTNERS!E73="New partner")</f>
        <v>0</v>
      </c>
      <c r="Z69" s="2" t="b">
        <f>AND(NOT(AND(LEFT(PARTNERS!B73,2)="HU",OR(LEN(PARTNERS!B73)=6,AND(LEN(PARTNERS!B73)=7,MID(PARTNERS!B73,4,1)=" ")))),PARTNERS!E73="Existing partner")</f>
        <v>0</v>
      </c>
      <c r="AA69" s="2" t="b">
        <f>AND(PARTNERS!$C73="Hull",PARTNERS!$E73="New partner")</f>
        <v>0</v>
      </c>
      <c r="AB69" s="2" t="b">
        <f>AND(PARTNERS!$C73="East Riding of Yorkshire",PARTNERS!$E73="New partner")</f>
        <v>0</v>
      </c>
      <c r="AC69" s="2" t="b">
        <f>AND(PARTNERS!$C73="Elsewhere in Yorkshire &amp; Humber",PARTNERS!$E73="New partner")</f>
        <v>0</v>
      </c>
      <c r="AD69" s="2" t="b">
        <f>AND(PARTNERS!$C73="Elsewhere in the UK",PARTNERS!$E73="New partner")</f>
        <v>0</v>
      </c>
      <c r="AE69" s="2" t="b">
        <f>AND(PARTNERS!$C73="Outside UK",PARTNERS!$E73="New partner")</f>
        <v>0</v>
      </c>
      <c r="AF69" s="2" t="b">
        <f>AND(PARTNERS!$C73="Hull",PARTNERS!$E73="Existing partner")</f>
        <v>0</v>
      </c>
      <c r="AG69" s="2" t="b">
        <f>AND(PARTNERS!$C73="East Riding of Yorkshire",PARTNERS!$E73="Existing partner")</f>
        <v>0</v>
      </c>
      <c r="AH69" s="2" t="b">
        <f>AND(PARTNERS!$C73="Elsewhere in Yorkshire &amp; Humber",PARTNERS!$E73="Existing partner")</f>
        <v>0</v>
      </c>
      <c r="AI69" s="2" t="b">
        <f>AND(PARTNERS!$C73="Elsewhere in the UK",PARTNERS!$E73="Existing partner")</f>
        <v>0</v>
      </c>
      <c r="AJ69" s="2" t="b">
        <f>AND(PARTNERS!$C73="Outside UK",PARTNERS!$E73="Existing partner")</f>
        <v>0</v>
      </c>
      <c r="AK69" s="2" t="b">
        <f>AND(PARTNERS!$D73="Artistic partner",PARTNERS!$E73="New partner")</f>
        <v>0</v>
      </c>
      <c r="AL69" s="2" t="b">
        <f>AND(PARTNERS!$D73="Heritage partner",PARTNERS!$E73="New partner")</f>
        <v>0</v>
      </c>
      <c r="AM69" s="2" t="b">
        <f>AND(PARTNERS!$D73="Funder",PARTNERS!$E73="New partner")</f>
        <v>0</v>
      </c>
      <c r="AN69" s="2" t="b">
        <f>AND(PARTNERS!$D73="Public Service partner",PARTNERS!$E73="New partner")</f>
        <v>0</v>
      </c>
      <c r="AO69" s="2" t="b">
        <f>AND(PARTNERS!$D73="Voluntary Sector / Charity partner",PARTNERS!$E73="New partner")</f>
        <v>0</v>
      </c>
      <c r="AP69" s="2" t="b">
        <f>AND(PARTNERS!$D73="Education partner",PARTNERS!$E73="New partner")</f>
        <v>0</v>
      </c>
      <c r="AQ69" s="2" t="b">
        <f>AND(PARTNERS!$D73="Other",PARTNERS!$E73="New partner")</f>
        <v>0</v>
      </c>
      <c r="AR69" s="2" t="b">
        <f>AND(PARTNERS!$D73="Artistic partner",PARTNERS!$E73="Existing partner")</f>
        <v>0</v>
      </c>
      <c r="AS69" s="2" t="b">
        <f>AND(PARTNERS!$D73="Heritage partner",PARTNERS!$E73="Existing partner")</f>
        <v>0</v>
      </c>
      <c r="AT69" s="2" t="b">
        <f>AND(PARTNERS!$D73="Funder",PARTNERS!$E73="Existing partner")</f>
        <v>0</v>
      </c>
      <c r="AU69" s="2" t="b">
        <f>AND(PARTNERS!$D73="Public Service partner",PARTNERS!$E73="Existing partner")</f>
        <v>0</v>
      </c>
      <c r="AV69" s="2" t="b">
        <f>AND(PARTNERS!$D73="Voluntary Sector / Charity partner",PARTNERS!$E73="Existing partner")</f>
        <v>0</v>
      </c>
      <c r="AW69" s="2" t="b">
        <f>AND(PARTNERS!$D73="Education partner",PARTNERS!$E73="Existing partner")</f>
        <v>0</v>
      </c>
      <c r="AX69" s="2" t="b">
        <f>AND(PARTNERS!$D73="Other",PARTNERS!$E73="Existing partner")</f>
        <v>0</v>
      </c>
    </row>
    <row r="70" spans="20:50" x14ac:dyDescent="0.3">
      <c r="T70" s="2" t="b">
        <f>AND(LEFT('EVENT DELIVERY'!B75,2)="HU",OR(LEN('EVENT DELIVERY'!B75)=6,AND(LEN('EVENT DELIVERY'!B75)=7,MID('EVENT DELIVERY'!B75,4,1)=" ")))</f>
        <v>0</v>
      </c>
      <c r="U70" s="2" t="b">
        <f>AND(LEFT('PROJECT DELIVERY TEAM'!B77,2)="HU",OR(LEN('PROJECT DELIVERY TEAM'!B77)=6,AND(LEN('PROJECT DELIVERY TEAM'!B77)=7,MID('PROJECT DELIVERY TEAM'!B77,4,1)=" ")))</f>
        <v>0</v>
      </c>
      <c r="V70" s="2" t="b">
        <f>AND(LEFT('AUDIENCES &amp; PART... - BY TYPE'!B100,2)="HU",OR(LEN('AUDIENCES &amp; PART... - BY TYPE'!B100)=6,AND(LEN('AUDIENCES &amp; PART... - BY TYPE'!B100)=7,MID('AUDIENCES &amp; PART... - BY TYPE'!B100,4,1)=" ")))</f>
        <v>0</v>
      </c>
      <c r="W70" s="2" t="b">
        <f>AND(LEFT(PARTNERS!B74,2)="HU",OR(LEN(PARTNERS!B74)=6,AND(LEN(PARTNERS!B74)=7,MID(PARTNERS!B74,4,1)=" ")),PARTNERS!E74="New partner")</f>
        <v>0</v>
      </c>
      <c r="X70" s="2" t="b">
        <f>AND(LEFT(PARTNERS!B74,2)="HU",OR(LEN(PARTNERS!B74)=6,AND(LEN(PARTNERS!B74)=7,MID(PARTNERS!B74,4,1)=" ")),PARTNERS!E74="Existing partner")</f>
        <v>0</v>
      </c>
      <c r="Y70" s="2" t="b">
        <f>AND(NOT(AND(LEFT(PARTNERS!B74,2)="HU",OR(LEN(PARTNERS!B74)=6,AND(LEN(PARTNERS!B74)=7,MID(PARTNERS!B74,4,1)=" ")))),PARTNERS!E74="New partner")</f>
        <v>0</v>
      </c>
      <c r="Z70" s="2" t="b">
        <f>AND(NOT(AND(LEFT(PARTNERS!B74,2)="HU",OR(LEN(PARTNERS!B74)=6,AND(LEN(PARTNERS!B74)=7,MID(PARTNERS!B74,4,1)=" ")))),PARTNERS!E74="Existing partner")</f>
        <v>0</v>
      </c>
      <c r="AA70" s="2" t="b">
        <f>AND(PARTNERS!$C74="Hull",PARTNERS!$E74="New partner")</f>
        <v>0</v>
      </c>
      <c r="AB70" s="2" t="b">
        <f>AND(PARTNERS!$C74="East Riding of Yorkshire",PARTNERS!$E74="New partner")</f>
        <v>0</v>
      </c>
      <c r="AC70" s="2" t="b">
        <f>AND(PARTNERS!$C74="Elsewhere in Yorkshire &amp; Humber",PARTNERS!$E74="New partner")</f>
        <v>0</v>
      </c>
      <c r="AD70" s="2" t="b">
        <f>AND(PARTNERS!$C74="Elsewhere in the UK",PARTNERS!$E74="New partner")</f>
        <v>0</v>
      </c>
      <c r="AE70" s="2" t="b">
        <f>AND(PARTNERS!$C74="Outside UK",PARTNERS!$E74="New partner")</f>
        <v>0</v>
      </c>
      <c r="AF70" s="2" t="b">
        <f>AND(PARTNERS!$C74="Hull",PARTNERS!$E74="Existing partner")</f>
        <v>0</v>
      </c>
      <c r="AG70" s="2" t="b">
        <f>AND(PARTNERS!$C74="East Riding of Yorkshire",PARTNERS!$E74="Existing partner")</f>
        <v>0</v>
      </c>
      <c r="AH70" s="2" t="b">
        <f>AND(PARTNERS!$C74="Elsewhere in Yorkshire &amp; Humber",PARTNERS!$E74="Existing partner")</f>
        <v>0</v>
      </c>
      <c r="AI70" s="2" t="b">
        <f>AND(PARTNERS!$C74="Elsewhere in the UK",PARTNERS!$E74="Existing partner")</f>
        <v>0</v>
      </c>
      <c r="AJ70" s="2" t="b">
        <f>AND(PARTNERS!$C74="Outside UK",PARTNERS!$E74="Existing partner")</f>
        <v>0</v>
      </c>
      <c r="AK70" s="2" t="b">
        <f>AND(PARTNERS!$D74="Artistic partner",PARTNERS!$E74="New partner")</f>
        <v>0</v>
      </c>
      <c r="AL70" s="2" t="b">
        <f>AND(PARTNERS!$D74="Heritage partner",PARTNERS!$E74="New partner")</f>
        <v>0</v>
      </c>
      <c r="AM70" s="2" t="b">
        <f>AND(PARTNERS!$D74="Funder",PARTNERS!$E74="New partner")</f>
        <v>0</v>
      </c>
      <c r="AN70" s="2" t="b">
        <f>AND(PARTNERS!$D74="Public Service partner",PARTNERS!$E74="New partner")</f>
        <v>0</v>
      </c>
      <c r="AO70" s="2" t="b">
        <f>AND(PARTNERS!$D74="Voluntary Sector / Charity partner",PARTNERS!$E74="New partner")</f>
        <v>0</v>
      </c>
      <c r="AP70" s="2" t="b">
        <f>AND(PARTNERS!$D74="Education partner",PARTNERS!$E74="New partner")</f>
        <v>0</v>
      </c>
      <c r="AQ70" s="2" t="b">
        <f>AND(PARTNERS!$D74="Other",PARTNERS!$E74="New partner")</f>
        <v>0</v>
      </c>
      <c r="AR70" s="2" t="b">
        <f>AND(PARTNERS!$D74="Artistic partner",PARTNERS!$E74="Existing partner")</f>
        <v>0</v>
      </c>
      <c r="AS70" s="2" t="b">
        <f>AND(PARTNERS!$D74="Heritage partner",PARTNERS!$E74="Existing partner")</f>
        <v>0</v>
      </c>
      <c r="AT70" s="2" t="b">
        <f>AND(PARTNERS!$D74="Funder",PARTNERS!$E74="Existing partner")</f>
        <v>0</v>
      </c>
      <c r="AU70" s="2" t="b">
        <f>AND(PARTNERS!$D74="Public Service partner",PARTNERS!$E74="Existing partner")</f>
        <v>0</v>
      </c>
      <c r="AV70" s="2" t="b">
        <f>AND(PARTNERS!$D74="Voluntary Sector / Charity partner",PARTNERS!$E74="Existing partner")</f>
        <v>0</v>
      </c>
      <c r="AW70" s="2" t="b">
        <f>AND(PARTNERS!$D74="Education partner",PARTNERS!$E74="Existing partner")</f>
        <v>0</v>
      </c>
      <c r="AX70" s="2" t="b">
        <f>AND(PARTNERS!$D74="Other",PARTNERS!$E74="Existing partner")</f>
        <v>0</v>
      </c>
    </row>
    <row r="71" spans="20:50" x14ac:dyDescent="0.3">
      <c r="T71" s="2" t="b">
        <f>AND(LEFT('EVENT DELIVERY'!B76,2)="HU",OR(LEN('EVENT DELIVERY'!B76)=6,AND(LEN('EVENT DELIVERY'!B76)=7,MID('EVENT DELIVERY'!B76,4,1)=" ")))</f>
        <v>0</v>
      </c>
      <c r="U71" s="2" t="b">
        <f>AND(LEFT('PROJECT DELIVERY TEAM'!B78,2)="HU",OR(LEN('PROJECT DELIVERY TEAM'!B78)=6,AND(LEN('PROJECT DELIVERY TEAM'!B78)=7,MID('PROJECT DELIVERY TEAM'!B78,4,1)=" ")))</f>
        <v>0</v>
      </c>
      <c r="V71" s="2" t="b">
        <f>AND(LEFT('AUDIENCES &amp; PART... - BY TYPE'!B101,2)="HU",OR(LEN('AUDIENCES &amp; PART... - BY TYPE'!B101)=6,AND(LEN('AUDIENCES &amp; PART... - BY TYPE'!B101)=7,MID('AUDIENCES &amp; PART... - BY TYPE'!B101,4,1)=" ")))</f>
        <v>0</v>
      </c>
      <c r="W71" s="2" t="b">
        <f>AND(LEFT(PARTNERS!B75,2)="HU",OR(LEN(PARTNERS!B75)=6,AND(LEN(PARTNERS!B75)=7,MID(PARTNERS!B75,4,1)=" ")),PARTNERS!E75="New partner")</f>
        <v>0</v>
      </c>
      <c r="X71" s="2" t="b">
        <f>AND(LEFT(PARTNERS!B75,2)="HU",OR(LEN(PARTNERS!B75)=6,AND(LEN(PARTNERS!B75)=7,MID(PARTNERS!B75,4,1)=" ")),PARTNERS!E75="Existing partner")</f>
        <v>0</v>
      </c>
      <c r="Y71" s="2" t="b">
        <f>AND(NOT(AND(LEFT(PARTNERS!B75,2)="HU",OR(LEN(PARTNERS!B75)=6,AND(LEN(PARTNERS!B75)=7,MID(PARTNERS!B75,4,1)=" ")))),PARTNERS!E75="New partner")</f>
        <v>0</v>
      </c>
      <c r="Z71" s="2" t="b">
        <f>AND(NOT(AND(LEFT(PARTNERS!B75,2)="HU",OR(LEN(PARTNERS!B75)=6,AND(LEN(PARTNERS!B75)=7,MID(PARTNERS!B75,4,1)=" ")))),PARTNERS!E75="Existing partner")</f>
        <v>0</v>
      </c>
      <c r="AA71" s="2" t="b">
        <f>AND(PARTNERS!$C75="Hull",PARTNERS!$E75="New partner")</f>
        <v>0</v>
      </c>
      <c r="AB71" s="2" t="b">
        <f>AND(PARTNERS!$C75="East Riding of Yorkshire",PARTNERS!$E75="New partner")</f>
        <v>0</v>
      </c>
      <c r="AC71" s="2" t="b">
        <f>AND(PARTNERS!$C75="Elsewhere in Yorkshire &amp; Humber",PARTNERS!$E75="New partner")</f>
        <v>0</v>
      </c>
      <c r="AD71" s="2" t="b">
        <f>AND(PARTNERS!$C75="Elsewhere in the UK",PARTNERS!$E75="New partner")</f>
        <v>0</v>
      </c>
      <c r="AE71" s="2" t="b">
        <f>AND(PARTNERS!$C75="Outside UK",PARTNERS!$E75="New partner")</f>
        <v>0</v>
      </c>
      <c r="AF71" s="2" t="b">
        <f>AND(PARTNERS!$C75="Hull",PARTNERS!$E75="Existing partner")</f>
        <v>0</v>
      </c>
      <c r="AG71" s="2" t="b">
        <f>AND(PARTNERS!$C75="East Riding of Yorkshire",PARTNERS!$E75="Existing partner")</f>
        <v>0</v>
      </c>
      <c r="AH71" s="2" t="b">
        <f>AND(PARTNERS!$C75="Elsewhere in Yorkshire &amp; Humber",PARTNERS!$E75="Existing partner")</f>
        <v>0</v>
      </c>
      <c r="AI71" s="2" t="b">
        <f>AND(PARTNERS!$C75="Elsewhere in the UK",PARTNERS!$E75="Existing partner")</f>
        <v>0</v>
      </c>
      <c r="AJ71" s="2" t="b">
        <f>AND(PARTNERS!$C75="Outside UK",PARTNERS!$E75="Existing partner")</f>
        <v>0</v>
      </c>
      <c r="AK71" s="2" t="b">
        <f>AND(PARTNERS!$D75="Artistic partner",PARTNERS!$E75="New partner")</f>
        <v>0</v>
      </c>
      <c r="AL71" s="2" t="b">
        <f>AND(PARTNERS!$D75="Heritage partner",PARTNERS!$E75="New partner")</f>
        <v>0</v>
      </c>
      <c r="AM71" s="2" t="b">
        <f>AND(PARTNERS!$D75="Funder",PARTNERS!$E75="New partner")</f>
        <v>0</v>
      </c>
      <c r="AN71" s="2" t="b">
        <f>AND(PARTNERS!$D75="Public Service partner",PARTNERS!$E75="New partner")</f>
        <v>0</v>
      </c>
      <c r="AO71" s="2" t="b">
        <f>AND(PARTNERS!$D75="Voluntary Sector / Charity partner",PARTNERS!$E75="New partner")</f>
        <v>0</v>
      </c>
      <c r="AP71" s="2" t="b">
        <f>AND(PARTNERS!$D75="Education partner",PARTNERS!$E75="New partner")</f>
        <v>0</v>
      </c>
      <c r="AQ71" s="2" t="b">
        <f>AND(PARTNERS!$D75="Other",PARTNERS!$E75="New partner")</f>
        <v>0</v>
      </c>
      <c r="AR71" s="2" t="b">
        <f>AND(PARTNERS!$D75="Artistic partner",PARTNERS!$E75="Existing partner")</f>
        <v>0</v>
      </c>
      <c r="AS71" s="2" t="b">
        <f>AND(PARTNERS!$D75="Heritage partner",PARTNERS!$E75="Existing partner")</f>
        <v>0</v>
      </c>
      <c r="AT71" s="2" t="b">
        <f>AND(PARTNERS!$D75="Funder",PARTNERS!$E75="Existing partner")</f>
        <v>0</v>
      </c>
      <c r="AU71" s="2" t="b">
        <f>AND(PARTNERS!$D75="Public Service partner",PARTNERS!$E75="Existing partner")</f>
        <v>0</v>
      </c>
      <c r="AV71" s="2" t="b">
        <f>AND(PARTNERS!$D75="Voluntary Sector / Charity partner",PARTNERS!$E75="Existing partner")</f>
        <v>0</v>
      </c>
      <c r="AW71" s="2" t="b">
        <f>AND(PARTNERS!$D75="Education partner",PARTNERS!$E75="Existing partner")</f>
        <v>0</v>
      </c>
      <c r="AX71" s="2" t="b">
        <f>AND(PARTNERS!$D75="Other",PARTNERS!$E75="Existing partner")</f>
        <v>0</v>
      </c>
    </row>
    <row r="72" spans="20:50" x14ac:dyDescent="0.3">
      <c r="T72" s="2" t="b">
        <f>AND(LEFT('EVENT DELIVERY'!B77,2)="HU",OR(LEN('EVENT DELIVERY'!B77)=6,AND(LEN('EVENT DELIVERY'!B77)=7,MID('EVENT DELIVERY'!B77,4,1)=" ")))</f>
        <v>0</v>
      </c>
      <c r="U72" s="2" t="b">
        <f>AND(LEFT('PROJECT DELIVERY TEAM'!B79,2)="HU",OR(LEN('PROJECT DELIVERY TEAM'!B79)=6,AND(LEN('PROJECT DELIVERY TEAM'!B79)=7,MID('PROJECT DELIVERY TEAM'!B79,4,1)=" ")))</f>
        <v>0</v>
      </c>
      <c r="V72" s="2" t="b">
        <f>AND(LEFT('AUDIENCES &amp; PART... - BY TYPE'!B102,2)="HU",OR(LEN('AUDIENCES &amp; PART... - BY TYPE'!B102)=6,AND(LEN('AUDIENCES &amp; PART... - BY TYPE'!B102)=7,MID('AUDIENCES &amp; PART... - BY TYPE'!B102,4,1)=" ")))</f>
        <v>0</v>
      </c>
      <c r="W72" s="2" t="b">
        <f>AND(LEFT(PARTNERS!B76,2)="HU",OR(LEN(PARTNERS!B76)=6,AND(LEN(PARTNERS!B76)=7,MID(PARTNERS!B76,4,1)=" ")),PARTNERS!E76="New partner")</f>
        <v>0</v>
      </c>
      <c r="X72" s="2" t="b">
        <f>AND(LEFT(PARTNERS!B76,2)="HU",OR(LEN(PARTNERS!B76)=6,AND(LEN(PARTNERS!B76)=7,MID(PARTNERS!B76,4,1)=" ")),PARTNERS!E76="Existing partner")</f>
        <v>0</v>
      </c>
      <c r="Y72" s="2" t="b">
        <f>AND(NOT(AND(LEFT(PARTNERS!B76,2)="HU",OR(LEN(PARTNERS!B76)=6,AND(LEN(PARTNERS!B76)=7,MID(PARTNERS!B76,4,1)=" ")))),PARTNERS!E76="New partner")</f>
        <v>0</v>
      </c>
      <c r="Z72" s="2" t="b">
        <f>AND(NOT(AND(LEFT(PARTNERS!B76,2)="HU",OR(LEN(PARTNERS!B76)=6,AND(LEN(PARTNERS!B76)=7,MID(PARTNERS!B76,4,1)=" ")))),PARTNERS!E76="Existing partner")</f>
        <v>0</v>
      </c>
      <c r="AA72" s="2" t="b">
        <f>AND(PARTNERS!$C76="Hull",PARTNERS!$E76="New partner")</f>
        <v>0</v>
      </c>
      <c r="AB72" s="2" t="b">
        <f>AND(PARTNERS!$C76="East Riding of Yorkshire",PARTNERS!$E76="New partner")</f>
        <v>0</v>
      </c>
      <c r="AC72" s="2" t="b">
        <f>AND(PARTNERS!$C76="Elsewhere in Yorkshire &amp; Humber",PARTNERS!$E76="New partner")</f>
        <v>0</v>
      </c>
      <c r="AD72" s="2" t="b">
        <f>AND(PARTNERS!$C76="Elsewhere in the UK",PARTNERS!$E76="New partner")</f>
        <v>0</v>
      </c>
      <c r="AE72" s="2" t="b">
        <f>AND(PARTNERS!$C76="Outside UK",PARTNERS!$E76="New partner")</f>
        <v>0</v>
      </c>
      <c r="AF72" s="2" t="b">
        <f>AND(PARTNERS!$C76="Hull",PARTNERS!$E76="Existing partner")</f>
        <v>0</v>
      </c>
      <c r="AG72" s="2" t="b">
        <f>AND(PARTNERS!$C76="East Riding of Yorkshire",PARTNERS!$E76="Existing partner")</f>
        <v>0</v>
      </c>
      <c r="AH72" s="2" t="b">
        <f>AND(PARTNERS!$C76="Elsewhere in Yorkshire &amp; Humber",PARTNERS!$E76="Existing partner")</f>
        <v>0</v>
      </c>
      <c r="AI72" s="2" t="b">
        <f>AND(PARTNERS!$C76="Elsewhere in the UK",PARTNERS!$E76="Existing partner")</f>
        <v>0</v>
      </c>
      <c r="AJ72" s="2" t="b">
        <f>AND(PARTNERS!$C76="Outside UK",PARTNERS!$E76="Existing partner")</f>
        <v>0</v>
      </c>
      <c r="AK72" s="2" t="b">
        <f>AND(PARTNERS!$D76="Artistic partner",PARTNERS!$E76="New partner")</f>
        <v>0</v>
      </c>
      <c r="AL72" s="2" t="b">
        <f>AND(PARTNERS!$D76="Heritage partner",PARTNERS!$E76="New partner")</f>
        <v>0</v>
      </c>
      <c r="AM72" s="2" t="b">
        <f>AND(PARTNERS!$D76="Funder",PARTNERS!$E76="New partner")</f>
        <v>0</v>
      </c>
      <c r="AN72" s="2" t="b">
        <f>AND(PARTNERS!$D76="Public Service partner",PARTNERS!$E76="New partner")</f>
        <v>0</v>
      </c>
      <c r="AO72" s="2" t="b">
        <f>AND(PARTNERS!$D76="Voluntary Sector / Charity partner",PARTNERS!$E76="New partner")</f>
        <v>0</v>
      </c>
      <c r="AP72" s="2" t="b">
        <f>AND(PARTNERS!$D76="Education partner",PARTNERS!$E76="New partner")</f>
        <v>0</v>
      </c>
      <c r="AQ72" s="2" t="b">
        <f>AND(PARTNERS!$D76="Other",PARTNERS!$E76="New partner")</f>
        <v>0</v>
      </c>
      <c r="AR72" s="2" t="b">
        <f>AND(PARTNERS!$D76="Artistic partner",PARTNERS!$E76="Existing partner")</f>
        <v>0</v>
      </c>
      <c r="AS72" s="2" t="b">
        <f>AND(PARTNERS!$D76="Heritage partner",PARTNERS!$E76="Existing partner")</f>
        <v>0</v>
      </c>
      <c r="AT72" s="2" t="b">
        <f>AND(PARTNERS!$D76="Funder",PARTNERS!$E76="Existing partner")</f>
        <v>0</v>
      </c>
      <c r="AU72" s="2" t="b">
        <f>AND(PARTNERS!$D76="Public Service partner",PARTNERS!$E76="Existing partner")</f>
        <v>0</v>
      </c>
      <c r="AV72" s="2" t="b">
        <f>AND(PARTNERS!$D76="Voluntary Sector / Charity partner",PARTNERS!$E76="Existing partner")</f>
        <v>0</v>
      </c>
      <c r="AW72" s="2" t="b">
        <f>AND(PARTNERS!$D76="Education partner",PARTNERS!$E76="Existing partner")</f>
        <v>0</v>
      </c>
      <c r="AX72" s="2" t="b">
        <f>AND(PARTNERS!$D76="Other",PARTNERS!$E76="Existing partner")</f>
        <v>0</v>
      </c>
    </row>
    <row r="73" spans="20:50" x14ac:dyDescent="0.3">
      <c r="T73" s="2" t="b">
        <f>AND(LEFT('EVENT DELIVERY'!B78,2)="HU",OR(LEN('EVENT DELIVERY'!B78)=6,AND(LEN('EVENT DELIVERY'!B78)=7,MID('EVENT DELIVERY'!B78,4,1)=" ")))</f>
        <v>0</v>
      </c>
      <c r="U73" s="2" t="b">
        <f>AND(LEFT('PROJECT DELIVERY TEAM'!B80,2)="HU",OR(LEN('PROJECT DELIVERY TEAM'!B80)=6,AND(LEN('PROJECT DELIVERY TEAM'!B80)=7,MID('PROJECT DELIVERY TEAM'!B80,4,1)=" ")))</f>
        <v>0</v>
      </c>
      <c r="V73" s="2" t="b">
        <f>AND(LEFT('AUDIENCES &amp; PART... - BY TYPE'!B103,2)="HU",OR(LEN('AUDIENCES &amp; PART... - BY TYPE'!B103)=6,AND(LEN('AUDIENCES &amp; PART... - BY TYPE'!B103)=7,MID('AUDIENCES &amp; PART... - BY TYPE'!B103,4,1)=" ")))</f>
        <v>0</v>
      </c>
      <c r="W73" s="2" t="b">
        <f>AND(LEFT(PARTNERS!B77,2)="HU",OR(LEN(PARTNERS!B77)=6,AND(LEN(PARTNERS!B77)=7,MID(PARTNERS!B77,4,1)=" ")),PARTNERS!E77="New partner")</f>
        <v>0</v>
      </c>
      <c r="X73" s="2" t="b">
        <f>AND(LEFT(PARTNERS!B77,2)="HU",OR(LEN(PARTNERS!B77)=6,AND(LEN(PARTNERS!B77)=7,MID(PARTNERS!B77,4,1)=" ")),PARTNERS!E77="Existing partner")</f>
        <v>0</v>
      </c>
      <c r="Y73" s="2" t="b">
        <f>AND(NOT(AND(LEFT(PARTNERS!B77,2)="HU",OR(LEN(PARTNERS!B77)=6,AND(LEN(PARTNERS!B77)=7,MID(PARTNERS!B77,4,1)=" ")))),PARTNERS!E77="New partner")</f>
        <v>0</v>
      </c>
      <c r="Z73" s="2" t="b">
        <f>AND(NOT(AND(LEFT(PARTNERS!B77,2)="HU",OR(LEN(PARTNERS!B77)=6,AND(LEN(PARTNERS!B77)=7,MID(PARTNERS!B77,4,1)=" ")))),PARTNERS!E77="Existing partner")</f>
        <v>0</v>
      </c>
      <c r="AA73" s="2" t="b">
        <f>AND(PARTNERS!$C77="Hull",PARTNERS!$E77="New partner")</f>
        <v>0</v>
      </c>
      <c r="AB73" s="2" t="b">
        <f>AND(PARTNERS!$C77="East Riding of Yorkshire",PARTNERS!$E77="New partner")</f>
        <v>0</v>
      </c>
      <c r="AC73" s="2" t="b">
        <f>AND(PARTNERS!$C77="Elsewhere in Yorkshire &amp; Humber",PARTNERS!$E77="New partner")</f>
        <v>0</v>
      </c>
      <c r="AD73" s="2" t="b">
        <f>AND(PARTNERS!$C77="Elsewhere in the UK",PARTNERS!$E77="New partner")</f>
        <v>0</v>
      </c>
      <c r="AE73" s="2" t="b">
        <f>AND(PARTNERS!$C77="Outside UK",PARTNERS!$E77="New partner")</f>
        <v>0</v>
      </c>
      <c r="AF73" s="2" t="b">
        <f>AND(PARTNERS!$C77="Hull",PARTNERS!$E77="Existing partner")</f>
        <v>0</v>
      </c>
      <c r="AG73" s="2" t="b">
        <f>AND(PARTNERS!$C77="East Riding of Yorkshire",PARTNERS!$E77="Existing partner")</f>
        <v>0</v>
      </c>
      <c r="AH73" s="2" t="b">
        <f>AND(PARTNERS!$C77="Elsewhere in Yorkshire &amp; Humber",PARTNERS!$E77="Existing partner")</f>
        <v>0</v>
      </c>
      <c r="AI73" s="2" t="b">
        <f>AND(PARTNERS!$C77="Elsewhere in the UK",PARTNERS!$E77="Existing partner")</f>
        <v>0</v>
      </c>
      <c r="AJ73" s="2" t="b">
        <f>AND(PARTNERS!$C77="Outside UK",PARTNERS!$E77="Existing partner")</f>
        <v>0</v>
      </c>
      <c r="AK73" s="2" t="b">
        <f>AND(PARTNERS!$D77="Artistic partner",PARTNERS!$E77="New partner")</f>
        <v>0</v>
      </c>
      <c r="AL73" s="2" t="b">
        <f>AND(PARTNERS!$D77="Heritage partner",PARTNERS!$E77="New partner")</f>
        <v>0</v>
      </c>
      <c r="AM73" s="2" t="b">
        <f>AND(PARTNERS!$D77="Funder",PARTNERS!$E77="New partner")</f>
        <v>0</v>
      </c>
      <c r="AN73" s="2" t="b">
        <f>AND(PARTNERS!$D77="Public Service partner",PARTNERS!$E77="New partner")</f>
        <v>0</v>
      </c>
      <c r="AO73" s="2" t="b">
        <f>AND(PARTNERS!$D77="Voluntary Sector / Charity partner",PARTNERS!$E77="New partner")</f>
        <v>0</v>
      </c>
      <c r="AP73" s="2" t="b">
        <f>AND(PARTNERS!$D77="Education partner",PARTNERS!$E77="New partner")</f>
        <v>0</v>
      </c>
      <c r="AQ73" s="2" t="b">
        <f>AND(PARTNERS!$D77="Other",PARTNERS!$E77="New partner")</f>
        <v>0</v>
      </c>
      <c r="AR73" s="2" t="b">
        <f>AND(PARTNERS!$D77="Artistic partner",PARTNERS!$E77="Existing partner")</f>
        <v>0</v>
      </c>
      <c r="AS73" s="2" t="b">
        <f>AND(PARTNERS!$D77="Heritage partner",PARTNERS!$E77="Existing partner")</f>
        <v>0</v>
      </c>
      <c r="AT73" s="2" t="b">
        <f>AND(PARTNERS!$D77="Funder",PARTNERS!$E77="Existing partner")</f>
        <v>0</v>
      </c>
      <c r="AU73" s="2" t="b">
        <f>AND(PARTNERS!$D77="Public Service partner",PARTNERS!$E77="Existing partner")</f>
        <v>0</v>
      </c>
      <c r="AV73" s="2" t="b">
        <f>AND(PARTNERS!$D77="Voluntary Sector / Charity partner",PARTNERS!$E77="Existing partner")</f>
        <v>0</v>
      </c>
      <c r="AW73" s="2" t="b">
        <f>AND(PARTNERS!$D77="Education partner",PARTNERS!$E77="Existing partner")</f>
        <v>0</v>
      </c>
      <c r="AX73" s="2" t="b">
        <f>AND(PARTNERS!$D77="Other",PARTNERS!$E77="Existing partner")</f>
        <v>0</v>
      </c>
    </row>
    <row r="74" spans="20:50" x14ac:dyDescent="0.3">
      <c r="T74" s="2" t="b">
        <f>AND(LEFT('EVENT DELIVERY'!B79,2)="HU",OR(LEN('EVENT DELIVERY'!B79)=6,AND(LEN('EVENT DELIVERY'!B79)=7,MID('EVENT DELIVERY'!B79,4,1)=" ")))</f>
        <v>0</v>
      </c>
      <c r="U74" s="2" t="b">
        <f>AND(LEFT('PROJECT DELIVERY TEAM'!B81,2)="HU",OR(LEN('PROJECT DELIVERY TEAM'!B81)=6,AND(LEN('PROJECT DELIVERY TEAM'!B81)=7,MID('PROJECT DELIVERY TEAM'!B81,4,1)=" ")))</f>
        <v>0</v>
      </c>
      <c r="V74" s="2" t="b">
        <f>AND(LEFT('AUDIENCES &amp; PART... - BY TYPE'!B104,2)="HU",OR(LEN('AUDIENCES &amp; PART... - BY TYPE'!B104)=6,AND(LEN('AUDIENCES &amp; PART... - BY TYPE'!B104)=7,MID('AUDIENCES &amp; PART... - BY TYPE'!B104,4,1)=" ")))</f>
        <v>0</v>
      </c>
      <c r="W74" s="2" t="b">
        <f>AND(LEFT(PARTNERS!B78,2)="HU",OR(LEN(PARTNERS!B78)=6,AND(LEN(PARTNERS!B78)=7,MID(PARTNERS!B78,4,1)=" ")),PARTNERS!E78="New partner")</f>
        <v>0</v>
      </c>
      <c r="X74" s="2" t="b">
        <f>AND(LEFT(PARTNERS!B78,2)="HU",OR(LEN(PARTNERS!B78)=6,AND(LEN(PARTNERS!B78)=7,MID(PARTNERS!B78,4,1)=" ")),PARTNERS!E78="Existing partner")</f>
        <v>0</v>
      </c>
      <c r="Y74" s="2" t="b">
        <f>AND(NOT(AND(LEFT(PARTNERS!B78,2)="HU",OR(LEN(PARTNERS!B78)=6,AND(LEN(PARTNERS!B78)=7,MID(PARTNERS!B78,4,1)=" ")))),PARTNERS!E78="New partner")</f>
        <v>0</v>
      </c>
      <c r="Z74" s="2" t="b">
        <f>AND(NOT(AND(LEFT(PARTNERS!B78,2)="HU",OR(LEN(PARTNERS!B78)=6,AND(LEN(PARTNERS!B78)=7,MID(PARTNERS!B78,4,1)=" ")))),PARTNERS!E78="Existing partner")</f>
        <v>0</v>
      </c>
      <c r="AA74" s="2" t="b">
        <f>AND(PARTNERS!$C78="Hull",PARTNERS!$E78="New partner")</f>
        <v>0</v>
      </c>
      <c r="AB74" s="2" t="b">
        <f>AND(PARTNERS!$C78="East Riding of Yorkshire",PARTNERS!$E78="New partner")</f>
        <v>0</v>
      </c>
      <c r="AC74" s="2" t="b">
        <f>AND(PARTNERS!$C78="Elsewhere in Yorkshire &amp; Humber",PARTNERS!$E78="New partner")</f>
        <v>0</v>
      </c>
      <c r="AD74" s="2" t="b">
        <f>AND(PARTNERS!$C78="Elsewhere in the UK",PARTNERS!$E78="New partner")</f>
        <v>0</v>
      </c>
      <c r="AE74" s="2" t="b">
        <f>AND(PARTNERS!$C78="Outside UK",PARTNERS!$E78="New partner")</f>
        <v>0</v>
      </c>
      <c r="AF74" s="2" t="b">
        <f>AND(PARTNERS!$C78="Hull",PARTNERS!$E78="Existing partner")</f>
        <v>0</v>
      </c>
      <c r="AG74" s="2" t="b">
        <f>AND(PARTNERS!$C78="East Riding of Yorkshire",PARTNERS!$E78="Existing partner")</f>
        <v>0</v>
      </c>
      <c r="AH74" s="2" t="b">
        <f>AND(PARTNERS!$C78="Elsewhere in Yorkshire &amp; Humber",PARTNERS!$E78="Existing partner")</f>
        <v>0</v>
      </c>
      <c r="AI74" s="2" t="b">
        <f>AND(PARTNERS!$C78="Elsewhere in the UK",PARTNERS!$E78="Existing partner")</f>
        <v>0</v>
      </c>
      <c r="AJ74" s="2" t="b">
        <f>AND(PARTNERS!$C78="Outside UK",PARTNERS!$E78="Existing partner")</f>
        <v>0</v>
      </c>
      <c r="AK74" s="2" t="b">
        <f>AND(PARTNERS!$D78="Artistic partner",PARTNERS!$E78="New partner")</f>
        <v>0</v>
      </c>
      <c r="AL74" s="2" t="b">
        <f>AND(PARTNERS!$D78="Heritage partner",PARTNERS!$E78="New partner")</f>
        <v>0</v>
      </c>
      <c r="AM74" s="2" t="b">
        <f>AND(PARTNERS!$D78="Funder",PARTNERS!$E78="New partner")</f>
        <v>0</v>
      </c>
      <c r="AN74" s="2" t="b">
        <f>AND(PARTNERS!$D78="Public Service partner",PARTNERS!$E78="New partner")</f>
        <v>0</v>
      </c>
      <c r="AO74" s="2" t="b">
        <f>AND(PARTNERS!$D78="Voluntary Sector / Charity partner",PARTNERS!$E78="New partner")</f>
        <v>0</v>
      </c>
      <c r="AP74" s="2" t="b">
        <f>AND(PARTNERS!$D78="Education partner",PARTNERS!$E78="New partner")</f>
        <v>0</v>
      </c>
      <c r="AQ74" s="2" t="b">
        <f>AND(PARTNERS!$D78="Other",PARTNERS!$E78="New partner")</f>
        <v>0</v>
      </c>
      <c r="AR74" s="2" t="b">
        <f>AND(PARTNERS!$D78="Artistic partner",PARTNERS!$E78="Existing partner")</f>
        <v>0</v>
      </c>
      <c r="AS74" s="2" t="b">
        <f>AND(PARTNERS!$D78="Heritage partner",PARTNERS!$E78="Existing partner")</f>
        <v>0</v>
      </c>
      <c r="AT74" s="2" t="b">
        <f>AND(PARTNERS!$D78="Funder",PARTNERS!$E78="Existing partner")</f>
        <v>0</v>
      </c>
      <c r="AU74" s="2" t="b">
        <f>AND(PARTNERS!$D78="Public Service partner",PARTNERS!$E78="Existing partner")</f>
        <v>0</v>
      </c>
      <c r="AV74" s="2" t="b">
        <f>AND(PARTNERS!$D78="Voluntary Sector / Charity partner",PARTNERS!$E78="Existing partner")</f>
        <v>0</v>
      </c>
      <c r="AW74" s="2" t="b">
        <f>AND(PARTNERS!$D78="Education partner",PARTNERS!$E78="Existing partner")</f>
        <v>0</v>
      </c>
      <c r="AX74" s="2" t="b">
        <f>AND(PARTNERS!$D78="Other",PARTNERS!$E78="Existing partner")</f>
        <v>0</v>
      </c>
    </row>
    <row r="75" spans="20:50" x14ac:dyDescent="0.3">
      <c r="T75" s="2" t="b">
        <f>AND(LEFT('EVENT DELIVERY'!B80,2)="HU",OR(LEN('EVENT DELIVERY'!B80)=6,AND(LEN('EVENT DELIVERY'!B80)=7,MID('EVENT DELIVERY'!B80,4,1)=" ")))</f>
        <v>0</v>
      </c>
      <c r="U75" s="2" t="b">
        <f>AND(LEFT('PROJECT DELIVERY TEAM'!B82,2)="HU",OR(LEN('PROJECT DELIVERY TEAM'!B82)=6,AND(LEN('PROJECT DELIVERY TEAM'!B82)=7,MID('PROJECT DELIVERY TEAM'!B82,4,1)=" ")))</f>
        <v>0</v>
      </c>
      <c r="V75" s="2" t="b">
        <f>AND(LEFT('AUDIENCES &amp; PART... - BY TYPE'!B105,2)="HU",OR(LEN('AUDIENCES &amp; PART... - BY TYPE'!B105)=6,AND(LEN('AUDIENCES &amp; PART... - BY TYPE'!B105)=7,MID('AUDIENCES &amp; PART... - BY TYPE'!B105,4,1)=" ")))</f>
        <v>0</v>
      </c>
      <c r="W75" s="2" t="b">
        <f>AND(LEFT(PARTNERS!B79,2)="HU",OR(LEN(PARTNERS!B79)=6,AND(LEN(PARTNERS!B79)=7,MID(PARTNERS!B79,4,1)=" ")),PARTNERS!E79="New partner")</f>
        <v>0</v>
      </c>
      <c r="X75" s="2" t="b">
        <f>AND(LEFT(PARTNERS!B79,2)="HU",OR(LEN(PARTNERS!B79)=6,AND(LEN(PARTNERS!B79)=7,MID(PARTNERS!B79,4,1)=" ")),PARTNERS!E79="Existing partner")</f>
        <v>0</v>
      </c>
      <c r="Y75" s="2" t="b">
        <f>AND(NOT(AND(LEFT(PARTNERS!B79,2)="HU",OR(LEN(PARTNERS!B79)=6,AND(LEN(PARTNERS!B79)=7,MID(PARTNERS!B79,4,1)=" ")))),PARTNERS!E79="New partner")</f>
        <v>0</v>
      </c>
      <c r="Z75" s="2" t="b">
        <f>AND(NOT(AND(LEFT(PARTNERS!B79,2)="HU",OR(LEN(PARTNERS!B79)=6,AND(LEN(PARTNERS!B79)=7,MID(PARTNERS!B79,4,1)=" ")))),PARTNERS!E79="Existing partner")</f>
        <v>0</v>
      </c>
      <c r="AA75" s="2" t="b">
        <f>AND(PARTNERS!$C79="Hull",PARTNERS!$E79="New partner")</f>
        <v>0</v>
      </c>
      <c r="AB75" s="2" t="b">
        <f>AND(PARTNERS!$C79="East Riding of Yorkshire",PARTNERS!$E79="New partner")</f>
        <v>0</v>
      </c>
      <c r="AC75" s="2" t="b">
        <f>AND(PARTNERS!$C79="Elsewhere in Yorkshire &amp; Humber",PARTNERS!$E79="New partner")</f>
        <v>0</v>
      </c>
      <c r="AD75" s="2" t="b">
        <f>AND(PARTNERS!$C79="Elsewhere in the UK",PARTNERS!$E79="New partner")</f>
        <v>0</v>
      </c>
      <c r="AE75" s="2" t="b">
        <f>AND(PARTNERS!$C79="Outside UK",PARTNERS!$E79="New partner")</f>
        <v>0</v>
      </c>
      <c r="AF75" s="2" t="b">
        <f>AND(PARTNERS!$C79="Hull",PARTNERS!$E79="Existing partner")</f>
        <v>0</v>
      </c>
      <c r="AG75" s="2" t="b">
        <f>AND(PARTNERS!$C79="East Riding of Yorkshire",PARTNERS!$E79="Existing partner")</f>
        <v>0</v>
      </c>
      <c r="AH75" s="2" t="b">
        <f>AND(PARTNERS!$C79="Elsewhere in Yorkshire &amp; Humber",PARTNERS!$E79="Existing partner")</f>
        <v>0</v>
      </c>
      <c r="AI75" s="2" t="b">
        <f>AND(PARTNERS!$C79="Elsewhere in the UK",PARTNERS!$E79="Existing partner")</f>
        <v>0</v>
      </c>
      <c r="AJ75" s="2" t="b">
        <f>AND(PARTNERS!$C79="Outside UK",PARTNERS!$E79="Existing partner")</f>
        <v>0</v>
      </c>
      <c r="AK75" s="2" t="b">
        <f>AND(PARTNERS!$D79="Artistic partner",PARTNERS!$E79="New partner")</f>
        <v>0</v>
      </c>
      <c r="AL75" s="2" t="b">
        <f>AND(PARTNERS!$D79="Heritage partner",PARTNERS!$E79="New partner")</f>
        <v>0</v>
      </c>
      <c r="AM75" s="2" t="b">
        <f>AND(PARTNERS!$D79="Funder",PARTNERS!$E79="New partner")</f>
        <v>0</v>
      </c>
      <c r="AN75" s="2" t="b">
        <f>AND(PARTNERS!$D79="Public Service partner",PARTNERS!$E79="New partner")</f>
        <v>0</v>
      </c>
      <c r="AO75" s="2" t="b">
        <f>AND(PARTNERS!$D79="Voluntary Sector / Charity partner",PARTNERS!$E79="New partner")</f>
        <v>0</v>
      </c>
      <c r="AP75" s="2" t="b">
        <f>AND(PARTNERS!$D79="Education partner",PARTNERS!$E79="New partner")</f>
        <v>0</v>
      </c>
      <c r="AQ75" s="2" t="b">
        <f>AND(PARTNERS!$D79="Other",PARTNERS!$E79="New partner")</f>
        <v>0</v>
      </c>
      <c r="AR75" s="2" t="b">
        <f>AND(PARTNERS!$D79="Artistic partner",PARTNERS!$E79="Existing partner")</f>
        <v>0</v>
      </c>
      <c r="AS75" s="2" t="b">
        <f>AND(PARTNERS!$D79="Heritage partner",PARTNERS!$E79="Existing partner")</f>
        <v>0</v>
      </c>
      <c r="AT75" s="2" t="b">
        <f>AND(PARTNERS!$D79="Funder",PARTNERS!$E79="Existing partner")</f>
        <v>0</v>
      </c>
      <c r="AU75" s="2" t="b">
        <f>AND(PARTNERS!$D79="Public Service partner",PARTNERS!$E79="Existing partner")</f>
        <v>0</v>
      </c>
      <c r="AV75" s="2" t="b">
        <f>AND(PARTNERS!$D79="Voluntary Sector / Charity partner",PARTNERS!$E79="Existing partner")</f>
        <v>0</v>
      </c>
      <c r="AW75" s="2" t="b">
        <f>AND(PARTNERS!$D79="Education partner",PARTNERS!$E79="Existing partner")</f>
        <v>0</v>
      </c>
      <c r="AX75" s="2" t="b">
        <f>AND(PARTNERS!$D79="Other",PARTNERS!$E79="Existing partner")</f>
        <v>0</v>
      </c>
    </row>
    <row r="76" spans="20:50" x14ac:dyDescent="0.3">
      <c r="T76" s="2" t="b">
        <f>AND(LEFT('EVENT DELIVERY'!B81,2)="HU",OR(LEN('EVENT DELIVERY'!B81)=6,AND(LEN('EVENT DELIVERY'!B81)=7,MID('EVENT DELIVERY'!B81,4,1)=" ")))</f>
        <v>0</v>
      </c>
      <c r="U76" s="2" t="b">
        <f>AND(LEFT('PROJECT DELIVERY TEAM'!B83,2)="HU",OR(LEN('PROJECT DELIVERY TEAM'!B83)=6,AND(LEN('PROJECT DELIVERY TEAM'!B83)=7,MID('PROJECT DELIVERY TEAM'!B83,4,1)=" ")))</f>
        <v>0</v>
      </c>
      <c r="V76" s="2" t="b">
        <f>AND(LEFT('AUDIENCES &amp; PART... - BY TYPE'!B106,2)="HU",OR(LEN('AUDIENCES &amp; PART... - BY TYPE'!B106)=6,AND(LEN('AUDIENCES &amp; PART... - BY TYPE'!B106)=7,MID('AUDIENCES &amp; PART... - BY TYPE'!B106,4,1)=" ")))</f>
        <v>0</v>
      </c>
      <c r="W76" s="2" t="b">
        <f>AND(LEFT(PARTNERS!B80,2)="HU",OR(LEN(PARTNERS!B80)=6,AND(LEN(PARTNERS!B80)=7,MID(PARTNERS!B80,4,1)=" ")),PARTNERS!E80="New partner")</f>
        <v>0</v>
      </c>
      <c r="X76" s="2" t="b">
        <f>AND(LEFT(PARTNERS!B80,2)="HU",OR(LEN(PARTNERS!B80)=6,AND(LEN(PARTNERS!B80)=7,MID(PARTNERS!B80,4,1)=" ")),PARTNERS!E80="Existing partner")</f>
        <v>0</v>
      </c>
      <c r="Y76" s="2" t="b">
        <f>AND(NOT(AND(LEFT(PARTNERS!B80,2)="HU",OR(LEN(PARTNERS!B80)=6,AND(LEN(PARTNERS!B80)=7,MID(PARTNERS!B80,4,1)=" ")))),PARTNERS!E80="New partner")</f>
        <v>0</v>
      </c>
      <c r="Z76" s="2" t="b">
        <f>AND(NOT(AND(LEFT(PARTNERS!B80,2)="HU",OR(LEN(PARTNERS!B80)=6,AND(LEN(PARTNERS!B80)=7,MID(PARTNERS!B80,4,1)=" ")))),PARTNERS!E80="Existing partner")</f>
        <v>0</v>
      </c>
      <c r="AA76" s="2" t="b">
        <f>AND(PARTNERS!$C80="Hull",PARTNERS!$E80="New partner")</f>
        <v>0</v>
      </c>
      <c r="AB76" s="2" t="b">
        <f>AND(PARTNERS!$C80="East Riding of Yorkshire",PARTNERS!$E80="New partner")</f>
        <v>0</v>
      </c>
      <c r="AC76" s="2" t="b">
        <f>AND(PARTNERS!$C80="Elsewhere in Yorkshire &amp; Humber",PARTNERS!$E80="New partner")</f>
        <v>0</v>
      </c>
      <c r="AD76" s="2" t="b">
        <f>AND(PARTNERS!$C80="Elsewhere in the UK",PARTNERS!$E80="New partner")</f>
        <v>0</v>
      </c>
      <c r="AE76" s="2" t="b">
        <f>AND(PARTNERS!$C80="Outside UK",PARTNERS!$E80="New partner")</f>
        <v>0</v>
      </c>
      <c r="AF76" s="2" t="b">
        <f>AND(PARTNERS!$C80="Hull",PARTNERS!$E80="Existing partner")</f>
        <v>0</v>
      </c>
      <c r="AG76" s="2" t="b">
        <f>AND(PARTNERS!$C80="East Riding of Yorkshire",PARTNERS!$E80="Existing partner")</f>
        <v>0</v>
      </c>
      <c r="AH76" s="2" t="b">
        <f>AND(PARTNERS!$C80="Elsewhere in Yorkshire &amp; Humber",PARTNERS!$E80="Existing partner")</f>
        <v>0</v>
      </c>
      <c r="AI76" s="2" t="b">
        <f>AND(PARTNERS!$C80="Elsewhere in the UK",PARTNERS!$E80="Existing partner")</f>
        <v>0</v>
      </c>
      <c r="AJ76" s="2" t="b">
        <f>AND(PARTNERS!$C80="Outside UK",PARTNERS!$E80="Existing partner")</f>
        <v>0</v>
      </c>
      <c r="AK76" s="2" t="b">
        <f>AND(PARTNERS!$D80="Artistic partner",PARTNERS!$E80="New partner")</f>
        <v>0</v>
      </c>
      <c r="AL76" s="2" t="b">
        <f>AND(PARTNERS!$D80="Heritage partner",PARTNERS!$E80="New partner")</f>
        <v>0</v>
      </c>
      <c r="AM76" s="2" t="b">
        <f>AND(PARTNERS!$D80="Funder",PARTNERS!$E80="New partner")</f>
        <v>0</v>
      </c>
      <c r="AN76" s="2" t="b">
        <f>AND(PARTNERS!$D80="Public Service partner",PARTNERS!$E80="New partner")</f>
        <v>0</v>
      </c>
      <c r="AO76" s="2" t="b">
        <f>AND(PARTNERS!$D80="Voluntary Sector / Charity partner",PARTNERS!$E80="New partner")</f>
        <v>0</v>
      </c>
      <c r="AP76" s="2" t="b">
        <f>AND(PARTNERS!$D80="Education partner",PARTNERS!$E80="New partner")</f>
        <v>0</v>
      </c>
      <c r="AQ76" s="2" t="b">
        <f>AND(PARTNERS!$D80="Other",PARTNERS!$E80="New partner")</f>
        <v>0</v>
      </c>
      <c r="AR76" s="2" t="b">
        <f>AND(PARTNERS!$D80="Artistic partner",PARTNERS!$E80="Existing partner")</f>
        <v>0</v>
      </c>
      <c r="AS76" s="2" t="b">
        <f>AND(PARTNERS!$D80="Heritage partner",PARTNERS!$E80="Existing partner")</f>
        <v>0</v>
      </c>
      <c r="AT76" s="2" t="b">
        <f>AND(PARTNERS!$D80="Funder",PARTNERS!$E80="Existing partner")</f>
        <v>0</v>
      </c>
      <c r="AU76" s="2" t="b">
        <f>AND(PARTNERS!$D80="Public Service partner",PARTNERS!$E80="Existing partner")</f>
        <v>0</v>
      </c>
      <c r="AV76" s="2" t="b">
        <f>AND(PARTNERS!$D80="Voluntary Sector / Charity partner",PARTNERS!$E80="Existing partner")</f>
        <v>0</v>
      </c>
      <c r="AW76" s="2" t="b">
        <f>AND(PARTNERS!$D80="Education partner",PARTNERS!$E80="Existing partner")</f>
        <v>0</v>
      </c>
      <c r="AX76" s="2" t="b">
        <f>AND(PARTNERS!$D80="Other",PARTNERS!$E80="Existing partner")</f>
        <v>0</v>
      </c>
    </row>
    <row r="77" spans="20:50" x14ac:dyDescent="0.3">
      <c r="T77" s="2" t="b">
        <f>AND(LEFT('EVENT DELIVERY'!B82,2)="HU",OR(LEN('EVENT DELIVERY'!B82)=6,AND(LEN('EVENT DELIVERY'!B82)=7,MID('EVENT DELIVERY'!B82,4,1)=" ")))</f>
        <v>0</v>
      </c>
      <c r="U77" s="2" t="b">
        <f>AND(LEFT('PROJECT DELIVERY TEAM'!B84,2)="HU",OR(LEN('PROJECT DELIVERY TEAM'!B84)=6,AND(LEN('PROJECT DELIVERY TEAM'!B84)=7,MID('PROJECT DELIVERY TEAM'!B84,4,1)=" ")))</f>
        <v>0</v>
      </c>
      <c r="V77" s="2" t="b">
        <f>AND(LEFT('AUDIENCES &amp; PART... - BY TYPE'!B107,2)="HU",OR(LEN('AUDIENCES &amp; PART... - BY TYPE'!B107)=6,AND(LEN('AUDIENCES &amp; PART... - BY TYPE'!B107)=7,MID('AUDIENCES &amp; PART... - BY TYPE'!B107,4,1)=" ")))</f>
        <v>0</v>
      </c>
      <c r="W77" s="2" t="b">
        <f>AND(LEFT(PARTNERS!B81,2)="HU",OR(LEN(PARTNERS!B81)=6,AND(LEN(PARTNERS!B81)=7,MID(PARTNERS!B81,4,1)=" ")),PARTNERS!E81="New partner")</f>
        <v>0</v>
      </c>
      <c r="X77" s="2" t="b">
        <f>AND(LEFT(PARTNERS!B81,2)="HU",OR(LEN(PARTNERS!B81)=6,AND(LEN(PARTNERS!B81)=7,MID(PARTNERS!B81,4,1)=" ")),PARTNERS!E81="Existing partner")</f>
        <v>0</v>
      </c>
      <c r="Y77" s="2" t="b">
        <f>AND(NOT(AND(LEFT(PARTNERS!B81,2)="HU",OR(LEN(PARTNERS!B81)=6,AND(LEN(PARTNERS!B81)=7,MID(PARTNERS!B81,4,1)=" ")))),PARTNERS!E81="New partner")</f>
        <v>0</v>
      </c>
      <c r="Z77" s="2" t="b">
        <f>AND(NOT(AND(LEFT(PARTNERS!B81,2)="HU",OR(LEN(PARTNERS!B81)=6,AND(LEN(PARTNERS!B81)=7,MID(PARTNERS!B81,4,1)=" ")))),PARTNERS!E81="Existing partner")</f>
        <v>0</v>
      </c>
      <c r="AA77" s="2" t="b">
        <f>AND(PARTNERS!$C81="Hull",PARTNERS!$E81="New partner")</f>
        <v>0</v>
      </c>
      <c r="AB77" s="2" t="b">
        <f>AND(PARTNERS!$C81="East Riding of Yorkshire",PARTNERS!$E81="New partner")</f>
        <v>0</v>
      </c>
      <c r="AC77" s="2" t="b">
        <f>AND(PARTNERS!$C81="Elsewhere in Yorkshire &amp; Humber",PARTNERS!$E81="New partner")</f>
        <v>0</v>
      </c>
      <c r="AD77" s="2" t="b">
        <f>AND(PARTNERS!$C81="Elsewhere in the UK",PARTNERS!$E81="New partner")</f>
        <v>0</v>
      </c>
      <c r="AE77" s="2" t="b">
        <f>AND(PARTNERS!$C81="Outside UK",PARTNERS!$E81="New partner")</f>
        <v>0</v>
      </c>
      <c r="AF77" s="2" t="b">
        <f>AND(PARTNERS!$C81="Hull",PARTNERS!$E81="Existing partner")</f>
        <v>0</v>
      </c>
      <c r="AG77" s="2" t="b">
        <f>AND(PARTNERS!$C81="East Riding of Yorkshire",PARTNERS!$E81="Existing partner")</f>
        <v>0</v>
      </c>
      <c r="AH77" s="2" t="b">
        <f>AND(PARTNERS!$C81="Elsewhere in Yorkshire &amp; Humber",PARTNERS!$E81="Existing partner")</f>
        <v>0</v>
      </c>
      <c r="AI77" s="2" t="b">
        <f>AND(PARTNERS!$C81="Elsewhere in the UK",PARTNERS!$E81="Existing partner")</f>
        <v>0</v>
      </c>
      <c r="AJ77" s="2" t="b">
        <f>AND(PARTNERS!$C81="Outside UK",PARTNERS!$E81="Existing partner")</f>
        <v>0</v>
      </c>
      <c r="AK77" s="2" t="b">
        <f>AND(PARTNERS!$D81="Artistic partner",PARTNERS!$E81="New partner")</f>
        <v>0</v>
      </c>
      <c r="AL77" s="2" t="b">
        <f>AND(PARTNERS!$D81="Heritage partner",PARTNERS!$E81="New partner")</f>
        <v>0</v>
      </c>
      <c r="AM77" s="2" t="b">
        <f>AND(PARTNERS!$D81="Funder",PARTNERS!$E81="New partner")</f>
        <v>0</v>
      </c>
      <c r="AN77" s="2" t="b">
        <f>AND(PARTNERS!$D81="Public Service partner",PARTNERS!$E81="New partner")</f>
        <v>0</v>
      </c>
      <c r="AO77" s="2" t="b">
        <f>AND(PARTNERS!$D81="Voluntary Sector / Charity partner",PARTNERS!$E81="New partner")</f>
        <v>0</v>
      </c>
      <c r="AP77" s="2" t="b">
        <f>AND(PARTNERS!$D81="Education partner",PARTNERS!$E81="New partner")</f>
        <v>0</v>
      </c>
      <c r="AQ77" s="2" t="b">
        <f>AND(PARTNERS!$D81="Other",PARTNERS!$E81="New partner")</f>
        <v>0</v>
      </c>
      <c r="AR77" s="2" t="b">
        <f>AND(PARTNERS!$D81="Artistic partner",PARTNERS!$E81="Existing partner")</f>
        <v>0</v>
      </c>
      <c r="AS77" s="2" t="b">
        <f>AND(PARTNERS!$D81="Heritage partner",PARTNERS!$E81="Existing partner")</f>
        <v>0</v>
      </c>
      <c r="AT77" s="2" t="b">
        <f>AND(PARTNERS!$D81="Funder",PARTNERS!$E81="Existing partner")</f>
        <v>0</v>
      </c>
      <c r="AU77" s="2" t="b">
        <f>AND(PARTNERS!$D81="Public Service partner",PARTNERS!$E81="Existing partner")</f>
        <v>0</v>
      </c>
      <c r="AV77" s="2" t="b">
        <f>AND(PARTNERS!$D81="Voluntary Sector / Charity partner",PARTNERS!$E81="Existing partner")</f>
        <v>0</v>
      </c>
      <c r="AW77" s="2" t="b">
        <f>AND(PARTNERS!$D81="Education partner",PARTNERS!$E81="Existing partner")</f>
        <v>0</v>
      </c>
      <c r="AX77" s="2" t="b">
        <f>AND(PARTNERS!$D81="Other",PARTNERS!$E81="Existing partner")</f>
        <v>0</v>
      </c>
    </row>
    <row r="78" spans="20:50" x14ac:dyDescent="0.3">
      <c r="T78" s="2" t="b">
        <f>AND(LEFT('EVENT DELIVERY'!B83,2)="HU",OR(LEN('EVENT DELIVERY'!B83)=6,AND(LEN('EVENT DELIVERY'!B83)=7,MID('EVENT DELIVERY'!B83,4,1)=" ")))</f>
        <v>0</v>
      </c>
      <c r="U78" s="2" t="b">
        <f>AND(LEFT('PROJECT DELIVERY TEAM'!B85,2)="HU",OR(LEN('PROJECT DELIVERY TEAM'!B85)=6,AND(LEN('PROJECT DELIVERY TEAM'!B85)=7,MID('PROJECT DELIVERY TEAM'!B85,4,1)=" ")))</f>
        <v>0</v>
      </c>
      <c r="V78" s="2" t="b">
        <f>AND(LEFT('AUDIENCES &amp; PART... - BY TYPE'!B108,2)="HU",OR(LEN('AUDIENCES &amp; PART... - BY TYPE'!B108)=6,AND(LEN('AUDIENCES &amp; PART... - BY TYPE'!B108)=7,MID('AUDIENCES &amp; PART... - BY TYPE'!B108,4,1)=" ")))</f>
        <v>0</v>
      </c>
      <c r="W78" s="2" t="b">
        <f>AND(LEFT(PARTNERS!B82,2)="HU",OR(LEN(PARTNERS!B82)=6,AND(LEN(PARTNERS!B82)=7,MID(PARTNERS!B82,4,1)=" ")),PARTNERS!E82="New partner")</f>
        <v>0</v>
      </c>
      <c r="X78" s="2" t="b">
        <f>AND(LEFT(PARTNERS!B82,2)="HU",OR(LEN(PARTNERS!B82)=6,AND(LEN(PARTNERS!B82)=7,MID(PARTNERS!B82,4,1)=" ")),PARTNERS!E82="Existing partner")</f>
        <v>0</v>
      </c>
      <c r="Y78" s="2" t="b">
        <f>AND(NOT(AND(LEFT(PARTNERS!B82,2)="HU",OR(LEN(PARTNERS!B82)=6,AND(LEN(PARTNERS!B82)=7,MID(PARTNERS!B82,4,1)=" ")))),PARTNERS!E82="New partner")</f>
        <v>0</v>
      </c>
      <c r="Z78" s="2" t="b">
        <f>AND(NOT(AND(LEFT(PARTNERS!B82,2)="HU",OR(LEN(PARTNERS!B82)=6,AND(LEN(PARTNERS!B82)=7,MID(PARTNERS!B82,4,1)=" ")))),PARTNERS!E82="Existing partner")</f>
        <v>0</v>
      </c>
      <c r="AA78" s="2" t="b">
        <f>AND(PARTNERS!$C82="Hull",PARTNERS!$E82="New partner")</f>
        <v>0</v>
      </c>
      <c r="AB78" s="2" t="b">
        <f>AND(PARTNERS!$C82="East Riding of Yorkshire",PARTNERS!$E82="New partner")</f>
        <v>0</v>
      </c>
      <c r="AC78" s="2" t="b">
        <f>AND(PARTNERS!$C82="Elsewhere in Yorkshire &amp; Humber",PARTNERS!$E82="New partner")</f>
        <v>0</v>
      </c>
      <c r="AD78" s="2" t="b">
        <f>AND(PARTNERS!$C82="Elsewhere in the UK",PARTNERS!$E82="New partner")</f>
        <v>0</v>
      </c>
      <c r="AE78" s="2" t="b">
        <f>AND(PARTNERS!$C82="Outside UK",PARTNERS!$E82="New partner")</f>
        <v>0</v>
      </c>
      <c r="AF78" s="2" t="b">
        <f>AND(PARTNERS!$C82="Hull",PARTNERS!$E82="Existing partner")</f>
        <v>0</v>
      </c>
      <c r="AG78" s="2" t="b">
        <f>AND(PARTNERS!$C82="East Riding of Yorkshire",PARTNERS!$E82="Existing partner")</f>
        <v>0</v>
      </c>
      <c r="AH78" s="2" t="b">
        <f>AND(PARTNERS!$C82="Elsewhere in Yorkshire &amp; Humber",PARTNERS!$E82="Existing partner")</f>
        <v>0</v>
      </c>
      <c r="AI78" s="2" t="b">
        <f>AND(PARTNERS!$C82="Elsewhere in the UK",PARTNERS!$E82="Existing partner")</f>
        <v>0</v>
      </c>
      <c r="AJ78" s="2" t="b">
        <f>AND(PARTNERS!$C82="Outside UK",PARTNERS!$E82="Existing partner")</f>
        <v>0</v>
      </c>
      <c r="AK78" s="2" t="b">
        <f>AND(PARTNERS!$D82="Artistic partner",PARTNERS!$E82="New partner")</f>
        <v>0</v>
      </c>
      <c r="AL78" s="2" t="b">
        <f>AND(PARTNERS!$D82="Heritage partner",PARTNERS!$E82="New partner")</f>
        <v>0</v>
      </c>
      <c r="AM78" s="2" t="b">
        <f>AND(PARTNERS!$D82="Funder",PARTNERS!$E82="New partner")</f>
        <v>0</v>
      </c>
      <c r="AN78" s="2" t="b">
        <f>AND(PARTNERS!$D82="Public Service partner",PARTNERS!$E82="New partner")</f>
        <v>0</v>
      </c>
      <c r="AO78" s="2" t="b">
        <f>AND(PARTNERS!$D82="Voluntary Sector / Charity partner",PARTNERS!$E82="New partner")</f>
        <v>0</v>
      </c>
      <c r="AP78" s="2" t="b">
        <f>AND(PARTNERS!$D82="Education partner",PARTNERS!$E82="New partner")</f>
        <v>0</v>
      </c>
      <c r="AQ78" s="2" t="b">
        <f>AND(PARTNERS!$D82="Other",PARTNERS!$E82="New partner")</f>
        <v>0</v>
      </c>
      <c r="AR78" s="2" t="b">
        <f>AND(PARTNERS!$D82="Artistic partner",PARTNERS!$E82="Existing partner")</f>
        <v>0</v>
      </c>
      <c r="AS78" s="2" t="b">
        <f>AND(PARTNERS!$D82="Heritage partner",PARTNERS!$E82="Existing partner")</f>
        <v>0</v>
      </c>
      <c r="AT78" s="2" t="b">
        <f>AND(PARTNERS!$D82="Funder",PARTNERS!$E82="Existing partner")</f>
        <v>0</v>
      </c>
      <c r="AU78" s="2" t="b">
        <f>AND(PARTNERS!$D82="Public Service partner",PARTNERS!$E82="Existing partner")</f>
        <v>0</v>
      </c>
      <c r="AV78" s="2" t="b">
        <f>AND(PARTNERS!$D82="Voluntary Sector / Charity partner",PARTNERS!$E82="Existing partner")</f>
        <v>0</v>
      </c>
      <c r="AW78" s="2" t="b">
        <f>AND(PARTNERS!$D82="Education partner",PARTNERS!$E82="Existing partner")</f>
        <v>0</v>
      </c>
      <c r="AX78" s="2" t="b">
        <f>AND(PARTNERS!$D82="Other",PARTNERS!$E82="Existing partner")</f>
        <v>0</v>
      </c>
    </row>
    <row r="79" spans="20:50" x14ac:dyDescent="0.3">
      <c r="T79" s="2" t="b">
        <f>AND(LEFT('EVENT DELIVERY'!B84,2)="HU",OR(LEN('EVENT DELIVERY'!B84)=6,AND(LEN('EVENT DELIVERY'!B84)=7,MID('EVENT DELIVERY'!B84,4,1)=" ")))</f>
        <v>0</v>
      </c>
      <c r="U79" s="2" t="b">
        <f>AND(LEFT('PROJECT DELIVERY TEAM'!B86,2)="HU",OR(LEN('PROJECT DELIVERY TEAM'!B86)=6,AND(LEN('PROJECT DELIVERY TEAM'!B86)=7,MID('PROJECT DELIVERY TEAM'!B86,4,1)=" ")))</f>
        <v>0</v>
      </c>
      <c r="V79" s="2" t="b">
        <f>AND(LEFT('AUDIENCES &amp; PART... - BY TYPE'!B109,2)="HU",OR(LEN('AUDIENCES &amp; PART... - BY TYPE'!B109)=6,AND(LEN('AUDIENCES &amp; PART... - BY TYPE'!B109)=7,MID('AUDIENCES &amp; PART... - BY TYPE'!B109,4,1)=" ")))</f>
        <v>0</v>
      </c>
      <c r="W79" s="2" t="b">
        <f>AND(LEFT(PARTNERS!B83,2)="HU",OR(LEN(PARTNERS!B83)=6,AND(LEN(PARTNERS!B83)=7,MID(PARTNERS!B83,4,1)=" ")),PARTNERS!E83="New partner")</f>
        <v>0</v>
      </c>
      <c r="X79" s="2" t="b">
        <f>AND(LEFT(PARTNERS!B83,2)="HU",OR(LEN(PARTNERS!B83)=6,AND(LEN(PARTNERS!B83)=7,MID(PARTNERS!B83,4,1)=" ")),PARTNERS!E83="Existing partner")</f>
        <v>0</v>
      </c>
      <c r="Y79" s="2" t="b">
        <f>AND(NOT(AND(LEFT(PARTNERS!B83,2)="HU",OR(LEN(PARTNERS!B83)=6,AND(LEN(PARTNERS!B83)=7,MID(PARTNERS!B83,4,1)=" ")))),PARTNERS!E83="New partner")</f>
        <v>0</v>
      </c>
      <c r="Z79" s="2" t="b">
        <f>AND(NOT(AND(LEFT(PARTNERS!B83,2)="HU",OR(LEN(PARTNERS!B83)=6,AND(LEN(PARTNERS!B83)=7,MID(PARTNERS!B83,4,1)=" ")))),PARTNERS!E83="Existing partner")</f>
        <v>0</v>
      </c>
      <c r="AA79" s="2" t="b">
        <f>AND(PARTNERS!$C83="Hull",PARTNERS!$E83="New partner")</f>
        <v>0</v>
      </c>
      <c r="AB79" s="2" t="b">
        <f>AND(PARTNERS!$C83="East Riding of Yorkshire",PARTNERS!$E83="New partner")</f>
        <v>0</v>
      </c>
      <c r="AC79" s="2" t="b">
        <f>AND(PARTNERS!$C83="Elsewhere in Yorkshire &amp; Humber",PARTNERS!$E83="New partner")</f>
        <v>0</v>
      </c>
      <c r="AD79" s="2" t="b">
        <f>AND(PARTNERS!$C83="Elsewhere in the UK",PARTNERS!$E83="New partner")</f>
        <v>0</v>
      </c>
      <c r="AE79" s="2" t="b">
        <f>AND(PARTNERS!$C83="Outside UK",PARTNERS!$E83="New partner")</f>
        <v>0</v>
      </c>
      <c r="AF79" s="2" t="b">
        <f>AND(PARTNERS!$C83="Hull",PARTNERS!$E83="Existing partner")</f>
        <v>0</v>
      </c>
      <c r="AG79" s="2" t="b">
        <f>AND(PARTNERS!$C83="East Riding of Yorkshire",PARTNERS!$E83="Existing partner")</f>
        <v>0</v>
      </c>
      <c r="AH79" s="2" t="b">
        <f>AND(PARTNERS!$C83="Elsewhere in Yorkshire &amp; Humber",PARTNERS!$E83="Existing partner")</f>
        <v>0</v>
      </c>
      <c r="AI79" s="2" t="b">
        <f>AND(PARTNERS!$C83="Elsewhere in the UK",PARTNERS!$E83="Existing partner")</f>
        <v>0</v>
      </c>
      <c r="AJ79" s="2" t="b">
        <f>AND(PARTNERS!$C83="Outside UK",PARTNERS!$E83="Existing partner")</f>
        <v>0</v>
      </c>
      <c r="AK79" s="2" t="b">
        <f>AND(PARTNERS!$D83="Artistic partner",PARTNERS!$E83="New partner")</f>
        <v>0</v>
      </c>
      <c r="AL79" s="2" t="b">
        <f>AND(PARTNERS!$D83="Heritage partner",PARTNERS!$E83="New partner")</f>
        <v>0</v>
      </c>
      <c r="AM79" s="2" t="b">
        <f>AND(PARTNERS!$D83="Funder",PARTNERS!$E83="New partner")</f>
        <v>0</v>
      </c>
      <c r="AN79" s="2" t="b">
        <f>AND(PARTNERS!$D83="Public Service partner",PARTNERS!$E83="New partner")</f>
        <v>0</v>
      </c>
      <c r="AO79" s="2" t="b">
        <f>AND(PARTNERS!$D83="Voluntary Sector / Charity partner",PARTNERS!$E83="New partner")</f>
        <v>0</v>
      </c>
      <c r="AP79" s="2" t="b">
        <f>AND(PARTNERS!$D83="Education partner",PARTNERS!$E83="New partner")</f>
        <v>0</v>
      </c>
      <c r="AQ79" s="2" t="b">
        <f>AND(PARTNERS!$D83="Other",PARTNERS!$E83="New partner")</f>
        <v>0</v>
      </c>
      <c r="AR79" s="2" t="b">
        <f>AND(PARTNERS!$D83="Artistic partner",PARTNERS!$E83="Existing partner")</f>
        <v>0</v>
      </c>
      <c r="AS79" s="2" t="b">
        <f>AND(PARTNERS!$D83="Heritage partner",PARTNERS!$E83="Existing partner")</f>
        <v>0</v>
      </c>
      <c r="AT79" s="2" t="b">
        <f>AND(PARTNERS!$D83="Funder",PARTNERS!$E83="Existing partner")</f>
        <v>0</v>
      </c>
      <c r="AU79" s="2" t="b">
        <f>AND(PARTNERS!$D83="Public Service partner",PARTNERS!$E83="Existing partner")</f>
        <v>0</v>
      </c>
      <c r="AV79" s="2" t="b">
        <f>AND(PARTNERS!$D83="Voluntary Sector / Charity partner",PARTNERS!$E83="Existing partner")</f>
        <v>0</v>
      </c>
      <c r="AW79" s="2" t="b">
        <f>AND(PARTNERS!$D83="Education partner",PARTNERS!$E83="Existing partner")</f>
        <v>0</v>
      </c>
      <c r="AX79" s="2" t="b">
        <f>AND(PARTNERS!$D83="Other",PARTNERS!$E83="Existing partner")</f>
        <v>0</v>
      </c>
    </row>
    <row r="80" spans="20:50" x14ac:dyDescent="0.3">
      <c r="T80" s="2" t="b">
        <f>AND(LEFT('EVENT DELIVERY'!B85,2)="HU",OR(LEN('EVENT DELIVERY'!B85)=6,AND(LEN('EVENT DELIVERY'!B85)=7,MID('EVENT DELIVERY'!B85,4,1)=" ")))</f>
        <v>0</v>
      </c>
      <c r="U80" s="2" t="b">
        <f>AND(LEFT('PROJECT DELIVERY TEAM'!B87,2)="HU",OR(LEN('PROJECT DELIVERY TEAM'!B87)=6,AND(LEN('PROJECT DELIVERY TEAM'!B87)=7,MID('PROJECT DELIVERY TEAM'!B87,4,1)=" ")))</f>
        <v>0</v>
      </c>
      <c r="V80" s="2" t="b">
        <f>AND(LEFT('AUDIENCES &amp; PART... - BY TYPE'!B110,2)="HU",OR(LEN('AUDIENCES &amp; PART... - BY TYPE'!B110)=6,AND(LEN('AUDIENCES &amp; PART... - BY TYPE'!B110)=7,MID('AUDIENCES &amp; PART... - BY TYPE'!B110,4,1)=" ")))</f>
        <v>0</v>
      </c>
      <c r="W80" s="2" t="b">
        <f>AND(LEFT(PARTNERS!B84,2)="HU",OR(LEN(PARTNERS!B84)=6,AND(LEN(PARTNERS!B84)=7,MID(PARTNERS!B84,4,1)=" ")),PARTNERS!E84="New partner")</f>
        <v>0</v>
      </c>
      <c r="X80" s="2" t="b">
        <f>AND(LEFT(PARTNERS!B84,2)="HU",OR(LEN(PARTNERS!B84)=6,AND(LEN(PARTNERS!B84)=7,MID(PARTNERS!B84,4,1)=" ")),PARTNERS!E84="Existing partner")</f>
        <v>0</v>
      </c>
      <c r="Y80" s="2" t="b">
        <f>AND(NOT(AND(LEFT(PARTNERS!B84,2)="HU",OR(LEN(PARTNERS!B84)=6,AND(LEN(PARTNERS!B84)=7,MID(PARTNERS!B84,4,1)=" ")))),PARTNERS!E84="New partner")</f>
        <v>0</v>
      </c>
      <c r="Z80" s="2" t="b">
        <f>AND(NOT(AND(LEFT(PARTNERS!B84,2)="HU",OR(LEN(PARTNERS!B84)=6,AND(LEN(PARTNERS!B84)=7,MID(PARTNERS!B84,4,1)=" ")))),PARTNERS!E84="Existing partner")</f>
        <v>0</v>
      </c>
      <c r="AA80" s="2" t="b">
        <f>AND(PARTNERS!$C84="Hull",PARTNERS!$E84="New partner")</f>
        <v>0</v>
      </c>
      <c r="AB80" s="2" t="b">
        <f>AND(PARTNERS!$C84="East Riding of Yorkshire",PARTNERS!$E84="New partner")</f>
        <v>0</v>
      </c>
      <c r="AC80" s="2" t="b">
        <f>AND(PARTNERS!$C84="Elsewhere in Yorkshire &amp; Humber",PARTNERS!$E84="New partner")</f>
        <v>0</v>
      </c>
      <c r="AD80" s="2" t="b">
        <f>AND(PARTNERS!$C84="Elsewhere in the UK",PARTNERS!$E84="New partner")</f>
        <v>0</v>
      </c>
      <c r="AE80" s="2" t="b">
        <f>AND(PARTNERS!$C84="Outside UK",PARTNERS!$E84="New partner")</f>
        <v>0</v>
      </c>
      <c r="AF80" s="2" t="b">
        <f>AND(PARTNERS!$C84="Hull",PARTNERS!$E84="Existing partner")</f>
        <v>0</v>
      </c>
      <c r="AG80" s="2" t="b">
        <f>AND(PARTNERS!$C84="East Riding of Yorkshire",PARTNERS!$E84="Existing partner")</f>
        <v>0</v>
      </c>
      <c r="AH80" s="2" t="b">
        <f>AND(PARTNERS!$C84="Elsewhere in Yorkshire &amp; Humber",PARTNERS!$E84="Existing partner")</f>
        <v>0</v>
      </c>
      <c r="AI80" s="2" t="b">
        <f>AND(PARTNERS!$C84="Elsewhere in the UK",PARTNERS!$E84="Existing partner")</f>
        <v>0</v>
      </c>
      <c r="AJ80" s="2" t="b">
        <f>AND(PARTNERS!$C84="Outside UK",PARTNERS!$E84="Existing partner")</f>
        <v>0</v>
      </c>
      <c r="AK80" s="2" t="b">
        <f>AND(PARTNERS!$D84="Artistic partner",PARTNERS!$E84="New partner")</f>
        <v>0</v>
      </c>
      <c r="AL80" s="2" t="b">
        <f>AND(PARTNERS!$D84="Heritage partner",PARTNERS!$E84="New partner")</f>
        <v>0</v>
      </c>
      <c r="AM80" s="2" t="b">
        <f>AND(PARTNERS!$D84="Funder",PARTNERS!$E84="New partner")</f>
        <v>0</v>
      </c>
      <c r="AN80" s="2" t="b">
        <f>AND(PARTNERS!$D84="Public Service partner",PARTNERS!$E84="New partner")</f>
        <v>0</v>
      </c>
      <c r="AO80" s="2" t="b">
        <f>AND(PARTNERS!$D84="Voluntary Sector / Charity partner",PARTNERS!$E84="New partner")</f>
        <v>0</v>
      </c>
      <c r="AP80" s="2" t="b">
        <f>AND(PARTNERS!$D84="Education partner",PARTNERS!$E84="New partner")</f>
        <v>0</v>
      </c>
      <c r="AQ80" s="2" t="b">
        <f>AND(PARTNERS!$D84="Other",PARTNERS!$E84="New partner")</f>
        <v>0</v>
      </c>
      <c r="AR80" s="2" t="b">
        <f>AND(PARTNERS!$D84="Artistic partner",PARTNERS!$E84="Existing partner")</f>
        <v>0</v>
      </c>
      <c r="AS80" s="2" t="b">
        <f>AND(PARTNERS!$D84="Heritage partner",PARTNERS!$E84="Existing partner")</f>
        <v>0</v>
      </c>
      <c r="AT80" s="2" t="b">
        <f>AND(PARTNERS!$D84="Funder",PARTNERS!$E84="Existing partner")</f>
        <v>0</v>
      </c>
      <c r="AU80" s="2" t="b">
        <f>AND(PARTNERS!$D84="Public Service partner",PARTNERS!$E84="Existing partner")</f>
        <v>0</v>
      </c>
      <c r="AV80" s="2" t="b">
        <f>AND(PARTNERS!$D84="Voluntary Sector / Charity partner",PARTNERS!$E84="Existing partner")</f>
        <v>0</v>
      </c>
      <c r="AW80" s="2" t="b">
        <f>AND(PARTNERS!$D84="Education partner",PARTNERS!$E84="Existing partner")</f>
        <v>0</v>
      </c>
      <c r="AX80" s="2" t="b">
        <f>AND(PARTNERS!$D84="Other",PARTNERS!$E84="Existing partner")</f>
        <v>0</v>
      </c>
    </row>
    <row r="81" spans="20:50" x14ac:dyDescent="0.3">
      <c r="T81" s="2" t="b">
        <f>AND(LEFT('EVENT DELIVERY'!B86,2)="HU",OR(LEN('EVENT DELIVERY'!B86)=6,AND(LEN('EVENT DELIVERY'!B86)=7,MID('EVENT DELIVERY'!B86,4,1)=" ")))</f>
        <v>0</v>
      </c>
      <c r="U81" s="2" t="b">
        <f>AND(LEFT('PROJECT DELIVERY TEAM'!B88,2)="HU",OR(LEN('PROJECT DELIVERY TEAM'!B88)=6,AND(LEN('PROJECT DELIVERY TEAM'!B88)=7,MID('PROJECT DELIVERY TEAM'!B88,4,1)=" ")))</f>
        <v>0</v>
      </c>
      <c r="V81" s="2" t="b">
        <f>AND(LEFT('AUDIENCES &amp; PART... - BY TYPE'!B111,2)="HU",OR(LEN('AUDIENCES &amp; PART... - BY TYPE'!B111)=6,AND(LEN('AUDIENCES &amp; PART... - BY TYPE'!B111)=7,MID('AUDIENCES &amp; PART... - BY TYPE'!B111,4,1)=" ")))</f>
        <v>0</v>
      </c>
      <c r="W81" s="2" t="b">
        <f>AND(LEFT(PARTNERS!B85,2)="HU",OR(LEN(PARTNERS!B85)=6,AND(LEN(PARTNERS!B85)=7,MID(PARTNERS!B85,4,1)=" ")),PARTNERS!E85="New partner")</f>
        <v>0</v>
      </c>
      <c r="X81" s="2" t="b">
        <f>AND(LEFT(PARTNERS!B85,2)="HU",OR(LEN(PARTNERS!B85)=6,AND(LEN(PARTNERS!B85)=7,MID(PARTNERS!B85,4,1)=" ")),PARTNERS!E85="Existing partner")</f>
        <v>0</v>
      </c>
      <c r="Y81" s="2" t="b">
        <f>AND(NOT(AND(LEFT(PARTNERS!B85,2)="HU",OR(LEN(PARTNERS!B85)=6,AND(LEN(PARTNERS!B85)=7,MID(PARTNERS!B85,4,1)=" ")))),PARTNERS!E85="New partner")</f>
        <v>0</v>
      </c>
      <c r="Z81" s="2" t="b">
        <f>AND(NOT(AND(LEFT(PARTNERS!B85,2)="HU",OR(LEN(PARTNERS!B85)=6,AND(LEN(PARTNERS!B85)=7,MID(PARTNERS!B85,4,1)=" ")))),PARTNERS!E85="Existing partner")</f>
        <v>0</v>
      </c>
      <c r="AA81" s="2" t="b">
        <f>AND(PARTNERS!$C85="Hull",PARTNERS!$E85="New partner")</f>
        <v>0</v>
      </c>
      <c r="AB81" s="2" t="b">
        <f>AND(PARTNERS!$C85="East Riding of Yorkshire",PARTNERS!$E85="New partner")</f>
        <v>0</v>
      </c>
      <c r="AC81" s="2" t="b">
        <f>AND(PARTNERS!$C85="Elsewhere in Yorkshire &amp; Humber",PARTNERS!$E85="New partner")</f>
        <v>0</v>
      </c>
      <c r="AD81" s="2" t="b">
        <f>AND(PARTNERS!$C85="Elsewhere in the UK",PARTNERS!$E85="New partner")</f>
        <v>0</v>
      </c>
      <c r="AE81" s="2" t="b">
        <f>AND(PARTNERS!$C85="Outside UK",PARTNERS!$E85="New partner")</f>
        <v>0</v>
      </c>
      <c r="AF81" s="2" t="b">
        <f>AND(PARTNERS!$C85="Hull",PARTNERS!$E85="Existing partner")</f>
        <v>0</v>
      </c>
      <c r="AG81" s="2" t="b">
        <f>AND(PARTNERS!$C85="East Riding of Yorkshire",PARTNERS!$E85="Existing partner")</f>
        <v>0</v>
      </c>
      <c r="AH81" s="2" t="b">
        <f>AND(PARTNERS!$C85="Elsewhere in Yorkshire &amp; Humber",PARTNERS!$E85="Existing partner")</f>
        <v>0</v>
      </c>
      <c r="AI81" s="2" t="b">
        <f>AND(PARTNERS!$C85="Elsewhere in the UK",PARTNERS!$E85="Existing partner")</f>
        <v>0</v>
      </c>
      <c r="AJ81" s="2" t="b">
        <f>AND(PARTNERS!$C85="Outside UK",PARTNERS!$E85="Existing partner")</f>
        <v>0</v>
      </c>
      <c r="AK81" s="2" t="b">
        <f>AND(PARTNERS!$D85="Artistic partner",PARTNERS!$E85="New partner")</f>
        <v>0</v>
      </c>
      <c r="AL81" s="2" t="b">
        <f>AND(PARTNERS!$D85="Heritage partner",PARTNERS!$E85="New partner")</f>
        <v>0</v>
      </c>
      <c r="AM81" s="2" t="b">
        <f>AND(PARTNERS!$D85="Funder",PARTNERS!$E85="New partner")</f>
        <v>0</v>
      </c>
      <c r="AN81" s="2" t="b">
        <f>AND(PARTNERS!$D85="Public Service partner",PARTNERS!$E85="New partner")</f>
        <v>0</v>
      </c>
      <c r="AO81" s="2" t="b">
        <f>AND(PARTNERS!$D85="Voluntary Sector / Charity partner",PARTNERS!$E85="New partner")</f>
        <v>0</v>
      </c>
      <c r="AP81" s="2" t="b">
        <f>AND(PARTNERS!$D85="Education partner",PARTNERS!$E85="New partner")</f>
        <v>0</v>
      </c>
      <c r="AQ81" s="2" t="b">
        <f>AND(PARTNERS!$D85="Other",PARTNERS!$E85="New partner")</f>
        <v>0</v>
      </c>
      <c r="AR81" s="2" t="b">
        <f>AND(PARTNERS!$D85="Artistic partner",PARTNERS!$E85="Existing partner")</f>
        <v>0</v>
      </c>
      <c r="AS81" s="2" t="b">
        <f>AND(PARTNERS!$D85="Heritage partner",PARTNERS!$E85="Existing partner")</f>
        <v>0</v>
      </c>
      <c r="AT81" s="2" t="b">
        <f>AND(PARTNERS!$D85="Funder",PARTNERS!$E85="Existing partner")</f>
        <v>0</v>
      </c>
      <c r="AU81" s="2" t="b">
        <f>AND(PARTNERS!$D85="Public Service partner",PARTNERS!$E85="Existing partner")</f>
        <v>0</v>
      </c>
      <c r="AV81" s="2" t="b">
        <f>AND(PARTNERS!$D85="Voluntary Sector / Charity partner",PARTNERS!$E85="Existing partner")</f>
        <v>0</v>
      </c>
      <c r="AW81" s="2" t="b">
        <f>AND(PARTNERS!$D85="Education partner",PARTNERS!$E85="Existing partner")</f>
        <v>0</v>
      </c>
      <c r="AX81" s="2" t="b">
        <f>AND(PARTNERS!$D85="Other",PARTNERS!$E85="Existing partner")</f>
        <v>0</v>
      </c>
    </row>
    <row r="82" spans="20:50" x14ac:dyDescent="0.3">
      <c r="T82" s="2" t="b">
        <f>AND(LEFT('EVENT DELIVERY'!B87,2)="HU",OR(LEN('EVENT DELIVERY'!B87)=6,AND(LEN('EVENT DELIVERY'!B87)=7,MID('EVENT DELIVERY'!B87,4,1)=" ")))</f>
        <v>0</v>
      </c>
      <c r="U82" s="2" t="b">
        <f>AND(LEFT('PROJECT DELIVERY TEAM'!B89,2)="HU",OR(LEN('PROJECT DELIVERY TEAM'!B89)=6,AND(LEN('PROJECT DELIVERY TEAM'!B89)=7,MID('PROJECT DELIVERY TEAM'!B89,4,1)=" ")))</f>
        <v>0</v>
      </c>
      <c r="V82" s="2" t="b">
        <f>AND(LEFT('AUDIENCES &amp; PART... - BY TYPE'!B112,2)="HU",OR(LEN('AUDIENCES &amp; PART... - BY TYPE'!B112)=6,AND(LEN('AUDIENCES &amp; PART... - BY TYPE'!B112)=7,MID('AUDIENCES &amp; PART... - BY TYPE'!B112,4,1)=" ")))</f>
        <v>0</v>
      </c>
      <c r="W82" s="2" t="b">
        <f>AND(LEFT(PARTNERS!B86,2)="HU",OR(LEN(PARTNERS!B86)=6,AND(LEN(PARTNERS!B86)=7,MID(PARTNERS!B86,4,1)=" ")),PARTNERS!E86="New partner")</f>
        <v>0</v>
      </c>
      <c r="X82" s="2" t="b">
        <f>AND(LEFT(PARTNERS!B86,2)="HU",OR(LEN(PARTNERS!B86)=6,AND(LEN(PARTNERS!B86)=7,MID(PARTNERS!B86,4,1)=" ")),PARTNERS!E86="Existing partner")</f>
        <v>0</v>
      </c>
      <c r="Y82" s="2" t="b">
        <f>AND(NOT(AND(LEFT(PARTNERS!B86,2)="HU",OR(LEN(PARTNERS!B86)=6,AND(LEN(PARTNERS!B86)=7,MID(PARTNERS!B86,4,1)=" ")))),PARTNERS!E86="New partner")</f>
        <v>0</v>
      </c>
      <c r="Z82" s="2" t="b">
        <f>AND(NOT(AND(LEFT(PARTNERS!B86,2)="HU",OR(LEN(PARTNERS!B86)=6,AND(LEN(PARTNERS!B86)=7,MID(PARTNERS!B86,4,1)=" ")))),PARTNERS!E86="Existing partner")</f>
        <v>0</v>
      </c>
      <c r="AA82" s="2" t="b">
        <f>AND(PARTNERS!$C86="Hull",PARTNERS!$E86="New partner")</f>
        <v>0</v>
      </c>
      <c r="AB82" s="2" t="b">
        <f>AND(PARTNERS!$C86="East Riding of Yorkshire",PARTNERS!$E86="New partner")</f>
        <v>0</v>
      </c>
      <c r="AC82" s="2" t="b">
        <f>AND(PARTNERS!$C86="Elsewhere in Yorkshire &amp; Humber",PARTNERS!$E86="New partner")</f>
        <v>0</v>
      </c>
      <c r="AD82" s="2" t="b">
        <f>AND(PARTNERS!$C86="Elsewhere in the UK",PARTNERS!$E86="New partner")</f>
        <v>0</v>
      </c>
      <c r="AE82" s="2" t="b">
        <f>AND(PARTNERS!$C86="Outside UK",PARTNERS!$E86="New partner")</f>
        <v>0</v>
      </c>
      <c r="AF82" s="2" t="b">
        <f>AND(PARTNERS!$C86="Hull",PARTNERS!$E86="Existing partner")</f>
        <v>0</v>
      </c>
      <c r="AG82" s="2" t="b">
        <f>AND(PARTNERS!$C86="East Riding of Yorkshire",PARTNERS!$E86="Existing partner")</f>
        <v>0</v>
      </c>
      <c r="AH82" s="2" t="b">
        <f>AND(PARTNERS!$C86="Elsewhere in Yorkshire &amp; Humber",PARTNERS!$E86="Existing partner")</f>
        <v>0</v>
      </c>
      <c r="AI82" s="2" t="b">
        <f>AND(PARTNERS!$C86="Elsewhere in the UK",PARTNERS!$E86="Existing partner")</f>
        <v>0</v>
      </c>
      <c r="AJ82" s="2" t="b">
        <f>AND(PARTNERS!$C86="Outside UK",PARTNERS!$E86="Existing partner")</f>
        <v>0</v>
      </c>
      <c r="AK82" s="2" t="b">
        <f>AND(PARTNERS!$D86="Artistic partner",PARTNERS!$E86="New partner")</f>
        <v>0</v>
      </c>
      <c r="AL82" s="2" t="b">
        <f>AND(PARTNERS!$D86="Heritage partner",PARTNERS!$E86="New partner")</f>
        <v>0</v>
      </c>
      <c r="AM82" s="2" t="b">
        <f>AND(PARTNERS!$D86="Funder",PARTNERS!$E86="New partner")</f>
        <v>0</v>
      </c>
      <c r="AN82" s="2" t="b">
        <f>AND(PARTNERS!$D86="Public Service partner",PARTNERS!$E86="New partner")</f>
        <v>0</v>
      </c>
      <c r="AO82" s="2" t="b">
        <f>AND(PARTNERS!$D86="Voluntary Sector / Charity partner",PARTNERS!$E86="New partner")</f>
        <v>0</v>
      </c>
      <c r="AP82" s="2" t="b">
        <f>AND(PARTNERS!$D86="Education partner",PARTNERS!$E86="New partner")</f>
        <v>0</v>
      </c>
      <c r="AQ82" s="2" t="b">
        <f>AND(PARTNERS!$D86="Other",PARTNERS!$E86="New partner")</f>
        <v>0</v>
      </c>
      <c r="AR82" s="2" t="b">
        <f>AND(PARTNERS!$D86="Artistic partner",PARTNERS!$E86="Existing partner")</f>
        <v>0</v>
      </c>
      <c r="AS82" s="2" t="b">
        <f>AND(PARTNERS!$D86="Heritage partner",PARTNERS!$E86="Existing partner")</f>
        <v>0</v>
      </c>
      <c r="AT82" s="2" t="b">
        <f>AND(PARTNERS!$D86="Funder",PARTNERS!$E86="Existing partner")</f>
        <v>0</v>
      </c>
      <c r="AU82" s="2" t="b">
        <f>AND(PARTNERS!$D86="Public Service partner",PARTNERS!$E86="Existing partner")</f>
        <v>0</v>
      </c>
      <c r="AV82" s="2" t="b">
        <f>AND(PARTNERS!$D86="Voluntary Sector / Charity partner",PARTNERS!$E86="Existing partner")</f>
        <v>0</v>
      </c>
      <c r="AW82" s="2" t="b">
        <f>AND(PARTNERS!$D86="Education partner",PARTNERS!$E86="Existing partner")</f>
        <v>0</v>
      </c>
      <c r="AX82" s="2" t="b">
        <f>AND(PARTNERS!$D86="Other",PARTNERS!$E86="Existing partner")</f>
        <v>0</v>
      </c>
    </row>
    <row r="83" spans="20:50" x14ac:dyDescent="0.3">
      <c r="T83" s="2" t="b">
        <f>AND(LEFT('EVENT DELIVERY'!B88,2)="HU",OR(LEN('EVENT DELIVERY'!B88)=6,AND(LEN('EVENT DELIVERY'!B88)=7,MID('EVENT DELIVERY'!B88,4,1)=" ")))</f>
        <v>0</v>
      </c>
      <c r="U83" s="2" t="b">
        <f>AND(LEFT('PROJECT DELIVERY TEAM'!B90,2)="HU",OR(LEN('PROJECT DELIVERY TEAM'!B90)=6,AND(LEN('PROJECT DELIVERY TEAM'!B90)=7,MID('PROJECT DELIVERY TEAM'!B90,4,1)=" ")))</f>
        <v>0</v>
      </c>
      <c r="V83" s="2" t="b">
        <f>AND(LEFT('AUDIENCES &amp; PART... - BY TYPE'!B113,2)="HU",OR(LEN('AUDIENCES &amp; PART... - BY TYPE'!B113)=6,AND(LEN('AUDIENCES &amp; PART... - BY TYPE'!B113)=7,MID('AUDIENCES &amp; PART... - BY TYPE'!B113,4,1)=" ")))</f>
        <v>0</v>
      </c>
      <c r="W83" s="2" t="b">
        <f>AND(LEFT(PARTNERS!B87,2)="HU",OR(LEN(PARTNERS!B87)=6,AND(LEN(PARTNERS!B87)=7,MID(PARTNERS!B87,4,1)=" ")),PARTNERS!E87="New partner")</f>
        <v>0</v>
      </c>
      <c r="X83" s="2" t="b">
        <f>AND(LEFT(PARTNERS!B87,2)="HU",OR(LEN(PARTNERS!B87)=6,AND(LEN(PARTNERS!B87)=7,MID(PARTNERS!B87,4,1)=" ")),PARTNERS!E87="Existing partner")</f>
        <v>0</v>
      </c>
      <c r="Y83" s="2" t="b">
        <f>AND(NOT(AND(LEFT(PARTNERS!B87,2)="HU",OR(LEN(PARTNERS!B87)=6,AND(LEN(PARTNERS!B87)=7,MID(PARTNERS!B87,4,1)=" ")))),PARTNERS!E87="New partner")</f>
        <v>0</v>
      </c>
      <c r="Z83" s="2" t="b">
        <f>AND(NOT(AND(LEFT(PARTNERS!B87,2)="HU",OR(LEN(PARTNERS!B87)=6,AND(LEN(PARTNERS!B87)=7,MID(PARTNERS!B87,4,1)=" ")))),PARTNERS!E87="Existing partner")</f>
        <v>0</v>
      </c>
      <c r="AA83" s="2" t="b">
        <f>AND(PARTNERS!$C87="Hull",PARTNERS!$E87="New partner")</f>
        <v>0</v>
      </c>
      <c r="AB83" s="2" t="b">
        <f>AND(PARTNERS!$C87="East Riding of Yorkshire",PARTNERS!$E87="New partner")</f>
        <v>0</v>
      </c>
      <c r="AC83" s="2" t="b">
        <f>AND(PARTNERS!$C87="Elsewhere in Yorkshire &amp; Humber",PARTNERS!$E87="New partner")</f>
        <v>0</v>
      </c>
      <c r="AD83" s="2" t="b">
        <f>AND(PARTNERS!$C87="Elsewhere in the UK",PARTNERS!$E87="New partner")</f>
        <v>0</v>
      </c>
      <c r="AE83" s="2" t="b">
        <f>AND(PARTNERS!$C87="Outside UK",PARTNERS!$E87="New partner")</f>
        <v>0</v>
      </c>
      <c r="AF83" s="2" t="b">
        <f>AND(PARTNERS!$C87="Hull",PARTNERS!$E87="Existing partner")</f>
        <v>0</v>
      </c>
      <c r="AG83" s="2" t="b">
        <f>AND(PARTNERS!$C87="East Riding of Yorkshire",PARTNERS!$E87="Existing partner")</f>
        <v>0</v>
      </c>
      <c r="AH83" s="2" t="b">
        <f>AND(PARTNERS!$C87="Elsewhere in Yorkshire &amp; Humber",PARTNERS!$E87="Existing partner")</f>
        <v>0</v>
      </c>
      <c r="AI83" s="2" t="b">
        <f>AND(PARTNERS!$C87="Elsewhere in the UK",PARTNERS!$E87="Existing partner")</f>
        <v>0</v>
      </c>
      <c r="AJ83" s="2" t="b">
        <f>AND(PARTNERS!$C87="Outside UK",PARTNERS!$E87="Existing partner")</f>
        <v>0</v>
      </c>
      <c r="AK83" s="2" t="b">
        <f>AND(PARTNERS!$D87="Artistic partner",PARTNERS!$E87="New partner")</f>
        <v>0</v>
      </c>
      <c r="AL83" s="2" t="b">
        <f>AND(PARTNERS!$D87="Heritage partner",PARTNERS!$E87="New partner")</f>
        <v>0</v>
      </c>
      <c r="AM83" s="2" t="b">
        <f>AND(PARTNERS!$D87="Funder",PARTNERS!$E87="New partner")</f>
        <v>0</v>
      </c>
      <c r="AN83" s="2" t="b">
        <f>AND(PARTNERS!$D87="Public Service partner",PARTNERS!$E87="New partner")</f>
        <v>0</v>
      </c>
      <c r="AO83" s="2" t="b">
        <f>AND(PARTNERS!$D87="Voluntary Sector / Charity partner",PARTNERS!$E87="New partner")</f>
        <v>0</v>
      </c>
      <c r="AP83" s="2" t="b">
        <f>AND(PARTNERS!$D87="Education partner",PARTNERS!$E87="New partner")</f>
        <v>0</v>
      </c>
      <c r="AQ83" s="2" t="b">
        <f>AND(PARTNERS!$D87="Other",PARTNERS!$E87="New partner")</f>
        <v>0</v>
      </c>
      <c r="AR83" s="2" t="b">
        <f>AND(PARTNERS!$D87="Artistic partner",PARTNERS!$E87="Existing partner")</f>
        <v>0</v>
      </c>
      <c r="AS83" s="2" t="b">
        <f>AND(PARTNERS!$D87="Heritage partner",PARTNERS!$E87="Existing partner")</f>
        <v>0</v>
      </c>
      <c r="AT83" s="2" t="b">
        <f>AND(PARTNERS!$D87="Funder",PARTNERS!$E87="Existing partner")</f>
        <v>0</v>
      </c>
      <c r="AU83" s="2" t="b">
        <f>AND(PARTNERS!$D87="Public Service partner",PARTNERS!$E87="Existing partner")</f>
        <v>0</v>
      </c>
      <c r="AV83" s="2" t="b">
        <f>AND(PARTNERS!$D87="Voluntary Sector / Charity partner",PARTNERS!$E87="Existing partner")</f>
        <v>0</v>
      </c>
      <c r="AW83" s="2" t="b">
        <f>AND(PARTNERS!$D87="Education partner",PARTNERS!$E87="Existing partner")</f>
        <v>0</v>
      </c>
      <c r="AX83" s="2" t="b">
        <f>AND(PARTNERS!$D87="Other",PARTNERS!$E87="Existing partner")</f>
        <v>0</v>
      </c>
    </row>
    <row r="84" spans="20:50" x14ac:dyDescent="0.3">
      <c r="T84" s="2" t="b">
        <f>AND(LEFT('EVENT DELIVERY'!B89,2)="HU",OR(LEN('EVENT DELIVERY'!B89)=6,AND(LEN('EVENT DELIVERY'!B89)=7,MID('EVENT DELIVERY'!B89,4,1)=" ")))</f>
        <v>0</v>
      </c>
      <c r="U84" s="2" t="b">
        <f>AND(LEFT('PROJECT DELIVERY TEAM'!B91,2)="HU",OR(LEN('PROJECT DELIVERY TEAM'!B91)=6,AND(LEN('PROJECT DELIVERY TEAM'!B91)=7,MID('PROJECT DELIVERY TEAM'!B91,4,1)=" ")))</f>
        <v>0</v>
      </c>
      <c r="V84" s="2" t="b">
        <f>AND(LEFT('AUDIENCES &amp; PART... - BY TYPE'!B114,2)="HU",OR(LEN('AUDIENCES &amp; PART... - BY TYPE'!B114)=6,AND(LEN('AUDIENCES &amp; PART... - BY TYPE'!B114)=7,MID('AUDIENCES &amp; PART... - BY TYPE'!B114,4,1)=" ")))</f>
        <v>0</v>
      </c>
      <c r="W84" s="2" t="b">
        <f>AND(LEFT(PARTNERS!B88,2)="HU",OR(LEN(PARTNERS!B88)=6,AND(LEN(PARTNERS!B88)=7,MID(PARTNERS!B88,4,1)=" ")),PARTNERS!E88="New partner")</f>
        <v>0</v>
      </c>
      <c r="X84" s="2" t="b">
        <f>AND(LEFT(PARTNERS!B88,2)="HU",OR(LEN(PARTNERS!B88)=6,AND(LEN(PARTNERS!B88)=7,MID(PARTNERS!B88,4,1)=" ")),PARTNERS!E88="Existing partner")</f>
        <v>0</v>
      </c>
      <c r="Y84" s="2" t="b">
        <f>AND(NOT(AND(LEFT(PARTNERS!B88,2)="HU",OR(LEN(PARTNERS!B88)=6,AND(LEN(PARTNERS!B88)=7,MID(PARTNERS!B88,4,1)=" ")))),PARTNERS!E88="New partner")</f>
        <v>0</v>
      </c>
      <c r="Z84" s="2" t="b">
        <f>AND(NOT(AND(LEFT(PARTNERS!B88,2)="HU",OR(LEN(PARTNERS!B88)=6,AND(LEN(PARTNERS!B88)=7,MID(PARTNERS!B88,4,1)=" ")))),PARTNERS!E88="Existing partner")</f>
        <v>0</v>
      </c>
      <c r="AA84" s="2" t="b">
        <f>AND(PARTNERS!$C88="Hull",PARTNERS!$E88="New partner")</f>
        <v>0</v>
      </c>
      <c r="AB84" s="2" t="b">
        <f>AND(PARTNERS!$C88="East Riding of Yorkshire",PARTNERS!$E88="New partner")</f>
        <v>0</v>
      </c>
      <c r="AC84" s="2" t="b">
        <f>AND(PARTNERS!$C88="Elsewhere in Yorkshire &amp; Humber",PARTNERS!$E88="New partner")</f>
        <v>0</v>
      </c>
      <c r="AD84" s="2" t="b">
        <f>AND(PARTNERS!$C88="Elsewhere in the UK",PARTNERS!$E88="New partner")</f>
        <v>0</v>
      </c>
      <c r="AE84" s="2" t="b">
        <f>AND(PARTNERS!$C88="Outside UK",PARTNERS!$E88="New partner")</f>
        <v>0</v>
      </c>
      <c r="AF84" s="2" t="b">
        <f>AND(PARTNERS!$C88="Hull",PARTNERS!$E88="Existing partner")</f>
        <v>0</v>
      </c>
      <c r="AG84" s="2" t="b">
        <f>AND(PARTNERS!$C88="East Riding of Yorkshire",PARTNERS!$E88="Existing partner")</f>
        <v>0</v>
      </c>
      <c r="AH84" s="2" t="b">
        <f>AND(PARTNERS!$C88="Elsewhere in Yorkshire &amp; Humber",PARTNERS!$E88="Existing partner")</f>
        <v>0</v>
      </c>
      <c r="AI84" s="2" t="b">
        <f>AND(PARTNERS!$C88="Elsewhere in the UK",PARTNERS!$E88="Existing partner")</f>
        <v>0</v>
      </c>
      <c r="AJ84" s="2" t="b">
        <f>AND(PARTNERS!$C88="Outside UK",PARTNERS!$E88="Existing partner")</f>
        <v>0</v>
      </c>
      <c r="AK84" s="2" t="b">
        <f>AND(PARTNERS!$D88="Artistic partner",PARTNERS!$E88="New partner")</f>
        <v>0</v>
      </c>
      <c r="AL84" s="2" t="b">
        <f>AND(PARTNERS!$D88="Heritage partner",PARTNERS!$E88="New partner")</f>
        <v>0</v>
      </c>
      <c r="AM84" s="2" t="b">
        <f>AND(PARTNERS!$D88="Funder",PARTNERS!$E88="New partner")</f>
        <v>0</v>
      </c>
      <c r="AN84" s="2" t="b">
        <f>AND(PARTNERS!$D88="Public Service partner",PARTNERS!$E88="New partner")</f>
        <v>0</v>
      </c>
      <c r="AO84" s="2" t="b">
        <f>AND(PARTNERS!$D88="Voluntary Sector / Charity partner",PARTNERS!$E88="New partner")</f>
        <v>0</v>
      </c>
      <c r="AP84" s="2" t="b">
        <f>AND(PARTNERS!$D88="Education partner",PARTNERS!$E88="New partner")</f>
        <v>0</v>
      </c>
      <c r="AQ84" s="2" t="b">
        <f>AND(PARTNERS!$D88="Other",PARTNERS!$E88="New partner")</f>
        <v>0</v>
      </c>
      <c r="AR84" s="2" t="b">
        <f>AND(PARTNERS!$D88="Artistic partner",PARTNERS!$E88="Existing partner")</f>
        <v>0</v>
      </c>
      <c r="AS84" s="2" t="b">
        <f>AND(PARTNERS!$D88="Heritage partner",PARTNERS!$E88="Existing partner")</f>
        <v>0</v>
      </c>
      <c r="AT84" s="2" t="b">
        <f>AND(PARTNERS!$D88="Funder",PARTNERS!$E88="Existing partner")</f>
        <v>0</v>
      </c>
      <c r="AU84" s="2" t="b">
        <f>AND(PARTNERS!$D88="Public Service partner",PARTNERS!$E88="Existing partner")</f>
        <v>0</v>
      </c>
      <c r="AV84" s="2" t="b">
        <f>AND(PARTNERS!$D88="Voluntary Sector / Charity partner",PARTNERS!$E88="Existing partner")</f>
        <v>0</v>
      </c>
      <c r="AW84" s="2" t="b">
        <f>AND(PARTNERS!$D88="Education partner",PARTNERS!$E88="Existing partner")</f>
        <v>0</v>
      </c>
      <c r="AX84" s="2" t="b">
        <f>AND(PARTNERS!$D88="Other",PARTNERS!$E88="Existing partner")</f>
        <v>0</v>
      </c>
    </row>
    <row r="85" spans="20:50" x14ac:dyDescent="0.3">
      <c r="T85" s="2" t="b">
        <f>AND(LEFT('EVENT DELIVERY'!B90,2)="HU",OR(LEN('EVENT DELIVERY'!B90)=6,AND(LEN('EVENT DELIVERY'!B90)=7,MID('EVENT DELIVERY'!B90,4,1)=" ")))</f>
        <v>0</v>
      </c>
      <c r="U85" s="2" t="b">
        <f>AND(LEFT('PROJECT DELIVERY TEAM'!B92,2)="HU",OR(LEN('PROJECT DELIVERY TEAM'!B92)=6,AND(LEN('PROJECT DELIVERY TEAM'!B92)=7,MID('PROJECT DELIVERY TEAM'!B92,4,1)=" ")))</f>
        <v>0</v>
      </c>
      <c r="V85" s="2" t="b">
        <f>AND(LEFT('AUDIENCES &amp; PART... - BY TYPE'!B115,2)="HU",OR(LEN('AUDIENCES &amp; PART... - BY TYPE'!B115)=6,AND(LEN('AUDIENCES &amp; PART... - BY TYPE'!B115)=7,MID('AUDIENCES &amp; PART... - BY TYPE'!B115,4,1)=" ")))</f>
        <v>0</v>
      </c>
      <c r="W85" s="2" t="b">
        <f>AND(LEFT(PARTNERS!B89,2)="HU",OR(LEN(PARTNERS!B89)=6,AND(LEN(PARTNERS!B89)=7,MID(PARTNERS!B89,4,1)=" ")),PARTNERS!E89="New partner")</f>
        <v>0</v>
      </c>
      <c r="X85" s="2" t="b">
        <f>AND(LEFT(PARTNERS!B89,2)="HU",OR(LEN(PARTNERS!B89)=6,AND(LEN(PARTNERS!B89)=7,MID(PARTNERS!B89,4,1)=" ")),PARTNERS!E89="Existing partner")</f>
        <v>0</v>
      </c>
      <c r="Y85" s="2" t="b">
        <f>AND(NOT(AND(LEFT(PARTNERS!B89,2)="HU",OR(LEN(PARTNERS!B89)=6,AND(LEN(PARTNERS!B89)=7,MID(PARTNERS!B89,4,1)=" ")))),PARTNERS!E89="New partner")</f>
        <v>0</v>
      </c>
      <c r="Z85" s="2" t="b">
        <f>AND(NOT(AND(LEFT(PARTNERS!B89,2)="HU",OR(LEN(PARTNERS!B89)=6,AND(LEN(PARTNERS!B89)=7,MID(PARTNERS!B89,4,1)=" ")))),PARTNERS!E89="Existing partner")</f>
        <v>0</v>
      </c>
      <c r="AA85" s="2" t="b">
        <f>AND(PARTNERS!$C89="Hull",PARTNERS!$E89="New partner")</f>
        <v>0</v>
      </c>
      <c r="AB85" s="2" t="b">
        <f>AND(PARTNERS!$C89="East Riding of Yorkshire",PARTNERS!$E89="New partner")</f>
        <v>0</v>
      </c>
      <c r="AC85" s="2" t="b">
        <f>AND(PARTNERS!$C89="Elsewhere in Yorkshire &amp; Humber",PARTNERS!$E89="New partner")</f>
        <v>0</v>
      </c>
      <c r="AD85" s="2" t="b">
        <f>AND(PARTNERS!$C89="Elsewhere in the UK",PARTNERS!$E89="New partner")</f>
        <v>0</v>
      </c>
      <c r="AE85" s="2" t="b">
        <f>AND(PARTNERS!$C89="Outside UK",PARTNERS!$E89="New partner")</f>
        <v>0</v>
      </c>
      <c r="AF85" s="2" t="b">
        <f>AND(PARTNERS!$C89="Hull",PARTNERS!$E89="Existing partner")</f>
        <v>0</v>
      </c>
      <c r="AG85" s="2" t="b">
        <f>AND(PARTNERS!$C89="East Riding of Yorkshire",PARTNERS!$E89="Existing partner")</f>
        <v>0</v>
      </c>
      <c r="AH85" s="2" t="b">
        <f>AND(PARTNERS!$C89="Elsewhere in Yorkshire &amp; Humber",PARTNERS!$E89="Existing partner")</f>
        <v>0</v>
      </c>
      <c r="AI85" s="2" t="b">
        <f>AND(PARTNERS!$C89="Elsewhere in the UK",PARTNERS!$E89="Existing partner")</f>
        <v>0</v>
      </c>
      <c r="AJ85" s="2" t="b">
        <f>AND(PARTNERS!$C89="Outside UK",PARTNERS!$E89="Existing partner")</f>
        <v>0</v>
      </c>
      <c r="AK85" s="2" t="b">
        <f>AND(PARTNERS!$D89="Artistic partner",PARTNERS!$E89="New partner")</f>
        <v>0</v>
      </c>
      <c r="AL85" s="2" t="b">
        <f>AND(PARTNERS!$D89="Heritage partner",PARTNERS!$E89="New partner")</f>
        <v>0</v>
      </c>
      <c r="AM85" s="2" t="b">
        <f>AND(PARTNERS!$D89="Funder",PARTNERS!$E89="New partner")</f>
        <v>0</v>
      </c>
      <c r="AN85" s="2" t="b">
        <f>AND(PARTNERS!$D89="Public Service partner",PARTNERS!$E89="New partner")</f>
        <v>0</v>
      </c>
      <c r="AO85" s="2" t="b">
        <f>AND(PARTNERS!$D89="Voluntary Sector / Charity partner",PARTNERS!$E89="New partner")</f>
        <v>0</v>
      </c>
      <c r="AP85" s="2" t="b">
        <f>AND(PARTNERS!$D89="Education partner",PARTNERS!$E89="New partner")</f>
        <v>0</v>
      </c>
      <c r="AQ85" s="2" t="b">
        <f>AND(PARTNERS!$D89="Other",PARTNERS!$E89="New partner")</f>
        <v>0</v>
      </c>
      <c r="AR85" s="2" t="b">
        <f>AND(PARTNERS!$D89="Artistic partner",PARTNERS!$E89="Existing partner")</f>
        <v>0</v>
      </c>
      <c r="AS85" s="2" t="b">
        <f>AND(PARTNERS!$D89="Heritage partner",PARTNERS!$E89="Existing partner")</f>
        <v>0</v>
      </c>
      <c r="AT85" s="2" t="b">
        <f>AND(PARTNERS!$D89="Funder",PARTNERS!$E89="Existing partner")</f>
        <v>0</v>
      </c>
      <c r="AU85" s="2" t="b">
        <f>AND(PARTNERS!$D89="Public Service partner",PARTNERS!$E89="Existing partner")</f>
        <v>0</v>
      </c>
      <c r="AV85" s="2" t="b">
        <f>AND(PARTNERS!$D89="Voluntary Sector / Charity partner",PARTNERS!$E89="Existing partner")</f>
        <v>0</v>
      </c>
      <c r="AW85" s="2" t="b">
        <f>AND(PARTNERS!$D89="Education partner",PARTNERS!$E89="Existing partner")</f>
        <v>0</v>
      </c>
      <c r="AX85" s="2" t="b">
        <f>AND(PARTNERS!$D89="Other",PARTNERS!$E89="Existing partner")</f>
        <v>0</v>
      </c>
    </row>
    <row r="86" spans="20:50" x14ac:dyDescent="0.3">
      <c r="T86" s="2" t="b">
        <f>AND(LEFT('EVENT DELIVERY'!B91,2)="HU",OR(LEN('EVENT DELIVERY'!B91)=6,AND(LEN('EVENT DELIVERY'!B91)=7,MID('EVENT DELIVERY'!B91,4,1)=" ")))</f>
        <v>0</v>
      </c>
      <c r="U86" s="2" t="b">
        <f>AND(LEFT('PROJECT DELIVERY TEAM'!B93,2)="HU",OR(LEN('PROJECT DELIVERY TEAM'!B93)=6,AND(LEN('PROJECT DELIVERY TEAM'!B93)=7,MID('PROJECT DELIVERY TEAM'!B93,4,1)=" ")))</f>
        <v>0</v>
      </c>
      <c r="V86" s="2" t="b">
        <f>AND(LEFT('AUDIENCES &amp; PART... - BY TYPE'!B116,2)="HU",OR(LEN('AUDIENCES &amp; PART... - BY TYPE'!B116)=6,AND(LEN('AUDIENCES &amp; PART... - BY TYPE'!B116)=7,MID('AUDIENCES &amp; PART... - BY TYPE'!B116,4,1)=" ")))</f>
        <v>0</v>
      </c>
      <c r="W86" s="2" t="b">
        <f>AND(LEFT(PARTNERS!B90,2)="HU",OR(LEN(PARTNERS!B90)=6,AND(LEN(PARTNERS!B90)=7,MID(PARTNERS!B90,4,1)=" ")),PARTNERS!E90="New partner")</f>
        <v>0</v>
      </c>
      <c r="X86" s="2" t="b">
        <f>AND(LEFT(PARTNERS!B90,2)="HU",OR(LEN(PARTNERS!B90)=6,AND(LEN(PARTNERS!B90)=7,MID(PARTNERS!B90,4,1)=" ")),PARTNERS!E90="Existing partner")</f>
        <v>0</v>
      </c>
      <c r="Y86" s="2" t="b">
        <f>AND(NOT(AND(LEFT(PARTNERS!B90,2)="HU",OR(LEN(PARTNERS!B90)=6,AND(LEN(PARTNERS!B90)=7,MID(PARTNERS!B90,4,1)=" ")))),PARTNERS!E90="New partner")</f>
        <v>0</v>
      </c>
      <c r="Z86" s="2" t="b">
        <f>AND(NOT(AND(LEFT(PARTNERS!B90,2)="HU",OR(LEN(PARTNERS!B90)=6,AND(LEN(PARTNERS!B90)=7,MID(PARTNERS!B90,4,1)=" ")))),PARTNERS!E90="Existing partner")</f>
        <v>0</v>
      </c>
      <c r="AA86" s="2" t="b">
        <f>AND(PARTNERS!$C90="Hull",PARTNERS!$E90="New partner")</f>
        <v>0</v>
      </c>
      <c r="AB86" s="2" t="b">
        <f>AND(PARTNERS!$C90="East Riding of Yorkshire",PARTNERS!$E90="New partner")</f>
        <v>0</v>
      </c>
      <c r="AC86" s="2" t="b">
        <f>AND(PARTNERS!$C90="Elsewhere in Yorkshire &amp; Humber",PARTNERS!$E90="New partner")</f>
        <v>0</v>
      </c>
      <c r="AD86" s="2" t="b">
        <f>AND(PARTNERS!$C90="Elsewhere in the UK",PARTNERS!$E90="New partner")</f>
        <v>0</v>
      </c>
      <c r="AE86" s="2" t="b">
        <f>AND(PARTNERS!$C90="Outside UK",PARTNERS!$E90="New partner")</f>
        <v>0</v>
      </c>
      <c r="AF86" s="2" t="b">
        <f>AND(PARTNERS!$C90="Hull",PARTNERS!$E90="Existing partner")</f>
        <v>0</v>
      </c>
      <c r="AG86" s="2" t="b">
        <f>AND(PARTNERS!$C90="East Riding of Yorkshire",PARTNERS!$E90="Existing partner")</f>
        <v>0</v>
      </c>
      <c r="AH86" s="2" t="b">
        <f>AND(PARTNERS!$C90="Elsewhere in Yorkshire &amp; Humber",PARTNERS!$E90="Existing partner")</f>
        <v>0</v>
      </c>
      <c r="AI86" s="2" t="b">
        <f>AND(PARTNERS!$C90="Elsewhere in the UK",PARTNERS!$E90="Existing partner")</f>
        <v>0</v>
      </c>
      <c r="AJ86" s="2" t="b">
        <f>AND(PARTNERS!$C90="Outside UK",PARTNERS!$E90="Existing partner")</f>
        <v>0</v>
      </c>
      <c r="AK86" s="2" t="b">
        <f>AND(PARTNERS!$D90="Artistic partner",PARTNERS!$E90="New partner")</f>
        <v>0</v>
      </c>
      <c r="AL86" s="2" t="b">
        <f>AND(PARTNERS!$D90="Heritage partner",PARTNERS!$E90="New partner")</f>
        <v>0</v>
      </c>
      <c r="AM86" s="2" t="b">
        <f>AND(PARTNERS!$D90="Funder",PARTNERS!$E90="New partner")</f>
        <v>0</v>
      </c>
      <c r="AN86" s="2" t="b">
        <f>AND(PARTNERS!$D90="Public Service partner",PARTNERS!$E90="New partner")</f>
        <v>0</v>
      </c>
      <c r="AO86" s="2" t="b">
        <f>AND(PARTNERS!$D90="Voluntary Sector / Charity partner",PARTNERS!$E90="New partner")</f>
        <v>0</v>
      </c>
      <c r="AP86" s="2" t="b">
        <f>AND(PARTNERS!$D90="Education partner",PARTNERS!$E90="New partner")</f>
        <v>0</v>
      </c>
      <c r="AQ86" s="2" t="b">
        <f>AND(PARTNERS!$D90="Other",PARTNERS!$E90="New partner")</f>
        <v>0</v>
      </c>
      <c r="AR86" s="2" t="b">
        <f>AND(PARTNERS!$D90="Artistic partner",PARTNERS!$E90="Existing partner")</f>
        <v>0</v>
      </c>
      <c r="AS86" s="2" t="b">
        <f>AND(PARTNERS!$D90="Heritage partner",PARTNERS!$E90="Existing partner")</f>
        <v>0</v>
      </c>
      <c r="AT86" s="2" t="b">
        <f>AND(PARTNERS!$D90="Funder",PARTNERS!$E90="Existing partner")</f>
        <v>0</v>
      </c>
      <c r="AU86" s="2" t="b">
        <f>AND(PARTNERS!$D90="Public Service partner",PARTNERS!$E90="Existing partner")</f>
        <v>0</v>
      </c>
      <c r="AV86" s="2" t="b">
        <f>AND(PARTNERS!$D90="Voluntary Sector / Charity partner",PARTNERS!$E90="Existing partner")</f>
        <v>0</v>
      </c>
      <c r="AW86" s="2" t="b">
        <f>AND(PARTNERS!$D90="Education partner",PARTNERS!$E90="Existing partner")</f>
        <v>0</v>
      </c>
      <c r="AX86" s="2" t="b">
        <f>AND(PARTNERS!$D90="Other",PARTNERS!$E90="Existing partner")</f>
        <v>0</v>
      </c>
    </row>
    <row r="87" spans="20:50" x14ac:dyDescent="0.3">
      <c r="T87" s="2" t="b">
        <f>AND(LEFT('EVENT DELIVERY'!B92,2)="HU",OR(LEN('EVENT DELIVERY'!B92)=6,AND(LEN('EVENT DELIVERY'!B92)=7,MID('EVENT DELIVERY'!B92,4,1)=" ")))</f>
        <v>0</v>
      </c>
      <c r="U87" s="2" t="b">
        <f>AND(LEFT('PROJECT DELIVERY TEAM'!B94,2)="HU",OR(LEN('PROJECT DELIVERY TEAM'!B94)=6,AND(LEN('PROJECT DELIVERY TEAM'!B94)=7,MID('PROJECT DELIVERY TEAM'!B94,4,1)=" ")))</f>
        <v>0</v>
      </c>
      <c r="V87" s="2" t="b">
        <f>AND(LEFT('AUDIENCES &amp; PART... - BY TYPE'!B117,2)="HU",OR(LEN('AUDIENCES &amp; PART... - BY TYPE'!B117)=6,AND(LEN('AUDIENCES &amp; PART... - BY TYPE'!B117)=7,MID('AUDIENCES &amp; PART... - BY TYPE'!B117,4,1)=" ")))</f>
        <v>0</v>
      </c>
      <c r="W87" s="2" t="b">
        <f>AND(LEFT(PARTNERS!B91,2)="HU",OR(LEN(PARTNERS!B91)=6,AND(LEN(PARTNERS!B91)=7,MID(PARTNERS!B91,4,1)=" ")),PARTNERS!E91="New partner")</f>
        <v>0</v>
      </c>
      <c r="X87" s="2" t="b">
        <f>AND(LEFT(PARTNERS!B91,2)="HU",OR(LEN(PARTNERS!B91)=6,AND(LEN(PARTNERS!B91)=7,MID(PARTNERS!B91,4,1)=" ")),PARTNERS!E91="Existing partner")</f>
        <v>0</v>
      </c>
      <c r="Y87" s="2" t="b">
        <f>AND(NOT(AND(LEFT(PARTNERS!B91,2)="HU",OR(LEN(PARTNERS!B91)=6,AND(LEN(PARTNERS!B91)=7,MID(PARTNERS!B91,4,1)=" ")))),PARTNERS!E91="New partner")</f>
        <v>0</v>
      </c>
      <c r="Z87" s="2" t="b">
        <f>AND(NOT(AND(LEFT(PARTNERS!B91,2)="HU",OR(LEN(PARTNERS!B91)=6,AND(LEN(PARTNERS!B91)=7,MID(PARTNERS!B91,4,1)=" ")))),PARTNERS!E91="Existing partner")</f>
        <v>0</v>
      </c>
      <c r="AA87" s="2" t="b">
        <f>AND(PARTNERS!$C91="Hull",PARTNERS!$E91="New partner")</f>
        <v>0</v>
      </c>
      <c r="AB87" s="2" t="b">
        <f>AND(PARTNERS!$C91="East Riding of Yorkshire",PARTNERS!$E91="New partner")</f>
        <v>0</v>
      </c>
      <c r="AC87" s="2" t="b">
        <f>AND(PARTNERS!$C91="Elsewhere in Yorkshire &amp; Humber",PARTNERS!$E91="New partner")</f>
        <v>0</v>
      </c>
      <c r="AD87" s="2" t="b">
        <f>AND(PARTNERS!$C91="Elsewhere in the UK",PARTNERS!$E91="New partner")</f>
        <v>0</v>
      </c>
      <c r="AE87" s="2" t="b">
        <f>AND(PARTNERS!$C91="Outside UK",PARTNERS!$E91="New partner")</f>
        <v>0</v>
      </c>
      <c r="AF87" s="2" t="b">
        <f>AND(PARTNERS!$C91="Hull",PARTNERS!$E91="Existing partner")</f>
        <v>0</v>
      </c>
      <c r="AG87" s="2" t="b">
        <f>AND(PARTNERS!$C91="East Riding of Yorkshire",PARTNERS!$E91="Existing partner")</f>
        <v>0</v>
      </c>
      <c r="AH87" s="2" t="b">
        <f>AND(PARTNERS!$C91="Elsewhere in Yorkshire &amp; Humber",PARTNERS!$E91="Existing partner")</f>
        <v>0</v>
      </c>
      <c r="AI87" s="2" t="b">
        <f>AND(PARTNERS!$C91="Elsewhere in the UK",PARTNERS!$E91="Existing partner")</f>
        <v>0</v>
      </c>
      <c r="AJ87" s="2" t="b">
        <f>AND(PARTNERS!$C91="Outside UK",PARTNERS!$E91="Existing partner")</f>
        <v>0</v>
      </c>
      <c r="AK87" s="2" t="b">
        <f>AND(PARTNERS!$D91="Artistic partner",PARTNERS!$E91="New partner")</f>
        <v>0</v>
      </c>
      <c r="AL87" s="2" t="b">
        <f>AND(PARTNERS!$D91="Heritage partner",PARTNERS!$E91="New partner")</f>
        <v>0</v>
      </c>
      <c r="AM87" s="2" t="b">
        <f>AND(PARTNERS!$D91="Funder",PARTNERS!$E91="New partner")</f>
        <v>0</v>
      </c>
      <c r="AN87" s="2" t="b">
        <f>AND(PARTNERS!$D91="Public Service partner",PARTNERS!$E91="New partner")</f>
        <v>0</v>
      </c>
      <c r="AO87" s="2" t="b">
        <f>AND(PARTNERS!$D91="Voluntary Sector / Charity partner",PARTNERS!$E91="New partner")</f>
        <v>0</v>
      </c>
      <c r="AP87" s="2" t="b">
        <f>AND(PARTNERS!$D91="Education partner",PARTNERS!$E91="New partner")</f>
        <v>0</v>
      </c>
      <c r="AQ87" s="2" t="b">
        <f>AND(PARTNERS!$D91="Other",PARTNERS!$E91="New partner")</f>
        <v>0</v>
      </c>
      <c r="AR87" s="2" t="b">
        <f>AND(PARTNERS!$D91="Artistic partner",PARTNERS!$E91="Existing partner")</f>
        <v>0</v>
      </c>
      <c r="AS87" s="2" t="b">
        <f>AND(PARTNERS!$D91="Heritage partner",PARTNERS!$E91="Existing partner")</f>
        <v>0</v>
      </c>
      <c r="AT87" s="2" t="b">
        <f>AND(PARTNERS!$D91="Funder",PARTNERS!$E91="Existing partner")</f>
        <v>0</v>
      </c>
      <c r="AU87" s="2" t="b">
        <f>AND(PARTNERS!$D91="Public Service partner",PARTNERS!$E91="Existing partner")</f>
        <v>0</v>
      </c>
      <c r="AV87" s="2" t="b">
        <f>AND(PARTNERS!$D91="Voluntary Sector / Charity partner",PARTNERS!$E91="Existing partner")</f>
        <v>0</v>
      </c>
      <c r="AW87" s="2" t="b">
        <f>AND(PARTNERS!$D91="Education partner",PARTNERS!$E91="Existing partner")</f>
        <v>0</v>
      </c>
      <c r="AX87" s="2" t="b">
        <f>AND(PARTNERS!$D91="Other",PARTNERS!$E91="Existing partner")</f>
        <v>0</v>
      </c>
    </row>
    <row r="88" spans="20:50" x14ac:dyDescent="0.3">
      <c r="T88" s="2" t="b">
        <f>AND(LEFT('EVENT DELIVERY'!B93,2)="HU",OR(LEN('EVENT DELIVERY'!B93)=6,AND(LEN('EVENT DELIVERY'!B93)=7,MID('EVENT DELIVERY'!B93,4,1)=" ")))</f>
        <v>0</v>
      </c>
      <c r="U88" s="2" t="b">
        <f>AND(LEFT('PROJECT DELIVERY TEAM'!B95,2)="HU",OR(LEN('PROJECT DELIVERY TEAM'!B95)=6,AND(LEN('PROJECT DELIVERY TEAM'!B95)=7,MID('PROJECT DELIVERY TEAM'!B95,4,1)=" ")))</f>
        <v>0</v>
      </c>
      <c r="V88" s="2" t="b">
        <f>AND(LEFT('AUDIENCES &amp; PART... - BY TYPE'!B118,2)="HU",OR(LEN('AUDIENCES &amp; PART... - BY TYPE'!B118)=6,AND(LEN('AUDIENCES &amp; PART... - BY TYPE'!B118)=7,MID('AUDIENCES &amp; PART... - BY TYPE'!B118,4,1)=" ")))</f>
        <v>0</v>
      </c>
      <c r="W88" s="2" t="b">
        <f>AND(LEFT(PARTNERS!B92,2)="HU",OR(LEN(PARTNERS!B92)=6,AND(LEN(PARTNERS!B92)=7,MID(PARTNERS!B92,4,1)=" ")),PARTNERS!E92="New partner")</f>
        <v>0</v>
      </c>
      <c r="X88" s="2" t="b">
        <f>AND(LEFT(PARTNERS!B92,2)="HU",OR(LEN(PARTNERS!B92)=6,AND(LEN(PARTNERS!B92)=7,MID(PARTNERS!B92,4,1)=" ")),PARTNERS!E92="Existing partner")</f>
        <v>0</v>
      </c>
      <c r="Y88" s="2" t="b">
        <f>AND(NOT(AND(LEFT(PARTNERS!B92,2)="HU",OR(LEN(PARTNERS!B92)=6,AND(LEN(PARTNERS!B92)=7,MID(PARTNERS!B92,4,1)=" ")))),PARTNERS!E92="New partner")</f>
        <v>0</v>
      </c>
      <c r="Z88" s="2" t="b">
        <f>AND(NOT(AND(LEFT(PARTNERS!B92,2)="HU",OR(LEN(PARTNERS!B92)=6,AND(LEN(PARTNERS!B92)=7,MID(PARTNERS!B92,4,1)=" ")))),PARTNERS!E92="Existing partner")</f>
        <v>0</v>
      </c>
      <c r="AA88" s="2" t="b">
        <f>AND(PARTNERS!$C92="Hull",PARTNERS!$E92="New partner")</f>
        <v>0</v>
      </c>
      <c r="AB88" s="2" t="b">
        <f>AND(PARTNERS!$C92="East Riding of Yorkshire",PARTNERS!$E92="New partner")</f>
        <v>0</v>
      </c>
      <c r="AC88" s="2" t="b">
        <f>AND(PARTNERS!$C92="Elsewhere in Yorkshire &amp; Humber",PARTNERS!$E92="New partner")</f>
        <v>0</v>
      </c>
      <c r="AD88" s="2" t="b">
        <f>AND(PARTNERS!$C92="Elsewhere in the UK",PARTNERS!$E92="New partner")</f>
        <v>0</v>
      </c>
      <c r="AE88" s="2" t="b">
        <f>AND(PARTNERS!$C92="Outside UK",PARTNERS!$E92="New partner")</f>
        <v>0</v>
      </c>
      <c r="AF88" s="2" t="b">
        <f>AND(PARTNERS!$C92="Hull",PARTNERS!$E92="Existing partner")</f>
        <v>0</v>
      </c>
      <c r="AG88" s="2" t="b">
        <f>AND(PARTNERS!$C92="East Riding of Yorkshire",PARTNERS!$E92="Existing partner")</f>
        <v>0</v>
      </c>
      <c r="AH88" s="2" t="b">
        <f>AND(PARTNERS!$C92="Elsewhere in Yorkshire &amp; Humber",PARTNERS!$E92="Existing partner")</f>
        <v>0</v>
      </c>
      <c r="AI88" s="2" t="b">
        <f>AND(PARTNERS!$C92="Elsewhere in the UK",PARTNERS!$E92="Existing partner")</f>
        <v>0</v>
      </c>
      <c r="AJ88" s="2" t="b">
        <f>AND(PARTNERS!$C92="Outside UK",PARTNERS!$E92="Existing partner")</f>
        <v>0</v>
      </c>
      <c r="AK88" s="2" t="b">
        <f>AND(PARTNERS!$D92="Artistic partner",PARTNERS!$E92="New partner")</f>
        <v>0</v>
      </c>
      <c r="AL88" s="2" t="b">
        <f>AND(PARTNERS!$D92="Heritage partner",PARTNERS!$E92="New partner")</f>
        <v>0</v>
      </c>
      <c r="AM88" s="2" t="b">
        <f>AND(PARTNERS!$D92="Funder",PARTNERS!$E92="New partner")</f>
        <v>0</v>
      </c>
      <c r="AN88" s="2" t="b">
        <f>AND(PARTNERS!$D92="Public Service partner",PARTNERS!$E92="New partner")</f>
        <v>0</v>
      </c>
      <c r="AO88" s="2" t="b">
        <f>AND(PARTNERS!$D92="Voluntary Sector / Charity partner",PARTNERS!$E92="New partner")</f>
        <v>0</v>
      </c>
      <c r="AP88" s="2" t="b">
        <f>AND(PARTNERS!$D92="Education partner",PARTNERS!$E92="New partner")</f>
        <v>0</v>
      </c>
      <c r="AQ88" s="2" t="b">
        <f>AND(PARTNERS!$D92="Other",PARTNERS!$E92="New partner")</f>
        <v>0</v>
      </c>
      <c r="AR88" s="2" t="b">
        <f>AND(PARTNERS!$D92="Artistic partner",PARTNERS!$E92="Existing partner")</f>
        <v>0</v>
      </c>
      <c r="AS88" s="2" t="b">
        <f>AND(PARTNERS!$D92="Heritage partner",PARTNERS!$E92="Existing partner")</f>
        <v>0</v>
      </c>
      <c r="AT88" s="2" t="b">
        <f>AND(PARTNERS!$D92="Funder",PARTNERS!$E92="Existing partner")</f>
        <v>0</v>
      </c>
      <c r="AU88" s="2" t="b">
        <f>AND(PARTNERS!$D92="Public Service partner",PARTNERS!$E92="Existing partner")</f>
        <v>0</v>
      </c>
      <c r="AV88" s="2" t="b">
        <f>AND(PARTNERS!$D92="Voluntary Sector / Charity partner",PARTNERS!$E92="Existing partner")</f>
        <v>0</v>
      </c>
      <c r="AW88" s="2" t="b">
        <f>AND(PARTNERS!$D92="Education partner",PARTNERS!$E92="Existing partner")</f>
        <v>0</v>
      </c>
      <c r="AX88" s="2" t="b">
        <f>AND(PARTNERS!$D92="Other",PARTNERS!$E92="Existing partner")</f>
        <v>0</v>
      </c>
    </row>
    <row r="89" spans="20:50" x14ac:dyDescent="0.3">
      <c r="T89" s="2" t="b">
        <f>AND(LEFT('EVENT DELIVERY'!B94,2)="HU",OR(LEN('EVENT DELIVERY'!B94)=6,AND(LEN('EVENT DELIVERY'!B94)=7,MID('EVENT DELIVERY'!B94,4,1)=" ")))</f>
        <v>0</v>
      </c>
      <c r="U89" s="2" t="b">
        <f>AND(LEFT('PROJECT DELIVERY TEAM'!B96,2)="HU",OR(LEN('PROJECT DELIVERY TEAM'!B96)=6,AND(LEN('PROJECT DELIVERY TEAM'!B96)=7,MID('PROJECT DELIVERY TEAM'!B96,4,1)=" ")))</f>
        <v>0</v>
      </c>
      <c r="V89" s="2" t="b">
        <f>AND(LEFT('AUDIENCES &amp; PART... - BY TYPE'!B119,2)="HU",OR(LEN('AUDIENCES &amp; PART... - BY TYPE'!B119)=6,AND(LEN('AUDIENCES &amp; PART... - BY TYPE'!B119)=7,MID('AUDIENCES &amp; PART... - BY TYPE'!B119,4,1)=" ")))</f>
        <v>0</v>
      </c>
      <c r="W89" s="2" t="b">
        <f>AND(LEFT(PARTNERS!B93,2)="HU",OR(LEN(PARTNERS!B93)=6,AND(LEN(PARTNERS!B93)=7,MID(PARTNERS!B93,4,1)=" ")),PARTNERS!E93="New partner")</f>
        <v>0</v>
      </c>
      <c r="X89" s="2" t="b">
        <f>AND(LEFT(PARTNERS!B93,2)="HU",OR(LEN(PARTNERS!B93)=6,AND(LEN(PARTNERS!B93)=7,MID(PARTNERS!B93,4,1)=" ")),PARTNERS!E93="Existing partner")</f>
        <v>0</v>
      </c>
      <c r="Y89" s="2" t="b">
        <f>AND(NOT(AND(LEFT(PARTNERS!B93,2)="HU",OR(LEN(PARTNERS!B93)=6,AND(LEN(PARTNERS!B93)=7,MID(PARTNERS!B93,4,1)=" ")))),PARTNERS!E93="New partner")</f>
        <v>0</v>
      </c>
      <c r="Z89" s="2" t="b">
        <f>AND(NOT(AND(LEFT(PARTNERS!B93,2)="HU",OR(LEN(PARTNERS!B93)=6,AND(LEN(PARTNERS!B93)=7,MID(PARTNERS!B93,4,1)=" ")))),PARTNERS!E93="Existing partner")</f>
        <v>0</v>
      </c>
      <c r="AA89" s="2" t="b">
        <f>AND(PARTNERS!$C93="Hull",PARTNERS!$E93="New partner")</f>
        <v>0</v>
      </c>
      <c r="AB89" s="2" t="b">
        <f>AND(PARTNERS!$C93="East Riding of Yorkshire",PARTNERS!$E93="New partner")</f>
        <v>0</v>
      </c>
      <c r="AC89" s="2" t="b">
        <f>AND(PARTNERS!$C93="Elsewhere in Yorkshire &amp; Humber",PARTNERS!$E93="New partner")</f>
        <v>0</v>
      </c>
      <c r="AD89" s="2" t="b">
        <f>AND(PARTNERS!$C93="Elsewhere in the UK",PARTNERS!$E93="New partner")</f>
        <v>0</v>
      </c>
      <c r="AE89" s="2" t="b">
        <f>AND(PARTNERS!$C93="Outside UK",PARTNERS!$E93="New partner")</f>
        <v>0</v>
      </c>
      <c r="AF89" s="2" t="b">
        <f>AND(PARTNERS!$C93="Hull",PARTNERS!$E93="Existing partner")</f>
        <v>0</v>
      </c>
      <c r="AG89" s="2" t="b">
        <f>AND(PARTNERS!$C93="East Riding of Yorkshire",PARTNERS!$E93="Existing partner")</f>
        <v>0</v>
      </c>
      <c r="AH89" s="2" t="b">
        <f>AND(PARTNERS!$C93="Elsewhere in Yorkshire &amp; Humber",PARTNERS!$E93="Existing partner")</f>
        <v>0</v>
      </c>
      <c r="AI89" s="2" t="b">
        <f>AND(PARTNERS!$C93="Elsewhere in the UK",PARTNERS!$E93="Existing partner")</f>
        <v>0</v>
      </c>
      <c r="AJ89" s="2" t="b">
        <f>AND(PARTNERS!$C93="Outside UK",PARTNERS!$E93="Existing partner")</f>
        <v>0</v>
      </c>
      <c r="AK89" s="2" t="b">
        <f>AND(PARTNERS!$D93="Artistic partner",PARTNERS!$E93="New partner")</f>
        <v>0</v>
      </c>
      <c r="AL89" s="2" t="b">
        <f>AND(PARTNERS!$D93="Heritage partner",PARTNERS!$E93="New partner")</f>
        <v>0</v>
      </c>
      <c r="AM89" s="2" t="b">
        <f>AND(PARTNERS!$D93="Funder",PARTNERS!$E93="New partner")</f>
        <v>0</v>
      </c>
      <c r="AN89" s="2" t="b">
        <f>AND(PARTNERS!$D93="Public Service partner",PARTNERS!$E93="New partner")</f>
        <v>0</v>
      </c>
      <c r="AO89" s="2" t="b">
        <f>AND(PARTNERS!$D93="Voluntary Sector / Charity partner",PARTNERS!$E93="New partner")</f>
        <v>0</v>
      </c>
      <c r="AP89" s="2" t="b">
        <f>AND(PARTNERS!$D93="Education partner",PARTNERS!$E93="New partner")</f>
        <v>0</v>
      </c>
      <c r="AQ89" s="2" t="b">
        <f>AND(PARTNERS!$D93="Other",PARTNERS!$E93="New partner")</f>
        <v>0</v>
      </c>
      <c r="AR89" s="2" t="b">
        <f>AND(PARTNERS!$D93="Artistic partner",PARTNERS!$E93="Existing partner")</f>
        <v>0</v>
      </c>
      <c r="AS89" s="2" t="b">
        <f>AND(PARTNERS!$D93="Heritage partner",PARTNERS!$E93="Existing partner")</f>
        <v>0</v>
      </c>
      <c r="AT89" s="2" t="b">
        <f>AND(PARTNERS!$D93="Funder",PARTNERS!$E93="Existing partner")</f>
        <v>0</v>
      </c>
      <c r="AU89" s="2" t="b">
        <f>AND(PARTNERS!$D93="Public Service partner",PARTNERS!$E93="Existing partner")</f>
        <v>0</v>
      </c>
      <c r="AV89" s="2" t="b">
        <f>AND(PARTNERS!$D93="Voluntary Sector / Charity partner",PARTNERS!$E93="Existing partner")</f>
        <v>0</v>
      </c>
      <c r="AW89" s="2" t="b">
        <f>AND(PARTNERS!$D93="Education partner",PARTNERS!$E93="Existing partner")</f>
        <v>0</v>
      </c>
      <c r="AX89" s="2" t="b">
        <f>AND(PARTNERS!$D93="Other",PARTNERS!$E93="Existing partner")</f>
        <v>0</v>
      </c>
    </row>
    <row r="90" spans="20:50" x14ac:dyDescent="0.3">
      <c r="T90" s="2" t="b">
        <f>AND(LEFT('EVENT DELIVERY'!B95,2)="HU",OR(LEN('EVENT DELIVERY'!B95)=6,AND(LEN('EVENT DELIVERY'!B95)=7,MID('EVENT DELIVERY'!B95,4,1)=" ")))</f>
        <v>0</v>
      </c>
      <c r="U90" s="2" t="b">
        <f>AND(LEFT('PROJECT DELIVERY TEAM'!B97,2)="HU",OR(LEN('PROJECT DELIVERY TEAM'!B97)=6,AND(LEN('PROJECT DELIVERY TEAM'!B97)=7,MID('PROJECT DELIVERY TEAM'!B97,4,1)=" ")))</f>
        <v>0</v>
      </c>
      <c r="V90" s="2" t="b">
        <f>AND(LEFT('AUDIENCES &amp; PART... - BY TYPE'!B120,2)="HU",OR(LEN('AUDIENCES &amp; PART... - BY TYPE'!B120)=6,AND(LEN('AUDIENCES &amp; PART... - BY TYPE'!B120)=7,MID('AUDIENCES &amp; PART... - BY TYPE'!B120,4,1)=" ")))</f>
        <v>0</v>
      </c>
      <c r="W90" s="2" t="b">
        <f>AND(LEFT(PARTNERS!B94,2)="HU",OR(LEN(PARTNERS!B94)=6,AND(LEN(PARTNERS!B94)=7,MID(PARTNERS!B94,4,1)=" ")),PARTNERS!E94="New partner")</f>
        <v>0</v>
      </c>
      <c r="X90" s="2" t="b">
        <f>AND(LEFT(PARTNERS!B94,2)="HU",OR(LEN(PARTNERS!B94)=6,AND(LEN(PARTNERS!B94)=7,MID(PARTNERS!B94,4,1)=" ")),PARTNERS!E94="Existing partner")</f>
        <v>0</v>
      </c>
      <c r="Y90" s="2" t="b">
        <f>AND(NOT(AND(LEFT(PARTNERS!B94,2)="HU",OR(LEN(PARTNERS!B94)=6,AND(LEN(PARTNERS!B94)=7,MID(PARTNERS!B94,4,1)=" ")))),PARTNERS!E94="New partner")</f>
        <v>0</v>
      </c>
      <c r="Z90" s="2" t="b">
        <f>AND(NOT(AND(LEFT(PARTNERS!B94,2)="HU",OR(LEN(PARTNERS!B94)=6,AND(LEN(PARTNERS!B94)=7,MID(PARTNERS!B94,4,1)=" ")))),PARTNERS!E94="Existing partner")</f>
        <v>0</v>
      </c>
      <c r="AA90" s="2" t="b">
        <f>AND(PARTNERS!$C94="Hull",PARTNERS!$E94="New partner")</f>
        <v>0</v>
      </c>
      <c r="AB90" s="2" t="b">
        <f>AND(PARTNERS!$C94="East Riding of Yorkshire",PARTNERS!$E94="New partner")</f>
        <v>0</v>
      </c>
      <c r="AC90" s="2" t="b">
        <f>AND(PARTNERS!$C94="Elsewhere in Yorkshire &amp; Humber",PARTNERS!$E94="New partner")</f>
        <v>0</v>
      </c>
      <c r="AD90" s="2" t="b">
        <f>AND(PARTNERS!$C94="Elsewhere in the UK",PARTNERS!$E94="New partner")</f>
        <v>0</v>
      </c>
      <c r="AE90" s="2" t="b">
        <f>AND(PARTNERS!$C94="Outside UK",PARTNERS!$E94="New partner")</f>
        <v>0</v>
      </c>
      <c r="AF90" s="2" t="b">
        <f>AND(PARTNERS!$C94="Hull",PARTNERS!$E94="Existing partner")</f>
        <v>0</v>
      </c>
      <c r="AG90" s="2" t="b">
        <f>AND(PARTNERS!$C94="East Riding of Yorkshire",PARTNERS!$E94="Existing partner")</f>
        <v>0</v>
      </c>
      <c r="AH90" s="2" t="b">
        <f>AND(PARTNERS!$C94="Elsewhere in Yorkshire &amp; Humber",PARTNERS!$E94="Existing partner")</f>
        <v>0</v>
      </c>
      <c r="AI90" s="2" t="b">
        <f>AND(PARTNERS!$C94="Elsewhere in the UK",PARTNERS!$E94="Existing partner")</f>
        <v>0</v>
      </c>
      <c r="AJ90" s="2" t="b">
        <f>AND(PARTNERS!$C94="Outside UK",PARTNERS!$E94="Existing partner")</f>
        <v>0</v>
      </c>
      <c r="AK90" s="2" t="b">
        <f>AND(PARTNERS!$D94="Artistic partner",PARTNERS!$E94="New partner")</f>
        <v>0</v>
      </c>
      <c r="AL90" s="2" t="b">
        <f>AND(PARTNERS!$D94="Heritage partner",PARTNERS!$E94="New partner")</f>
        <v>0</v>
      </c>
      <c r="AM90" s="2" t="b">
        <f>AND(PARTNERS!$D94="Funder",PARTNERS!$E94="New partner")</f>
        <v>0</v>
      </c>
      <c r="AN90" s="2" t="b">
        <f>AND(PARTNERS!$D94="Public Service partner",PARTNERS!$E94="New partner")</f>
        <v>0</v>
      </c>
      <c r="AO90" s="2" t="b">
        <f>AND(PARTNERS!$D94="Voluntary Sector / Charity partner",PARTNERS!$E94="New partner")</f>
        <v>0</v>
      </c>
      <c r="AP90" s="2" t="b">
        <f>AND(PARTNERS!$D94="Education partner",PARTNERS!$E94="New partner")</f>
        <v>0</v>
      </c>
      <c r="AQ90" s="2" t="b">
        <f>AND(PARTNERS!$D94="Other",PARTNERS!$E94="New partner")</f>
        <v>0</v>
      </c>
      <c r="AR90" s="2" t="b">
        <f>AND(PARTNERS!$D94="Artistic partner",PARTNERS!$E94="Existing partner")</f>
        <v>0</v>
      </c>
      <c r="AS90" s="2" t="b">
        <f>AND(PARTNERS!$D94="Heritage partner",PARTNERS!$E94="Existing partner")</f>
        <v>0</v>
      </c>
      <c r="AT90" s="2" t="b">
        <f>AND(PARTNERS!$D94="Funder",PARTNERS!$E94="Existing partner")</f>
        <v>0</v>
      </c>
      <c r="AU90" s="2" t="b">
        <f>AND(PARTNERS!$D94="Public Service partner",PARTNERS!$E94="Existing partner")</f>
        <v>0</v>
      </c>
      <c r="AV90" s="2" t="b">
        <f>AND(PARTNERS!$D94="Voluntary Sector / Charity partner",PARTNERS!$E94="Existing partner")</f>
        <v>0</v>
      </c>
      <c r="AW90" s="2" t="b">
        <f>AND(PARTNERS!$D94="Education partner",PARTNERS!$E94="Existing partner")</f>
        <v>0</v>
      </c>
      <c r="AX90" s="2" t="b">
        <f>AND(PARTNERS!$D94="Other",PARTNERS!$E94="Existing partner")</f>
        <v>0</v>
      </c>
    </row>
    <row r="91" spans="20:50" x14ac:dyDescent="0.3">
      <c r="T91" s="2" t="b">
        <f>AND(LEFT('EVENT DELIVERY'!B96,2)="HU",OR(LEN('EVENT DELIVERY'!B96)=6,AND(LEN('EVENT DELIVERY'!B96)=7,MID('EVENT DELIVERY'!B96,4,1)=" ")))</f>
        <v>0</v>
      </c>
      <c r="U91" s="2" t="b">
        <f>AND(LEFT('PROJECT DELIVERY TEAM'!B98,2)="HU",OR(LEN('PROJECT DELIVERY TEAM'!B98)=6,AND(LEN('PROJECT DELIVERY TEAM'!B98)=7,MID('PROJECT DELIVERY TEAM'!B98,4,1)=" ")))</f>
        <v>0</v>
      </c>
      <c r="V91" s="2" t="b">
        <f>AND(LEFT('AUDIENCES &amp; PART... - BY TYPE'!B121,2)="HU",OR(LEN('AUDIENCES &amp; PART... - BY TYPE'!B121)=6,AND(LEN('AUDIENCES &amp; PART... - BY TYPE'!B121)=7,MID('AUDIENCES &amp; PART... - BY TYPE'!B121,4,1)=" ")))</f>
        <v>0</v>
      </c>
      <c r="W91" s="2" t="b">
        <f>AND(LEFT(PARTNERS!B95,2)="HU",OR(LEN(PARTNERS!B95)=6,AND(LEN(PARTNERS!B95)=7,MID(PARTNERS!B95,4,1)=" ")),PARTNERS!E95="New partner")</f>
        <v>0</v>
      </c>
      <c r="X91" s="2" t="b">
        <f>AND(LEFT(PARTNERS!B95,2)="HU",OR(LEN(PARTNERS!B95)=6,AND(LEN(PARTNERS!B95)=7,MID(PARTNERS!B95,4,1)=" ")),PARTNERS!E95="Existing partner")</f>
        <v>0</v>
      </c>
      <c r="Y91" s="2" t="b">
        <f>AND(NOT(AND(LEFT(PARTNERS!B95,2)="HU",OR(LEN(PARTNERS!B95)=6,AND(LEN(PARTNERS!B95)=7,MID(PARTNERS!B95,4,1)=" ")))),PARTNERS!E95="New partner")</f>
        <v>0</v>
      </c>
      <c r="Z91" s="2" t="b">
        <f>AND(NOT(AND(LEFT(PARTNERS!B95,2)="HU",OR(LEN(PARTNERS!B95)=6,AND(LEN(PARTNERS!B95)=7,MID(PARTNERS!B95,4,1)=" ")))),PARTNERS!E95="Existing partner")</f>
        <v>0</v>
      </c>
      <c r="AA91" s="2" t="b">
        <f>AND(PARTNERS!$C95="Hull",PARTNERS!$E95="New partner")</f>
        <v>0</v>
      </c>
      <c r="AB91" s="2" t="b">
        <f>AND(PARTNERS!$C95="East Riding of Yorkshire",PARTNERS!$E95="New partner")</f>
        <v>0</v>
      </c>
      <c r="AC91" s="2" t="b">
        <f>AND(PARTNERS!$C95="Elsewhere in Yorkshire &amp; Humber",PARTNERS!$E95="New partner")</f>
        <v>0</v>
      </c>
      <c r="AD91" s="2" t="b">
        <f>AND(PARTNERS!$C95="Elsewhere in the UK",PARTNERS!$E95="New partner")</f>
        <v>0</v>
      </c>
      <c r="AE91" s="2" t="b">
        <f>AND(PARTNERS!$C95="Outside UK",PARTNERS!$E95="New partner")</f>
        <v>0</v>
      </c>
      <c r="AF91" s="2" t="b">
        <f>AND(PARTNERS!$C95="Hull",PARTNERS!$E95="Existing partner")</f>
        <v>0</v>
      </c>
      <c r="AG91" s="2" t="b">
        <f>AND(PARTNERS!$C95="East Riding of Yorkshire",PARTNERS!$E95="Existing partner")</f>
        <v>0</v>
      </c>
      <c r="AH91" s="2" t="b">
        <f>AND(PARTNERS!$C95="Elsewhere in Yorkshire &amp; Humber",PARTNERS!$E95="Existing partner")</f>
        <v>0</v>
      </c>
      <c r="AI91" s="2" t="b">
        <f>AND(PARTNERS!$C95="Elsewhere in the UK",PARTNERS!$E95="Existing partner")</f>
        <v>0</v>
      </c>
      <c r="AJ91" s="2" t="b">
        <f>AND(PARTNERS!$C95="Outside UK",PARTNERS!$E95="Existing partner")</f>
        <v>0</v>
      </c>
      <c r="AK91" s="2" t="b">
        <f>AND(PARTNERS!$D95="Artistic partner",PARTNERS!$E95="New partner")</f>
        <v>0</v>
      </c>
      <c r="AL91" s="2" t="b">
        <f>AND(PARTNERS!$D95="Heritage partner",PARTNERS!$E95="New partner")</f>
        <v>0</v>
      </c>
      <c r="AM91" s="2" t="b">
        <f>AND(PARTNERS!$D95="Funder",PARTNERS!$E95="New partner")</f>
        <v>0</v>
      </c>
      <c r="AN91" s="2" t="b">
        <f>AND(PARTNERS!$D95="Public Service partner",PARTNERS!$E95="New partner")</f>
        <v>0</v>
      </c>
      <c r="AO91" s="2" t="b">
        <f>AND(PARTNERS!$D95="Voluntary Sector / Charity partner",PARTNERS!$E95="New partner")</f>
        <v>0</v>
      </c>
      <c r="AP91" s="2" t="b">
        <f>AND(PARTNERS!$D95="Education partner",PARTNERS!$E95="New partner")</f>
        <v>0</v>
      </c>
      <c r="AQ91" s="2" t="b">
        <f>AND(PARTNERS!$D95="Other",PARTNERS!$E95="New partner")</f>
        <v>0</v>
      </c>
      <c r="AR91" s="2" t="b">
        <f>AND(PARTNERS!$D95="Artistic partner",PARTNERS!$E95="Existing partner")</f>
        <v>0</v>
      </c>
      <c r="AS91" s="2" t="b">
        <f>AND(PARTNERS!$D95="Heritage partner",PARTNERS!$E95="Existing partner")</f>
        <v>0</v>
      </c>
      <c r="AT91" s="2" t="b">
        <f>AND(PARTNERS!$D95="Funder",PARTNERS!$E95="Existing partner")</f>
        <v>0</v>
      </c>
      <c r="AU91" s="2" t="b">
        <f>AND(PARTNERS!$D95="Public Service partner",PARTNERS!$E95="Existing partner")</f>
        <v>0</v>
      </c>
      <c r="AV91" s="2" t="b">
        <f>AND(PARTNERS!$D95="Voluntary Sector / Charity partner",PARTNERS!$E95="Existing partner")</f>
        <v>0</v>
      </c>
      <c r="AW91" s="2" t="b">
        <f>AND(PARTNERS!$D95="Education partner",PARTNERS!$E95="Existing partner")</f>
        <v>0</v>
      </c>
      <c r="AX91" s="2" t="b">
        <f>AND(PARTNERS!$D95="Other",PARTNERS!$E95="Existing partner")</f>
        <v>0</v>
      </c>
    </row>
    <row r="92" spans="20:50" x14ac:dyDescent="0.3">
      <c r="T92" s="2" t="b">
        <f>AND(LEFT('EVENT DELIVERY'!B97,2)="HU",OR(LEN('EVENT DELIVERY'!B97)=6,AND(LEN('EVENT DELIVERY'!B97)=7,MID('EVENT DELIVERY'!B97,4,1)=" ")))</f>
        <v>0</v>
      </c>
      <c r="U92" s="2" t="b">
        <f>AND(LEFT('PROJECT DELIVERY TEAM'!B99,2)="HU",OR(LEN('PROJECT DELIVERY TEAM'!B99)=6,AND(LEN('PROJECT DELIVERY TEAM'!B99)=7,MID('PROJECT DELIVERY TEAM'!B99,4,1)=" ")))</f>
        <v>0</v>
      </c>
      <c r="V92" s="2" t="b">
        <f>AND(LEFT('AUDIENCES &amp; PART... - BY TYPE'!B122,2)="HU",OR(LEN('AUDIENCES &amp; PART... - BY TYPE'!B122)=6,AND(LEN('AUDIENCES &amp; PART... - BY TYPE'!B122)=7,MID('AUDIENCES &amp; PART... - BY TYPE'!B122,4,1)=" ")))</f>
        <v>0</v>
      </c>
      <c r="W92" s="2" t="b">
        <f>AND(LEFT(PARTNERS!B96,2)="HU",OR(LEN(PARTNERS!B96)=6,AND(LEN(PARTNERS!B96)=7,MID(PARTNERS!B96,4,1)=" ")),PARTNERS!E96="New partner")</f>
        <v>0</v>
      </c>
      <c r="X92" s="2" t="b">
        <f>AND(LEFT(PARTNERS!B96,2)="HU",OR(LEN(PARTNERS!B96)=6,AND(LEN(PARTNERS!B96)=7,MID(PARTNERS!B96,4,1)=" ")),PARTNERS!E96="Existing partner")</f>
        <v>0</v>
      </c>
      <c r="Y92" s="2" t="b">
        <f>AND(NOT(AND(LEFT(PARTNERS!B96,2)="HU",OR(LEN(PARTNERS!B96)=6,AND(LEN(PARTNERS!B96)=7,MID(PARTNERS!B96,4,1)=" ")))),PARTNERS!E96="New partner")</f>
        <v>0</v>
      </c>
      <c r="Z92" s="2" t="b">
        <f>AND(NOT(AND(LEFT(PARTNERS!B96,2)="HU",OR(LEN(PARTNERS!B96)=6,AND(LEN(PARTNERS!B96)=7,MID(PARTNERS!B96,4,1)=" ")))),PARTNERS!E96="Existing partner")</f>
        <v>0</v>
      </c>
      <c r="AA92" s="2" t="b">
        <f>AND(PARTNERS!$C96="Hull",PARTNERS!$E96="New partner")</f>
        <v>0</v>
      </c>
      <c r="AB92" s="2" t="b">
        <f>AND(PARTNERS!$C96="East Riding of Yorkshire",PARTNERS!$E96="New partner")</f>
        <v>0</v>
      </c>
      <c r="AC92" s="2" t="b">
        <f>AND(PARTNERS!$C96="Elsewhere in Yorkshire &amp; Humber",PARTNERS!$E96="New partner")</f>
        <v>0</v>
      </c>
      <c r="AD92" s="2" t="b">
        <f>AND(PARTNERS!$C96="Elsewhere in the UK",PARTNERS!$E96="New partner")</f>
        <v>0</v>
      </c>
      <c r="AE92" s="2" t="b">
        <f>AND(PARTNERS!$C96="Outside UK",PARTNERS!$E96="New partner")</f>
        <v>0</v>
      </c>
      <c r="AF92" s="2" t="b">
        <f>AND(PARTNERS!$C96="Hull",PARTNERS!$E96="Existing partner")</f>
        <v>0</v>
      </c>
      <c r="AG92" s="2" t="b">
        <f>AND(PARTNERS!$C96="East Riding of Yorkshire",PARTNERS!$E96="Existing partner")</f>
        <v>0</v>
      </c>
      <c r="AH92" s="2" t="b">
        <f>AND(PARTNERS!$C96="Elsewhere in Yorkshire &amp; Humber",PARTNERS!$E96="Existing partner")</f>
        <v>0</v>
      </c>
      <c r="AI92" s="2" t="b">
        <f>AND(PARTNERS!$C96="Elsewhere in the UK",PARTNERS!$E96="Existing partner")</f>
        <v>0</v>
      </c>
      <c r="AJ92" s="2" t="b">
        <f>AND(PARTNERS!$C96="Outside UK",PARTNERS!$E96="Existing partner")</f>
        <v>0</v>
      </c>
      <c r="AK92" s="2" t="b">
        <f>AND(PARTNERS!$D96="Artistic partner",PARTNERS!$E96="New partner")</f>
        <v>0</v>
      </c>
      <c r="AL92" s="2" t="b">
        <f>AND(PARTNERS!$D96="Heritage partner",PARTNERS!$E96="New partner")</f>
        <v>0</v>
      </c>
      <c r="AM92" s="2" t="b">
        <f>AND(PARTNERS!$D96="Funder",PARTNERS!$E96="New partner")</f>
        <v>0</v>
      </c>
      <c r="AN92" s="2" t="b">
        <f>AND(PARTNERS!$D96="Public Service partner",PARTNERS!$E96="New partner")</f>
        <v>0</v>
      </c>
      <c r="AO92" s="2" t="b">
        <f>AND(PARTNERS!$D96="Voluntary Sector / Charity partner",PARTNERS!$E96="New partner")</f>
        <v>0</v>
      </c>
      <c r="AP92" s="2" t="b">
        <f>AND(PARTNERS!$D96="Education partner",PARTNERS!$E96="New partner")</f>
        <v>0</v>
      </c>
      <c r="AQ92" s="2" t="b">
        <f>AND(PARTNERS!$D96="Other",PARTNERS!$E96="New partner")</f>
        <v>0</v>
      </c>
      <c r="AR92" s="2" t="b">
        <f>AND(PARTNERS!$D96="Artistic partner",PARTNERS!$E96="Existing partner")</f>
        <v>0</v>
      </c>
      <c r="AS92" s="2" t="b">
        <f>AND(PARTNERS!$D96="Heritage partner",PARTNERS!$E96="Existing partner")</f>
        <v>0</v>
      </c>
      <c r="AT92" s="2" t="b">
        <f>AND(PARTNERS!$D96="Funder",PARTNERS!$E96="Existing partner")</f>
        <v>0</v>
      </c>
      <c r="AU92" s="2" t="b">
        <f>AND(PARTNERS!$D96="Public Service partner",PARTNERS!$E96="Existing partner")</f>
        <v>0</v>
      </c>
      <c r="AV92" s="2" t="b">
        <f>AND(PARTNERS!$D96="Voluntary Sector / Charity partner",PARTNERS!$E96="Existing partner")</f>
        <v>0</v>
      </c>
      <c r="AW92" s="2" t="b">
        <f>AND(PARTNERS!$D96="Education partner",PARTNERS!$E96="Existing partner")</f>
        <v>0</v>
      </c>
      <c r="AX92" s="2" t="b">
        <f>AND(PARTNERS!$D96="Other",PARTNERS!$E96="Existing partner")</f>
        <v>0</v>
      </c>
    </row>
    <row r="93" spans="20:50" x14ac:dyDescent="0.3">
      <c r="T93" s="2" t="b">
        <f>AND(LEFT('EVENT DELIVERY'!B98,2)="HU",OR(LEN('EVENT DELIVERY'!B98)=6,AND(LEN('EVENT DELIVERY'!B98)=7,MID('EVENT DELIVERY'!B98,4,1)=" ")))</f>
        <v>0</v>
      </c>
      <c r="U93" s="2" t="b">
        <f>AND(LEFT('PROJECT DELIVERY TEAM'!B100,2)="HU",OR(LEN('PROJECT DELIVERY TEAM'!B100)=6,AND(LEN('PROJECT DELIVERY TEAM'!B100)=7,MID('PROJECT DELIVERY TEAM'!B100,4,1)=" ")))</f>
        <v>0</v>
      </c>
      <c r="V93" s="2" t="b">
        <f>AND(LEFT('AUDIENCES &amp; PART... - BY TYPE'!B123,2)="HU",OR(LEN('AUDIENCES &amp; PART... - BY TYPE'!B123)=6,AND(LEN('AUDIENCES &amp; PART... - BY TYPE'!B123)=7,MID('AUDIENCES &amp; PART... - BY TYPE'!B123,4,1)=" ")))</f>
        <v>0</v>
      </c>
      <c r="W93" s="2" t="b">
        <f>AND(LEFT(PARTNERS!B97,2)="HU",OR(LEN(PARTNERS!B97)=6,AND(LEN(PARTNERS!B97)=7,MID(PARTNERS!B97,4,1)=" ")),PARTNERS!E97="New partner")</f>
        <v>0</v>
      </c>
      <c r="X93" s="2" t="b">
        <f>AND(LEFT(PARTNERS!B97,2)="HU",OR(LEN(PARTNERS!B97)=6,AND(LEN(PARTNERS!B97)=7,MID(PARTNERS!B97,4,1)=" ")),PARTNERS!E97="Existing partner")</f>
        <v>0</v>
      </c>
      <c r="Y93" s="2" t="b">
        <f>AND(NOT(AND(LEFT(PARTNERS!B97,2)="HU",OR(LEN(PARTNERS!B97)=6,AND(LEN(PARTNERS!B97)=7,MID(PARTNERS!B97,4,1)=" ")))),PARTNERS!E97="New partner")</f>
        <v>0</v>
      </c>
      <c r="Z93" s="2" t="b">
        <f>AND(NOT(AND(LEFT(PARTNERS!B97,2)="HU",OR(LEN(PARTNERS!B97)=6,AND(LEN(PARTNERS!B97)=7,MID(PARTNERS!B97,4,1)=" ")))),PARTNERS!E97="Existing partner")</f>
        <v>0</v>
      </c>
      <c r="AA93" s="2" t="b">
        <f>AND(PARTNERS!$C97="Hull",PARTNERS!$E97="New partner")</f>
        <v>0</v>
      </c>
      <c r="AB93" s="2" t="b">
        <f>AND(PARTNERS!$C97="East Riding of Yorkshire",PARTNERS!$E97="New partner")</f>
        <v>0</v>
      </c>
      <c r="AC93" s="2" t="b">
        <f>AND(PARTNERS!$C97="Elsewhere in Yorkshire &amp; Humber",PARTNERS!$E97="New partner")</f>
        <v>0</v>
      </c>
      <c r="AD93" s="2" t="b">
        <f>AND(PARTNERS!$C97="Elsewhere in the UK",PARTNERS!$E97="New partner")</f>
        <v>0</v>
      </c>
      <c r="AE93" s="2" t="b">
        <f>AND(PARTNERS!$C97="Outside UK",PARTNERS!$E97="New partner")</f>
        <v>0</v>
      </c>
      <c r="AF93" s="2" t="b">
        <f>AND(PARTNERS!$C97="Hull",PARTNERS!$E97="Existing partner")</f>
        <v>0</v>
      </c>
      <c r="AG93" s="2" t="b">
        <f>AND(PARTNERS!$C97="East Riding of Yorkshire",PARTNERS!$E97="Existing partner")</f>
        <v>0</v>
      </c>
      <c r="AH93" s="2" t="b">
        <f>AND(PARTNERS!$C97="Elsewhere in Yorkshire &amp; Humber",PARTNERS!$E97="Existing partner")</f>
        <v>0</v>
      </c>
      <c r="AI93" s="2" t="b">
        <f>AND(PARTNERS!$C97="Elsewhere in the UK",PARTNERS!$E97="Existing partner")</f>
        <v>0</v>
      </c>
      <c r="AJ93" s="2" t="b">
        <f>AND(PARTNERS!$C97="Outside UK",PARTNERS!$E97="Existing partner")</f>
        <v>0</v>
      </c>
      <c r="AK93" s="2" t="b">
        <f>AND(PARTNERS!$D97="Artistic partner",PARTNERS!$E97="New partner")</f>
        <v>0</v>
      </c>
      <c r="AL93" s="2" t="b">
        <f>AND(PARTNERS!$D97="Heritage partner",PARTNERS!$E97="New partner")</f>
        <v>0</v>
      </c>
      <c r="AM93" s="2" t="b">
        <f>AND(PARTNERS!$D97="Funder",PARTNERS!$E97="New partner")</f>
        <v>0</v>
      </c>
      <c r="AN93" s="2" t="b">
        <f>AND(PARTNERS!$D97="Public Service partner",PARTNERS!$E97="New partner")</f>
        <v>0</v>
      </c>
      <c r="AO93" s="2" t="b">
        <f>AND(PARTNERS!$D97="Voluntary Sector / Charity partner",PARTNERS!$E97="New partner")</f>
        <v>0</v>
      </c>
      <c r="AP93" s="2" t="b">
        <f>AND(PARTNERS!$D97="Education partner",PARTNERS!$E97="New partner")</f>
        <v>0</v>
      </c>
      <c r="AQ93" s="2" t="b">
        <f>AND(PARTNERS!$D97="Other",PARTNERS!$E97="New partner")</f>
        <v>0</v>
      </c>
      <c r="AR93" s="2" t="b">
        <f>AND(PARTNERS!$D97="Artistic partner",PARTNERS!$E97="Existing partner")</f>
        <v>0</v>
      </c>
      <c r="AS93" s="2" t="b">
        <f>AND(PARTNERS!$D97="Heritage partner",PARTNERS!$E97="Existing partner")</f>
        <v>0</v>
      </c>
      <c r="AT93" s="2" t="b">
        <f>AND(PARTNERS!$D97="Funder",PARTNERS!$E97="Existing partner")</f>
        <v>0</v>
      </c>
      <c r="AU93" s="2" t="b">
        <f>AND(PARTNERS!$D97="Public Service partner",PARTNERS!$E97="Existing partner")</f>
        <v>0</v>
      </c>
      <c r="AV93" s="2" t="b">
        <f>AND(PARTNERS!$D97="Voluntary Sector / Charity partner",PARTNERS!$E97="Existing partner")</f>
        <v>0</v>
      </c>
      <c r="AW93" s="2" t="b">
        <f>AND(PARTNERS!$D97="Education partner",PARTNERS!$E97="Existing partner")</f>
        <v>0</v>
      </c>
      <c r="AX93" s="2" t="b">
        <f>AND(PARTNERS!$D97="Other",PARTNERS!$E97="Existing partner")</f>
        <v>0</v>
      </c>
    </row>
    <row r="94" spans="20:50" x14ac:dyDescent="0.3">
      <c r="T94" s="2" t="b">
        <f>AND(LEFT('EVENT DELIVERY'!B99,2)="HU",OR(LEN('EVENT DELIVERY'!B99)=6,AND(LEN('EVENT DELIVERY'!B99)=7,MID('EVENT DELIVERY'!B99,4,1)=" ")))</f>
        <v>0</v>
      </c>
      <c r="U94" s="2" t="b">
        <f>AND(LEFT('PROJECT DELIVERY TEAM'!B101,2)="HU",OR(LEN('PROJECT DELIVERY TEAM'!B101)=6,AND(LEN('PROJECT DELIVERY TEAM'!B101)=7,MID('PROJECT DELIVERY TEAM'!B101,4,1)=" ")))</f>
        <v>0</v>
      </c>
      <c r="V94" s="2" t="b">
        <f>AND(LEFT('AUDIENCES &amp; PART... - BY TYPE'!B124,2)="HU",OR(LEN('AUDIENCES &amp; PART... - BY TYPE'!B124)=6,AND(LEN('AUDIENCES &amp; PART... - BY TYPE'!B124)=7,MID('AUDIENCES &amp; PART... - BY TYPE'!B124,4,1)=" ")))</f>
        <v>0</v>
      </c>
      <c r="W94" s="2" t="b">
        <f>AND(LEFT(PARTNERS!B98,2)="HU",OR(LEN(PARTNERS!B98)=6,AND(LEN(PARTNERS!B98)=7,MID(PARTNERS!B98,4,1)=" ")),PARTNERS!E98="New partner")</f>
        <v>0</v>
      </c>
      <c r="X94" s="2" t="b">
        <f>AND(LEFT(PARTNERS!B98,2)="HU",OR(LEN(PARTNERS!B98)=6,AND(LEN(PARTNERS!B98)=7,MID(PARTNERS!B98,4,1)=" ")),PARTNERS!E98="Existing partner")</f>
        <v>0</v>
      </c>
      <c r="Y94" s="2" t="b">
        <f>AND(NOT(AND(LEFT(PARTNERS!B98,2)="HU",OR(LEN(PARTNERS!B98)=6,AND(LEN(PARTNERS!B98)=7,MID(PARTNERS!B98,4,1)=" ")))),PARTNERS!E98="New partner")</f>
        <v>0</v>
      </c>
      <c r="Z94" s="2" t="b">
        <f>AND(NOT(AND(LEFT(PARTNERS!B98,2)="HU",OR(LEN(PARTNERS!B98)=6,AND(LEN(PARTNERS!B98)=7,MID(PARTNERS!B98,4,1)=" ")))),PARTNERS!E98="Existing partner")</f>
        <v>0</v>
      </c>
      <c r="AA94" s="2" t="b">
        <f>AND(PARTNERS!$C98="Hull",PARTNERS!$E98="New partner")</f>
        <v>0</v>
      </c>
      <c r="AB94" s="2" t="b">
        <f>AND(PARTNERS!$C98="East Riding of Yorkshire",PARTNERS!$E98="New partner")</f>
        <v>0</v>
      </c>
      <c r="AC94" s="2" t="b">
        <f>AND(PARTNERS!$C98="Elsewhere in Yorkshire &amp; Humber",PARTNERS!$E98="New partner")</f>
        <v>0</v>
      </c>
      <c r="AD94" s="2" t="b">
        <f>AND(PARTNERS!$C98="Elsewhere in the UK",PARTNERS!$E98="New partner")</f>
        <v>0</v>
      </c>
      <c r="AE94" s="2" t="b">
        <f>AND(PARTNERS!$C98="Outside UK",PARTNERS!$E98="New partner")</f>
        <v>0</v>
      </c>
      <c r="AF94" s="2" t="b">
        <f>AND(PARTNERS!$C98="Hull",PARTNERS!$E98="Existing partner")</f>
        <v>0</v>
      </c>
      <c r="AG94" s="2" t="b">
        <f>AND(PARTNERS!$C98="East Riding of Yorkshire",PARTNERS!$E98="Existing partner")</f>
        <v>0</v>
      </c>
      <c r="AH94" s="2" t="b">
        <f>AND(PARTNERS!$C98="Elsewhere in Yorkshire &amp; Humber",PARTNERS!$E98="Existing partner")</f>
        <v>0</v>
      </c>
      <c r="AI94" s="2" t="b">
        <f>AND(PARTNERS!$C98="Elsewhere in the UK",PARTNERS!$E98="Existing partner")</f>
        <v>0</v>
      </c>
      <c r="AJ94" s="2" t="b">
        <f>AND(PARTNERS!$C98="Outside UK",PARTNERS!$E98="Existing partner")</f>
        <v>0</v>
      </c>
      <c r="AK94" s="2" t="b">
        <f>AND(PARTNERS!$D98="Artistic partner",PARTNERS!$E98="New partner")</f>
        <v>0</v>
      </c>
      <c r="AL94" s="2" t="b">
        <f>AND(PARTNERS!$D98="Heritage partner",PARTNERS!$E98="New partner")</f>
        <v>0</v>
      </c>
      <c r="AM94" s="2" t="b">
        <f>AND(PARTNERS!$D98="Funder",PARTNERS!$E98="New partner")</f>
        <v>0</v>
      </c>
      <c r="AN94" s="2" t="b">
        <f>AND(PARTNERS!$D98="Public Service partner",PARTNERS!$E98="New partner")</f>
        <v>0</v>
      </c>
      <c r="AO94" s="2" t="b">
        <f>AND(PARTNERS!$D98="Voluntary Sector / Charity partner",PARTNERS!$E98="New partner")</f>
        <v>0</v>
      </c>
      <c r="AP94" s="2" t="b">
        <f>AND(PARTNERS!$D98="Education partner",PARTNERS!$E98="New partner")</f>
        <v>0</v>
      </c>
      <c r="AQ94" s="2" t="b">
        <f>AND(PARTNERS!$D98="Other",PARTNERS!$E98="New partner")</f>
        <v>0</v>
      </c>
      <c r="AR94" s="2" t="b">
        <f>AND(PARTNERS!$D98="Artistic partner",PARTNERS!$E98="Existing partner")</f>
        <v>0</v>
      </c>
      <c r="AS94" s="2" t="b">
        <f>AND(PARTNERS!$D98="Heritage partner",PARTNERS!$E98="Existing partner")</f>
        <v>0</v>
      </c>
      <c r="AT94" s="2" t="b">
        <f>AND(PARTNERS!$D98="Funder",PARTNERS!$E98="Existing partner")</f>
        <v>0</v>
      </c>
      <c r="AU94" s="2" t="b">
        <f>AND(PARTNERS!$D98="Public Service partner",PARTNERS!$E98="Existing partner")</f>
        <v>0</v>
      </c>
      <c r="AV94" s="2" t="b">
        <f>AND(PARTNERS!$D98="Voluntary Sector / Charity partner",PARTNERS!$E98="Existing partner")</f>
        <v>0</v>
      </c>
      <c r="AW94" s="2" t="b">
        <f>AND(PARTNERS!$D98="Education partner",PARTNERS!$E98="Existing partner")</f>
        <v>0</v>
      </c>
      <c r="AX94" s="2" t="b">
        <f>AND(PARTNERS!$D98="Other",PARTNERS!$E98="Existing partner")</f>
        <v>0</v>
      </c>
    </row>
    <row r="95" spans="20:50" x14ac:dyDescent="0.3">
      <c r="T95" s="2" t="b">
        <f>AND(LEFT('EVENT DELIVERY'!B100,2)="HU",OR(LEN('EVENT DELIVERY'!B100)=6,AND(LEN('EVENT DELIVERY'!B100)=7,MID('EVENT DELIVERY'!B100,4,1)=" ")))</f>
        <v>0</v>
      </c>
      <c r="U95" s="2" t="b">
        <f>AND(LEFT('PROJECT DELIVERY TEAM'!B102,2)="HU",OR(LEN('PROJECT DELIVERY TEAM'!B102)=6,AND(LEN('PROJECT DELIVERY TEAM'!B102)=7,MID('PROJECT DELIVERY TEAM'!B102,4,1)=" ")))</f>
        <v>0</v>
      </c>
      <c r="V95" s="2" t="b">
        <f>AND(LEFT('AUDIENCES &amp; PART... - BY TYPE'!B125,2)="HU",OR(LEN('AUDIENCES &amp; PART... - BY TYPE'!B125)=6,AND(LEN('AUDIENCES &amp; PART... - BY TYPE'!B125)=7,MID('AUDIENCES &amp; PART... - BY TYPE'!B125,4,1)=" ")))</f>
        <v>0</v>
      </c>
      <c r="W95" s="2" t="b">
        <f>AND(LEFT(PARTNERS!B99,2)="HU",OR(LEN(PARTNERS!B99)=6,AND(LEN(PARTNERS!B99)=7,MID(PARTNERS!B99,4,1)=" ")),PARTNERS!E99="New partner")</f>
        <v>0</v>
      </c>
      <c r="X95" s="2" t="b">
        <f>AND(LEFT(PARTNERS!B99,2)="HU",OR(LEN(PARTNERS!B99)=6,AND(LEN(PARTNERS!B99)=7,MID(PARTNERS!B99,4,1)=" ")),PARTNERS!E99="Existing partner")</f>
        <v>0</v>
      </c>
      <c r="Y95" s="2" t="b">
        <f>AND(NOT(AND(LEFT(PARTNERS!B99,2)="HU",OR(LEN(PARTNERS!B99)=6,AND(LEN(PARTNERS!B99)=7,MID(PARTNERS!B99,4,1)=" ")))),PARTNERS!E99="New partner")</f>
        <v>0</v>
      </c>
      <c r="Z95" s="2" t="b">
        <f>AND(NOT(AND(LEFT(PARTNERS!B99,2)="HU",OR(LEN(PARTNERS!B99)=6,AND(LEN(PARTNERS!B99)=7,MID(PARTNERS!B99,4,1)=" ")))),PARTNERS!E99="Existing partner")</f>
        <v>0</v>
      </c>
      <c r="AA95" s="2" t="b">
        <f>AND(PARTNERS!$C99="Hull",PARTNERS!$E99="New partner")</f>
        <v>0</v>
      </c>
      <c r="AB95" s="2" t="b">
        <f>AND(PARTNERS!$C99="East Riding of Yorkshire",PARTNERS!$E99="New partner")</f>
        <v>0</v>
      </c>
      <c r="AC95" s="2" t="b">
        <f>AND(PARTNERS!$C99="Elsewhere in Yorkshire &amp; Humber",PARTNERS!$E99="New partner")</f>
        <v>0</v>
      </c>
      <c r="AD95" s="2" t="b">
        <f>AND(PARTNERS!$C99="Elsewhere in the UK",PARTNERS!$E99="New partner")</f>
        <v>0</v>
      </c>
      <c r="AE95" s="2" t="b">
        <f>AND(PARTNERS!$C99="Outside UK",PARTNERS!$E99="New partner")</f>
        <v>0</v>
      </c>
      <c r="AF95" s="2" t="b">
        <f>AND(PARTNERS!$C99="Hull",PARTNERS!$E99="Existing partner")</f>
        <v>0</v>
      </c>
      <c r="AG95" s="2" t="b">
        <f>AND(PARTNERS!$C99="East Riding of Yorkshire",PARTNERS!$E99="Existing partner")</f>
        <v>0</v>
      </c>
      <c r="AH95" s="2" t="b">
        <f>AND(PARTNERS!$C99="Elsewhere in Yorkshire &amp; Humber",PARTNERS!$E99="Existing partner")</f>
        <v>0</v>
      </c>
      <c r="AI95" s="2" t="b">
        <f>AND(PARTNERS!$C99="Elsewhere in the UK",PARTNERS!$E99="Existing partner")</f>
        <v>0</v>
      </c>
      <c r="AJ95" s="2" t="b">
        <f>AND(PARTNERS!$C99="Outside UK",PARTNERS!$E99="Existing partner")</f>
        <v>0</v>
      </c>
      <c r="AK95" s="2" t="b">
        <f>AND(PARTNERS!$D99="Artistic partner",PARTNERS!$E99="New partner")</f>
        <v>0</v>
      </c>
      <c r="AL95" s="2" t="b">
        <f>AND(PARTNERS!$D99="Heritage partner",PARTNERS!$E99="New partner")</f>
        <v>0</v>
      </c>
      <c r="AM95" s="2" t="b">
        <f>AND(PARTNERS!$D99="Funder",PARTNERS!$E99="New partner")</f>
        <v>0</v>
      </c>
      <c r="AN95" s="2" t="b">
        <f>AND(PARTNERS!$D99="Public Service partner",PARTNERS!$E99="New partner")</f>
        <v>0</v>
      </c>
      <c r="AO95" s="2" t="b">
        <f>AND(PARTNERS!$D99="Voluntary Sector / Charity partner",PARTNERS!$E99="New partner")</f>
        <v>0</v>
      </c>
      <c r="AP95" s="2" t="b">
        <f>AND(PARTNERS!$D99="Education partner",PARTNERS!$E99="New partner")</f>
        <v>0</v>
      </c>
      <c r="AQ95" s="2" t="b">
        <f>AND(PARTNERS!$D99="Other",PARTNERS!$E99="New partner")</f>
        <v>0</v>
      </c>
      <c r="AR95" s="2" t="b">
        <f>AND(PARTNERS!$D99="Artistic partner",PARTNERS!$E99="Existing partner")</f>
        <v>0</v>
      </c>
      <c r="AS95" s="2" t="b">
        <f>AND(PARTNERS!$D99="Heritage partner",PARTNERS!$E99="Existing partner")</f>
        <v>0</v>
      </c>
      <c r="AT95" s="2" t="b">
        <f>AND(PARTNERS!$D99="Funder",PARTNERS!$E99="Existing partner")</f>
        <v>0</v>
      </c>
      <c r="AU95" s="2" t="b">
        <f>AND(PARTNERS!$D99="Public Service partner",PARTNERS!$E99="Existing partner")</f>
        <v>0</v>
      </c>
      <c r="AV95" s="2" t="b">
        <f>AND(PARTNERS!$D99="Voluntary Sector / Charity partner",PARTNERS!$E99="Existing partner")</f>
        <v>0</v>
      </c>
      <c r="AW95" s="2" t="b">
        <f>AND(PARTNERS!$D99="Education partner",PARTNERS!$E99="Existing partner")</f>
        <v>0</v>
      </c>
      <c r="AX95" s="2" t="b">
        <f>AND(PARTNERS!$D99="Other",PARTNERS!$E99="Existing partner")</f>
        <v>0</v>
      </c>
    </row>
    <row r="96" spans="20:50" x14ac:dyDescent="0.3">
      <c r="T96" s="2" t="b">
        <f>AND(LEFT('EVENT DELIVERY'!B101,2)="HU",OR(LEN('EVENT DELIVERY'!B101)=6,AND(LEN('EVENT DELIVERY'!B101)=7,MID('EVENT DELIVERY'!B101,4,1)=" ")))</f>
        <v>0</v>
      </c>
      <c r="U96" s="2" t="b">
        <f>AND(LEFT('PROJECT DELIVERY TEAM'!B103,2)="HU",OR(LEN('PROJECT DELIVERY TEAM'!B103)=6,AND(LEN('PROJECT DELIVERY TEAM'!B103)=7,MID('PROJECT DELIVERY TEAM'!B103,4,1)=" ")))</f>
        <v>0</v>
      </c>
      <c r="V96" s="2" t="b">
        <f>AND(LEFT('AUDIENCES &amp; PART... - BY TYPE'!B126,2)="HU",OR(LEN('AUDIENCES &amp; PART... - BY TYPE'!B126)=6,AND(LEN('AUDIENCES &amp; PART... - BY TYPE'!B126)=7,MID('AUDIENCES &amp; PART... - BY TYPE'!B126,4,1)=" ")))</f>
        <v>0</v>
      </c>
      <c r="W96" s="2" t="b">
        <f>AND(LEFT(PARTNERS!B100,2)="HU",OR(LEN(PARTNERS!B100)=6,AND(LEN(PARTNERS!B100)=7,MID(PARTNERS!B100,4,1)=" ")),PARTNERS!E100="New partner")</f>
        <v>0</v>
      </c>
      <c r="X96" s="2" t="b">
        <f>AND(LEFT(PARTNERS!B100,2)="HU",OR(LEN(PARTNERS!B100)=6,AND(LEN(PARTNERS!B100)=7,MID(PARTNERS!B100,4,1)=" ")),PARTNERS!E100="Existing partner")</f>
        <v>0</v>
      </c>
      <c r="Y96" s="2" t="b">
        <f>AND(NOT(AND(LEFT(PARTNERS!B100,2)="HU",OR(LEN(PARTNERS!B100)=6,AND(LEN(PARTNERS!B100)=7,MID(PARTNERS!B100,4,1)=" ")))),PARTNERS!E100="New partner")</f>
        <v>0</v>
      </c>
      <c r="Z96" s="2" t="b">
        <f>AND(NOT(AND(LEFT(PARTNERS!B100,2)="HU",OR(LEN(PARTNERS!B100)=6,AND(LEN(PARTNERS!B100)=7,MID(PARTNERS!B100,4,1)=" ")))),PARTNERS!E100="Existing partner")</f>
        <v>0</v>
      </c>
      <c r="AA96" s="2" t="b">
        <f>AND(PARTNERS!$C100="Hull",PARTNERS!$E100="New partner")</f>
        <v>0</v>
      </c>
      <c r="AB96" s="2" t="b">
        <f>AND(PARTNERS!$C100="East Riding of Yorkshire",PARTNERS!$E100="New partner")</f>
        <v>0</v>
      </c>
      <c r="AC96" s="2" t="b">
        <f>AND(PARTNERS!$C100="Elsewhere in Yorkshire &amp; Humber",PARTNERS!$E100="New partner")</f>
        <v>0</v>
      </c>
      <c r="AD96" s="2" t="b">
        <f>AND(PARTNERS!$C100="Elsewhere in the UK",PARTNERS!$E100="New partner")</f>
        <v>0</v>
      </c>
      <c r="AE96" s="2" t="b">
        <f>AND(PARTNERS!$C100="Outside UK",PARTNERS!$E100="New partner")</f>
        <v>0</v>
      </c>
      <c r="AF96" s="2" t="b">
        <f>AND(PARTNERS!$C100="Hull",PARTNERS!$E100="Existing partner")</f>
        <v>0</v>
      </c>
      <c r="AG96" s="2" t="b">
        <f>AND(PARTNERS!$C100="East Riding of Yorkshire",PARTNERS!$E100="Existing partner")</f>
        <v>0</v>
      </c>
      <c r="AH96" s="2" t="b">
        <f>AND(PARTNERS!$C100="Elsewhere in Yorkshire &amp; Humber",PARTNERS!$E100="Existing partner")</f>
        <v>0</v>
      </c>
      <c r="AI96" s="2" t="b">
        <f>AND(PARTNERS!$C100="Elsewhere in the UK",PARTNERS!$E100="Existing partner")</f>
        <v>0</v>
      </c>
      <c r="AJ96" s="2" t="b">
        <f>AND(PARTNERS!$C100="Outside UK",PARTNERS!$E100="Existing partner")</f>
        <v>0</v>
      </c>
      <c r="AK96" s="2" t="b">
        <f>AND(PARTNERS!$D100="Artistic partner",PARTNERS!$E100="New partner")</f>
        <v>0</v>
      </c>
      <c r="AL96" s="2" t="b">
        <f>AND(PARTNERS!$D100="Heritage partner",PARTNERS!$E100="New partner")</f>
        <v>0</v>
      </c>
      <c r="AM96" s="2" t="b">
        <f>AND(PARTNERS!$D100="Funder",PARTNERS!$E100="New partner")</f>
        <v>0</v>
      </c>
      <c r="AN96" s="2" t="b">
        <f>AND(PARTNERS!$D100="Public Service partner",PARTNERS!$E100="New partner")</f>
        <v>0</v>
      </c>
      <c r="AO96" s="2" t="b">
        <f>AND(PARTNERS!$D100="Voluntary Sector / Charity partner",PARTNERS!$E100="New partner")</f>
        <v>0</v>
      </c>
      <c r="AP96" s="2" t="b">
        <f>AND(PARTNERS!$D100="Education partner",PARTNERS!$E100="New partner")</f>
        <v>0</v>
      </c>
      <c r="AQ96" s="2" t="b">
        <f>AND(PARTNERS!$D100="Other",PARTNERS!$E100="New partner")</f>
        <v>0</v>
      </c>
      <c r="AR96" s="2" t="b">
        <f>AND(PARTNERS!$D100="Artistic partner",PARTNERS!$E100="Existing partner")</f>
        <v>0</v>
      </c>
      <c r="AS96" s="2" t="b">
        <f>AND(PARTNERS!$D100="Heritage partner",PARTNERS!$E100="Existing partner")</f>
        <v>0</v>
      </c>
      <c r="AT96" s="2" t="b">
        <f>AND(PARTNERS!$D100="Funder",PARTNERS!$E100="Existing partner")</f>
        <v>0</v>
      </c>
      <c r="AU96" s="2" t="b">
        <f>AND(PARTNERS!$D100="Public Service partner",PARTNERS!$E100="Existing partner")</f>
        <v>0</v>
      </c>
      <c r="AV96" s="2" t="b">
        <f>AND(PARTNERS!$D100="Voluntary Sector / Charity partner",PARTNERS!$E100="Existing partner")</f>
        <v>0</v>
      </c>
      <c r="AW96" s="2" t="b">
        <f>AND(PARTNERS!$D100="Education partner",PARTNERS!$E100="Existing partner")</f>
        <v>0</v>
      </c>
      <c r="AX96" s="2" t="b">
        <f>AND(PARTNERS!$D100="Other",PARTNERS!$E100="Existing partner")</f>
        <v>0</v>
      </c>
    </row>
    <row r="97" spans="20:50" x14ac:dyDescent="0.3">
      <c r="T97" s="2" t="b">
        <f>AND(LEFT('EVENT DELIVERY'!B102,2)="HU",OR(LEN('EVENT DELIVERY'!B102)=6,AND(LEN('EVENT DELIVERY'!B102)=7,MID('EVENT DELIVERY'!B102,4,1)=" ")))</f>
        <v>0</v>
      </c>
      <c r="U97" s="2" t="b">
        <f>AND(LEFT('PROJECT DELIVERY TEAM'!B104,2)="HU",OR(LEN('PROJECT DELIVERY TEAM'!B104)=6,AND(LEN('PROJECT DELIVERY TEAM'!B104)=7,MID('PROJECT DELIVERY TEAM'!B104,4,1)=" ")))</f>
        <v>0</v>
      </c>
      <c r="V97" s="2" t="b">
        <f>AND(LEFT('AUDIENCES &amp; PART... - BY TYPE'!B127,2)="HU",OR(LEN('AUDIENCES &amp; PART... - BY TYPE'!B127)=6,AND(LEN('AUDIENCES &amp; PART... - BY TYPE'!B127)=7,MID('AUDIENCES &amp; PART... - BY TYPE'!B127,4,1)=" ")))</f>
        <v>0</v>
      </c>
      <c r="W97" s="2" t="b">
        <f>AND(LEFT(PARTNERS!B101,2)="HU",OR(LEN(PARTNERS!B101)=6,AND(LEN(PARTNERS!B101)=7,MID(PARTNERS!B101,4,1)=" ")),PARTNERS!E101="New partner")</f>
        <v>0</v>
      </c>
      <c r="X97" s="2" t="b">
        <f>AND(LEFT(PARTNERS!B101,2)="HU",OR(LEN(PARTNERS!B101)=6,AND(LEN(PARTNERS!B101)=7,MID(PARTNERS!B101,4,1)=" ")),PARTNERS!E101="Existing partner")</f>
        <v>0</v>
      </c>
      <c r="Y97" s="2" t="b">
        <f>AND(NOT(AND(LEFT(PARTNERS!B101,2)="HU",OR(LEN(PARTNERS!B101)=6,AND(LEN(PARTNERS!B101)=7,MID(PARTNERS!B101,4,1)=" ")))),PARTNERS!E101="New partner")</f>
        <v>0</v>
      </c>
      <c r="Z97" s="2" t="b">
        <f>AND(NOT(AND(LEFT(PARTNERS!B101,2)="HU",OR(LEN(PARTNERS!B101)=6,AND(LEN(PARTNERS!B101)=7,MID(PARTNERS!B101,4,1)=" ")))),PARTNERS!E101="Existing partner")</f>
        <v>0</v>
      </c>
      <c r="AA97" s="2" t="b">
        <f>AND(PARTNERS!$C101="Hull",PARTNERS!$E101="New partner")</f>
        <v>0</v>
      </c>
      <c r="AB97" s="2" t="b">
        <f>AND(PARTNERS!$C101="East Riding of Yorkshire",PARTNERS!$E101="New partner")</f>
        <v>0</v>
      </c>
      <c r="AC97" s="2" t="b">
        <f>AND(PARTNERS!$C101="Elsewhere in Yorkshire &amp; Humber",PARTNERS!$E101="New partner")</f>
        <v>0</v>
      </c>
      <c r="AD97" s="2" t="b">
        <f>AND(PARTNERS!$C101="Elsewhere in the UK",PARTNERS!$E101="New partner")</f>
        <v>0</v>
      </c>
      <c r="AE97" s="2" t="b">
        <f>AND(PARTNERS!$C101="Outside UK",PARTNERS!$E101="New partner")</f>
        <v>0</v>
      </c>
      <c r="AF97" s="2" t="b">
        <f>AND(PARTNERS!$C101="Hull",PARTNERS!$E101="Existing partner")</f>
        <v>0</v>
      </c>
      <c r="AG97" s="2" t="b">
        <f>AND(PARTNERS!$C101="East Riding of Yorkshire",PARTNERS!$E101="Existing partner")</f>
        <v>0</v>
      </c>
      <c r="AH97" s="2" t="b">
        <f>AND(PARTNERS!$C101="Elsewhere in Yorkshire &amp; Humber",PARTNERS!$E101="Existing partner")</f>
        <v>0</v>
      </c>
      <c r="AI97" s="2" t="b">
        <f>AND(PARTNERS!$C101="Elsewhere in the UK",PARTNERS!$E101="Existing partner")</f>
        <v>0</v>
      </c>
      <c r="AJ97" s="2" t="b">
        <f>AND(PARTNERS!$C101="Outside UK",PARTNERS!$E101="Existing partner")</f>
        <v>0</v>
      </c>
      <c r="AK97" s="2" t="b">
        <f>AND(PARTNERS!$D101="Artistic partner",PARTNERS!$E101="New partner")</f>
        <v>0</v>
      </c>
      <c r="AL97" s="2" t="b">
        <f>AND(PARTNERS!$D101="Heritage partner",PARTNERS!$E101="New partner")</f>
        <v>0</v>
      </c>
      <c r="AM97" s="2" t="b">
        <f>AND(PARTNERS!$D101="Funder",PARTNERS!$E101="New partner")</f>
        <v>0</v>
      </c>
      <c r="AN97" s="2" t="b">
        <f>AND(PARTNERS!$D101="Public Service partner",PARTNERS!$E101="New partner")</f>
        <v>0</v>
      </c>
      <c r="AO97" s="2" t="b">
        <f>AND(PARTNERS!$D101="Voluntary Sector / Charity partner",PARTNERS!$E101="New partner")</f>
        <v>0</v>
      </c>
      <c r="AP97" s="2" t="b">
        <f>AND(PARTNERS!$D101="Education partner",PARTNERS!$E101="New partner")</f>
        <v>0</v>
      </c>
      <c r="AQ97" s="2" t="b">
        <f>AND(PARTNERS!$D101="Other",PARTNERS!$E101="New partner")</f>
        <v>0</v>
      </c>
      <c r="AR97" s="2" t="b">
        <f>AND(PARTNERS!$D101="Artistic partner",PARTNERS!$E101="Existing partner")</f>
        <v>0</v>
      </c>
      <c r="AS97" s="2" t="b">
        <f>AND(PARTNERS!$D101="Heritage partner",PARTNERS!$E101="Existing partner")</f>
        <v>0</v>
      </c>
      <c r="AT97" s="2" t="b">
        <f>AND(PARTNERS!$D101="Funder",PARTNERS!$E101="Existing partner")</f>
        <v>0</v>
      </c>
      <c r="AU97" s="2" t="b">
        <f>AND(PARTNERS!$D101="Public Service partner",PARTNERS!$E101="Existing partner")</f>
        <v>0</v>
      </c>
      <c r="AV97" s="2" t="b">
        <f>AND(PARTNERS!$D101="Voluntary Sector / Charity partner",PARTNERS!$E101="Existing partner")</f>
        <v>0</v>
      </c>
      <c r="AW97" s="2" t="b">
        <f>AND(PARTNERS!$D101="Education partner",PARTNERS!$E101="Existing partner")</f>
        <v>0</v>
      </c>
      <c r="AX97" s="2" t="b">
        <f>AND(PARTNERS!$D101="Other",PARTNERS!$E101="Existing partner")</f>
        <v>0</v>
      </c>
    </row>
    <row r="98" spans="20:50" x14ac:dyDescent="0.3">
      <c r="T98" s="2" t="b">
        <f>AND(LEFT('EVENT DELIVERY'!B103,2)="HU",OR(LEN('EVENT DELIVERY'!B103)=6,AND(LEN('EVENT DELIVERY'!B103)=7,MID('EVENT DELIVERY'!B103,4,1)=" ")))</f>
        <v>0</v>
      </c>
      <c r="U98" s="2" t="b">
        <f>AND(LEFT('PROJECT DELIVERY TEAM'!B105,2)="HU",OR(LEN('PROJECT DELIVERY TEAM'!B105)=6,AND(LEN('PROJECT DELIVERY TEAM'!B105)=7,MID('PROJECT DELIVERY TEAM'!B105,4,1)=" ")))</f>
        <v>0</v>
      </c>
      <c r="V98" s="2" t="b">
        <f>AND(LEFT('AUDIENCES &amp; PART... - BY TYPE'!B128,2)="HU",OR(LEN('AUDIENCES &amp; PART... - BY TYPE'!B128)=6,AND(LEN('AUDIENCES &amp; PART... - BY TYPE'!B128)=7,MID('AUDIENCES &amp; PART... - BY TYPE'!B128,4,1)=" ")))</f>
        <v>0</v>
      </c>
      <c r="W98" s="2" t="b">
        <f>AND(LEFT(PARTNERS!B102,2)="HU",OR(LEN(PARTNERS!B102)=6,AND(LEN(PARTNERS!B102)=7,MID(PARTNERS!B102,4,1)=" ")),PARTNERS!E102="New partner")</f>
        <v>0</v>
      </c>
      <c r="X98" s="2" t="b">
        <f>AND(LEFT(PARTNERS!B102,2)="HU",OR(LEN(PARTNERS!B102)=6,AND(LEN(PARTNERS!B102)=7,MID(PARTNERS!B102,4,1)=" ")),PARTNERS!E102="Existing partner")</f>
        <v>0</v>
      </c>
      <c r="Y98" s="2" t="b">
        <f>AND(NOT(AND(LEFT(PARTNERS!B102,2)="HU",OR(LEN(PARTNERS!B102)=6,AND(LEN(PARTNERS!B102)=7,MID(PARTNERS!B102,4,1)=" ")))),PARTNERS!E102="New partner")</f>
        <v>0</v>
      </c>
      <c r="Z98" s="2" t="b">
        <f>AND(NOT(AND(LEFT(PARTNERS!B102,2)="HU",OR(LEN(PARTNERS!B102)=6,AND(LEN(PARTNERS!B102)=7,MID(PARTNERS!B102,4,1)=" ")))),PARTNERS!E102="Existing partner")</f>
        <v>0</v>
      </c>
      <c r="AA98" s="2" t="b">
        <f>AND(PARTNERS!$C102="Hull",PARTNERS!$E102="New partner")</f>
        <v>0</v>
      </c>
      <c r="AB98" s="2" t="b">
        <f>AND(PARTNERS!$C102="East Riding of Yorkshire",PARTNERS!$E102="New partner")</f>
        <v>0</v>
      </c>
      <c r="AC98" s="2" t="b">
        <f>AND(PARTNERS!$C102="Elsewhere in Yorkshire &amp; Humber",PARTNERS!$E102="New partner")</f>
        <v>0</v>
      </c>
      <c r="AD98" s="2" t="b">
        <f>AND(PARTNERS!$C102="Elsewhere in the UK",PARTNERS!$E102="New partner")</f>
        <v>0</v>
      </c>
      <c r="AE98" s="2" t="b">
        <f>AND(PARTNERS!$C102="Outside UK",PARTNERS!$E102="New partner")</f>
        <v>0</v>
      </c>
      <c r="AF98" s="2" t="b">
        <f>AND(PARTNERS!$C102="Hull",PARTNERS!$E102="Existing partner")</f>
        <v>0</v>
      </c>
      <c r="AG98" s="2" t="b">
        <f>AND(PARTNERS!$C102="East Riding of Yorkshire",PARTNERS!$E102="Existing partner")</f>
        <v>0</v>
      </c>
      <c r="AH98" s="2" t="b">
        <f>AND(PARTNERS!$C102="Elsewhere in Yorkshire &amp; Humber",PARTNERS!$E102="Existing partner")</f>
        <v>0</v>
      </c>
      <c r="AI98" s="2" t="b">
        <f>AND(PARTNERS!$C102="Elsewhere in the UK",PARTNERS!$E102="Existing partner")</f>
        <v>0</v>
      </c>
      <c r="AJ98" s="2" t="b">
        <f>AND(PARTNERS!$C102="Outside UK",PARTNERS!$E102="Existing partner")</f>
        <v>0</v>
      </c>
      <c r="AK98" s="2" t="b">
        <f>AND(PARTNERS!$D102="Artistic partner",PARTNERS!$E102="New partner")</f>
        <v>0</v>
      </c>
      <c r="AL98" s="2" t="b">
        <f>AND(PARTNERS!$D102="Heritage partner",PARTNERS!$E102="New partner")</f>
        <v>0</v>
      </c>
      <c r="AM98" s="2" t="b">
        <f>AND(PARTNERS!$D102="Funder",PARTNERS!$E102="New partner")</f>
        <v>0</v>
      </c>
      <c r="AN98" s="2" t="b">
        <f>AND(PARTNERS!$D102="Public Service partner",PARTNERS!$E102="New partner")</f>
        <v>0</v>
      </c>
      <c r="AO98" s="2" t="b">
        <f>AND(PARTNERS!$D102="Voluntary Sector / Charity partner",PARTNERS!$E102="New partner")</f>
        <v>0</v>
      </c>
      <c r="AP98" s="2" t="b">
        <f>AND(PARTNERS!$D102="Education partner",PARTNERS!$E102="New partner")</f>
        <v>0</v>
      </c>
      <c r="AQ98" s="2" t="b">
        <f>AND(PARTNERS!$D102="Other",PARTNERS!$E102="New partner")</f>
        <v>0</v>
      </c>
      <c r="AR98" s="2" t="b">
        <f>AND(PARTNERS!$D102="Artistic partner",PARTNERS!$E102="Existing partner")</f>
        <v>0</v>
      </c>
      <c r="AS98" s="2" t="b">
        <f>AND(PARTNERS!$D102="Heritage partner",PARTNERS!$E102="Existing partner")</f>
        <v>0</v>
      </c>
      <c r="AT98" s="2" t="b">
        <f>AND(PARTNERS!$D102="Funder",PARTNERS!$E102="Existing partner")</f>
        <v>0</v>
      </c>
      <c r="AU98" s="2" t="b">
        <f>AND(PARTNERS!$D102="Public Service partner",PARTNERS!$E102="Existing partner")</f>
        <v>0</v>
      </c>
      <c r="AV98" s="2" t="b">
        <f>AND(PARTNERS!$D102="Voluntary Sector / Charity partner",PARTNERS!$E102="Existing partner")</f>
        <v>0</v>
      </c>
      <c r="AW98" s="2" t="b">
        <f>AND(PARTNERS!$D102="Education partner",PARTNERS!$E102="Existing partner")</f>
        <v>0</v>
      </c>
      <c r="AX98" s="2" t="b">
        <f>AND(PARTNERS!$D102="Other",PARTNERS!$E102="Existing partner")</f>
        <v>0</v>
      </c>
    </row>
    <row r="99" spans="20:50" x14ac:dyDescent="0.3">
      <c r="T99" s="2" t="b">
        <f>AND(LEFT('EVENT DELIVERY'!B104,2)="HU",OR(LEN('EVENT DELIVERY'!B104)=6,AND(LEN('EVENT DELIVERY'!B104)=7,MID('EVENT DELIVERY'!B104,4,1)=" ")))</f>
        <v>0</v>
      </c>
      <c r="U99" s="2" t="b">
        <f>AND(LEFT('PROJECT DELIVERY TEAM'!B106,2)="HU",OR(LEN('PROJECT DELIVERY TEAM'!B106)=6,AND(LEN('PROJECT DELIVERY TEAM'!B106)=7,MID('PROJECT DELIVERY TEAM'!B106,4,1)=" ")))</f>
        <v>0</v>
      </c>
      <c r="V99" s="2" t="b">
        <f>AND(LEFT('AUDIENCES &amp; PART... - BY TYPE'!B129,2)="HU",OR(LEN('AUDIENCES &amp; PART... - BY TYPE'!B129)=6,AND(LEN('AUDIENCES &amp; PART... - BY TYPE'!B129)=7,MID('AUDIENCES &amp; PART... - BY TYPE'!B129,4,1)=" ")))</f>
        <v>0</v>
      </c>
      <c r="W99" s="2" t="b">
        <f>AND(LEFT(PARTNERS!B103,2)="HU",OR(LEN(PARTNERS!B103)=6,AND(LEN(PARTNERS!B103)=7,MID(PARTNERS!B103,4,1)=" ")),PARTNERS!E103="New partner")</f>
        <v>0</v>
      </c>
      <c r="X99" s="2" t="b">
        <f>AND(LEFT(PARTNERS!B103,2)="HU",OR(LEN(PARTNERS!B103)=6,AND(LEN(PARTNERS!B103)=7,MID(PARTNERS!B103,4,1)=" ")),PARTNERS!E103="Existing partner")</f>
        <v>0</v>
      </c>
      <c r="Y99" s="2" t="b">
        <f>AND(NOT(AND(LEFT(PARTNERS!B103,2)="HU",OR(LEN(PARTNERS!B103)=6,AND(LEN(PARTNERS!B103)=7,MID(PARTNERS!B103,4,1)=" ")))),PARTNERS!E103="New partner")</f>
        <v>0</v>
      </c>
      <c r="Z99" s="2" t="b">
        <f>AND(NOT(AND(LEFT(PARTNERS!B103,2)="HU",OR(LEN(PARTNERS!B103)=6,AND(LEN(PARTNERS!B103)=7,MID(PARTNERS!B103,4,1)=" ")))),PARTNERS!E103="Existing partner")</f>
        <v>0</v>
      </c>
      <c r="AA99" s="2" t="b">
        <f>AND(PARTNERS!$C103="Hull",PARTNERS!$E103="New partner")</f>
        <v>0</v>
      </c>
      <c r="AB99" s="2" t="b">
        <f>AND(PARTNERS!$C103="East Riding of Yorkshire",PARTNERS!$E103="New partner")</f>
        <v>0</v>
      </c>
      <c r="AC99" s="2" t="b">
        <f>AND(PARTNERS!$C103="Elsewhere in Yorkshire &amp; Humber",PARTNERS!$E103="New partner")</f>
        <v>0</v>
      </c>
      <c r="AD99" s="2" t="b">
        <f>AND(PARTNERS!$C103="Elsewhere in the UK",PARTNERS!$E103="New partner")</f>
        <v>0</v>
      </c>
      <c r="AE99" s="2" t="b">
        <f>AND(PARTNERS!$C103="Outside UK",PARTNERS!$E103="New partner")</f>
        <v>0</v>
      </c>
      <c r="AF99" s="2" t="b">
        <f>AND(PARTNERS!$C103="Hull",PARTNERS!$E103="Existing partner")</f>
        <v>0</v>
      </c>
      <c r="AG99" s="2" t="b">
        <f>AND(PARTNERS!$C103="East Riding of Yorkshire",PARTNERS!$E103="Existing partner")</f>
        <v>0</v>
      </c>
      <c r="AH99" s="2" t="b">
        <f>AND(PARTNERS!$C103="Elsewhere in Yorkshire &amp; Humber",PARTNERS!$E103="Existing partner")</f>
        <v>0</v>
      </c>
      <c r="AI99" s="2" t="b">
        <f>AND(PARTNERS!$C103="Elsewhere in the UK",PARTNERS!$E103="Existing partner")</f>
        <v>0</v>
      </c>
      <c r="AJ99" s="2" t="b">
        <f>AND(PARTNERS!$C103="Outside UK",PARTNERS!$E103="Existing partner")</f>
        <v>0</v>
      </c>
      <c r="AK99" s="2" t="b">
        <f>AND(PARTNERS!$D103="Artistic partner",PARTNERS!$E103="New partner")</f>
        <v>0</v>
      </c>
      <c r="AL99" s="2" t="b">
        <f>AND(PARTNERS!$D103="Heritage partner",PARTNERS!$E103="New partner")</f>
        <v>0</v>
      </c>
      <c r="AM99" s="2" t="b">
        <f>AND(PARTNERS!$D103="Funder",PARTNERS!$E103="New partner")</f>
        <v>0</v>
      </c>
      <c r="AN99" s="2" t="b">
        <f>AND(PARTNERS!$D103="Public Service partner",PARTNERS!$E103="New partner")</f>
        <v>0</v>
      </c>
      <c r="AO99" s="2" t="b">
        <f>AND(PARTNERS!$D103="Voluntary Sector / Charity partner",PARTNERS!$E103="New partner")</f>
        <v>0</v>
      </c>
      <c r="AP99" s="2" t="b">
        <f>AND(PARTNERS!$D103="Education partner",PARTNERS!$E103="New partner")</f>
        <v>0</v>
      </c>
      <c r="AQ99" s="2" t="b">
        <f>AND(PARTNERS!$D103="Other",PARTNERS!$E103="New partner")</f>
        <v>0</v>
      </c>
      <c r="AR99" s="2" t="b">
        <f>AND(PARTNERS!$D103="Artistic partner",PARTNERS!$E103="Existing partner")</f>
        <v>0</v>
      </c>
      <c r="AS99" s="2" t="b">
        <f>AND(PARTNERS!$D103="Heritage partner",PARTNERS!$E103="Existing partner")</f>
        <v>0</v>
      </c>
      <c r="AT99" s="2" t="b">
        <f>AND(PARTNERS!$D103="Funder",PARTNERS!$E103="Existing partner")</f>
        <v>0</v>
      </c>
      <c r="AU99" s="2" t="b">
        <f>AND(PARTNERS!$D103="Public Service partner",PARTNERS!$E103="Existing partner")</f>
        <v>0</v>
      </c>
      <c r="AV99" s="2" t="b">
        <f>AND(PARTNERS!$D103="Voluntary Sector / Charity partner",PARTNERS!$E103="Existing partner")</f>
        <v>0</v>
      </c>
      <c r="AW99" s="2" t="b">
        <f>AND(PARTNERS!$D103="Education partner",PARTNERS!$E103="Existing partner")</f>
        <v>0</v>
      </c>
      <c r="AX99" s="2" t="b">
        <f>AND(PARTNERS!$D103="Other",PARTNERS!$E103="Existing partner")</f>
        <v>0</v>
      </c>
    </row>
    <row r="100" spans="20:50" x14ac:dyDescent="0.3">
      <c r="T100" s="2" t="b">
        <f>AND(LEFT('EVENT DELIVERY'!B105,2)="HU",OR(LEN('EVENT DELIVERY'!B105)=6,AND(LEN('EVENT DELIVERY'!B105)=7,MID('EVENT DELIVERY'!B105,4,1)=" ")))</f>
        <v>0</v>
      </c>
      <c r="U100" s="2" t="b">
        <f>AND(LEFT('PROJECT DELIVERY TEAM'!B107,2)="HU",OR(LEN('PROJECT DELIVERY TEAM'!B107)=6,AND(LEN('PROJECT DELIVERY TEAM'!B107)=7,MID('PROJECT DELIVERY TEAM'!B107,4,1)=" ")))</f>
        <v>0</v>
      </c>
      <c r="V100" s="2" t="b">
        <f>AND(LEFT('AUDIENCES &amp; PART... - BY TYPE'!B130,2)="HU",OR(LEN('AUDIENCES &amp; PART... - BY TYPE'!B130)=6,AND(LEN('AUDIENCES &amp; PART... - BY TYPE'!B130)=7,MID('AUDIENCES &amp; PART... - BY TYPE'!B130,4,1)=" ")))</f>
        <v>0</v>
      </c>
      <c r="W100" s="2" t="b">
        <f>AND(LEFT(PARTNERS!B104,2)="HU",OR(LEN(PARTNERS!B104)=6,AND(LEN(PARTNERS!B104)=7,MID(PARTNERS!B104,4,1)=" ")),PARTNERS!E104="New partner")</f>
        <v>0</v>
      </c>
      <c r="X100" s="2" t="b">
        <f>AND(LEFT(PARTNERS!B104,2)="HU",OR(LEN(PARTNERS!B104)=6,AND(LEN(PARTNERS!B104)=7,MID(PARTNERS!B104,4,1)=" ")),PARTNERS!E104="Existing partner")</f>
        <v>0</v>
      </c>
      <c r="Y100" s="2" t="b">
        <f>AND(NOT(AND(LEFT(PARTNERS!B104,2)="HU",OR(LEN(PARTNERS!B104)=6,AND(LEN(PARTNERS!B104)=7,MID(PARTNERS!B104,4,1)=" ")))),PARTNERS!E104="New partner")</f>
        <v>0</v>
      </c>
      <c r="Z100" s="2" t="b">
        <f>AND(NOT(AND(LEFT(PARTNERS!B104,2)="HU",OR(LEN(PARTNERS!B104)=6,AND(LEN(PARTNERS!B104)=7,MID(PARTNERS!B104,4,1)=" ")))),PARTNERS!E104="Existing partner")</f>
        <v>0</v>
      </c>
      <c r="AA100" s="2" t="b">
        <f>AND(PARTNERS!$C104="Hull",PARTNERS!$E104="New partner")</f>
        <v>0</v>
      </c>
      <c r="AB100" s="2" t="b">
        <f>AND(PARTNERS!$C104="East Riding of Yorkshire",PARTNERS!$E104="New partner")</f>
        <v>0</v>
      </c>
      <c r="AC100" s="2" t="b">
        <f>AND(PARTNERS!$C104="Elsewhere in Yorkshire &amp; Humber",PARTNERS!$E104="New partner")</f>
        <v>0</v>
      </c>
      <c r="AD100" s="2" t="b">
        <f>AND(PARTNERS!$C104="Elsewhere in the UK",PARTNERS!$E104="New partner")</f>
        <v>0</v>
      </c>
      <c r="AE100" s="2" t="b">
        <f>AND(PARTNERS!$C104="Outside UK",PARTNERS!$E104="New partner")</f>
        <v>0</v>
      </c>
      <c r="AF100" s="2" t="b">
        <f>AND(PARTNERS!$C104="Hull",PARTNERS!$E104="Existing partner")</f>
        <v>0</v>
      </c>
      <c r="AG100" s="2" t="b">
        <f>AND(PARTNERS!$C104="East Riding of Yorkshire",PARTNERS!$E104="Existing partner")</f>
        <v>0</v>
      </c>
      <c r="AH100" s="2" t="b">
        <f>AND(PARTNERS!$C104="Elsewhere in Yorkshire &amp; Humber",PARTNERS!$E104="Existing partner")</f>
        <v>0</v>
      </c>
      <c r="AI100" s="2" t="b">
        <f>AND(PARTNERS!$C104="Elsewhere in the UK",PARTNERS!$E104="Existing partner")</f>
        <v>0</v>
      </c>
      <c r="AJ100" s="2" t="b">
        <f>AND(PARTNERS!$C104="Outside UK",PARTNERS!$E104="Existing partner")</f>
        <v>0</v>
      </c>
      <c r="AK100" s="2" t="b">
        <f>AND(PARTNERS!$D104="Artistic partner",PARTNERS!$E104="New partner")</f>
        <v>0</v>
      </c>
      <c r="AL100" s="2" t="b">
        <f>AND(PARTNERS!$D104="Heritage partner",PARTNERS!$E104="New partner")</f>
        <v>0</v>
      </c>
      <c r="AM100" s="2" t="b">
        <f>AND(PARTNERS!$D104="Funder",PARTNERS!$E104="New partner")</f>
        <v>0</v>
      </c>
      <c r="AN100" s="2" t="b">
        <f>AND(PARTNERS!$D104="Public Service partner",PARTNERS!$E104="New partner")</f>
        <v>0</v>
      </c>
      <c r="AO100" s="2" t="b">
        <f>AND(PARTNERS!$D104="Voluntary Sector / Charity partner",PARTNERS!$E104="New partner")</f>
        <v>0</v>
      </c>
      <c r="AP100" s="2" t="b">
        <f>AND(PARTNERS!$D104="Education partner",PARTNERS!$E104="New partner")</f>
        <v>0</v>
      </c>
      <c r="AQ100" s="2" t="b">
        <f>AND(PARTNERS!$D104="Other",PARTNERS!$E104="New partner")</f>
        <v>0</v>
      </c>
      <c r="AR100" s="2" t="b">
        <f>AND(PARTNERS!$D104="Artistic partner",PARTNERS!$E104="Existing partner")</f>
        <v>0</v>
      </c>
      <c r="AS100" s="2" t="b">
        <f>AND(PARTNERS!$D104="Heritage partner",PARTNERS!$E104="Existing partner")</f>
        <v>0</v>
      </c>
      <c r="AT100" s="2" t="b">
        <f>AND(PARTNERS!$D104="Funder",PARTNERS!$E104="Existing partner")</f>
        <v>0</v>
      </c>
      <c r="AU100" s="2" t="b">
        <f>AND(PARTNERS!$D104="Public Service partner",PARTNERS!$E104="Existing partner")</f>
        <v>0</v>
      </c>
      <c r="AV100" s="2" t="b">
        <f>AND(PARTNERS!$D104="Voluntary Sector / Charity partner",PARTNERS!$E104="Existing partner")</f>
        <v>0</v>
      </c>
      <c r="AW100" s="2" t="b">
        <f>AND(PARTNERS!$D104="Education partner",PARTNERS!$E104="Existing partner")</f>
        <v>0</v>
      </c>
      <c r="AX100" s="2" t="b">
        <f>AND(PARTNERS!$D104="Other",PARTNERS!$E104="Existing partner")</f>
        <v>0</v>
      </c>
    </row>
    <row r="101" spans="20:50" x14ac:dyDescent="0.3">
      <c r="T101" s="2" t="b">
        <f>AND(LEFT('EVENT DELIVERY'!B106,2)="HU",OR(LEN('EVENT DELIVERY'!B106)=6,AND(LEN('EVENT DELIVERY'!B106)=7,MID('EVENT DELIVERY'!B106,4,1)=" ")))</f>
        <v>0</v>
      </c>
      <c r="U101" s="2" t="b">
        <f>AND(LEFT('PROJECT DELIVERY TEAM'!B108,2)="HU",OR(LEN('PROJECT DELIVERY TEAM'!B108)=6,AND(LEN('PROJECT DELIVERY TEAM'!B108)=7,MID('PROJECT DELIVERY TEAM'!B108,4,1)=" ")))</f>
        <v>0</v>
      </c>
      <c r="V101" s="2" t="b">
        <f>AND(LEFT('AUDIENCES &amp; PART... - BY TYPE'!B131,2)="HU",OR(LEN('AUDIENCES &amp; PART... - BY TYPE'!B131)=6,AND(LEN('AUDIENCES &amp; PART... - BY TYPE'!B131)=7,MID('AUDIENCES &amp; PART... - BY TYPE'!B131,4,1)=" ")))</f>
        <v>0</v>
      </c>
      <c r="W101" s="2" t="b">
        <f>AND(LEFT(PARTNERS!B105,2)="HU",OR(LEN(PARTNERS!B105)=6,AND(LEN(PARTNERS!B105)=7,MID(PARTNERS!B105,4,1)=" ")),PARTNERS!E105="New partner")</f>
        <v>0</v>
      </c>
      <c r="X101" s="2" t="b">
        <f>AND(LEFT(PARTNERS!B105,2)="HU",OR(LEN(PARTNERS!B105)=6,AND(LEN(PARTNERS!B105)=7,MID(PARTNERS!B105,4,1)=" ")),PARTNERS!E105="Existing partner")</f>
        <v>0</v>
      </c>
      <c r="Y101" s="2" t="b">
        <f>AND(NOT(AND(LEFT(PARTNERS!B105,2)="HU",OR(LEN(PARTNERS!B105)=6,AND(LEN(PARTNERS!B105)=7,MID(PARTNERS!B105,4,1)=" ")))),PARTNERS!E105="New partner")</f>
        <v>0</v>
      </c>
      <c r="Z101" s="2" t="b">
        <f>AND(NOT(AND(LEFT(PARTNERS!B105,2)="HU",OR(LEN(PARTNERS!B105)=6,AND(LEN(PARTNERS!B105)=7,MID(PARTNERS!B105,4,1)=" ")))),PARTNERS!E105="Existing partner")</f>
        <v>0</v>
      </c>
      <c r="AA101" s="2" t="b">
        <f>AND(PARTNERS!$C105="Hull",PARTNERS!$E105="New partner")</f>
        <v>0</v>
      </c>
      <c r="AB101" s="2" t="b">
        <f>AND(PARTNERS!$C105="East Riding of Yorkshire",PARTNERS!$E105="New partner")</f>
        <v>0</v>
      </c>
      <c r="AC101" s="2" t="b">
        <f>AND(PARTNERS!$C105="Elsewhere in Yorkshire &amp; Humber",PARTNERS!$E105="New partner")</f>
        <v>0</v>
      </c>
      <c r="AD101" s="2" t="b">
        <f>AND(PARTNERS!$C105="Elsewhere in the UK",PARTNERS!$E105="New partner")</f>
        <v>0</v>
      </c>
      <c r="AE101" s="2" t="b">
        <f>AND(PARTNERS!$C105="Outside UK",PARTNERS!$E105="New partner")</f>
        <v>0</v>
      </c>
      <c r="AF101" s="2" t="b">
        <f>AND(PARTNERS!$C105="Hull",PARTNERS!$E105="Existing partner")</f>
        <v>0</v>
      </c>
      <c r="AG101" s="2" t="b">
        <f>AND(PARTNERS!$C105="East Riding of Yorkshire",PARTNERS!$E105="Existing partner")</f>
        <v>0</v>
      </c>
      <c r="AH101" s="2" t="b">
        <f>AND(PARTNERS!$C105="Elsewhere in Yorkshire &amp; Humber",PARTNERS!$E105="Existing partner")</f>
        <v>0</v>
      </c>
      <c r="AI101" s="2" t="b">
        <f>AND(PARTNERS!$C105="Elsewhere in the UK",PARTNERS!$E105="Existing partner")</f>
        <v>0</v>
      </c>
      <c r="AJ101" s="2" t="b">
        <f>AND(PARTNERS!$C105="Outside UK",PARTNERS!$E105="Existing partner")</f>
        <v>0</v>
      </c>
      <c r="AK101" s="2" t="b">
        <f>AND(PARTNERS!$D105="Artistic partner",PARTNERS!$E105="New partner")</f>
        <v>0</v>
      </c>
      <c r="AL101" s="2" t="b">
        <f>AND(PARTNERS!$D105="Heritage partner",PARTNERS!$E105="New partner")</f>
        <v>0</v>
      </c>
      <c r="AM101" s="2" t="b">
        <f>AND(PARTNERS!$D105="Funder",PARTNERS!$E105="New partner")</f>
        <v>0</v>
      </c>
      <c r="AN101" s="2" t="b">
        <f>AND(PARTNERS!$D105="Public Service partner",PARTNERS!$E105="New partner")</f>
        <v>0</v>
      </c>
      <c r="AO101" s="2" t="b">
        <f>AND(PARTNERS!$D105="Voluntary Sector / Charity partner",PARTNERS!$E105="New partner")</f>
        <v>0</v>
      </c>
      <c r="AP101" s="2" t="b">
        <f>AND(PARTNERS!$D105="Education partner",PARTNERS!$E105="New partner")</f>
        <v>0</v>
      </c>
      <c r="AQ101" s="2" t="b">
        <f>AND(PARTNERS!$D105="Other",PARTNERS!$E105="New partner")</f>
        <v>0</v>
      </c>
      <c r="AR101" s="2" t="b">
        <f>AND(PARTNERS!$D105="Artistic partner",PARTNERS!$E105="Existing partner")</f>
        <v>0</v>
      </c>
      <c r="AS101" s="2" t="b">
        <f>AND(PARTNERS!$D105="Heritage partner",PARTNERS!$E105="Existing partner")</f>
        <v>0</v>
      </c>
      <c r="AT101" s="2" t="b">
        <f>AND(PARTNERS!$D105="Funder",PARTNERS!$E105="Existing partner")</f>
        <v>0</v>
      </c>
      <c r="AU101" s="2" t="b">
        <f>AND(PARTNERS!$D105="Public Service partner",PARTNERS!$E105="Existing partner")</f>
        <v>0</v>
      </c>
      <c r="AV101" s="2" t="b">
        <f>AND(PARTNERS!$D105="Voluntary Sector / Charity partner",PARTNERS!$E105="Existing partner")</f>
        <v>0</v>
      </c>
      <c r="AW101" s="2" t="b">
        <f>AND(PARTNERS!$D105="Education partner",PARTNERS!$E105="Existing partner")</f>
        <v>0</v>
      </c>
      <c r="AX101" s="2" t="b">
        <f>AND(PARTNERS!$D105="Other",PARTNERS!$E105="Existing partner")</f>
        <v>0</v>
      </c>
    </row>
    <row r="102" spans="20:50" x14ac:dyDescent="0.3">
      <c r="T102" s="2" t="b">
        <f>AND(LEFT('EVENT DELIVERY'!B107,2)="HU",OR(LEN('EVENT DELIVERY'!B107)=6,AND(LEN('EVENT DELIVERY'!B107)=7,MID('EVENT DELIVERY'!B107,4,1)=" ")))</f>
        <v>0</v>
      </c>
      <c r="U102" s="2" t="b">
        <f>AND(LEFT('PROJECT DELIVERY TEAM'!B109,2)="HU",OR(LEN('PROJECT DELIVERY TEAM'!B109)=6,AND(LEN('PROJECT DELIVERY TEAM'!B109)=7,MID('PROJECT DELIVERY TEAM'!B109,4,1)=" ")))</f>
        <v>0</v>
      </c>
      <c r="V102" s="2" t="b">
        <f>AND(LEFT('AUDIENCES &amp; PART... - BY TYPE'!B132,2)="HU",OR(LEN('AUDIENCES &amp; PART... - BY TYPE'!B132)=6,AND(LEN('AUDIENCES &amp; PART... - BY TYPE'!B132)=7,MID('AUDIENCES &amp; PART... - BY TYPE'!B132,4,1)=" ")))</f>
        <v>0</v>
      </c>
      <c r="W102" s="2" t="b">
        <f>AND(LEFT(PARTNERS!B106,2)="HU",OR(LEN(PARTNERS!B106)=6,AND(LEN(PARTNERS!B106)=7,MID(PARTNERS!B106,4,1)=" ")),PARTNERS!E106="New partner")</f>
        <v>0</v>
      </c>
      <c r="X102" s="2" t="b">
        <f>AND(LEFT(PARTNERS!B106,2)="HU",OR(LEN(PARTNERS!B106)=6,AND(LEN(PARTNERS!B106)=7,MID(PARTNERS!B106,4,1)=" ")),PARTNERS!E106="Existing partner")</f>
        <v>0</v>
      </c>
      <c r="Y102" s="2" t="b">
        <f>AND(NOT(AND(LEFT(PARTNERS!B106,2)="HU",OR(LEN(PARTNERS!B106)=6,AND(LEN(PARTNERS!B106)=7,MID(PARTNERS!B106,4,1)=" ")))),PARTNERS!E106="New partner")</f>
        <v>0</v>
      </c>
      <c r="Z102" s="2" t="b">
        <f>AND(NOT(AND(LEFT(PARTNERS!B106,2)="HU",OR(LEN(PARTNERS!B106)=6,AND(LEN(PARTNERS!B106)=7,MID(PARTNERS!B106,4,1)=" ")))),PARTNERS!E106="Existing partner")</f>
        <v>0</v>
      </c>
      <c r="AA102" s="2" t="b">
        <f>AND(PARTNERS!$C106="Hull",PARTNERS!$E106="New partner")</f>
        <v>0</v>
      </c>
      <c r="AB102" s="2" t="b">
        <f>AND(PARTNERS!$C106="East Riding of Yorkshire",PARTNERS!$E106="New partner")</f>
        <v>0</v>
      </c>
      <c r="AC102" s="2" t="b">
        <f>AND(PARTNERS!$C106="Elsewhere in Yorkshire &amp; Humber",PARTNERS!$E106="New partner")</f>
        <v>0</v>
      </c>
      <c r="AD102" s="2" t="b">
        <f>AND(PARTNERS!$C106="Elsewhere in the UK",PARTNERS!$E106="New partner")</f>
        <v>0</v>
      </c>
      <c r="AE102" s="2" t="b">
        <f>AND(PARTNERS!$C106="Outside UK",PARTNERS!$E106="New partner")</f>
        <v>0</v>
      </c>
      <c r="AF102" s="2" t="b">
        <f>AND(PARTNERS!$C106="Hull",PARTNERS!$E106="Existing partner")</f>
        <v>0</v>
      </c>
      <c r="AG102" s="2" t="b">
        <f>AND(PARTNERS!$C106="East Riding of Yorkshire",PARTNERS!$E106="Existing partner")</f>
        <v>0</v>
      </c>
      <c r="AH102" s="2" t="b">
        <f>AND(PARTNERS!$C106="Elsewhere in Yorkshire &amp; Humber",PARTNERS!$E106="Existing partner")</f>
        <v>0</v>
      </c>
      <c r="AI102" s="2" t="b">
        <f>AND(PARTNERS!$C106="Elsewhere in the UK",PARTNERS!$E106="Existing partner")</f>
        <v>0</v>
      </c>
      <c r="AJ102" s="2" t="b">
        <f>AND(PARTNERS!$C106="Outside UK",PARTNERS!$E106="Existing partner")</f>
        <v>0</v>
      </c>
      <c r="AK102" s="2" t="b">
        <f>AND(PARTNERS!$D106="Artistic partner",PARTNERS!$E106="New partner")</f>
        <v>0</v>
      </c>
      <c r="AL102" s="2" t="b">
        <f>AND(PARTNERS!$D106="Heritage partner",PARTNERS!$E106="New partner")</f>
        <v>0</v>
      </c>
      <c r="AM102" s="2" t="b">
        <f>AND(PARTNERS!$D106="Funder",PARTNERS!$E106="New partner")</f>
        <v>0</v>
      </c>
      <c r="AN102" s="2" t="b">
        <f>AND(PARTNERS!$D106="Public Service partner",PARTNERS!$E106="New partner")</f>
        <v>0</v>
      </c>
      <c r="AO102" s="2" t="b">
        <f>AND(PARTNERS!$D106="Voluntary Sector / Charity partner",PARTNERS!$E106="New partner")</f>
        <v>0</v>
      </c>
      <c r="AP102" s="2" t="b">
        <f>AND(PARTNERS!$D106="Education partner",PARTNERS!$E106="New partner")</f>
        <v>0</v>
      </c>
      <c r="AQ102" s="2" t="b">
        <f>AND(PARTNERS!$D106="Other",PARTNERS!$E106="New partner")</f>
        <v>0</v>
      </c>
      <c r="AR102" s="2" t="b">
        <f>AND(PARTNERS!$D106="Artistic partner",PARTNERS!$E106="Existing partner")</f>
        <v>0</v>
      </c>
      <c r="AS102" s="2" t="b">
        <f>AND(PARTNERS!$D106="Heritage partner",PARTNERS!$E106="Existing partner")</f>
        <v>0</v>
      </c>
      <c r="AT102" s="2" t="b">
        <f>AND(PARTNERS!$D106="Funder",PARTNERS!$E106="Existing partner")</f>
        <v>0</v>
      </c>
      <c r="AU102" s="2" t="b">
        <f>AND(PARTNERS!$D106="Public Service partner",PARTNERS!$E106="Existing partner")</f>
        <v>0</v>
      </c>
      <c r="AV102" s="2" t="b">
        <f>AND(PARTNERS!$D106="Voluntary Sector / Charity partner",PARTNERS!$E106="Existing partner")</f>
        <v>0</v>
      </c>
      <c r="AW102" s="2" t="b">
        <f>AND(PARTNERS!$D106="Education partner",PARTNERS!$E106="Existing partner")</f>
        <v>0</v>
      </c>
      <c r="AX102" s="2" t="b">
        <f>AND(PARTNERS!$D106="Other",PARTNERS!$E106="Existing partner")</f>
        <v>0</v>
      </c>
    </row>
    <row r="103" spans="20:50" x14ac:dyDescent="0.3">
      <c r="T103" s="2" t="b">
        <f>AND(LEFT('EVENT DELIVERY'!B108,2)="HU",OR(LEN('EVENT DELIVERY'!B108)=6,AND(LEN('EVENT DELIVERY'!B108)=7,MID('EVENT DELIVERY'!B108,4,1)=" ")))</f>
        <v>0</v>
      </c>
      <c r="U103" s="2" t="b">
        <f>AND(LEFT('PROJECT DELIVERY TEAM'!B110,2)="HU",OR(LEN('PROJECT DELIVERY TEAM'!B110)=6,AND(LEN('PROJECT DELIVERY TEAM'!B110)=7,MID('PROJECT DELIVERY TEAM'!B110,4,1)=" ")))</f>
        <v>0</v>
      </c>
      <c r="V103" s="2" t="b">
        <f>AND(LEFT('AUDIENCES &amp; PART... - BY TYPE'!B133,2)="HU",OR(LEN('AUDIENCES &amp; PART... - BY TYPE'!B133)=6,AND(LEN('AUDIENCES &amp; PART... - BY TYPE'!B133)=7,MID('AUDIENCES &amp; PART... - BY TYPE'!B133,4,1)=" ")))</f>
        <v>0</v>
      </c>
      <c r="W103" s="2" t="b">
        <f>AND(LEFT(PARTNERS!B107,2)="HU",OR(LEN(PARTNERS!B107)=6,AND(LEN(PARTNERS!B107)=7,MID(PARTNERS!B107,4,1)=" ")),PARTNERS!E107="New partner")</f>
        <v>0</v>
      </c>
      <c r="X103" s="2" t="b">
        <f>AND(LEFT(PARTNERS!B107,2)="HU",OR(LEN(PARTNERS!B107)=6,AND(LEN(PARTNERS!B107)=7,MID(PARTNERS!B107,4,1)=" ")),PARTNERS!E107="Existing partner")</f>
        <v>0</v>
      </c>
      <c r="Y103" s="2" t="b">
        <f>AND(NOT(AND(LEFT(PARTNERS!B107,2)="HU",OR(LEN(PARTNERS!B107)=6,AND(LEN(PARTNERS!B107)=7,MID(PARTNERS!B107,4,1)=" ")))),PARTNERS!E107="New partner")</f>
        <v>0</v>
      </c>
      <c r="Z103" s="2" t="b">
        <f>AND(NOT(AND(LEFT(PARTNERS!B107,2)="HU",OR(LEN(PARTNERS!B107)=6,AND(LEN(PARTNERS!B107)=7,MID(PARTNERS!B107,4,1)=" ")))),PARTNERS!E107="Existing partner")</f>
        <v>0</v>
      </c>
      <c r="AA103" s="2" t="b">
        <f>AND(PARTNERS!$C107="Hull",PARTNERS!$E107="New partner")</f>
        <v>0</v>
      </c>
      <c r="AB103" s="2" t="b">
        <f>AND(PARTNERS!$C107="East Riding of Yorkshire",PARTNERS!$E107="New partner")</f>
        <v>0</v>
      </c>
      <c r="AC103" s="2" t="b">
        <f>AND(PARTNERS!$C107="Elsewhere in Yorkshire &amp; Humber",PARTNERS!$E107="New partner")</f>
        <v>0</v>
      </c>
      <c r="AD103" s="2" t="b">
        <f>AND(PARTNERS!$C107="Elsewhere in the UK",PARTNERS!$E107="New partner")</f>
        <v>0</v>
      </c>
      <c r="AE103" s="2" t="b">
        <f>AND(PARTNERS!$C107="Outside UK",PARTNERS!$E107="New partner")</f>
        <v>0</v>
      </c>
      <c r="AF103" s="2" t="b">
        <f>AND(PARTNERS!$C107="Hull",PARTNERS!$E107="Existing partner")</f>
        <v>0</v>
      </c>
      <c r="AG103" s="2" t="b">
        <f>AND(PARTNERS!$C107="East Riding of Yorkshire",PARTNERS!$E107="Existing partner")</f>
        <v>0</v>
      </c>
      <c r="AH103" s="2" t="b">
        <f>AND(PARTNERS!$C107="Elsewhere in Yorkshire &amp; Humber",PARTNERS!$E107="Existing partner")</f>
        <v>0</v>
      </c>
      <c r="AI103" s="2" t="b">
        <f>AND(PARTNERS!$C107="Elsewhere in the UK",PARTNERS!$E107="Existing partner")</f>
        <v>0</v>
      </c>
      <c r="AJ103" s="2" t="b">
        <f>AND(PARTNERS!$C107="Outside UK",PARTNERS!$E107="Existing partner")</f>
        <v>0</v>
      </c>
      <c r="AK103" s="2" t="b">
        <f>AND(PARTNERS!$D107="Artistic partner",PARTNERS!$E107="New partner")</f>
        <v>0</v>
      </c>
      <c r="AL103" s="2" t="b">
        <f>AND(PARTNERS!$D107="Heritage partner",PARTNERS!$E107="New partner")</f>
        <v>0</v>
      </c>
      <c r="AM103" s="2" t="b">
        <f>AND(PARTNERS!$D107="Funder",PARTNERS!$E107="New partner")</f>
        <v>0</v>
      </c>
      <c r="AN103" s="2" t="b">
        <f>AND(PARTNERS!$D107="Public Service partner",PARTNERS!$E107="New partner")</f>
        <v>0</v>
      </c>
      <c r="AO103" s="2" t="b">
        <f>AND(PARTNERS!$D107="Voluntary Sector / Charity partner",PARTNERS!$E107="New partner")</f>
        <v>0</v>
      </c>
      <c r="AP103" s="2" t="b">
        <f>AND(PARTNERS!$D107="Education partner",PARTNERS!$E107="New partner")</f>
        <v>0</v>
      </c>
      <c r="AQ103" s="2" t="b">
        <f>AND(PARTNERS!$D107="Other",PARTNERS!$E107="New partner")</f>
        <v>0</v>
      </c>
      <c r="AR103" s="2" t="b">
        <f>AND(PARTNERS!$D107="Artistic partner",PARTNERS!$E107="Existing partner")</f>
        <v>0</v>
      </c>
      <c r="AS103" s="2" t="b">
        <f>AND(PARTNERS!$D107="Heritage partner",PARTNERS!$E107="Existing partner")</f>
        <v>0</v>
      </c>
      <c r="AT103" s="2" t="b">
        <f>AND(PARTNERS!$D107="Funder",PARTNERS!$E107="Existing partner")</f>
        <v>0</v>
      </c>
      <c r="AU103" s="2" t="b">
        <f>AND(PARTNERS!$D107="Public Service partner",PARTNERS!$E107="Existing partner")</f>
        <v>0</v>
      </c>
      <c r="AV103" s="2" t="b">
        <f>AND(PARTNERS!$D107="Voluntary Sector / Charity partner",PARTNERS!$E107="Existing partner")</f>
        <v>0</v>
      </c>
      <c r="AW103" s="2" t="b">
        <f>AND(PARTNERS!$D107="Education partner",PARTNERS!$E107="Existing partner")</f>
        <v>0</v>
      </c>
      <c r="AX103" s="2" t="b">
        <f>AND(PARTNERS!$D107="Other",PARTNERS!$E107="Existing partner")</f>
        <v>0</v>
      </c>
    </row>
    <row r="104" spans="20:50" x14ac:dyDescent="0.3">
      <c r="T104" s="2" t="b">
        <f>AND(LEFT('EVENT DELIVERY'!B109,2)="HU",OR(LEN('EVENT DELIVERY'!B109)=6,AND(LEN('EVENT DELIVERY'!B109)=7,MID('EVENT DELIVERY'!B109,4,1)=" ")))</f>
        <v>0</v>
      </c>
      <c r="U104" s="2" t="b">
        <f>AND(LEFT('PROJECT DELIVERY TEAM'!B111,2)="HU",OR(LEN('PROJECT DELIVERY TEAM'!B111)=6,AND(LEN('PROJECT DELIVERY TEAM'!B111)=7,MID('PROJECT DELIVERY TEAM'!B111,4,1)=" ")))</f>
        <v>0</v>
      </c>
      <c r="V104" s="2" t="b">
        <f>AND(LEFT('AUDIENCES &amp; PART... - BY TYPE'!B134,2)="HU",OR(LEN('AUDIENCES &amp; PART... - BY TYPE'!B134)=6,AND(LEN('AUDIENCES &amp; PART... - BY TYPE'!B134)=7,MID('AUDIENCES &amp; PART... - BY TYPE'!B134,4,1)=" ")))</f>
        <v>0</v>
      </c>
      <c r="W104" s="2" t="b">
        <f>AND(LEFT(PARTNERS!B108,2)="HU",OR(LEN(PARTNERS!B108)=6,AND(LEN(PARTNERS!B108)=7,MID(PARTNERS!B108,4,1)=" ")),PARTNERS!E108="New partner")</f>
        <v>0</v>
      </c>
      <c r="X104" s="2" t="b">
        <f>AND(LEFT(PARTNERS!B108,2)="HU",OR(LEN(PARTNERS!B108)=6,AND(LEN(PARTNERS!B108)=7,MID(PARTNERS!B108,4,1)=" ")),PARTNERS!E108="Existing partner")</f>
        <v>0</v>
      </c>
      <c r="Y104" s="2" t="b">
        <f>AND(NOT(AND(LEFT(PARTNERS!B108,2)="HU",OR(LEN(PARTNERS!B108)=6,AND(LEN(PARTNERS!B108)=7,MID(PARTNERS!B108,4,1)=" ")))),PARTNERS!E108="New partner")</f>
        <v>0</v>
      </c>
      <c r="Z104" s="2" t="b">
        <f>AND(NOT(AND(LEFT(PARTNERS!B108,2)="HU",OR(LEN(PARTNERS!B108)=6,AND(LEN(PARTNERS!B108)=7,MID(PARTNERS!B108,4,1)=" ")))),PARTNERS!E108="Existing partner")</f>
        <v>0</v>
      </c>
      <c r="AA104" s="2" t="b">
        <f>AND(PARTNERS!$C108="Hull",PARTNERS!$E108="New partner")</f>
        <v>0</v>
      </c>
      <c r="AB104" s="2" t="b">
        <f>AND(PARTNERS!$C108="East Riding of Yorkshire",PARTNERS!$E108="New partner")</f>
        <v>0</v>
      </c>
      <c r="AC104" s="2" t="b">
        <f>AND(PARTNERS!$C108="Elsewhere in Yorkshire &amp; Humber",PARTNERS!$E108="New partner")</f>
        <v>0</v>
      </c>
      <c r="AD104" s="2" t="b">
        <f>AND(PARTNERS!$C108="Elsewhere in the UK",PARTNERS!$E108="New partner")</f>
        <v>0</v>
      </c>
      <c r="AE104" s="2" t="b">
        <f>AND(PARTNERS!$C108="Outside UK",PARTNERS!$E108="New partner")</f>
        <v>0</v>
      </c>
      <c r="AF104" s="2" t="b">
        <f>AND(PARTNERS!$C108="Hull",PARTNERS!$E108="Existing partner")</f>
        <v>0</v>
      </c>
      <c r="AG104" s="2" t="b">
        <f>AND(PARTNERS!$C108="East Riding of Yorkshire",PARTNERS!$E108="Existing partner")</f>
        <v>0</v>
      </c>
      <c r="AH104" s="2" t="b">
        <f>AND(PARTNERS!$C108="Elsewhere in Yorkshire &amp; Humber",PARTNERS!$E108="Existing partner")</f>
        <v>0</v>
      </c>
      <c r="AI104" s="2" t="b">
        <f>AND(PARTNERS!$C108="Elsewhere in the UK",PARTNERS!$E108="Existing partner")</f>
        <v>0</v>
      </c>
      <c r="AJ104" s="2" t="b">
        <f>AND(PARTNERS!$C108="Outside UK",PARTNERS!$E108="Existing partner")</f>
        <v>0</v>
      </c>
      <c r="AK104" s="2" t="b">
        <f>AND(PARTNERS!$D108="Artistic partner",PARTNERS!$E108="New partner")</f>
        <v>0</v>
      </c>
      <c r="AL104" s="2" t="b">
        <f>AND(PARTNERS!$D108="Heritage partner",PARTNERS!$E108="New partner")</f>
        <v>0</v>
      </c>
      <c r="AM104" s="2" t="b">
        <f>AND(PARTNERS!$D108="Funder",PARTNERS!$E108="New partner")</f>
        <v>0</v>
      </c>
      <c r="AN104" s="2" t="b">
        <f>AND(PARTNERS!$D108="Public Service partner",PARTNERS!$E108="New partner")</f>
        <v>0</v>
      </c>
      <c r="AO104" s="2" t="b">
        <f>AND(PARTNERS!$D108="Voluntary Sector / Charity partner",PARTNERS!$E108="New partner")</f>
        <v>0</v>
      </c>
      <c r="AP104" s="2" t="b">
        <f>AND(PARTNERS!$D108="Education partner",PARTNERS!$E108="New partner")</f>
        <v>0</v>
      </c>
      <c r="AQ104" s="2" t="b">
        <f>AND(PARTNERS!$D108="Other",PARTNERS!$E108="New partner")</f>
        <v>0</v>
      </c>
      <c r="AR104" s="2" t="b">
        <f>AND(PARTNERS!$D108="Artistic partner",PARTNERS!$E108="Existing partner")</f>
        <v>0</v>
      </c>
      <c r="AS104" s="2" t="b">
        <f>AND(PARTNERS!$D108="Heritage partner",PARTNERS!$E108="Existing partner")</f>
        <v>0</v>
      </c>
      <c r="AT104" s="2" t="b">
        <f>AND(PARTNERS!$D108="Funder",PARTNERS!$E108="Existing partner")</f>
        <v>0</v>
      </c>
      <c r="AU104" s="2" t="b">
        <f>AND(PARTNERS!$D108="Public Service partner",PARTNERS!$E108="Existing partner")</f>
        <v>0</v>
      </c>
      <c r="AV104" s="2" t="b">
        <f>AND(PARTNERS!$D108="Voluntary Sector / Charity partner",PARTNERS!$E108="Existing partner")</f>
        <v>0</v>
      </c>
      <c r="AW104" s="2" t="b">
        <f>AND(PARTNERS!$D108="Education partner",PARTNERS!$E108="Existing partner")</f>
        <v>0</v>
      </c>
      <c r="AX104" s="2" t="b">
        <f>AND(PARTNERS!$D108="Other",PARTNERS!$E108="Existing partner")</f>
        <v>0</v>
      </c>
    </row>
    <row r="105" spans="20:50" x14ac:dyDescent="0.3">
      <c r="T105" s="2" t="b">
        <f>AND(LEFT('EVENT DELIVERY'!B110,2)="HU",OR(LEN('EVENT DELIVERY'!B110)=6,AND(LEN('EVENT DELIVERY'!B110)=7,MID('EVENT DELIVERY'!B110,4,1)=" ")))</f>
        <v>0</v>
      </c>
      <c r="U105" s="2" t="b">
        <f>AND(LEFT('PROJECT DELIVERY TEAM'!B112,2)="HU",OR(LEN('PROJECT DELIVERY TEAM'!B112)=6,AND(LEN('PROJECT DELIVERY TEAM'!B112)=7,MID('PROJECT DELIVERY TEAM'!B112,4,1)=" ")))</f>
        <v>0</v>
      </c>
      <c r="V105" s="2" t="b">
        <f>AND(LEFT('AUDIENCES &amp; PART... - BY TYPE'!B135,2)="HU",OR(LEN('AUDIENCES &amp; PART... - BY TYPE'!B135)=6,AND(LEN('AUDIENCES &amp; PART... - BY TYPE'!B135)=7,MID('AUDIENCES &amp; PART... - BY TYPE'!B135,4,1)=" ")))</f>
        <v>0</v>
      </c>
      <c r="W105" s="2" t="b">
        <f>AND(LEFT(PARTNERS!B109,2)="HU",OR(LEN(PARTNERS!B109)=6,AND(LEN(PARTNERS!B109)=7,MID(PARTNERS!B109,4,1)=" ")),PARTNERS!E109="New partner")</f>
        <v>0</v>
      </c>
      <c r="X105" s="2" t="b">
        <f>AND(LEFT(PARTNERS!B109,2)="HU",OR(LEN(PARTNERS!B109)=6,AND(LEN(PARTNERS!B109)=7,MID(PARTNERS!B109,4,1)=" ")),PARTNERS!E109="Existing partner")</f>
        <v>0</v>
      </c>
      <c r="Y105" s="2" t="b">
        <f>AND(NOT(AND(LEFT(PARTNERS!B109,2)="HU",OR(LEN(PARTNERS!B109)=6,AND(LEN(PARTNERS!B109)=7,MID(PARTNERS!B109,4,1)=" ")))),PARTNERS!E109="New partner")</f>
        <v>0</v>
      </c>
      <c r="Z105" s="2" t="b">
        <f>AND(NOT(AND(LEFT(PARTNERS!B109,2)="HU",OR(LEN(PARTNERS!B109)=6,AND(LEN(PARTNERS!B109)=7,MID(PARTNERS!B109,4,1)=" ")))),PARTNERS!E109="Existing partner")</f>
        <v>0</v>
      </c>
      <c r="AA105" s="2" t="b">
        <f>AND(PARTNERS!$C109="Hull",PARTNERS!$E109="New partner")</f>
        <v>0</v>
      </c>
      <c r="AB105" s="2" t="b">
        <f>AND(PARTNERS!$C109="East Riding of Yorkshire",PARTNERS!$E109="New partner")</f>
        <v>0</v>
      </c>
      <c r="AC105" s="2" t="b">
        <f>AND(PARTNERS!$C109="Elsewhere in Yorkshire &amp; Humber",PARTNERS!$E109="New partner")</f>
        <v>0</v>
      </c>
      <c r="AD105" s="2" t="b">
        <f>AND(PARTNERS!$C109="Elsewhere in the UK",PARTNERS!$E109="New partner")</f>
        <v>0</v>
      </c>
      <c r="AE105" s="2" t="b">
        <f>AND(PARTNERS!$C109="Outside UK",PARTNERS!$E109="New partner")</f>
        <v>0</v>
      </c>
      <c r="AF105" s="2" t="b">
        <f>AND(PARTNERS!$C109="Hull",PARTNERS!$E109="Existing partner")</f>
        <v>0</v>
      </c>
      <c r="AG105" s="2" t="b">
        <f>AND(PARTNERS!$C109="East Riding of Yorkshire",PARTNERS!$E109="Existing partner")</f>
        <v>0</v>
      </c>
      <c r="AH105" s="2" t="b">
        <f>AND(PARTNERS!$C109="Elsewhere in Yorkshire &amp; Humber",PARTNERS!$E109="Existing partner")</f>
        <v>0</v>
      </c>
      <c r="AI105" s="2" t="b">
        <f>AND(PARTNERS!$C109="Elsewhere in the UK",PARTNERS!$E109="Existing partner")</f>
        <v>0</v>
      </c>
      <c r="AJ105" s="2" t="b">
        <f>AND(PARTNERS!$C109="Outside UK",PARTNERS!$E109="Existing partner")</f>
        <v>0</v>
      </c>
      <c r="AK105" s="2" t="b">
        <f>AND(PARTNERS!$D109="Artistic partner",PARTNERS!$E109="New partner")</f>
        <v>0</v>
      </c>
      <c r="AL105" s="2" t="b">
        <f>AND(PARTNERS!$D109="Heritage partner",PARTNERS!$E109="New partner")</f>
        <v>0</v>
      </c>
      <c r="AM105" s="2" t="b">
        <f>AND(PARTNERS!$D109="Funder",PARTNERS!$E109="New partner")</f>
        <v>0</v>
      </c>
      <c r="AN105" s="2" t="b">
        <f>AND(PARTNERS!$D109="Public Service partner",PARTNERS!$E109="New partner")</f>
        <v>0</v>
      </c>
      <c r="AO105" s="2" t="b">
        <f>AND(PARTNERS!$D109="Voluntary Sector / Charity partner",PARTNERS!$E109="New partner")</f>
        <v>0</v>
      </c>
      <c r="AP105" s="2" t="b">
        <f>AND(PARTNERS!$D109="Education partner",PARTNERS!$E109="New partner")</f>
        <v>0</v>
      </c>
      <c r="AQ105" s="2" t="b">
        <f>AND(PARTNERS!$D109="Other",PARTNERS!$E109="New partner")</f>
        <v>0</v>
      </c>
      <c r="AR105" s="2" t="b">
        <f>AND(PARTNERS!$D109="Artistic partner",PARTNERS!$E109="Existing partner")</f>
        <v>0</v>
      </c>
      <c r="AS105" s="2" t="b">
        <f>AND(PARTNERS!$D109="Heritage partner",PARTNERS!$E109="Existing partner")</f>
        <v>0</v>
      </c>
      <c r="AT105" s="2" t="b">
        <f>AND(PARTNERS!$D109="Funder",PARTNERS!$E109="Existing partner")</f>
        <v>0</v>
      </c>
      <c r="AU105" s="2" t="b">
        <f>AND(PARTNERS!$D109="Public Service partner",PARTNERS!$E109="Existing partner")</f>
        <v>0</v>
      </c>
      <c r="AV105" s="2" t="b">
        <f>AND(PARTNERS!$D109="Voluntary Sector / Charity partner",PARTNERS!$E109="Existing partner")</f>
        <v>0</v>
      </c>
      <c r="AW105" s="2" t="b">
        <f>AND(PARTNERS!$D109="Education partner",PARTNERS!$E109="Existing partner")</f>
        <v>0</v>
      </c>
      <c r="AX105" s="2" t="b">
        <f>AND(PARTNERS!$D109="Other",PARTNERS!$E109="Existing partner")</f>
        <v>0</v>
      </c>
    </row>
    <row r="106" spans="20:50" x14ac:dyDescent="0.3">
      <c r="T106" s="2" t="b">
        <f>AND(LEFT('EVENT DELIVERY'!B111,2)="HU",OR(LEN('EVENT DELIVERY'!B111)=6,AND(LEN('EVENT DELIVERY'!B111)=7,MID('EVENT DELIVERY'!B111,4,1)=" ")))</f>
        <v>0</v>
      </c>
      <c r="U106" s="2" t="b">
        <f>AND(LEFT('PROJECT DELIVERY TEAM'!B113,2)="HU",OR(LEN('PROJECT DELIVERY TEAM'!B113)=6,AND(LEN('PROJECT DELIVERY TEAM'!B113)=7,MID('PROJECT DELIVERY TEAM'!B113,4,1)=" ")))</f>
        <v>0</v>
      </c>
      <c r="V106" s="2" t="b">
        <f>AND(LEFT('AUDIENCES &amp; PART... - BY TYPE'!B136,2)="HU",OR(LEN('AUDIENCES &amp; PART... - BY TYPE'!B136)=6,AND(LEN('AUDIENCES &amp; PART... - BY TYPE'!B136)=7,MID('AUDIENCES &amp; PART... - BY TYPE'!B136,4,1)=" ")))</f>
        <v>0</v>
      </c>
      <c r="W106" s="2" t="b">
        <f>AND(LEFT(PARTNERS!B110,2)="HU",OR(LEN(PARTNERS!B110)=6,AND(LEN(PARTNERS!B110)=7,MID(PARTNERS!B110,4,1)=" ")),PARTNERS!E110="New partner")</f>
        <v>0</v>
      </c>
      <c r="X106" s="2" t="b">
        <f>AND(LEFT(PARTNERS!B110,2)="HU",OR(LEN(PARTNERS!B110)=6,AND(LEN(PARTNERS!B110)=7,MID(PARTNERS!B110,4,1)=" ")),PARTNERS!E110="Existing partner")</f>
        <v>0</v>
      </c>
      <c r="Y106" s="2" t="b">
        <f>AND(NOT(AND(LEFT(PARTNERS!B110,2)="HU",OR(LEN(PARTNERS!B110)=6,AND(LEN(PARTNERS!B110)=7,MID(PARTNERS!B110,4,1)=" ")))),PARTNERS!E110="New partner")</f>
        <v>0</v>
      </c>
      <c r="Z106" s="2" t="b">
        <f>AND(NOT(AND(LEFT(PARTNERS!B110,2)="HU",OR(LEN(PARTNERS!B110)=6,AND(LEN(PARTNERS!B110)=7,MID(PARTNERS!B110,4,1)=" ")))),PARTNERS!E110="Existing partner")</f>
        <v>0</v>
      </c>
      <c r="AA106" s="2" t="b">
        <f>AND(PARTNERS!$C110="Hull",PARTNERS!$E110="New partner")</f>
        <v>0</v>
      </c>
      <c r="AB106" s="2" t="b">
        <f>AND(PARTNERS!$C110="East Riding of Yorkshire",PARTNERS!$E110="New partner")</f>
        <v>0</v>
      </c>
      <c r="AC106" s="2" t="b">
        <f>AND(PARTNERS!$C110="Elsewhere in Yorkshire &amp; Humber",PARTNERS!$E110="New partner")</f>
        <v>0</v>
      </c>
      <c r="AD106" s="2" t="b">
        <f>AND(PARTNERS!$C110="Elsewhere in the UK",PARTNERS!$E110="New partner")</f>
        <v>0</v>
      </c>
      <c r="AE106" s="2" t="b">
        <f>AND(PARTNERS!$C110="Outside UK",PARTNERS!$E110="New partner")</f>
        <v>0</v>
      </c>
      <c r="AF106" s="2" t="b">
        <f>AND(PARTNERS!$C110="Hull",PARTNERS!$E110="Existing partner")</f>
        <v>0</v>
      </c>
      <c r="AG106" s="2" t="b">
        <f>AND(PARTNERS!$C110="East Riding of Yorkshire",PARTNERS!$E110="Existing partner")</f>
        <v>0</v>
      </c>
      <c r="AH106" s="2" t="b">
        <f>AND(PARTNERS!$C110="Elsewhere in Yorkshire &amp; Humber",PARTNERS!$E110="Existing partner")</f>
        <v>0</v>
      </c>
      <c r="AI106" s="2" t="b">
        <f>AND(PARTNERS!$C110="Elsewhere in the UK",PARTNERS!$E110="Existing partner")</f>
        <v>0</v>
      </c>
      <c r="AJ106" s="2" t="b">
        <f>AND(PARTNERS!$C110="Outside UK",PARTNERS!$E110="Existing partner")</f>
        <v>0</v>
      </c>
      <c r="AK106" s="2" t="b">
        <f>AND(PARTNERS!$D110="Artistic partner",PARTNERS!$E110="New partner")</f>
        <v>0</v>
      </c>
      <c r="AL106" s="2" t="b">
        <f>AND(PARTNERS!$D110="Heritage partner",PARTNERS!$E110="New partner")</f>
        <v>0</v>
      </c>
      <c r="AM106" s="2" t="b">
        <f>AND(PARTNERS!$D110="Funder",PARTNERS!$E110="New partner")</f>
        <v>0</v>
      </c>
      <c r="AN106" s="2" t="b">
        <f>AND(PARTNERS!$D110="Public Service partner",PARTNERS!$E110="New partner")</f>
        <v>0</v>
      </c>
      <c r="AO106" s="2" t="b">
        <f>AND(PARTNERS!$D110="Voluntary Sector / Charity partner",PARTNERS!$E110="New partner")</f>
        <v>0</v>
      </c>
      <c r="AP106" s="2" t="b">
        <f>AND(PARTNERS!$D110="Education partner",PARTNERS!$E110="New partner")</f>
        <v>0</v>
      </c>
      <c r="AQ106" s="2" t="b">
        <f>AND(PARTNERS!$D110="Other",PARTNERS!$E110="New partner")</f>
        <v>0</v>
      </c>
      <c r="AR106" s="2" t="b">
        <f>AND(PARTNERS!$D110="Artistic partner",PARTNERS!$E110="Existing partner")</f>
        <v>0</v>
      </c>
      <c r="AS106" s="2" t="b">
        <f>AND(PARTNERS!$D110="Heritage partner",PARTNERS!$E110="Existing partner")</f>
        <v>0</v>
      </c>
      <c r="AT106" s="2" t="b">
        <f>AND(PARTNERS!$D110="Funder",PARTNERS!$E110="Existing partner")</f>
        <v>0</v>
      </c>
      <c r="AU106" s="2" t="b">
        <f>AND(PARTNERS!$D110="Public Service partner",PARTNERS!$E110="Existing partner")</f>
        <v>0</v>
      </c>
      <c r="AV106" s="2" t="b">
        <f>AND(PARTNERS!$D110="Voluntary Sector / Charity partner",PARTNERS!$E110="Existing partner")</f>
        <v>0</v>
      </c>
      <c r="AW106" s="2" t="b">
        <f>AND(PARTNERS!$D110="Education partner",PARTNERS!$E110="Existing partner")</f>
        <v>0</v>
      </c>
      <c r="AX106" s="2" t="b">
        <f>AND(PARTNERS!$D110="Other",PARTNERS!$E110="Existing partner")</f>
        <v>0</v>
      </c>
    </row>
    <row r="107" spans="20:50" x14ac:dyDescent="0.3">
      <c r="T107" s="2" t="b">
        <f>AND(LEFT('EVENT DELIVERY'!B112,2)="HU",OR(LEN('EVENT DELIVERY'!B112)=6,AND(LEN('EVENT DELIVERY'!B112)=7,MID('EVENT DELIVERY'!B112,4,1)=" ")))</f>
        <v>0</v>
      </c>
      <c r="U107" s="2" t="b">
        <f>AND(LEFT('PROJECT DELIVERY TEAM'!B114,2)="HU",OR(LEN('PROJECT DELIVERY TEAM'!B114)=6,AND(LEN('PROJECT DELIVERY TEAM'!B114)=7,MID('PROJECT DELIVERY TEAM'!B114,4,1)=" ")))</f>
        <v>0</v>
      </c>
      <c r="V107" s="2" t="b">
        <f>AND(LEFT('AUDIENCES &amp; PART... - BY TYPE'!B137,2)="HU",OR(LEN('AUDIENCES &amp; PART... - BY TYPE'!B137)=6,AND(LEN('AUDIENCES &amp; PART... - BY TYPE'!B137)=7,MID('AUDIENCES &amp; PART... - BY TYPE'!B137,4,1)=" ")))</f>
        <v>0</v>
      </c>
      <c r="W107" s="2" t="b">
        <f>AND(LEFT(PARTNERS!B111,2)="HU",OR(LEN(PARTNERS!B111)=6,AND(LEN(PARTNERS!B111)=7,MID(PARTNERS!B111,4,1)=" ")),PARTNERS!E111="New partner")</f>
        <v>0</v>
      </c>
      <c r="X107" s="2" t="b">
        <f>AND(LEFT(PARTNERS!B111,2)="HU",OR(LEN(PARTNERS!B111)=6,AND(LEN(PARTNERS!B111)=7,MID(PARTNERS!B111,4,1)=" ")),PARTNERS!E111="Existing partner")</f>
        <v>0</v>
      </c>
      <c r="Y107" s="2" t="b">
        <f>AND(NOT(AND(LEFT(PARTNERS!B111,2)="HU",OR(LEN(PARTNERS!B111)=6,AND(LEN(PARTNERS!B111)=7,MID(PARTNERS!B111,4,1)=" ")))),PARTNERS!E111="New partner")</f>
        <v>0</v>
      </c>
      <c r="Z107" s="2" t="b">
        <f>AND(NOT(AND(LEFT(PARTNERS!B111,2)="HU",OR(LEN(PARTNERS!B111)=6,AND(LEN(PARTNERS!B111)=7,MID(PARTNERS!B111,4,1)=" ")))),PARTNERS!E111="Existing partner")</f>
        <v>0</v>
      </c>
      <c r="AA107" s="2" t="b">
        <f>AND(PARTNERS!$C111="Hull",PARTNERS!$E111="New partner")</f>
        <v>0</v>
      </c>
      <c r="AB107" s="2" t="b">
        <f>AND(PARTNERS!$C111="East Riding of Yorkshire",PARTNERS!$E111="New partner")</f>
        <v>0</v>
      </c>
      <c r="AC107" s="2" t="b">
        <f>AND(PARTNERS!$C111="Elsewhere in Yorkshire &amp; Humber",PARTNERS!$E111="New partner")</f>
        <v>0</v>
      </c>
      <c r="AD107" s="2" t="b">
        <f>AND(PARTNERS!$C111="Elsewhere in the UK",PARTNERS!$E111="New partner")</f>
        <v>0</v>
      </c>
      <c r="AE107" s="2" t="b">
        <f>AND(PARTNERS!$C111="Outside UK",PARTNERS!$E111="New partner")</f>
        <v>0</v>
      </c>
      <c r="AF107" s="2" t="b">
        <f>AND(PARTNERS!$C111="Hull",PARTNERS!$E111="Existing partner")</f>
        <v>0</v>
      </c>
      <c r="AG107" s="2" t="b">
        <f>AND(PARTNERS!$C111="East Riding of Yorkshire",PARTNERS!$E111="Existing partner")</f>
        <v>0</v>
      </c>
      <c r="AH107" s="2" t="b">
        <f>AND(PARTNERS!$C111="Elsewhere in Yorkshire &amp; Humber",PARTNERS!$E111="Existing partner")</f>
        <v>0</v>
      </c>
      <c r="AI107" s="2" t="b">
        <f>AND(PARTNERS!$C111="Elsewhere in the UK",PARTNERS!$E111="Existing partner")</f>
        <v>0</v>
      </c>
      <c r="AJ107" s="2" t="b">
        <f>AND(PARTNERS!$C111="Outside UK",PARTNERS!$E111="Existing partner")</f>
        <v>0</v>
      </c>
      <c r="AK107" s="2" t="b">
        <f>AND(PARTNERS!$D111="Artistic partner",PARTNERS!$E111="New partner")</f>
        <v>0</v>
      </c>
      <c r="AL107" s="2" t="b">
        <f>AND(PARTNERS!$D111="Heritage partner",PARTNERS!$E111="New partner")</f>
        <v>0</v>
      </c>
      <c r="AM107" s="2" t="b">
        <f>AND(PARTNERS!$D111="Funder",PARTNERS!$E111="New partner")</f>
        <v>0</v>
      </c>
      <c r="AN107" s="2" t="b">
        <f>AND(PARTNERS!$D111="Public Service partner",PARTNERS!$E111="New partner")</f>
        <v>0</v>
      </c>
      <c r="AO107" s="2" t="b">
        <f>AND(PARTNERS!$D111="Voluntary Sector / Charity partner",PARTNERS!$E111="New partner")</f>
        <v>0</v>
      </c>
      <c r="AP107" s="2" t="b">
        <f>AND(PARTNERS!$D111="Education partner",PARTNERS!$E111="New partner")</f>
        <v>0</v>
      </c>
      <c r="AQ107" s="2" t="b">
        <f>AND(PARTNERS!$D111="Other",PARTNERS!$E111="New partner")</f>
        <v>0</v>
      </c>
      <c r="AR107" s="2" t="b">
        <f>AND(PARTNERS!$D111="Artistic partner",PARTNERS!$E111="Existing partner")</f>
        <v>0</v>
      </c>
      <c r="AS107" s="2" t="b">
        <f>AND(PARTNERS!$D111="Heritage partner",PARTNERS!$E111="Existing partner")</f>
        <v>0</v>
      </c>
      <c r="AT107" s="2" t="b">
        <f>AND(PARTNERS!$D111="Funder",PARTNERS!$E111="Existing partner")</f>
        <v>0</v>
      </c>
      <c r="AU107" s="2" t="b">
        <f>AND(PARTNERS!$D111="Public Service partner",PARTNERS!$E111="Existing partner")</f>
        <v>0</v>
      </c>
      <c r="AV107" s="2" t="b">
        <f>AND(PARTNERS!$D111="Voluntary Sector / Charity partner",PARTNERS!$E111="Existing partner")</f>
        <v>0</v>
      </c>
      <c r="AW107" s="2" t="b">
        <f>AND(PARTNERS!$D111="Education partner",PARTNERS!$E111="Existing partner")</f>
        <v>0</v>
      </c>
      <c r="AX107" s="2" t="b">
        <f>AND(PARTNERS!$D111="Other",PARTNERS!$E111="Existing partner")</f>
        <v>0</v>
      </c>
    </row>
    <row r="108" spans="20:50" x14ac:dyDescent="0.3">
      <c r="T108" s="2" t="b">
        <f>AND(LEFT('EVENT DELIVERY'!B113,2)="HU",OR(LEN('EVENT DELIVERY'!B113)=6,AND(LEN('EVENT DELIVERY'!B113)=7,MID('EVENT DELIVERY'!B113,4,1)=" ")))</f>
        <v>0</v>
      </c>
      <c r="U108" s="2" t="b">
        <f>AND(LEFT('PROJECT DELIVERY TEAM'!B115,2)="HU",OR(LEN('PROJECT DELIVERY TEAM'!B115)=6,AND(LEN('PROJECT DELIVERY TEAM'!B115)=7,MID('PROJECT DELIVERY TEAM'!B115,4,1)=" ")))</f>
        <v>0</v>
      </c>
      <c r="V108" s="2" t="b">
        <f>AND(LEFT('AUDIENCES &amp; PART... - BY TYPE'!B138,2)="HU",OR(LEN('AUDIENCES &amp; PART... - BY TYPE'!B138)=6,AND(LEN('AUDIENCES &amp; PART... - BY TYPE'!B138)=7,MID('AUDIENCES &amp; PART... - BY TYPE'!B138,4,1)=" ")))</f>
        <v>0</v>
      </c>
      <c r="W108" s="2" t="b">
        <f>AND(LEFT(PARTNERS!B112,2)="HU",OR(LEN(PARTNERS!B112)=6,AND(LEN(PARTNERS!B112)=7,MID(PARTNERS!B112,4,1)=" ")),PARTNERS!E112="New partner")</f>
        <v>0</v>
      </c>
      <c r="X108" s="2" t="b">
        <f>AND(LEFT(PARTNERS!B112,2)="HU",OR(LEN(PARTNERS!B112)=6,AND(LEN(PARTNERS!B112)=7,MID(PARTNERS!B112,4,1)=" ")),PARTNERS!E112="Existing partner")</f>
        <v>0</v>
      </c>
      <c r="Y108" s="2" t="b">
        <f>AND(NOT(AND(LEFT(PARTNERS!B112,2)="HU",OR(LEN(PARTNERS!B112)=6,AND(LEN(PARTNERS!B112)=7,MID(PARTNERS!B112,4,1)=" ")))),PARTNERS!E112="New partner")</f>
        <v>0</v>
      </c>
      <c r="Z108" s="2" t="b">
        <f>AND(NOT(AND(LEFT(PARTNERS!B112,2)="HU",OR(LEN(PARTNERS!B112)=6,AND(LEN(PARTNERS!B112)=7,MID(PARTNERS!B112,4,1)=" ")))),PARTNERS!E112="Existing partner")</f>
        <v>0</v>
      </c>
      <c r="AA108" s="2" t="b">
        <f>AND(PARTNERS!$C112="Hull",PARTNERS!$E112="New partner")</f>
        <v>0</v>
      </c>
      <c r="AB108" s="2" t="b">
        <f>AND(PARTNERS!$C112="East Riding of Yorkshire",PARTNERS!$E112="New partner")</f>
        <v>0</v>
      </c>
      <c r="AC108" s="2" t="b">
        <f>AND(PARTNERS!$C112="Elsewhere in Yorkshire &amp; Humber",PARTNERS!$E112="New partner")</f>
        <v>0</v>
      </c>
      <c r="AD108" s="2" t="b">
        <f>AND(PARTNERS!$C112="Elsewhere in the UK",PARTNERS!$E112="New partner")</f>
        <v>0</v>
      </c>
      <c r="AE108" s="2" t="b">
        <f>AND(PARTNERS!$C112="Outside UK",PARTNERS!$E112="New partner")</f>
        <v>0</v>
      </c>
      <c r="AF108" s="2" t="b">
        <f>AND(PARTNERS!$C112="Hull",PARTNERS!$E112="Existing partner")</f>
        <v>0</v>
      </c>
      <c r="AG108" s="2" t="b">
        <f>AND(PARTNERS!$C112="East Riding of Yorkshire",PARTNERS!$E112="Existing partner")</f>
        <v>0</v>
      </c>
      <c r="AH108" s="2" t="b">
        <f>AND(PARTNERS!$C112="Elsewhere in Yorkshire &amp; Humber",PARTNERS!$E112="Existing partner")</f>
        <v>0</v>
      </c>
      <c r="AI108" s="2" t="b">
        <f>AND(PARTNERS!$C112="Elsewhere in the UK",PARTNERS!$E112="Existing partner")</f>
        <v>0</v>
      </c>
      <c r="AJ108" s="2" t="b">
        <f>AND(PARTNERS!$C112="Outside UK",PARTNERS!$E112="Existing partner")</f>
        <v>0</v>
      </c>
      <c r="AK108" s="2" t="b">
        <f>AND(PARTNERS!$D112="Artistic partner",PARTNERS!$E112="New partner")</f>
        <v>0</v>
      </c>
      <c r="AL108" s="2" t="b">
        <f>AND(PARTNERS!$D112="Heritage partner",PARTNERS!$E112="New partner")</f>
        <v>0</v>
      </c>
      <c r="AM108" s="2" t="b">
        <f>AND(PARTNERS!$D112="Funder",PARTNERS!$E112="New partner")</f>
        <v>0</v>
      </c>
      <c r="AN108" s="2" t="b">
        <f>AND(PARTNERS!$D112="Public Service partner",PARTNERS!$E112="New partner")</f>
        <v>0</v>
      </c>
      <c r="AO108" s="2" t="b">
        <f>AND(PARTNERS!$D112="Voluntary Sector / Charity partner",PARTNERS!$E112="New partner")</f>
        <v>0</v>
      </c>
      <c r="AP108" s="2" t="b">
        <f>AND(PARTNERS!$D112="Education partner",PARTNERS!$E112="New partner")</f>
        <v>0</v>
      </c>
      <c r="AQ108" s="2" t="b">
        <f>AND(PARTNERS!$D112="Other",PARTNERS!$E112="New partner")</f>
        <v>0</v>
      </c>
      <c r="AR108" s="2" t="b">
        <f>AND(PARTNERS!$D112="Artistic partner",PARTNERS!$E112="Existing partner")</f>
        <v>0</v>
      </c>
      <c r="AS108" s="2" t="b">
        <f>AND(PARTNERS!$D112="Heritage partner",PARTNERS!$E112="Existing partner")</f>
        <v>0</v>
      </c>
      <c r="AT108" s="2" t="b">
        <f>AND(PARTNERS!$D112="Funder",PARTNERS!$E112="Existing partner")</f>
        <v>0</v>
      </c>
      <c r="AU108" s="2" t="b">
        <f>AND(PARTNERS!$D112="Public Service partner",PARTNERS!$E112="Existing partner")</f>
        <v>0</v>
      </c>
      <c r="AV108" s="2" t="b">
        <f>AND(PARTNERS!$D112="Voluntary Sector / Charity partner",PARTNERS!$E112="Existing partner")</f>
        <v>0</v>
      </c>
      <c r="AW108" s="2" t="b">
        <f>AND(PARTNERS!$D112="Education partner",PARTNERS!$E112="Existing partner")</f>
        <v>0</v>
      </c>
      <c r="AX108" s="2" t="b">
        <f>AND(PARTNERS!$D112="Other",PARTNERS!$E112="Existing partner")</f>
        <v>0</v>
      </c>
    </row>
    <row r="109" spans="20:50" x14ac:dyDescent="0.3">
      <c r="T109" s="2" t="b">
        <f>AND(LEFT('EVENT DELIVERY'!B114,2)="HU",OR(LEN('EVENT DELIVERY'!B114)=6,AND(LEN('EVENT DELIVERY'!B114)=7,MID('EVENT DELIVERY'!B114,4,1)=" ")))</f>
        <v>0</v>
      </c>
      <c r="U109" s="2" t="b">
        <f>AND(LEFT('PROJECT DELIVERY TEAM'!B116,2)="HU",OR(LEN('PROJECT DELIVERY TEAM'!B116)=6,AND(LEN('PROJECT DELIVERY TEAM'!B116)=7,MID('PROJECT DELIVERY TEAM'!B116,4,1)=" ")))</f>
        <v>0</v>
      </c>
      <c r="V109" s="2" t="b">
        <f>AND(LEFT('AUDIENCES &amp; PART... - BY TYPE'!B139,2)="HU",OR(LEN('AUDIENCES &amp; PART... - BY TYPE'!B139)=6,AND(LEN('AUDIENCES &amp; PART... - BY TYPE'!B139)=7,MID('AUDIENCES &amp; PART... - BY TYPE'!B139,4,1)=" ")))</f>
        <v>0</v>
      </c>
      <c r="W109" s="2" t="b">
        <f>AND(LEFT(PARTNERS!B113,2)="HU",OR(LEN(PARTNERS!B113)=6,AND(LEN(PARTNERS!B113)=7,MID(PARTNERS!B113,4,1)=" ")),PARTNERS!E113="New partner")</f>
        <v>0</v>
      </c>
      <c r="X109" s="2" t="b">
        <f>AND(LEFT(PARTNERS!B113,2)="HU",OR(LEN(PARTNERS!B113)=6,AND(LEN(PARTNERS!B113)=7,MID(PARTNERS!B113,4,1)=" ")),PARTNERS!E113="Existing partner")</f>
        <v>0</v>
      </c>
      <c r="Y109" s="2" t="b">
        <f>AND(NOT(AND(LEFT(PARTNERS!B113,2)="HU",OR(LEN(PARTNERS!B113)=6,AND(LEN(PARTNERS!B113)=7,MID(PARTNERS!B113,4,1)=" ")))),PARTNERS!E113="New partner")</f>
        <v>0</v>
      </c>
      <c r="Z109" s="2" t="b">
        <f>AND(NOT(AND(LEFT(PARTNERS!B113,2)="HU",OR(LEN(PARTNERS!B113)=6,AND(LEN(PARTNERS!B113)=7,MID(PARTNERS!B113,4,1)=" ")))),PARTNERS!E113="Existing partner")</f>
        <v>0</v>
      </c>
      <c r="AA109" s="2" t="b">
        <f>AND(PARTNERS!$C113="Hull",PARTNERS!$E113="New partner")</f>
        <v>0</v>
      </c>
      <c r="AB109" s="2" t="b">
        <f>AND(PARTNERS!$C113="East Riding of Yorkshire",PARTNERS!$E113="New partner")</f>
        <v>0</v>
      </c>
      <c r="AC109" s="2" t="b">
        <f>AND(PARTNERS!$C113="Elsewhere in Yorkshire &amp; Humber",PARTNERS!$E113="New partner")</f>
        <v>0</v>
      </c>
      <c r="AD109" s="2" t="b">
        <f>AND(PARTNERS!$C113="Elsewhere in the UK",PARTNERS!$E113="New partner")</f>
        <v>0</v>
      </c>
      <c r="AE109" s="2" t="b">
        <f>AND(PARTNERS!$C113="Outside UK",PARTNERS!$E113="New partner")</f>
        <v>0</v>
      </c>
      <c r="AF109" s="2" t="b">
        <f>AND(PARTNERS!$C113="Hull",PARTNERS!$E113="Existing partner")</f>
        <v>0</v>
      </c>
      <c r="AG109" s="2" t="b">
        <f>AND(PARTNERS!$C113="East Riding of Yorkshire",PARTNERS!$E113="Existing partner")</f>
        <v>0</v>
      </c>
      <c r="AH109" s="2" t="b">
        <f>AND(PARTNERS!$C113="Elsewhere in Yorkshire &amp; Humber",PARTNERS!$E113="Existing partner")</f>
        <v>0</v>
      </c>
      <c r="AI109" s="2" t="b">
        <f>AND(PARTNERS!$C113="Elsewhere in the UK",PARTNERS!$E113="Existing partner")</f>
        <v>0</v>
      </c>
      <c r="AJ109" s="2" t="b">
        <f>AND(PARTNERS!$C113="Outside UK",PARTNERS!$E113="Existing partner")</f>
        <v>0</v>
      </c>
      <c r="AK109" s="2" t="b">
        <f>AND(PARTNERS!$D113="Artistic partner",PARTNERS!$E113="New partner")</f>
        <v>0</v>
      </c>
      <c r="AL109" s="2" t="b">
        <f>AND(PARTNERS!$D113="Heritage partner",PARTNERS!$E113="New partner")</f>
        <v>0</v>
      </c>
      <c r="AM109" s="2" t="b">
        <f>AND(PARTNERS!$D113="Funder",PARTNERS!$E113="New partner")</f>
        <v>0</v>
      </c>
      <c r="AN109" s="2" t="b">
        <f>AND(PARTNERS!$D113="Public Service partner",PARTNERS!$E113="New partner")</f>
        <v>0</v>
      </c>
      <c r="AO109" s="2" t="b">
        <f>AND(PARTNERS!$D113="Voluntary Sector / Charity partner",PARTNERS!$E113="New partner")</f>
        <v>0</v>
      </c>
      <c r="AP109" s="2" t="b">
        <f>AND(PARTNERS!$D113="Education partner",PARTNERS!$E113="New partner")</f>
        <v>0</v>
      </c>
      <c r="AQ109" s="2" t="b">
        <f>AND(PARTNERS!$D113="Other",PARTNERS!$E113="New partner")</f>
        <v>0</v>
      </c>
      <c r="AR109" s="2" t="b">
        <f>AND(PARTNERS!$D113="Artistic partner",PARTNERS!$E113="Existing partner")</f>
        <v>0</v>
      </c>
      <c r="AS109" s="2" t="b">
        <f>AND(PARTNERS!$D113="Heritage partner",PARTNERS!$E113="Existing partner")</f>
        <v>0</v>
      </c>
      <c r="AT109" s="2" t="b">
        <f>AND(PARTNERS!$D113="Funder",PARTNERS!$E113="Existing partner")</f>
        <v>0</v>
      </c>
      <c r="AU109" s="2" t="b">
        <f>AND(PARTNERS!$D113="Public Service partner",PARTNERS!$E113="Existing partner")</f>
        <v>0</v>
      </c>
      <c r="AV109" s="2" t="b">
        <f>AND(PARTNERS!$D113="Voluntary Sector / Charity partner",PARTNERS!$E113="Existing partner")</f>
        <v>0</v>
      </c>
      <c r="AW109" s="2" t="b">
        <f>AND(PARTNERS!$D113="Education partner",PARTNERS!$E113="Existing partner")</f>
        <v>0</v>
      </c>
      <c r="AX109" s="2" t="b">
        <f>AND(PARTNERS!$D113="Other",PARTNERS!$E113="Existing partner")</f>
        <v>0</v>
      </c>
    </row>
    <row r="110" spans="20:50" x14ac:dyDescent="0.3">
      <c r="T110" s="2" t="b">
        <f>AND(LEFT('EVENT DELIVERY'!B115,2)="HU",OR(LEN('EVENT DELIVERY'!B115)=6,AND(LEN('EVENT DELIVERY'!B115)=7,MID('EVENT DELIVERY'!B115,4,1)=" ")))</f>
        <v>0</v>
      </c>
      <c r="U110" s="2" t="b">
        <f>AND(LEFT('PROJECT DELIVERY TEAM'!B117,2)="HU",OR(LEN('PROJECT DELIVERY TEAM'!B117)=6,AND(LEN('PROJECT DELIVERY TEAM'!B117)=7,MID('PROJECT DELIVERY TEAM'!B117,4,1)=" ")))</f>
        <v>0</v>
      </c>
      <c r="V110" s="2" t="b">
        <f>AND(LEFT('AUDIENCES &amp; PART... - BY TYPE'!B140,2)="HU",OR(LEN('AUDIENCES &amp; PART... - BY TYPE'!B140)=6,AND(LEN('AUDIENCES &amp; PART... - BY TYPE'!B140)=7,MID('AUDIENCES &amp; PART... - BY TYPE'!B140,4,1)=" ")))</f>
        <v>0</v>
      </c>
      <c r="W110" s="2" t="b">
        <f>AND(LEFT(PARTNERS!B114,2)="HU",OR(LEN(PARTNERS!B114)=6,AND(LEN(PARTNERS!B114)=7,MID(PARTNERS!B114,4,1)=" ")),PARTNERS!E114="New partner")</f>
        <v>0</v>
      </c>
      <c r="X110" s="2" t="b">
        <f>AND(LEFT(PARTNERS!B114,2)="HU",OR(LEN(PARTNERS!B114)=6,AND(LEN(PARTNERS!B114)=7,MID(PARTNERS!B114,4,1)=" ")),PARTNERS!E114="Existing partner")</f>
        <v>0</v>
      </c>
      <c r="Y110" s="2" t="b">
        <f>AND(NOT(AND(LEFT(PARTNERS!B114,2)="HU",OR(LEN(PARTNERS!B114)=6,AND(LEN(PARTNERS!B114)=7,MID(PARTNERS!B114,4,1)=" ")))),PARTNERS!E114="New partner")</f>
        <v>0</v>
      </c>
      <c r="Z110" s="2" t="b">
        <f>AND(NOT(AND(LEFT(PARTNERS!B114,2)="HU",OR(LEN(PARTNERS!B114)=6,AND(LEN(PARTNERS!B114)=7,MID(PARTNERS!B114,4,1)=" ")))),PARTNERS!E114="Existing partner")</f>
        <v>0</v>
      </c>
      <c r="AA110" s="2" t="b">
        <f>AND(PARTNERS!$C114="Hull",PARTNERS!$E114="New partner")</f>
        <v>0</v>
      </c>
      <c r="AB110" s="2" t="b">
        <f>AND(PARTNERS!$C114="East Riding of Yorkshire",PARTNERS!$E114="New partner")</f>
        <v>0</v>
      </c>
      <c r="AC110" s="2" t="b">
        <f>AND(PARTNERS!$C114="Elsewhere in Yorkshire &amp; Humber",PARTNERS!$E114="New partner")</f>
        <v>0</v>
      </c>
      <c r="AD110" s="2" t="b">
        <f>AND(PARTNERS!$C114="Elsewhere in the UK",PARTNERS!$E114="New partner")</f>
        <v>0</v>
      </c>
      <c r="AE110" s="2" t="b">
        <f>AND(PARTNERS!$C114="Outside UK",PARTNERS!$E114="New partner")</f>
        <v>0</v>
      </c>
      <c r="AF110" s="2" t="b">
        <f>AND(PARTNERS!$C114="Hull",PARTNERS!$E114="Existing partner")</f>
        <v>0</v>
      </c>
      <c r="AG110" s="2" t="b">
        <f>AND(PARTNERS!$C114="East Riding of Yorkshire",PARTNERS!$E114="Existing partner")</f>
        <v>0</v>
      </c>
      <c r="AH110" s="2" t="b">
        <f>AND(PARTNERS!$C114="Elsewhere in Yorkshire &amp; Humber",PARTNERS!$E114="Existing partner")</f>
        <v>0</v>
      </c>
      <c r="AI110" s="2" t="b">
        <f>AND(PARTNERS!$C114="Elsewhere in the UK",PARTNERS!$E114="Existing partner")</f>
        <v>0</v>
      </c>
      <c r="AJ110" s="2" t="b">
        <f>AND(PARTNERS!$C114="Outside UK",PARTNERS!$E114="Existing partner")</f>
        <v>0</v>
      </c>
      <c r="AK110" s="2" t="b">
        <f>AND(PARTNERS!$D114="Artistic partner",PARTNERS!$E114="New partner")</f>
        <v>0</v>
      </c>
      <c r="AL110" s="2" t="b">
        <f>AND(PARTNERS!$D114="Heritage partner",PARTNERS!$E114="New partner")</f>
        <v>0</v>
      </c>
      <c r="AM110" s="2" t="b">
        <f>AND(PARTNERS!$D114="Funder",PARTNERS!$E114="New partner")</f>
        <v>0</v>
      </c>
      <c r="AN110" s="2" t="b">
        <f>AND(PARTNERS!$D114="Public Service partner",PARTNERS!$E114="New partner")</f>
        <v>0</v>
      </c>
      <c r="AO110" s="2" t="b">
        <f>AND(PARTNERS!$D114="Voluntary Sector / Charity partner",PARTNERS!$E114="New partner")</f>
        <v>0</v>
      </c>
      <c r="AP110" s="2" t="b">
        <f>AND(PARTNERS!$D114="Education partner",PARTNERS!$E114="New partner")</f>
        <v>0</v>
      </c>
      <c r="AQ110" s="2" t="b">
        <f>AND(PARTNERS!$D114="Other",PARTNERS!$E114="New partner")</f>
        <v>0</v>
      </c>
      <c r="AR110" s="2" t="b">
        <f>AND(PARTNERS!$D114="Artistic partner",PARTNERS!$E114="Existing partner")</f>
        <v>0</v>
      </c>
      <c r="AS110" s="2" t="b">
        <f>AND(PARTNERS!$D114="Heritage partner",PARTNERS!$E114="Existing partner")</f>
        <v>0</v>
      </c>
      <c r="AT110" s="2" t="b">
        <f>AND(PARTNERS!$D114="Funder",PARTNERS!$E114="Existing partner")</f>
        <v>0</v>
      </c>
      <c r="AU110" s="2" t="b">
        <f>AND(PARTNERS!$D114="Public Service partner",PARTNERS!$E114="Existing partner")</f>
        <v>0</v>
      </c>
      <c r="AV110" s="2" t="b">
        <f>AND(PARTNERS!$D114="Voluntary Sector / Charity partner",PARTNERS!$E114="Existing partner")</f>
        <v>0</v>
      </c>
      <c r="AW110" s="2" t="b">
        <f>AND(PARTNERS!$D114="Education partner",PARTNERS!$E114="Existing partner")</f>
        <v>0</v>
      </c>
      <c r="AX110" s="2" t="b">
        <f>AND(PARTNERS!$D114="Other",PARTNERS!$E114="Existing partner")</f>
        <v>0</v>
      </c>
    </row>
    <row r="111" spans="20:50" x14ac:dyDescent="0.3">
      <c r="T111" s="2" t="b">
        <f>AND(LEFT('EVENT DELIVERY'!B116,2)="HU",OR(LEN('EVENT DELIVERY'!B116)=6,AND(LEN('EVENT DELIVERY'!B116)=7,MID('EVENT DELIVERY'!B116,4,1)=" ")))</f>
        <v>0</v>
      </c>
      <c r="U111" s="2" t="b">
        <f>AND(LEFT('PROJECT DELIVERY TEAM'!B118,2)="HU",OR(LEN('PROJECT DELIVERY TEAM'!B118)=6,AND(LEN('PROJECT DELIVERY TEAM'!B118)=7,MID('PROJECT DELIVERY TEAM'!B118,4,1)=" ")))</f>
        <v>0</v>
      </c>
      <c r="V111" s="2" t="b">
        <f>AND(LEFT('AUDIENCES &amp; PART... - BY TYPE'!B141,2)="HU",OR(LEN('AUDIENCES &amp; PART... - BY TYPE'!B141)=6,AND(LEN('AUDIENCES &amp; PART... - BY TYPE'!B141)=7,MID('AUDIENCES &amp; PART... - BY TYPE'!B141,4,1)=" ")))</f>
        <v>0</v>
      </c>
      <c r="W111" s="2" t="b">
        <f>AND(LEFT(PARTNERS!B115,2)="HU",OR(LEN(PARTNERS!B115)=6,AND(LEN(PARTNERS!B115)=7,MID(PARTNERS!B115,4,1)=" ")),PARTNERS!E115="New partner")</f>
        <v>0</v>
      </c>
      <c r="X111" s="2" t="b">
        <f>AND(LEFT(PARTNERS!B115,2)="HU",OR(LEN(PARTNERS!B115)=6,AND(LEN(PARTNERS!B115)=7,MID(PARTNERS!B115,4,1)=" ")),PARTNERS!E115="Existing partner")</f>
        <v>0</v>
      </c>
      <c r="Y111" s="2" t="b">
        <f>AND(NOT(AND(LEFT(PARTNERS!B115,2)="HU",OR(LEN(PARTNERS!B115)=6,AND(LEN(PARTNERS!B115)=7,MID(PARTNERS!B115,4,1)=" ")))),PARTNERS!E115="New partner")</f>
        <v>0</v>
      </c>
      <c r="Z111" s="2" t="b">
        <f>AND(NOT(AND(LEFT(PARTNERS!B115,2)="HU",OR(LEN(PARTNERS!B115)=6,AND(LEN(PARTNERS!B115)=7,MID(PARTNERS!B115,4,1)=" ")))),PARTNERS!E115="Existing partner")</f>
        <v>0</v>
      </c>
      <c r="AA111" s="2" t="b">
        <f>AND(PARTNERS!$C115="Hull",PARTNERS!$E115="New partner")</f>
        <v>0</v>
      </c>
      <c r="AB111" s="2" t="b">
        <f>AND(PARTNERS!$C115="East Riding of Yorkshire",PARTNERS!$E115="New partner")</f>
        <v>0</v>
      </c>
      <c r="AC111" s="2" t="b">
        <f>AND(PARTNERS!$C115="Elsewhere in Yorkshire &amp; Humber",PARTNERS!$E115="New partner")</f>
        <v>0</v>
      </c>
      <c r="AD111" s="2" t="b">
        <f>AND(PARTNERS!$C115="Elsewhere in the UK",PARTNERS!$E115="New partner")</f>
        <v>0</v>
      </c>
      <c r="AE111" s="2" t="b">
        <f>AND(PARTNERS!$C115="Outside UK",PARTNERS!$E115="New partner")</f>
        <v>0</v>
      </c>
      <c r="AF111" s="2" t="b">
        <f>AND(PARTNERS!$C115="Hull",PARTNERS!$E115="Existing partner")</f>
        <v>0</v>
      </c>
      <c r="AG111" s="2" t="b">
        <f>AND(PARTNERS!$C115="East Riding of Yorkshire",PARTNERS!$E115="Existing partner")</f>
        <v>0</v>
      </c>
      <c r="AH111" s="2" t="b">
        <f>AND(PARTNERS!$C115="Elsewhere in Yorkshire &amp; Humber",PARTNERS!$E115="Existing partner")</f>
        <v>0</v>
      </c>
      <c r="AI111" s="2" t="b">
        <f>AND(PARTNERS!$C115="Elsewhere in the UK",PARTNERS!$E115="Existing partner")</f>
        <v>0</v>
      </c>
      <c r="AJ111" s="2" t="b">
        <f>AND(PARTNERS!$C115="Outside UK",PARTNERS!$E115="Existing partner")</f>
        <v>0</v>
      </c>
      <c r="AK111" s="2" t="b">
        <f>AND(PARTNERS!$D115="Artistic partner",PARTNERS!$E115="New partner")</f>
        <v>0</v>
      </c>
      <c r="AL111" s="2" t="b">
        <f>AND(PARTNERS!$D115="Heritage partner",PARTNERS!$E115="New partner")</f>
        <v>0</v>
      </c>
      <c r="AM111" s="2" t="b">
        <f>AND(PARTNERS!$D115="Funder",PARTNERS!$E115="New partner")</f>
        <v>0</v>
      </c>
      <c r="AN111" s="2" t="b">
        <f>AND(PARTNERS!$D115="Public Service partner",PARTNERS!$E115="New partner")</f>
        <v>0</v>
      </c>
      <c r="AO111" s="2" t="b">
        <f>AND(PARTNERS!$D115="Voluntary Sector / Charity partner",PARTNERS!$E115="New partner")</f>
        <v>0</v>
      </c>
      <c r="AP111" s="2" t="b">
        <f>AND(PARTNERS!$D115="Education partner",PARTNERS!$E115="New partner")</f>
        <v>0</v>
      </c>
      <c r="AQ111" s="2" t="b">
        <f>AND(PARTNERS!$D115="Other",PARTNERS!$E115="New partner")</f>
        <v>0</v>
      </c>
      <c r="AR111" s="2" t="b">
        <f>AND(PARTNERS!$D115="Artistic partner",PARTNERS!$E115="Existing partner")</f>
        <v>0</v>
      </c>
      <c r="AS111" s="2" t="b">
        <f>AND(PARTNERS!$D115="Heritage partner",PARTNERS!$E115="Existing partner")</f>
        <v>0</v>
      </c>
      <c r="AT111" s="2" t="b">
        <f>AND(PARTNERS!$D115="Funder",PARTNERS!$E115="Existing partner")</f>
        <v>0</v>
      </c>
      <c r="AU111" s="2" t="b">
        <f>AND(PARTNERS!$D115="Public Service partner",PARTNERS!$E115="Existing partner")</f>
        <v>0</v>
      </c>
      <c r="AV111" s="2" t="b">
        <f>AND(PARTNERS!$D115="Voluntary Sector / Charity partner",PARTNERS!$E115="Existing partner")</f>
        <v>0</v>
      </c>
      <c r="AW111" s="2" t="b">
        <f>AND(PARTNERS!$D115="Education partner",PARTNERS!$E115="Existing partner")</f>
        <v>0</v>
      </c>
      <c r="AX111" s="2" t="b">
        <f>AND(PARTNERS!$D115="Other",PARTNERS!$E115="Existing partner")</f>
        <v>0</v>
      </c>
    </row>
    <row r="112" spans="20:50" x14ac:dyDescent="0.3">
      <c r="T112" s="2" t="b">
        <f>AND(LEFT('EVENT DELIVERY'!B117,2)="HU",OR(LEN('EVENT DELIVERY'!B117)=6,AND(LEN('EVENT DELIVERY'!B117)=7,MID('EVENT DELIVERY'!B117,4,1)=" ")))</f>
        <v>0</v>
      </c>
      <c r="U112" s="2" t="b">
        <f>AND(LEFT('PROJECT DELIVERY TEAM'!B119,2)="HU",OR(LEN('PROJECT DELIVERY TEAM'!B119)=6,AND(LEN('PROJECT DELIVERY TEAM'!B119)=7,MID('PROJECT DELIVERY TEAM'!B119,4,1)=" ")))</f>
        <v>0</v>
      </c>
      <c r="V112" s="2" t="b">
        <f>AND(LEFT('AUDIENCES &amp; PART... - BY TYPE'!B142,2)="HU",OR(LEN('AUDIENCES &amp; PART... - BY TYPE'!B142)=6,AND(LEN('AUDIENCES &amp; PART... - BY TYPE'!B142)=7,MID('AUDIENCES &amp; PART... - BY TYPE'!B142,4,1)=" ")))</f>
        <v>0</v>
      </c>
      <c r="W112" s="2" t="b">
        <f>AND(LEFT(PARTNERS!B116,2)="HU",OR(LEN(PARTNERS!B116)=6,AND(LEN(PARTNERS!B116)=7,MID(PARTNERS!B116,4,1)=" ")),PARTNERS!E116="New partner")</f>
        <v>0</v>
      </c>
      <c r="X112" s="2" t="b">
        <f>AND(LEFT(PARTNERS!B116,2)="HU",OR(LEN(PARTNERS!B116)=6,AND(LEN(PARTNERS!B116)=7,MID(PARTNERS!B116,4,1)=" ")),PARTNERS!E116="Existing partner")</f>
        <v>0</v>
      </c>
      <c r="Y112" s="2" t="b">
        <f>AND(NOT(AND(LEFT(PARTNERS!B116,2)="HU",OR(LEN(PARTNERS!B116)=6,AND(LEN(PARTNERS!B116)=7,MID(PARTNERS!B116,4,1)=" ")))),PARTNERS!E116="New partner")</f>
        <v>0</v>
      </c>
      <c r="Z112" s="2" t="b">
        <f>AND(NOT(AND(LEFT(PARTNERS!B116,2)="HU",OR(LEN(PARTNERS!B116)=6,AND(LEN(PARTNERS!B116)=7,MID(PARTNERS!B116,4,1)=" ")))),PARTNERS!E116="Existing partner")</f>
        <v>0</v>
      </c>
      <c r="AA112" s="2" t="b">
        <f>AND(PARTNERS!$C116="Hull",PARTNERS!$E116="New partner")</f>
        <v>0</v>
      </c>
      <c r="AB112" s="2" t="b">
        <f>AND(PARTNERS!$C116="East Riding of Yorkshire",PARTNERS!$E116="New partner")</f>
        <v>0</v>
      </c>
      <c r="AC112" s="2" t="b">
        <f>AND(PARTNERS!$C116="Elsewhere in Yorkshire &amp; Humber",PARTNERS!$E116="New partner")</f>
        <v>0</v>
      </c>
      <c r="AD112" s="2" t="b">
        <f>AND(PARTNERS!$C116="Elsewhere in the UK",PARTNERS!$E116="New partner")</f>
        <v>0</v>
      </c>
      <c r="AE112" s="2" t="b">
        <f>AND(PARTNERS!$C116="Outside UK",PARTNERS!$E116="New partner")</f>
        <v>0</v>
      </c>
      <c r="AF112" s="2" t="b">
        <f>AND(PARTNERS!$C116="Hull",PARTNERS!$E116="Existing partner")</f>
        <v>0</v>
      </c>
      <c r="AG112" s="2" t="b">
        <f>AND(PARTNERS!$C116="East Riding of Yorkshire",PARTNERS!$E116="Existing partner")</f>
        <v>0</v>
      </c>
      <c r="AH112" s="2" t="b">
        <f>AND(PARTNERS!$C116="Elsewhere in Yorkshire &amp; Humber",PARTNERS!$E116="Existing partner")</f>
        <v>0</v>
      </c>
      <c r="AI112" s="2" t="b">
        <f>AND(PARTNERS!$C116="Elsewhere in the UK",PARTNERS!$E116="Existing partner")</f>
        <v>0</v>
      </c>
      <c r="AJ112" s="2" t="b">
        <f>AND(PARTNERS!$C116="Outside UK",PARTNERS!$E116="Existing partner")</f>
        <v>0</v>
      </c>
      <c r="AK112" s="2" t="b">
        <f>AND(PARTNERS!$D116="Artistic partner",PARTNERS!$E116="New partner")</f>
        <v>0</v>
      </c>
      <c r="AL112" s="2" t="b">
        <f>AND(PARTNERS!$D116="Heritage partner",PARTNERS!$E116="New partner")</f>
        <v>0</v>
      </c>
      <c r="AM112" s="2" t="b">
        <f>AND(PARTNERS!$D116="Funder",PARTNERS!$E116="New partner")</f>
        <v>0</v>
      </c>
      <c r="AN112" s="2" t="b">
        <f>AND(PARTNERS!$D116="Public Service partner",PARTNERS!$E116="New partner")</f>
        <v>0</v>
      </c>
      <c r="AO112" s="2" t="b">
        <f>AND(PARTNERS!$D116="Voluntary Sector / Charity partner",PARTNERS!$E116="New partner")</f>
        <v>0</v>
      </c>
      <c r="AP112" s="2" t="b">
        <f>AND(PARTNERS!$D116="Education partner",PARTNERS!$E116="New partner")</f>
        <v>0</v>
      </c>
      <c r="AQ112" s="2" t="b">
        <f>AND(PARTNERS!$D116="Other",PARTNERS!$E116="New partner")</f>
        <v>0</v>
      </c>
      <c r="AR112" s="2" t="b">
        <f>AND(PARTNERS!$D116="Artistic partner",PARTNERS!$E116="Existing partner")</f>
        <v>0</v>
      </c>
      <c r="AS112" s="2" t="b">
        <f>AND(PARTNERS!$D116="Heritage partner",PARTNERS!$E116="Existing partner")</f>
        <v>0</v>
      </c>
      <c r="AT112" s="2" t="b">
        <f>AND(PARTNERS!$D116="Funder",PARTNERS!$E116="Existing partner")</f>
        <v>0</v>
      </c>
      <c r="AU112" s="2" t="b">
        <f>AND(PARTNERS!$D116="Public Service partner",PARTNERS!$E116="Existing partner")</f>
        <v>0</v>
      </c>
      <c r="AV112" s="2" t="b">
        <f>AND(PARTNERS!$D116="Voluntary Sector / Charity partner",PARTNERS!$E116="Existing partner")</f>
        <v>0</v>
      </c>
      <c r="AW112" s="2" t="b">
        <f>AND(PARTNERS!$D116="Education partner",PARTNERS!$E116="Existing partner")</f>
        <v>0</v>
      </c>
      <c r="AX112" s="2" t="b">
        <f>AND(PARTNERS!$D116="Other",PARTNERS!$E116="Existing partner")</f>
        <v>0</v>
      </c>
    </row>
    <row r="113" spans="20:50" x14ac:dyDescent="0.3">
      <c r="T113" s="2" t="b">
        <f>AND(LEFT('EVENT DELIVERY'!B118,2)="HU",OR(LEN('EVENT DELIVERY'!B118)=6,AND(LEN('EVENT DELIVERY'!B118)=7,MID('EVENT DELIVERY'!B118,4,1)=" ")))</f>
        <v>0</v>
      </c>
      <c r="U113" s="2" t="b">
        <f>AND(LEFT('PROJECT DELIVERY TEAM'!B120,2)="HU",OR(LEN('PROJECT DELIVERY TEAM'!B120)=6,AND(LEN('PROJECT DELIVERY TEAM'!B120)=7,MID('PROJECT DELIVERY TEAM'!B120,4,1)=" ")))</f>
        <v>0</v>
      </c>
      <c r="V113" s="2" t="b">
        <f>AND(LEFT('AUDIENCES &amp; PART... - BY TYPE'!B143,2)="HU",OR(LEN('AUDIENCES &amp; PART... - BY TYPE'!B143)=6,AND(LEN('AUDIENCES &amp; PART... - BY TYPE'!B143)=7,MID('AUDIENCES &amp; PART... - BY TYPE'!B143,4,1)=" ")))</f>
        <v>0</v>
      </c>
      <c r="W113" s="2" t="b">
        <f>AND(LEFT(PARTNERS!B117,2)="HU",OR(LEN(PARTNERS!B117)=6,AND(LEN(PARTNERS!B117)=7,MID(PARTNERS!B117,4,1)=" ")),PARTNERS!E117="New partner")</f>
        <v>0</v>
      </c>
      <c r="X113" s="2" t="b">
        <f>AND(LEFT(PARTNERS!B117,2)="HU",OR(LEN(PARTNERS!B117)=6,AND(LEN(PARTNERS!B117)=7,MID(PARTNERS!B117,4,1)=" ")),PARTNERS!E117="Existing partner")</f>
        <v>0</v>
      </c>
      <c r="Y113" s="2" t="b">
        <f>AND(NOT(AND(LEFT(PARTNERS!B117,2)="HU",OR(LEN(PARTNERS!B117)=6,AND(LEN(PARTNERS!B117)=7,MID(PARTNERS!B117,4,1)=" ")))),PARTNERS!E117="New partner")</f>
        <v>0</v>
      </c>
      <c r="Z113" s="2" t="b">
        <f>AND(NOT(AND(LEFT(PARTNERS!B117,2)="HU",OR(LEN(PARTNERS!B117)=6,AND(LEN(PARTNERS!B117)=7,MID(PARTNERS!B117,4,1)=" ")))),PARTNERS!E117="Existing partner")</f>
        <v>0</v>
      </c>
      <c r="AA113" s="2" t="b">
        <f>AND(PARTNERS!$C117="Hull",PARTNERS!$E117="New partner")</f>
        <v>0</v>
      </c>
      <c r="AB113" s="2" t="b">
        <f>AND(PARTNERS!$C117="East Riding of Yorkshire",PARTNERS!$E117="New partner")</f>
        <v>0</v>
      </c>
      <c r="AC113" s="2" t="b">
        <f>AND(PARTNERS!$C117="Elsewhere in Yorkshire &amp; Humber",PARTNERS!$E117="New partner")</f>
        <v>0</v>
      </c>
      <c r="AD113" s="2" t="b">
        <f>AND(PARTNERS!$C117="Elsewhere in the UK",PARTNERS!$E117="New partner")</f>
        <v>0</v>
      </c>
      <c r="AE113" s="2" t="b">
        <f>AND(PARTNERS!$C117="Outside UK",PARTNERS!$E117="New partner")</f>
        <v>0</v>
      </c>
      <c r="AF113" s="2" t="b">
        <f>AND(PARTNERS!$C117="Hull",PARTNERS!$E117="Existing partner")</f>
        <v>0</v>
      </c>
      <c r="AG113" s="2" t="b">
        <f>AND(PARTNERS!$C117="East Riding of Yorkshire",PARTNERS!$E117="Existing partner")</f>
        <v>0</v>
      </c>
      <c r="AH113" s="2" t="b">
        <f>AND(PARTNERS!$C117="Elsewhere in Yorkshire &amp; Humber",PARTNERS!$E117="Existing partner")</f>
        <v>0</v>
      </c>
      <c r="AI113" s="2" t="b">
        <f>AND(PARTNERS!$C117="Elsewhere in the UK",PARTNERS!$E117="Existing partner")</f>
        <v>0</v>
      </c>
      <c r="AJ113" s="2" t="b">
        <f>AND(PARTNERS!$C117="Outside UK",PARTNERS!$E117="Existing partner")</f>
        <v>0</v>
      </c>
      <c r="AK113" s="2" t="b">
        <f>AND(PARTNERS!$D117="Artistic partner",PARTNERS!$E117="New partner")</f>
        <v>0</v>
      </c>
      <c r="AL113" s="2" t="b">
        <f>AND(PARTNERS!$D117="Heritage partner",PARTNERS!$E117="New partner")</f>
        <v>0</v>
      </c>
      <c r="AM113" s="2" t="b">
        <f>AND(PARTNERS!$D117="Funder",PARTNERS!$E117="New partner")</f>
        <v>0</v>
      </c>
      <c r="AN113" s="2" t="b">
        <f>AND(PARTNERS!$D117="Public Service partner",PARTNERS!$E117="New partner")</f>
        <v>0</v>
      </c>
      <c r="AO113" s="2" t="b">
        <f>AND(PARTNERS!$D117="Voluntary Sector / Charity partner",PARTNERS!$E117="New partner")</f>
        <v>0</v>
      </c>
      <c r="AP113" s="2" t="b">
        <f>AND(PARTNERS!$D117="Education partner",PARTNERS!$E117="New partner")</f>
        <v>0</v>
      </c>
      <c r="AQ113" s="2" t="b">
        <f>AND(PARTNERS!$D117="Other",PARTNERS!$E117="New partner")</f>
        <v>0</v>
      </c>
      <c r="AR113" s="2" t="b">
        <f>AND(PARTNERS!$D117="Artistic partner",PARTNERS!$E117="Existing partner")</f>
        <v>0</v>
      </c>
      <c r="AS113" s="2" t="b">
        <f>AND(PARTNERS!$D117="Heritage partner",PARTNERS!$E117="Existing partner")</f>
        <v>0</v>
      </c>
      <c r="AT113" s="2" t="b">
        <f>AND(PARTNERS!$D117="Funder",PARTNERS!$E117="Existing partner")</f>
        <v>0</v>
      </c>
      <c r="AU113" s="2" t="b">
        <f>AND(PARTNERS!$D117="Public Service partner",PARTNERS!$E117="Existing partner")</f>
        <v>0</v>
      </c>
      <c r="AV113" s="2" t="b">
        <f>AND(PARTNERS!$D117="Voluntary Sector / Charity partner",PARTNERS!$E117="Existing partner")</f>
        <v>0</v>
      </c>
      <c r="AW113" s="2" t="b">
        <f>AND(PARTNERS!$D117="Education partner",PARTNERS!$E117="Existing partner")</f>
        <v>0</v>
      </c>
      <c r="AX113" s="2" t="b">
        <f>AND(PARTNERS!$D117="Other",PARTNERS!$E117="Existing partner")</f>
        <v>0</v>
      </c>
    </row>
    <row r="114" spans="20:50" x14ac:dyDescent="0.3">
      <c r="T114" s="2" t="b">
        <f>AND(LEFT('EVENT DELIVERY'!B119,2)="HU",OR(LEN('EVENT DELIVERY'!B119)=6,AND(LEN('EVENT DELIVERY'!B119)=7,MID('EVENT DELIVERY'!B119,4,1)=" ")))</f>
        <v>0</v>
      </c>
      <c r="U114" s="2" t="b">
        <f>AND(LEFT('PROJECT DELIVERY TEAM'!B121,2)="HU",OR(LEN('PROJECT DELIVERY TEAM'!B121)=6,AND(LEN('PROJECT DELIVERY TEAM'!B121)=7,MID('PROJECT DELIVERY TEAM'!B121,4,1)=" ")))</f>
        <v>0</v>
      </c>
      <c r="V114" s="2" t="b">
        <f>AND(LEFT('AUDIENCES &amp; PART... - BY TYPE'!B144,2)="HU",OR(LEN('AUDIENCES &amp; PART... - BY TYPE'!B144)=6,AND(LEN('AUDIENCES &amp; PART... - BY TYPE'!B144)=7,MID('AUDIENCES &amp; PART... - BY TYPE'!B144,4,1)=" ")))</f>
        <v>0</v>
      </c>
      <c r="W114" s="2" t="b">
        <f>AND(LEFT(PARTNERS!B118,2)="HU",OR(LEN(PARTNERS!B118)=6,AND(LEN(PARTNERS!B118)=7,MID(PARTNERS!B118,4,1)=" ")),PARTNERS!E118="New partner")</f>
        <v>0</v>
      </c>
      <c r="X114" s="2" t="b">
        <f>AND(LEFT(PARTNERS!B118,2)="HU",OR(LEN(PARTNERS!B118)=6,AND(LEN(PARTNERS!B118)=7,MID(PARTNERS!B118,4,1)=" ")),PARTNERS!E118="Existing partner")</f>
        <v>0</v>
      </c>
      <c r="Y114" s="2" t="b">
        <f>AND(NOT(AND(LEFT(PARTNERS!B118,2)="HU",OR(LEN(PARTNERS!B118)=6,AND(LEN(PARTNERS!B118)=7,MID(PARTNERS!B118,4,1)=" ")))),PARTNERS!E118="New partner")</f>
        <v>0</v>
      </c>
      <c r="Z114" s="2" t="b">
        <f>AND(NOT(AND(LEFT(PARTNERS!B118,2)="HU",OR(LEN(PARTNERS!B118)=6,AND(LEN(PARTNERS!B118)=7,MID(PARTNERS!B118,4,1)=" ")))),PARTNERS!E118="Existing partner")</f>
        <v>0</v>
      </c>
      <c r="AA114" s="2" t="b">
        <f>AND(PARTNERS!$C118="Hull",PARTNERS!$E118="New partner")</f>
        <v>0</v>
      </c>
      <c r="AB114" s="2" t="b">
        <f>AND(PARTNERS!$C118="East Riding of Yorkshire",PARTNERS!$E118="New partner")</f>
        <v>0</v>
      </c>
      <c r="AC114" s="2" t="b">
        <f>AND(PARTNERS!$C118="Elsewhere in Yorkshire &amp; Humber",PARTNERS!$E118="New partner")</f>
        <v>0</v>
      </c>
      <c r="AD114" s="2" t="b">
        <f>AND(PARTNERS!$C118="Elsewhere in the UK",PARTNERS!$E118="New partner")</f>
        <v>0</v>
      </c>
      <c r="AE114" s="2" t="b">
        <f>AND(PARTNERS!$C118="Outside UK",PARTNERS!$E118="New partner")</f>
        <v>0</v>
      </c>
      <c r="AF114" s="2" t="b">
        <f>AND(PARTNERS!$C118="Hull",PARTNERS!$E118="Existing partner")</f>
        <v>0</v>
      </c>
      <c r="AG114" s="2" t="b">
        <f>AND(PARTNERS!$C118="East Riding of Yorkshire",PARTNERS!$E118="Existing partner")</f>
        <v>0</v>
      </c>
      <c r="AH114" s="2" t="b">
        <f>AND(PARTNERS!$C118="Elsewhere in Yorkshire &amp; Humber",PARTNERS!$E118="Existing partner")</f>
        <v>0</v>
      </c>
      <c r="AI114" s="2" t="b">
        <f>AND(PARTNERS!$C118="Elsewhere in the UK",PARTNERS!$E118="Existing partner")</f>
        <v>0</v>
      </c>
      <c r="AJ114" s="2" t="b">
        <f>AND(PARTNERS!$C118="Outside UK",PARTNERS!$E118="Existing partner")</f>
        <v>0</v>
      </c>
      <c r="AK114" s="2" t="b">
        <f>AND(PARTNERS!$D118="Artistic partner",PARTNERS!$E118="New partner")</f>
        <v>0</v>
      </c>
      <c r="AL114" s="2" t="b">
        <f>AND(PARTNERS!$D118="Heritage partner",PARTNERS!$E118="New partner")</f>
        <v>0</v>
      </c>
      <c r="AM114" s="2" t="b">
        <f>AND(PARTNERS!$D118="Funder",PARTNERS!$E118="New partner")</f>
        <v>0</v>
      </c>
      <c r="AN114" s="2" t="b">
        <f>AND(PARTNERS!$D118="Public Service partner",PARTNERS!$E118="New partner")</f>
        <v>0</v>
      </c>
      <c r="AO114" s="2" t="b">
        <f>AND(PARTNERS!$D118="Voluntary Sector / Charity partner",PARTNERS!$E118="New partner")</f>
        <v>0</v>
      </c>
      <c r="AP114" s="2" t="b">
        <f>AND(PARTNERS!$D118="Education partner",PARTNERS!$E118="New partner")</f>
        <v>0</v>
      </c>
      <c r="AQ114" s="2" t="b">
        <f>AND(PARTNERS!$D118="Other",PARTNERS!$E118="New partner")</f>
        <v>0</v>
      </c>
      <c r="AR114" s="2" t="b">
        <f>AND(PARTNERS!$D118="Artistic partner",PARTNERS!$E118="Existing partner")</f>
        <v>0</v>
      </c>
      <c r="AS114" s="2" t="b">
        <f>AND(PARTNERS!$D118="Heritage partner",PARTNERS!$E118="Existing partner")</f>
        <v>0</v>
      </c>
      <c r="AT114" s="2" t="b">
        <f>AND(PARTNERS!$D118="Funder",PARTNERS!$E118="Existing partner")</f>
        <v>0</v>
      </c>
      <c r="AU114" s="2" t="b">
        <f>AND(PARTNERS!$D118="Public Service partner",PARTNERS!$E118="Existing partner")</f>
        <v>0</v>
      </c>
      <c r="AV114" s="2" t="b">
        <f>AND(PARTNERS!$D118="Voluntary Sector / Charity partner",PARTNERS!$E118="Existing partner")</f>
        <v>0</v>
      </c>
      <c r="AW114" s="2" t="b">
        <f>AND(PARTNERS!$D118="Education partner",PARTNERS!$E118="Existing partner")</f>
        <v>0</v>
      </c>
      <c r="AX114" s="2" t="b">
        <f>AND(PARTNERS!$D118="Other",PARTNERS!$E118="Existing partner")</f>
        <v>0</v>
      </c>
    </row>
    <row r="115" spans="20:50" x14ac:dyDescent="0.3">
      <c r="T115" s="2" t="b">
        <f>AND(LEFT('EVENT DELIVERY'!B120,2)="HU",OR(LEN('EVENT DELIVERY'!B120)=6,AND(LEN('EVENT DELIVERY'!B120)=7,MID('EVENT DELIVERY'!B120,4,1)=" ")))</f>
        <v>0</v>
      </c>
      <c r="U115" s="2" t="b">
        <f>AND(LEFT('PROJECT DELIVERY TEAM'!B122,2)="HU",OR(LEN('PROJECT DELIVERY TEAM'!B122)=6,AND(LEN('PROJECT DELIVERY TEAM'!B122)=7,MID('PROJECT DELIVERY TEAM'!B122,4,1)=" ")))</f>
        <v>0</v>
      </c>
      <c r="V115" s="2" t="b">
        <f>AND(LEFT('AUDIENCES &amp; PART... - BY TYPE'!B145,2)="HU",OR(LEN('AUDIENCES &amp; PART... - BY TYPE'!B145)=6,AND(LEN('AUDIENCES &amp; PART... - BY TYPE'!B145)=7,MID('AUDIENCES &amp; PART... - BY TYPE'!B145,4,1)=" ")))</f>
        <v>0</v>
      </c>
      <c r="W115" s="2" t="b">
        <f>AND(LEFT(PARTNERS!B119,2)="HU",OR(LEN(PARTNERS!B119)=6,AND(LEN(PARTNERS!B119)=7,MID(PARTNERS!B119,4,1)=" ")),PARTNERS!E119="New partner")</f>
        <v>0</v>
      </c>
      <c r="X115" s="2" t="b">
        <f>AND(LEFT(PARTNERS!B119,2)="HU",OR(LEN(PARTNERS!B119)=6,AND(LEN(PARTNERS!B119)=7,MID(PARTNERS!B119,4,1)=" ")),PARTNERS!E119="Existing partner")</f>
        <v>0</v>
      </c>
      <c r="Y115" s="2" t="b">
        <f>AND(NOT(AND(LEFT(PARTNERS!B119,2)="HU",OR(LEN(PARTNERS!B119)=6,AND(LEN(PARTNERS!B119)=7,MID(PARTNERS!B119,4,1)=" ")))),PARTNERS!E119="New partner")</f>
        <v>0</v>
      </c>
      <c r="Z115" s="2" t="b">
        <f>AND(NOT(AND(LEFT(PARTNERS!B119,2)="HU",OR(LEN(PARTNERS!B119)=6,AND(LEN(PARTNERS!B119)=7,MID(PARTNERS!B119,4,1)=" ")))),PARTNERS!E119="Existing partner")</f>
        <v>0</v>
      </c>
      <c r="AA115" s="2" t="b">
        <f>AND(PARTNERS!$C119="Hull",PARTNERS!$E119="New partner")</f>
        <v>0</v>
      </c>
      <c r="AB115" s="2" t="b">
        <f>AND(PARTNERS!$C119="East Riding of Yorkshire",PARTNERS!$E119="New partner")</f>
        <v>0</v>
      </c>
      <c r="AC115" s="2" t="b">
        <f>AND(PARTNERS!$C119="Elsewhere in Yorkshire &amp; Humber",PARTNERS!$E119="New partner")</f>
        <v>0</v>
      </c>
      <c r="AD115" s="2" t="b">
        <f>AND(PARTNERS!$C119="Elsewhere in the UK",PARTNERS!$E119="New partner")</f>
        <v>0</v>
      </c>
      <c r="AE115" s="2" t="b">
        <f>AND(PARTNERS!$C119="Outside UK",PARTNERS!$E119="New partner")</f>
        <v>0</v>
      </c>
      <c r="AF115" s="2" t="b">
        <f>AND(PARTNERS!$C119="Hull",PARTNERS!$E119="Existing partner")</f>
        <v>0</v>
      </c>
      <c r="AG115" s="2" t="b">
        <f>AND(PARTNERS!$C119="East Riding of Yorkshire",PARTNERS!$E119="Existing partner")</f>
        <v>0</v>
      </c>
      <c r="AH115" s="2" t="b">
        <f>AND(PARTNERS!$C119="Elsewhere in Yorkshire &amp; Humber",PARTNERS!$E119="Existing partner")</f>
        <v>0</v>
      </c>
      <c r="AI115" s="2" t="b">
        <f>AND(PARTNERS!$C119="Elsewhere in the UK",PARTNERS!$E119="Existing partner")</f>
        <v>0</v>
      </c>
      <c r="AJ115" s="2" t="b">
        <f>AND(PARTNERS!$C119="Outside UK",PARTNERS!$E119="Existing partner")</f>
        <v>0</v>
      </c>
      <c r="AK115" s="2" t="b">
        <f>AND(PARTNERS!$D119="Artistic partner",PARTNERS!$E119="New partner")</f>
        <v>0</v>
      </c>
      <c r="AL115" s="2" t="b">
        <f>AND(PARTNERS!$D119="Heritage partner",PARTNERS!$E119="New partner")</f>
        <v>0</v>
      </c>
      <c r="AM115" s="2" t="b">
        <f>AND(PARTNERS!$D119="Funder",PARTNERS!$E119="New partner")</f>
        <v>0</v>
      </c>
      <c r="AN115" s="2" t="b">
        <f>AND(PARTNERS!$D119="Public Service partner",PARTNERS!$E119="New partner")</f>
        <v>0</v>
      </c>
      <c r="AO115" s="2" t="b">
        <f>AND(PARTNERS!$D119="Voluntary Sector / Charity partner",PARTNERS!$E119="New partner")</f>
        <v>0</v>
      </c>
      <c r="AP115" s="2" t="b">
        <f>AND(PARTNERS!$D119="Education partner",PARTNERS!$E119="New partner")</f>
        <v>0</v>
      </c>
      <c r="AQ115" s="2" t="b">
        <f>AND(PARTNERS!$D119="Other",PARTNERS!$E119="New partner")</f>
        <v>0</v>
      </c>
      <c r="AR115" s="2" t="b">
        <f>AND(PARTNERS!$D119="Artistic partner",PARTNERS!$E119="Existing partner")</f>
        <v>0</v>
      </c>
      <c r="AS115" s="2" t="b">
        <f>AND(PARTNERS!$D119="Heritage partner",PARTNERS!$E119="Existing partner")</f>
        <v>0</v>
      </c>
      <c r="AT115" s="2" t="b">
        <f>AND(PARTNERS!$D119="Funder",PARTNERS!$E119="Existing partner")</f>
        <v>0</v>
      </c>
      <c r="AU115" s="2" t="b">
        <f>AND(PARTNERS!$D119="Public Service partner",PARTNERS!$E119="Existing partner")</f>
        <v>0</v>
      </c>
      <c r="AV115" s="2" t="b">
        <f>AND(PARTNERS!$D119="Voluntary Sector / Charity partner",PARTNERS!$E119="Existing partner")</f>
        <v>0</v>
      </c>
      <c r="AW115" s="2" t="b">
        <f>AND(PARTNERS!$D119="Education partner",PARTNERS!$E119="Existing partner")</f>
        <v>0</v>
      </c>
      <c r="AX115" s="2" t="b">
        <f>AND(PARTNERS!$D119="Other",PARTNERS!$E119="Existing partner")</f>
        <v>0</v>
      </c>
    </row>
    <row r="116" spans="20:50" x14ac:dyDescent="0.3">
      <c r="T116" s="2" t="b">
        <f>AND(LEFT('EVENT DELIVERY'!B121,2)="HU",OR(LEN('EVENT DELIVERY'!B121)=6,AND(LEN('EVENT DELIVERY'!B121)=7,MID('EVENT DELIVERY'!B121,4,1)=" ")))</f>
        <v>0</v>
      </c>
      <c r="U116" s="2" t="b">
        <f>AND(LEFT('PROJECT DELIVERY TEAM'!B123,2)="HU",OR(LEN('PROJECT DELIVERY TEAM'!B123)=6,AND(LEN('PROJECT DELIVERY TEAM'!B123)=7,MID('PROJECT DELIVERY TEAM'!B123,4,1)=" ")))</f>
        <v>0</v>
      </c>
      <c r="V116" s="2" t="b">
        <f>AND(LEFT('AUDIENCES &amp; PART... - BY TYPE'!B146,2)="HU",OR(LEN('AUDIENCES &amp; PART... - BY TYPE'!B146)=6,AND(LEN('AUDIENCES &amp; PART... - BY TYPE'!B146)=7,MID('AUDIENCES &amp; PART... - BY TYPE'!B146,4,1)=" ")))</f>
        <v>0</v>
      </c>
      <c r="W116" s="2" t="b">
        <f>AND(LEFT(PARTNERS!B120,2)="HU",OR(LEN(PARTNERS!B120)=6,AND(LEN(PARTNERS!B120)=7,MID(PARTNERS!B120,4,1)=" ")),PARTNERS!E120="New partner")</f>
        <v>0</v>
      </c>
      <c r="X116" s="2" t="b">
        <f>AND(LEFT(PARTNERS!B120,2)="HU",OR(LEN(PARTNERS!B120)=6,AND(LEN(PARTNERS!B120)=7,MID(PARTNERS!B120,4,1)=" ")),PARTNERS!E120="Existing partner")</f>
        <v>0</v>
      </c>
      <c r="Y116" s="2" t="b">
        <f>AND(NOT(AND(LEFT(PARTNERS!B120,2)="HU",OR(LEN(PARTNERS!B120)=6,AND(LEN(PARTNERS!B120)=7,MID(PARTNERS!B120,4,1)=" ")))),PARTNERS!E120="New partner")</f>
        <v>0</v>
      </c>
      <c r="Z116" s="2" t="b">
        <f>AND(NOT(AND(LEFT(PARTNERS!B120,2)="HU",OR(LEN(PARTNERS!B120)=6,AND(LEN(PARTNERS!B120)=7,MID(PARTNERS!B120,4,1)=" ")))),PARTNERS!E120="Existing partner")</f>
        <v>0</v>
      </c>
      <c r="AA116" s="2" t="b">
        <f>AND(PARTNERS!$C120="Hull",PARTNERS!$E120="New partner")</f>
        <v>0</v>
      </c>
      <c r="AB116" s="2" t="b">
        <f>AND(PARTNERS!$C120="East Riding of Yorkshire",PARTNERS!$E120="New partner")</f>
        <v>0</v>
      </c>
      <c r="AC116" s="2" t="b">
        <f>AND(PARTNERS!$C120="Elsewhere in Yorkshire &amp; Humber",PARTNERS!$E120="New partner")</f>
        <v>0</v>
      </c>
      <c r="AD116" s="2" t="b">
        <f>AND(PARTNERS!$C120="Elsewhere in the UK",PARTNERS!$E120="New partner")</f>
        <v>0</v>
      </c>
      <c r="AE116" s="2" t="b">
        <f>AND(PARTNERS!$C120="Outside UK",PARTNERS!$E120="New partner")</f>
        <v>0</v>
      </c>
      <c r="AF116" s="2" t="b">
        <f>AND(PARTNERS!$C120="Hull",PARTNERS!$E120="Existing partner")</f>
        <v>0</v>
      </c>
      <c r="AG116" s="2" t="b">
        <f>AND(PARTNERS!$C120="East Riding of Yorkshire",PARTNERS!$E120="Existing partner")</f>
        <v>0</v>
      </c>
      <c r="AH116" s="2" t="b">
        <f>AND(PARTNERS!$C120="Elsewhere in Yorkshire &amp; Humber",PARTNERS!$E120="Existing partner")</f>
        <v>0</v>
      </c>
      <c r="AI116" s="2" t="b">
        <f>AND(PARTNERS!$C120="Elsewhere in the UK",PARTNERS!$E120="Existing partner")</f>
        <v>0</v>
      </c>
      <c r="AJ116" s="2" t="b">
        <f>AND(PARTNERS!$C120="Outside UK",PARTNERS!$E120="Existing partner")</f>
        <v>0</v>
      </c>
      <c r="AK116" s="2" t="b">
        <f>AND(PARTNERS!$D120="Artistic partner",PARTNERS!$E120="New partner")</f>
        <v>0</v>
      </c>
      <c r="AL116" s="2" t="b">
        <f>AND(PARTNERS!$D120="Heritage partner",PARTNERS!$E120="New partner")</f>
        <v>0</v>
      </c>
      <c r="AM116" s="2" t="b">
        <f>AND(PARTNERS!$D120="Funder",PARTNERS!$E120="New partner")</f>
        <v>0</v>
      </c>
      <c r="AN116" s="2" t="b">
        <f>AND(PARTNERS!$D120="Public Service partner",PARTNERS!$E120="New partner")</f>
        <v>0</v>
      </c>
      <c r="AO116" s="2" t="b">
        <f>AND(PARTNERS!$D120="Voluntary Sector / Charity partner",PARTNERS!$E120="New partner")</f>
        <v>0</v>
      </c>
      <c r="AP116" s="2" t="b">
        <f>AND(PARTNERS!$D120="Education partner",PARTNERS!$E120="New partner")</f>
        <v>0</v>
      </c>
      <c r="AQ116" s="2" t="b">
        <f>AND(PARTNERS!$D120="Other",PARTNERS!$E120="New partner")</f>
        <v>0</v>
      </c>
      <c r="AR116" s="2" t="b">
        <f>AND(PARTNERS!$D120="Artistic partner",PARTNERS!$E120="Existing partner")</f>
        <v>0</v>
      </c>
      <c r="AS116" s="2" t="b">
        <f>AND(PARTNERS!$D120="Heritage partner",PARTNERS!$E120="Existing partner")</f>
        <v>0</v>
      </c>
      <c r="AT116" s="2" t="b">
        <f>AND(PARTNERS!$D120="Funder",PARTNERS!$E120="Existing partner")</f>
        <v>0</v>
      </c>
      <c r="AU116" s="2" t="b">
        <f>AND(PARTNERS!$D120="Public Service partner",PARTNERS!$E120="Existing partner")</f>
        <v>0</v>
      </c>
      <c r="AV116" s="2" t="b">
        <f>AND(PARTNERS!$D120="Voluntary Sector / Charity partner",PARTNERS!$E120="Existing partner")</f>
        <v>0</v>
      </c>
      <c r="AW116" s="2" t="b">
        <f>AND(PARTNERS!$D120="Education partner",PARTNERS!$E120="Existing partner")</f>
        <v>0</v>
      </c>
      <c r="AX116" s="2" t="b">
        <f>AND(PARTNERS!$D120="Other",PARTNERS!$E120="Existing partner")</f>
        <v>0</v>
      </c>
    </row>
    <row r="117" spans="20:50" x14ac:dyDescent="0.3">
      <c r="T117" s="2" t="b">
        <f>AND(LEFT('EVENT DELIVERY'!B122,2)="HU",OR(LEN('EVENT DELIVERY'!B122)=6,AND(LEN('EVENT DELIVERY'!B122)=7,MID('EVENT DELIVERY'!B122,4,1)=" ")))</f>
        <v>0</v>
      </c>
      <c r="U117" s="2" t="b">
        <f>AND(LEFT('PROJECT DELIVERY TEAM'!B124,2)="HU",OR(LEN('PROJECT DELIVERY TEAM'!B124)=6,AND(LEN('PROJECT DELIVERY TEAM'!B124)=7,MID('PROJECT DELIVERY TEAM'!B124,4,1)=" ")))</f>
        <v>0</v>
      </c>
      <c r="V117" s="2" t="b">
        <f>AND(LEFT('AUDIENCES &amp; PART... - BY TYPE'!B147,2)="HU",OR(LEN('AUDIENCES &amp; PART... - BY TYPE'!B147)=6,AND(LEN('AUDIENCES &amp; PART... - BY TYPE'!B147)=7,MID('AUDIENCES &amp; PART... - BY TYPE'!B147,4,1)=" ")))</f>
        <v>0</v>
      </c>
      <c r="W117" s="2" t="b">
        <f>AND(LEFT(PARTNERS!B121,2)="HU",OR(LEN(PARTNERS!B121)=6,AND(LEN(PARTNERS!B121)=7,MID(PARTNERS!B121,4,1)=" ")),PARTNERS!E121="New partner")</f>
        <v>0</v>
      </c>
      <c r="X117" s="2" t="b">
        <f>AND(LEFT(PARTNERS!B121,2)="HU",OR(LEN(PARTNERS!B121)=6,AND(LEN(PARTNERS!B121)=7,MID(PARTNERS!B121,4,1)=" ")),PARTNERS!E121="Existing partner")</f>
        <v>0</v>
      </c>
      <c r="Y117" s="2" t="b">
        <f>AND(NOT(AND(LEFT(PARTNERS!B121,2)="HU",OR(LEN(PARTNERS!B121)=6,AND(LEN(PARTNERS!B121)=7,MID(PARTNERS!B121,4,1)=" ")))),PARTNERS!E121="New partner")</f>
        <v>0</v>
      </c>
      <c r="Z117" s="2" t="b">
        <f>AND(NOT(AND(LEFT(PARTNERS!B121,2)="HU",OR(LEN(PARTNERS!B121)=6,AND(LEN(PARTNERS!B121)=7,MID(PARTNERS!B121,4,1)=" ")))),PARTNERS!E121="Existing partner")</f>
        <v>0</v>
      </c>
      <c r="AA117" s="2" t="b">
        <f>AND(PARTNERS!$C121="Hull",PARTNERS!$E121="New partner")</f>
        <v>0</v>
      </c>
      <c r="AB117" s="2" t="b">
        <f>AND(PARTNERS!$C121="East Riding of Yorkshire",PARTNERS!$E121="New partner")</f>
        <v>0</v>
      </c>
      <c r="AC117" s="2" t="b">
        <f>AND(PARTNERS!$C121="Elsewhere in Yorkshire &amp; Humber",PARTNERS!$E121="New partner")</f>
        <v>0</v>
      </c>
      <c r="AD117" s="2" t="b">
        <f>AND(PARTNERS!$C121="Elsewhere in the UK",PARTNERS!$E121="New partner")</f>
        <v>0</v>
      </c>
      <c r="AE117" s="2" t="b">
        <f>AND(PARTNERS!$C121="Outside UK",PARTNERS!$E121="New partner")</f>
        <v>0</v>
      </c>
      <c r="AF117" s="2" t="b">
        <f>AND(PARTNERS!$C121="Hull",PARTNERS!$E121="Existing partner")</f>
        <v>0</v>
      </c>
      <c r="AG117" s="2" t="b">
        <f>AND(PARTNERS!$C121="East Riding of Yorkshire",PARTNERS!$E121="Existing partner")</f>
        <v>0</v>
      </c>
      <c r="AH117" s="2" t="b">
        <f>AND(PARTNERS!$C121="Elsewhere in Yorkshire &amp; Humber",PARTNERS!$E121="Existing partner")</f>
        <v>0</v>
      </c>
      <c r="AI117" s="2" t="b">
        <f>AND(PARTNERS!$C121="Elsewhere in the UK",PARTNERS!$E121="Existing partner")</f>
        <v>0</v>
      </c>
      <c r="AJ117" s="2" t="b">
        <f>AND(PARTNERS!$C121="Outside UK",PARTNERS!$E121="Existing partner")</f>
        <v>0</v>
      </c>
      <c r="AK117" s="2" t="b">
        <f>AND(PARTNERS!$D121="Artistic partner",PARTNERS!$E121="New partner")</f>
        <v>0</v>
      </c>
      <c r="AL117" s="2" t="b">
        <f>AND(PARTNERS!$D121="Heritage partner",PARTNERS!$E121="New partner")</f>
        <v>0</v>
      </c>
      <c r="AM117" s="2" t="b">
        <f>AND(PARTNERS!$D121="Funder",PARTNERS!$E121="New partner")</f>
        <v>0</v>
      </c>
      <c r="AN117" s="2" t="b">
        <f>AND(PARTNERS!$D121="Public Service partner",PARTNERS!$E121="New partner")</f>
        <v>0</v>
      </c>
      <c r="AO117" s="2" t="b">
        <f>AND(PARTNERS!$D121="Voluntary Sector / Charity partner",PARTNERS!$E121="New partner")</f>
        <v>0</v>
      </c>
      <c r="AP117" s="2" t="b">
        <f>AND(PARTNERS!$D121="Education partner",PARTNERS!$E121="New partner")</f>
        <v>0</v>
      </c>
      <c r="AQ117" s="2" t="b">
        <f>AND(PARTNERS!$D121="Other",PARTNERS!$E121="New partner")</f>
        <v>0</v>
      </c>
      <c r="AR117" s="2" t="b">
        <f>AND(PARTNERS!$D121="Artistic partner",PARTNERS!$E121="Existing partner")</f>
        <v>0</v>
      </c>
      <c r="AS117" s="2" t="b">
        <f>AND(PARTNERS!$D121="Heritage partner",PARTNERS!$E121="Existing partner")</f>
        <v>0</v>
      </c>
      <c r="AT117" s="2" t="b">
        <f>AND(PARTNERS!$D121="Funder",PARTNERS!$E121="Existing partner")</f>
        <v>0</v>
      </c>
      <c r="AU117" s="2" t="b">
        <f>AND(PARTNERS!$D121="Public Service partner",PARTNERS!$E121="Existing partner")</f>
        <v>0</v>
      </c>
      <c r="AV117" s="2" t="b">
        <f>AND(PARTNERS!$D121="Voluntary Sector / Charity partner",PARTNERS!$E121="Existing partner")</f>
        <v>0</v>
      </c>
      <c r="AW117" s="2" t="b">
        <f>AND(PARTNERS!$D121="Education partner",PARTNERS!$E121="Existing partner")</f>
        <v>0</v>
      </c>
      <c r="AX117" s="2" t="b">
        <f>AND(PARTNERS!$D121="Other",PARTNERS!$E121="Existing partner")</f>
        <v>0</v>
      </c>
    </row>
    <row r="118" spans="20:50" x14ac:dyDescent="0.3">
      <c r="T118" s="2" t="b">
        <f>AND(LEFT('EVENT DELIVERY'!B123,2)="HU",OR(LEN('EVENT DELIVERY'!B123)=6,AND(LEN('EVENT DELIVERY'!B123)=7,MID('EVENT DELIVERY'!B123,4,1)=" ")))</f>
        <v>0</v>
      </c>
      <c r="U118" s="2" t="b">
        <f>AND(LEFT('PROJECT DELIVERY TEAM'!B125,2)="HU",OR(LEN('PROJECT DELIVERY TEAM'!B125)=6,AND(LEN('PROJECT DELIVERY TEAM'!B125)=7,MID('PROJECT DELIVERY TEAM'!B125,4,1)=" ")))</f>
        <v>0</v>
      </c>
      <c r="V118" s="2" t="b">
        <f>AND(LEFT('AUDIENCES &amp; PART... - BY TYPE'!B148,2)="HU",OR(LEN('AUDIENCES &amp; PART... - BY TYPE'!B148)=6,AND(LEN('AUDIENCES &amp; PART... - BY TYPE'!B148)=7,MID('AUDIENCES &amp; PART... - BY TYPE'!B148,4,1)=" ")))</f>
        <v>0</v>
      </c>
      <c r="W118" s="2" t="b">
        <f>AND(LEFT(PARTNERS!B122,2)="HU",OR(LEN(PARTNERS!B122)=6,AND(LEN(PARTNERS!B122)=7,MID(PARTNERS!B122,4,1)=" ")),PARTNERS!E122="New partner")</f>
        <v>0</v>
      </c>
      <c r="X118" s="2" t="b">
        <f>AND(LEFT(PARTNERS!B122,2)="HU",OR(LEN(PARTNERS!B122)=6,AND(LEN(PARTNERS!B122)=7,MID(PARTNERS!B122,4,1)=" ")),PARTNERS!E122="Existing partner")</f>
        <v>0</v>
      </c>
      <c r="Y118" s="2" t="b">
        <f>AND(NOT(AND(LEFT(PARTNERS!B122,2)="HU",OR(LEN(PARTNERS!B122)=6,AND(LEN(PARTNERS!B122)=7,MID(PARTNERS!B122,4,1)=" ")))),PARTNERS!E122="New partner")</f>
        <v>0</v>
      </c>
      <c r="Z118" s="2" t="b">
        <f>AND(NOT(AND(LEFT(PARTNERS!B122,2)="HU",OR(LEN(PARTNERS!B122)=6,AND(LEN(PARTNERS!B122)=7,MID(PARTNERS!B122,4,1)=" ")))),PARTNERS!E122="Existing partner")</f>
        <v>0</v>
      </c>
      <c r="AA118" s="2" t="b">
        <f>AND(PARTNERS!$C122="Hull",PARTNERS!$E122="New partner")</f>
        <v>0</v>
      </c>
      <c r="AB118" s="2" t="b">
        <f>AND(PARTNERS!$C122="East Riding of Yorkshire",PARTNERS!$E122="New partner")</f>
        <v>0</v>
      </c>
      <c r="AC118" s="2" t="b">
        <f>AND(PARTNERS!$C122="Elsewhere in Yorkshire &amp; Humber",PARTNERS!$E122="New partner")</f>
        <v>0</v>
      </c>
      <c r="AD118" s="2" t="b">
        <f>AND(PARTNERS!$C122="Elsewhere in the UK",PARTNERS!$E122="New partner")</f>
        <v>0</v>
      </c>
      <c r="AE118" s="2" t="b">
        <f>AND(PARTNERS!$C122="Outside UK",PARTNERS!$E122="New partner")</f>
        <v>0</v>
      </c>
      <c r="AF118" s="2" t="b">
        <f>AND(PARTNERS!$C122="Hull",PARTNERS!$E122="Existing partner")</f>
        <v>0</v>
      </c>
      <c r="AG118" s="2" t="b">
        <f>AND(PARTNERS!$C122="East Riding of Yorkshire",PARTNERS!$E122="Existing partner")</f>
        <v>0</v>
      </c>
      <c r="AH118" s="2" t="b">
        <f>AND(PARTNERS!$C122="Elsewhere in Yorkshire &amp; Humber",PARTNERS!$E122="Existing partner")</f>
        <v>0</v>
      </c>
      <c r="AI118" s="2" t="b">
        <f>AND(PARTNERS!$C122="Elsewhere in the UK",PARTNERS!$E122="Existing partner")</f>
        <v>0</v>
      </c>
      <c r="AJ118" s="2" t="b">
        <f>AND(PARTNERS!$C122="Outside UK",PARTNERS!$E122="Existing partner")</f>
        <v>0</v>
      </c>
      <c r="AK118" s="2" t="b">
        <f>AND(PARTNERS!$D122="Artistic partner",PARTNERS!$E122="New partner")</f>
        <v>0</v>
      </c>
      <c r="AL118" s="2" t="b">
        <f>AND(PARTNERS!$D122="Heritage partner",PARTNERS!$E122="New partner")</f>
        <v>0</v>
      </c>
      <c r="AM118" s="2" t="b">
        <f>AND(PARTNERS!$D122="Funder",PARTNERS!$E122="New partner")</f>
        <v>0</v>
      </c>
      <c r="AN118" s="2" t="b">
        <f>AND(PARTNERS!$D122="Public Service partner",PARTNERS!$E122="New partner")</f>
        <v>0</v>
      </c>
      <c r="AO118" s="2" t="b">
        <f>AND(PARTNERS!$D122="Voluntary Sector / Charity partner",PARTNERS!$E122="New partner")</f>
        <v>0</v>
      </c>
      <c r="AP118" s="2" t="b">
        <f>AND(PARTNERS!$D122="Education partner",PARTNERS!$E122="New partner")</f>
        <v>0</v>
      </c>
      <c r="AQ118" s="2" t="b">
        <f>AND(PARTNERS!$D122="Other",PARTNERS!$E122="New partner")</f>
        <v>0</v>
      </c>
      <c r="AR118" s="2" t="b">
        <f>AND(PARTNERS!$D122="Artistic partner",PARTNERS!$E122="Existing partner")</f>
        <v>0</v>
      </c>
      <c r="AS118" s="2" t="b">
        <f>AND(PARTNERS!$D122="Heritage partner",PARTNERS!$E122="Existing partner")</f>
        <v>0</v>
      </c>
      <c r="AT118" s="2" t="b">
        <f>AND(PARTNERS!$D122="Funder",PARTNERS!$E122="Existing partner")</f>
        <v>0</v>
      </c>
      <c r="AU118" s="2" t="b">
        <f>AND(PARTNERS!$D122="Public Service partner",PARTNERS!$E122="Existing partner")</f>
        <v>0</v>
      </c>
      <c r="AV118" s="2" t="b">
        <f>AND(PARTNERS!$D122="Voluntary Sector / Charity partner",PARTNERS!$E122="Existing partner")</f>
        <v>0</v>
      </c>
      <c r="AW118" s="2" t="b">
        <f>AND(PARTNERS!$D122="Education partner",PARTNERS!$E122="Existing partner")</f>
        <v>0</v>
      </c>
      <c r="AX118" s="2" t="b">
        <f>AND(PARTNERS!$D122="Other",PARTNERS!$E122="Existing partner")</f>
        <v>0</v>
      </c>
    </row>
    <row r="119" spans="20:50" x14ac:dyDescent="0.3">
      <c r="T119" s="2" t="b">
        <f>AND(LEFT('EVENT DELIVERY'!B124,2)="HU",OR(LEN('EVENT DELIVERY'!B124)=6,AND(LEN('EVENT DELIVERY'!B124)=7,MID('EVENT DELIVERY'!B124,4,1)=" ")))</f>
        <v>0</v>
      </c>
      <c r="U119" s="2" t="b">
        <f>AND(LEFT('PROJECT DELIVERY TEAM'!B126,2)="HU",OR(LEN('PROJECT DELIVERY TEAM'!B126)=6,AND(LEN('PROJECT DELIVERY TEAM'!B126)=7,MID('PROJECT DELIVERY TEAM'!B126,4,1)=" ")))</f>
        <v>0</v>
      </c>
      <c r="V119" s="2" t="b">
        <f>AND(LEFT('AUDIENCES &amp; PART... - BY TYPE'!B149,2)="HU",OR(LEN('AUDIENCES &amp; PART... - BY TYPE'!B149)=6,AND(LEN('AUDIENCES &amp; PART... - BY TYPE'!B149)=7,MID('AUDIENCES &amp; PART... - BY TYPE'!B149,4,1)=" ")))</f>
        <v>0</v>
      </c>
      <c r="W119" s="2" t="b">
        <f>AND(LEFT(PARTNERS!B123,2)="HU",OR(LEN(PARTNERS!B123)=6,AND(LEN(PARTNERS!B123)=7,MID(PARTNERS!B123,4,1)=" ")),PARTNERS!E123="New partner")</f>
        <v>0</v>
      </c>
      <c r="X119" s="2" t="b">
        <f>AND(LEFT(PARTNERS!B123,2)="HU",OR(LEN(PARTNERS!B123)=6,AND(LEN(PARTNERS!B123)=7,MID(PARTNERS!B123,4,1)=" ")),PARTNERS!E123="Existing partner")</f>
        <v>0</v>
      </c>
      <c r="Y119" s="2" t="b">
        <f>AND(NOT(AND(LEFT(PARTNERS!B123,2)="HU",OR(LEN(PARTNERS!B123)=6,AND(LEN(PARTNERS!B123)=7,MID(PARTNERS!B123,4,1)=" ")))),PARTNERS!E123="New partner")</f>
        <v>0</v>
      </c>
      <c r="Z119" s="2" t="b">
        <f>AND(NOT(AND(LEFT(PARTNERS!B123,2)="HU",OR(LEN(PARTNERS!B123)=6,AND(LEN(PARTNERS!B123)=7,MID(PARTNERS!B123,4,1)=" ")))),PARTNERS!E123="Existing partner")</f>
        <v>0</v>
      </c>
      <c r="AA119" s="2" t="b">
        <f>AND(PARTNERS!$C123="Hull",PARTNERS!$E123="New partner")</f>
        <v>0</v>
      </c>
      <c r="AB119" s="2" t="b">
        <f>AND(PARTNERS!$C123="East Riding of Yorkshire",PARTNERS!$E123="New partner")</f>
        <v>0</v>
      </c>
      <c r="AC119" s="2" t="b">
        <f>AND(PARTNERS!$C123="Elsewhere in Yorkshire &amp; Humber",PARTNERS!$E123="New partner")</f>
        <v>0</v>
      </c>
      <c r="AD119" s="2" t="b">
        <f>AND(PARTNERS!$C123="Elsewhere in the UK",PARTNERS!$E123="New partner")</f>
        <v>0</v>
      </c>
      <c r="AE119" s="2" t="b">
        <f>AND(PARTNERS!$C123="Outside UK",PARTNERS!$E123="New partner")</f>
        <v>0</v>
      </c>
      <c r="AF119" s="2" t="b">
        <f>AND(PARTNERS!$C123="Hull",PARTNERS!$E123="Existing partner")</f>
        <v>0</v>
      </c>
      <c r="AG119" s="2" t="b">
        <f>AND(PARTNERS!$C123="East Riding of Yorkshire",PARTNERS!$E123="Existing partner")</f>
        <v>0</v>
      </c>
      <c r="AH119" s="2" t="b">
        <f>AND(PARTNERS!$C123="Elsewhere in Yorkshire &amp; Humber",PARTNERS!$E123="Existing partner")</f>
        <v>0</v>
      </c>
      <c r="AI119" s="2" t="b">
        <f>AND(PARTNERS!$C123="Elsewhere in the UK",PARTNERS!$E123="Existing partner")</f>
        <v>0</v>
      </c>
      <c r="AJ119" s="2" t="b">
        <f>AND(PARTNERS!$C123="Outside UK",PARTNERS!$E123="Existing partner")</f>
        <v>0</v>
      </c>
      <c r="AK119" s="2" t="b">
        <f>AND(PARTNERS!$D123="Artistic partner",PARTNERS!$E123="New partner")</f>
        <v>0</v>
      </c>
      <c r="AL119" s="2" t="b">
        <f>AND(PARTNERS!$D123="Heritage partner",PARTNERS!$E123="New partner")</f>
        <v>0</v>
      </c>
      <c r="AM119" s="2" t="b">
        <f>AND(PARTNERS!$D123="Funder",PARTNERS!$E123="New partner")</f>
        <v>0</v>
      </c>
      <c r="AN119" s="2" t="b">
        <f>AND(PARTNERS!$D123="Public Service partner",PARTNERS!$E123="New partner")</f>
        <v>0</v>
      </c>
      <c r="AO119" s="2" t="b">
        <f>AND(PARTNERS!$D123="Voluntary Sector / Charity partner",PARTNERS!$E123="New partner")</f>
        <v>0</v>
      </c>
      <c r="AP119" s="2" t="b">
        <f>AND(PARTNERS!$D123="Education partner",PARTNERS!$E123="New partner")</f>
        <v>0</v>
      </c>
      <c r="AQ119" s="2" t="b">
        <f>AND(PARTNERS!$D123="Other",PARTNERS!$E123="New partner")</f>
        <v>0</v>
      </c>
      <c r="AR119" s="2" t="b">
        <f>AND(PARTNERS!$D123="Artistic partner",PARTNERS!$E123="Existing partner")</f>
        <v>0</v>
      </c>
      <c r="AS119" s="2" t="b">
        <f>AND(PARTNERS!$D123="Heritage partner",PARTNERS!$E123="Existing partner")</f>
        <v>0</v>
      </c>
      <c r="AT119" s="2" t="b">
        <f>AND(PARTNERS!$D123="Funder",PARTNERS!$E123="Existing partner")</f>
        <v>0</v>
      </c>
      <c r="AU119" s="2" t="b">
        <f>AND(PARTNERS!$D123="Public Service partner",PARTNERS!$E123="Existing partner")</f>
        <v>0</v>
      </c>
      <c r="AV119" s="2" t="b">
        <f>AND(PARTNERS!$D123="Voluntary Sector / Charity partner",PARTNERS!$E123="Existing partner")</f>
        <v>0</v>
      </c>
      <c r="AW119" s="2" t="b">
        <f>AND(PARTNERS!$D123="Education partner",PARTNERS!$E123="Existing partner")</f>
        <v>0</v>
      </c>
      <c r="AX119" s="2" t="b">
        <f>AND(PARTNERS!$D123="Other",PARTNERS!$E123="Existing partner")</f>
        <v>0</v>
      </c>
    </row>
    <row r="120" spans="20:50" x14ac:dyDescent="0.3">
      <c r="T120" s="2" t="b">
        <f>AND(LEFT('EVENT DELIVERY'!B125,2)="HU",OR(LEN('EVENT DELIVERY'!B125)=6,AND(LEN('EVENT DELIVERY'!B125)=7,MID('EVENT DELIVERY'!B125,4,1)=" ")))</f>
        <v>0</v>
      </c>
      <c r="U120" s="2" t="b">
        <f>AND(LEFT('PROJECT DELIVERY TEAM'!B127,2)="HU",OR(LEN('PROJECT DELIVERY TEAM'!B127)=6,AND(LEN('PROJECT DELIVERY TEAM'!B127)=7,MID('PROJECT DELIVERY TEAM'!B127,4,1)=" ")))</f>
        <v>0</v>
      </c>
      <c r="V120" s="2" t="b">
        <f>AND(LEFT('AUDIENCES &amp; PART... - BY TYPE'!B150,2)="HU",OR(LEN('AUDIENCES &amp; PART... - BY TYPE'!B150)=6,AND(LEN('AUDIENCES &amp; PART... - BY TYPE'!B150)=7,MID('AUDIENCES &amp; PART... - BY TYPE'!B150,4,1)=" ")))</f>
        <v>0</v>
      </c>
      <c r="W120" s="2" t="b">
        <f>AND(LEFT(PARTNERS!B124,2)="HU",OR(LEN(PARTNERS!B124)=6,AND(LEN(PARTNERS!B124)=7,MID(PARTNERS!B124,4,1)=" ")),PARTNERS!E124="New partner")</f>
        <v>0</v>
      </c>
      <c r="X120" s="2" t="b">
        <f>AND(LEFT(PARTNERS!B124,2)="HU",OR(LEN(PARTNERS!B124)=6,AND(LEN(PARTNERS!B124)=7,MID(PARTNERS!B124,4,1)=" ")),PARTNERS!E124="Existing partner")</f>
        <v>0</v>
      </c>
      <c r="Y120" s="2" t="b">
        <f>AND(NOT(AND(LEFT(PARTNERS!B124,2)="HU",OR(LEN(PARTNERS!B124)=6,AND(LEN(PARTNERS!B124)=7,MID(PARTNERS!B124,4,1)=" ")))),PARTNERS!E124="New partner")</f>
        <v>0</v>
      </c>
      <c r="Z120" s="2" t="b">
        <f>AND(NOT(AND(LEFT(PARTNERS!B124,2)="HU",OR(LEN(PARTNERS!B124)=6,AND(LEN(PARTNERS!B124)=7,MID(PARTNERS!B124,4,1)=" ")))),PARTNERS!E124="Existing partner")</f>
        <v>0</v>
      </c>
      <c r="AA120" s="2" t="b">
        <f>AND(PARTNERS!$C124="Hull",PARTNERS!$E124="New partner")</f>
        <v>0</v>
      </c>
      <c r="AB120" s="2" t="b">
        <f>AND(PARTNERS!$C124="East Riding of Yorkshire",PARTNERS!$E124="New partner")</f>
        <v>0</v>
      </c>
      <c r="AC120" s="2" t="b">
        <f>AND(PARTNERS!$C124="Elsewhere in Yorkshire &amp; Humber",PARTNERS!$E124="New partner")</f>
        <v>0</v>
      </c>
      <c r="AD120" s="2" t="b">
        <f>AND(PARTNERS!$C124="Elsewhere in the UK",PARTNERS!$E124="New partner")</f>
        <v>0</v>
      </c>
      <c r="AE120" s="2" t="b">
        <f>AND(PARTNERS!$C124="Outside UK",PARTNERS!$E124="New partner")</f>
        <v>0</v>
      </c>
      <c r="AF120" s="2" t="b">
        <f>AND(PARTNERS!$C124="Hull",PARTNERS!$E124="Existing partner")</f>
        <v>0</v>
      </c>
      <c r="AG120" s="2" t="b">
        <f>AND(PARTNERS!$C124="East Riding of Yorkshire",PARTNERS!$E124="Existing partner")</f>
        <v>0</v>
      </c>
      <c r="AH120" s="2" t="b">
        <f>AND(PARTNERS!$C124="Elsewhere in Yorkshire &amp; Humber",PARTNERS!$E124="Existing partner")</f>
        <v>0</v>
      </c>
      <c r="AI120" s="2" t="b">
        <f>AND(PARTNERS!$C124="Elsewhere in the UK",PARTNERS!$E124="Existing partner")</f>
        <v>0</v>
      </c>
      <c r="AJ120" s="2" t="b">
        <f>AND(PARTNERS!$C124="Outside UK",PARTNERS!$E124="Existing partner")</f>
        <v>0</v>
      </c>
      <c r="AK120" s="2" t="b">
        <f>AND(PARTNERS!$D124="Artistic partner",PARTNERS!$E124="New partner")</f>
        <v>0</v>
      </c>
      <c r="AL120" s="2" t="b">
        <f>AND(PARTNERS!$D124="Heritage partner",PARTNERS!$E124="New partner")</f>
        <v>0</v>
      </c>
      <c r="AM120" s="2" t="b">
        <f>AND(PARTNERS!$D124="Funder",PARTNERS!$E124="New partner")</f>
        <v>0</v>
      </c>
      <c r="AN120" s="2" t="b">
        <f>AND(PARTNERS!$D124="Public Service partner",PARTNERS!$E124="New partner")</f>
        <v>0</v>
      </c>
      <c r="AO120" s="2" t="b">
        <f>AND(PARTNERS!$D124="Voluntary Sector / Charity partner",PARTNERS!$E124="New partner")</f>
        <v>0</v>
      </c>
      <c r="AP120" s="2" t="b">
        <f>AND(PARTNERS!$D124="Education partner",PARTNERS!$E124="New partner")</f>
        <v>0</v>
      </c>
      <c r="AQ120" s="2" t="b">
        <f>AND(PARTNERS!$D124="Other",PARTNERS!$E124="New partner")</f>
        <v>0</v>
      </c>
      <c r="AR120" s="2" t="b">
        <f>AND(PARTNERS!$D124="Artistic partner",PARTNERS!$E124="Existing partner")</f>
        <v>0</v>
      </c>
      <c r="AS120" s="2" t="b">
        <f>AND(PARTNERS!$D124="Heritage partner",PARTNERS!$E124="Existing partner")</f>
        <v>0</v>
      </c>
      <c r="AT120" s="2" t="b">
        <f>AND(PARTNERS!$D124="Funder",PARTNERS!$E124="Existing partner")</f>
        <v>0</v>
      </c>
      <c r="AU120" s="2" t="b">
        <f>AND(PARTNERS!$D124="Public Service partner",PARTNERS!$E124="Existing partner")</f>
        <v>0</v>
      </c>
      <c r="AV120" s="2" t="b">
        <f>AND(PARTNERS!$D124="Voluntary Sector / Charity partner",PARTNERS!$E124="Existing partner")</f>
        <v>0</v>
      </c>
      <c r="AW120" s="2" t="b">
        <f>AND(PARTNERS!$D124="Education partner",PARTNERS!$E124="Existing partner")</f>
        <v>0</v>
      </c>
      <c r="AX120" s="2" t="b">
        <f>AND(PARTNERS!$D124="Other",PARTNERS!$E124="Existing partner")</f>
        <v>0</v>
      </c>
    </row>
    <row r="121" spans="20:50" x14ac:dyDescent="0.3">
      <c r="T121" s="2" t="b">
        <f>AND(LEFT('EVENT DELIVERY'!B126,2)="HU",OR(LEN('EVENT DELIVERY'!B126)=6,AND(LEN('EVENT DELIVERY'!B126)=7,MID('EVENT DELIVERY'!B126,4,1)=" ")))</f>
        <v>0</v>
      </c>
      <c r="U121" s="2" t="b">
        <f>AND(LEFT('PROJECT DELIVERY TEAM'!B128,2)="HU",OR(LEN('PROJECT DELIVERY TEAM'!B128)=6,AND(LEN('PROJECT DELIVERY TEAM'!B128)=7,MID('PROJECT DELIVERY TEAM'!B128,4,1)=" ")))</f>
        <v>0</v>
      </c>
      <c r="V121" s="2" t="b">
        <f>AND(LEFT('AUDIENCES &amp; PART... - BY TYPE'!B151,2)="HU",OR(LEN('AUDIENCES &amp; PART... - BY TYPE'!B151)=6,AND(LEN('AUDIENCES &amp; PART... - BY TYPE'!B151)=7,MID('AUDIENCES &amp; PART... - BY TYPE'!B151,4,1)=" ")))</f>
        <v>0</v>
      </c>
      <c r="W121" s="2" t="b">
        <f>AND(LEFT(PARTNERS!B125,2)="HU",OR(LEN(PARTNERS!B125)=6,AND(LEN(PARTNERS!B125)=7,MID(PARTNERS!B125,4,1)=" ")),PARTNERS!E125="New partner")</f>
        <v>0</v>
      </c>
      <c r="X121" s="2" t="b">
        <f>AND(LEFT(PARTNERS!B125,2)="HU",OR(LEN(PARTNERS!B125)=6,AND(LEN(PARTNERS!B125)=7,MID(PARTNERS!B125,4,1)=" ")),PARTNERS!E125="Existing partner")</f>
        <v>0</v>
      </c>
      <c r="Y121" s="2" t="b">
        <f>AND(NOT(AND(LEFT(PARTNERS!B125,2)="HU",OR(LEN(PARTNERS!B125)=6,AND(LEN(PARTNERS!B125)=7,MID(PARTNERS!B125,4,1)=" ")))),PARTNERS!E125="New partner")</f>
        <v>0</v>
      </c>
      <c r="Z121" s="2" t="b">
        <f>AND(NOT(AND(LEFT(PARTNERS!B125,2)="HU",OR(LEN(PARTNERS!B125)=6,AND(LEN(PARTNERS!B125)=7,MID(PARTNERS!B125,4,1)=" ")))),PARTNERS!E125="Existing partner")</f>
        <v>0</v>
      </c>
      <c r="AA121" s="2" t="b">
        <f>AND(PARTNERS!$C125="Hull",PARTNERS!$E125="New partner")</f>
        <v>0</v>
      </c>
      <c r="AB121" s="2" t="b">
        <f>AND(PARTNERS!$C125="East Riding of Yorkshire",PARTNERS!$E125="New partner")</f>
        <v>0</v>
      </c>
      <c r="AC121" s="2" t="b">
        <f>AND(PARTNERS!$C125="Elsewhere in Yorkshire &amp; Humber",PARTNERS!$E125="New partner")</f>
        <v>0</v>
      </c>
      <c r="AD121" s="2" t="b">
        <f>AND(PARTNERS!$C125="Elsewhere in the UK",PARTNERS!$E125="New partner")</f>
        <v>0</v>
      </c>
      <c r="AE121" s="2" t="b">
        <f>AND(PARTNERS!$C125="Outside UK",PARTNERS!$E125="New partner")</f>
        <v>0</v>
      </c>
      <c r="AF121" s="2" t="b">
        <f>AND(PARTNERS!$C125="Hull",PARTNERS!$E125="Existing partner")</f>
        <v>0</v>
      </c>
      <c r="AG121" s="2" t="b">
        <f>AND(PARTNERS!$C125="East Riding of Yorkshire",PARTNERS!$E125="Existing partner")</f>
        <v>0</v>
      </c>
      <c r="AH121" s="2" t="b">
        <f>AND(PARTNERS!$C125="Elsewhere in Yorkshire &amp; Humber",PARTNERS!$E125="Existing partner")</f>
        <v>0</v>
      </c>
      <c r="AI121" s="2" t="b">
        <f>AND(PARTNERS!$C125="Elsewhere in the UK",PARTNERS!$E125="Existing partner")</f>
        <v>0</v>
      </c>
      <c r="AJ121" s="2" t="b">
        <f>AND(PARTNERS!$C125="Outside UK",PARTNERS!$E125="Existing partner")</f>
        <v>0</v>
      </c>
      <c r="AK121" s="2" t="b">
        <f>AND(PARTNERS!$D125="Artistic partner",PARTNERS!$E125="New partner")</f>
        <v>0</v>
      </c>
      <c r="AL121" s="2" t="b">
        <f>AND(PARTNERS!$D125="Heritage partner",PARTNERS!$E125="New partner")</f>
        <v>0</v>
      </c>
      <c r="AM121" s="2" t="b">
        <f>AND(PARTNERS!$D125="Funder",PARTNERS!$E125="New partner")</f>
        <v>0</v>
      </c>
      <c r="AN121" s="2" t="b">
        <f>AND(PARTNERS!$D125="Public Service partner",PARTNERS!$E125="New partner")</f>
        <v>0</v>
      </c>
      <c r="AO121" s="2" t="b">
        <f>AND(PARTNERS!$D125="Voluntary Sector / Charity partner",PARTNERS!$E125="New partner")</f>
        <v>0</v>
      </c>
      <c r="AP121" s="2" t="b">
        <f>AND(PARTNERS!$D125="Education partner",PARTNERS!$E125="New partner")</f>
        <v>0</v>
      </c>
      <c r="AQ121" s="2" t="b">
        <f>AND(PARTNERS!$D125="Other",PARTNERS!$E125="New partner")</f>
        <v>0</v>
      </c>
      <c r="AR121" s="2" t="b">
        <f>AND(PARTNERS!$D125="Artistic partner",PARTNERS!$E125="Existing partner")</f>
        <v>0</v>
      </c>
      <c r="AS121" s="2" t="b">
        <f>AND(PARTNERS!$D125="Heritage partner",PARTNERS!$E125="Existing partner")</f>
        <v>0</v>
      </c>
      <c r="AT121" s="2" t="b">
        <f>AND(PARTNERS!$D125="Funder",PARTNERS!$E125="Existing partner")</f>
        <v>0</v>
      </c>
      <c r="AU121" s="2" t="b">
        <f>AND(PARTNERS!$D125="Public Service partner",PARTNERS!$E125="Existing partner")</f>
        <v>0</v>
      </c>
      <c r="AV121" s="2" t="b">
        <f>AND(PARTNERS!$D125="Voluntary Sector / Charity partner",PARTNERS!$E125="Existing partner")</f>
        <v>0</v>
      </c>
      <c r="AW121" s="2" t="b">
        <f>AND(PARTNERS!$D125="Education partner",PARTNERS!$E125="Existing partner")</f>
        <v>0</v>
      </c>
      <c r="AX121" s="2" t="b">
        <f>AND(PARTNERS!$D125="Other",PARTNERS!$E125="Existing partner")</f>
        <v>0</v>
      </c>
    </row>
    <row r="122" spans="20:50" x14ac:dyDescent="0.3">
      <c r="T122" s="2" t="b">
        <f>AND(LEFT('EVENT DELIVERY'!B127,2)="HU",OR(LEN('EVENT DELIVERY'!B127)=6,AND(LEN('EVENT DELIVERY'!B127)=7,MID('EVENT DELIVERY'!B127,4,1)=" ")))</f>
        <v>0</v>
      </c>
      <c r="U122" s="2" t="b">
        <f>AND(LEFT('PROJECT DELIVERY TEAM'!B129,2)="HU",OR(LEN('PROJECT DELIVERY TEAM'!B129)=6,AND(LEN('PROJECT DELIVERY TEAM'!B129)=7,MID('PROJECT DELIVERY TEAM'!B129,4,1)=" ")))</f>
        <v>0</v>
      </c>
      <c r="V122" s="2" t="b">
        <f>AND(LEFT('AUDIENCES &amp; PART... - BY TYPE'!B152,2)="HU",OR(LEN('AUDIENCES &amp; PART... - BY TYPE'!B152)=6,AND(LEN('AUDIENCES &amp; PART... - BY TYPE'!B152)=7,MID('AUDIENCES &amp; PART... - BY TYPE'!B152,4,1)=" ")))</f>
        <v>0</v>
      </c>
      <c r="W122" s="2" t="b">
        <f>AND(LEFT(PARTNERS!B126,2)="HU",OR(LEN(PARTNERS!B126)=6,AND(LEN(PARTNERS!B126)=7,MID(PARTNERS!B126,4,1)=" ")),PARTNERS!E126="New partner")</f>
        <v>0</v>
      </c>
      <c r="X122" s="2" t="b">
        <f>AND(LEFT(PARTNERS!B126,2)="HU",OR(LEN(PARTNERS!B126)=6,AND(LEN(PARTNERS!B126)=7,MID(PARTNERS!B126,4,1)=" ")),PARTNERS!E126="Existing partner")</f>
        <v>0</v>
      </c>
      <c r="Y122" s="2" t="b">
        <f>AND(NOT(AND(LEFT(PARTNERS!B126,2)="HU",OR(LEN(PARTNERS!B126)=6,AND(LEN(PARTNERS!B126)=7,MID(PARTNERS!B126,4,1)=" ")))),PARTNERS!E126="New partner")</f>
        <v>0</v>
      </c>
      <c r="Z122" s="2" t="b">
        <f>AND(NOT(AND(LEFT(PARTNERS!B126,2)="HU",OR(LEN(PARTNERS!B126)=6,AND(LEN(PARTNERS!B126)=7,MID(PARTNERS!B126,4,1)=" ")))),PARTNERS!E126="Existing partner")</f>
        <v>0</v>
      </c>
      <c r="AA122" s="2" t="b">
        <f>AND(PARTNERS!$C126="Hull",PARTNERS!$E126="New partner")</f>
        <v>0</v>
      </c>
      <c r="AB122" s="2" t="b">
        <f>AND(PARTNERS!$C126="East Riding of Yorkshire",PARTNERS!$E126="New partner")</f>
        <v>0</v>
      </c>
      <c r="AC122" s="2" t="b">
        <f>AND(PARTNERS!$C126="Elsewhere in Yorkshire &amp; Humber",PARTNERS!$E126="New partner")</f>
        <v>0</v>
      </c>
      <c r="AD122" s="2" t="b">
        <f>AND(PARTNERS!$C126="Elsewhere in the UK",PARTNERS!$E126="New partner")</f>
        <v>0</v>
      </c>
      <c r="AE122" s="2" t="b">
        <f>AND(PARTNERS!$C126="Outside UK",PARTNERS!$E126="New partner")</f>
        <v>0</v>
      </c>
      <c r="AF122" s="2" t="b">
        <f>AND(PARTNERS!$C126="Hull",PARTNERS!$E126="Existing partner")</f>
        <v>0</v>
      </c>
      <c r="AG122" s="2" t="b">
        <f>AND(PARTNERS!$C126="East Riding of Yorkshire",PARTNERS!$E126="Existing partner")</f>
        <v>0</v>
      </c>
      <c r="AH122" s="2" t="b">
        <f>AND(PARTNERS!$C126="Elsewhere in Yorkshire &amp; Humber",PARTNERS!$E126="Existing partner")</f>
        <v>0</v>
      </c>
      <c r="AI122" s="2" t="b">
        <f>AND(PARTNERS!$C126="Elsewhere in the UK",PARTNERS!$E126="Existing partner")</f>
        <v>0</v>
      </c>
      <c r="AJ122" s="2" t="b">
        <f>AND(PARTNERS!$C126="Outside UK",PARTNERS!$E126="Existing partner")</f>
        <v>0</v>
      </c>
      <c r="AK122" s="2" t="b">
        <f>AND(PARTNERS!$D126="Artistic partner",PARTNERS!$E126="New partner")</f>
        <v>0</v>
      </c>
      <c r="AL122" s="2" t="b">
        <f>AND(PARTNERS!$D126="Heritage partner",PARTNERS!$E126="New partner")</f>
        <v>0</v>
      </c>
      <c r="AM122" s="2" t="b">
        <f>AND(PARTNERS!$D126="Funder",PARTNERS!$E126="New partner")</f>
        <v>0</v>
      </c>
      <c r="AN122" s="2" t="b">
        <f>AND(PARTNERS!$D126="Public Service partner",PARTNERS!$E126="New partner")</f>
        <v>0</v>
      </c>
      <c r="AO122" s="2" t="b">
        <f>AND(PARTNERS!$D126="Voluntary Sector / Charity partner",PARTNERS!$E126="New partner")</f>
        <v>0</v>
      </c>
      <c r="AP122" s="2" t="b">
        <f>AND(PARTNERS!$D126="Education partner",PARTNERS!$E126="New partner")</f>
        <v>0</v>
      </c>
      <c r="AQ122" s="2" t="b">
        <f>AND(PARTNERS!$D126="Other",PARTNERS!$E126="New partner")</f>
        <v>0</v>
      </c>
      <c r="AR122" s="2" t="b">
        <f>AND(PARTNERS!$D126="Artistic partner",PARTNERS!$E126="Existing partner")</f>
        <v>0</v>
      </c>
      <c r="AS122" s="2" t="b">
        <f>AND(PARTNERS!$D126="Heritage partner",PARTNERS!$E126="Existing partner")</f>
        <v>0</v>
      </c>
      <c r="AT122" s="2" t="b">
        <f>AND(PARTNERS!$D126="Funder",PARTNERS!$E126="Existing partner")</f>
        <v>0</v>
      </c>
      <c r="AU122" s="2" t="b">
        <f>AND(PARTNERS!$D126="Public Service partner",PARTNERS!$E126="Existing partner")</f>
        <v>0</v>
      </c>
      <c r="AV122" s="2" t="b">
        <f>AND(PARTNERS!$D126="Voluntary Sector / Charity partner",PARTNERS!$E126="Existing partner")</f>
        <v>0</v>
      </c>
      <c r="AW122" s="2" t="b">
        <f>AND(PARTNERS!$D126="Education partner",PARTNERS!$E126="Existing partner")</f>
        <v>0</v>
      </c>
      <c r="AX122" s="2" t="b">
        <f>AND(PARTNERS!$D126="Other",PARTNERS!$E126="Existing partner")</f>
        <v>0</v>
      </c>
    </row>
    <row r="123" spans="20:50" x14ac:dyDescent="0.3">
      <c r="T123" s="2" t="b">
        <f>AND(LEFT('EVENT DELIVERY'!B128,2)="HU",OR(LEN('EVENT DELIVERY'!B128)=6,AND(LEN('EVENT DELIVERY'!B128)=7,MID('EVENT DELIVERY'!B128,4,1)=" ")))</f>
        <v>0</v>
      </c>
      <c r="U123" s="2" t="b">
        <f>AND(LEFT('PROJECT DELIVERY TEAM'!B130,2)="HU",OR(LEN('PROJECT DELIVERY TEAM'!B130)=6,AND(LEN('PROJECT DELIVERY TEAM'!B130)=7,MID('PROJECT DELIVERY TEAM'!B130,4,1)=" ")))</f>
        <v>0</v>
      </c>
      <c r="V123" s="2" t="b">
        <f>AND(LEFT('AUDIENCES &amp; PART... - BY TYPE'!B153,2)="HU",OR(LEN('AUDIENCES &amp; PART... - BY TYPE'!B153)=6,AND(LEN('AUDIENCES &amp; PART... - BY TYPE'!B153)=7,MID('AUDIENCES &amp; PART... - BY TYPE'!B153,4,1)=" ")))</f>
        <v>0</v>
      </c>
      <c r="W123" s="2" t="b">
        <f>AND(LEFT(PARTNERS!B127,2)="HU",OR(LEN(PARTNERS!B127)=6,AND(LEN(PARTNERS!B127)=7,MID(PARTNERS!B127,4,1)=" ")),PARTNERS!E127="New partner")</f>
        <v>0</v>
      </c>
      <c r="X123" s="2" t="b">
        <f>AND(LEFT(PARTNERS!B127,2)="HU",OR(LEN(PARTNERS!B127)=6,AND(LEN(PARTNERS!B127)=7,MID(PARTNERS!B127,4,1)=" ")),PARTNERS!E127="Existing partner")</f>
        <v>0</v>
      </c>
      <c r="Y123" s="2" t="b">
        <f>AND(NOT(AND(LEFT(PARTNERS!B127,2)="HU",OR(LEN(PARTNERS!B127)=6,AND(LEN(PARTNERS!B127)=7,MID(PARTNERS!B127,4,1)=" ")))),PARTNERS!E127="New partner")</f>
        <v>0</v>
      </c>
      <c r="Z123" s="2" t="b">
        <f>AND(NOT(AND(LEFT(PARTNERS!B127,2)="HU",OR(LEN(PARTNERS!B127)=6,AND(LEN(PARTNERS!B127)=7,MID(PARTNERS!B127,4,1)=" ")))),PARTNERS!E127="Existing partner")</f>
        <v>0</v>
      </c>
      <c r="AA123" s="2" t="b">
        <f>AND(PARTNERS!$C127="Hull",PARTNERS!$E127="New partner")</f>
        <v>0</v>
      </c>
      <c r="AB123" s="2" t="b">
        <f>AND(PARTNERS!$C127="East Riding of Yorkshire",PARTNERS!$E127="New partner")</f>
        <v>0</v>
      </c>
      <c r="AC123" s="2" t="b">
        <f>AND(PARTNERS!$C127="Elsewhere in Yorkshire &amp; Humber",PARTNERS!$E127="New partner")</f>
        <v>0</v>
      </c>
      <c r="AD123" s="2" t="b">
        <f>AND(PARTNERS!$C127="Elsewhere in the UK",PARTNERS!$E127="New partner")</f>
        <v>0</v>
      </c>
      <c r="AE123" s="2" t="b">
        <f>AND(PARTNERS!$C127="Outside UK",PARTNERS!$E127="New partner")</f>
        <v>0</v>
      </c>
      <c r="AF123" s="2" t="b">
        <f>AND(PARTNERS!$C127="Hull",PARTNERS!$E127="Existing partner")</f>
        <v>0</v>
      </c>
      <c r="AG123" s="2" t="b">
        <f>AND(PARTNERS!$C127="East Riding of Yorkshire",PARTNERS!$E127="Existing partner")</f>
        <v>0</v>
      </c>
      <c r="AH123" s="2" t="b">
        <f>AND(PARTNERS!$C127="Elsewhere in Yorkshire &amp; Humber",PARTNERS!$E127="Existing partner")</f>
        <v>0</v>
      </c>
      <c r="AI123" s="2" t="b">
        <f>AND(PARTNERS!$C127="Elsewhere in the UK",PARTNERS!$E127="Existing partner")</f>
        <v>0</v>
      </c>
      <c r="AJ123" s="2" t="b">
        <f>AND(PARTNERS!$C127="Outside UK",PARTNERS!$E127="Existing partner")</f>
        <v>0</v>
      </c>
      <c r="AK123" s="2" t="b">
        <f>AND(PARTNERS!$D127="Artistic partner",PARTNERS!$E127="New partner")</f>
        <v>0</v>
      </c>
      <c r="AL123" s="2" t="b">
        <f>AND(PARTNERS!$D127="Heritage partner",PARTNERS!$E127="New partner")</f>
        <v>0</v>
      </c>
      <c r="AM123" s="2" t="b">
        <f>AND(PARTNERS!$D127="Funder",PARTNERS!$E127="New partner")</f>
        <v>0</v>
      </c>
      <c r="AN123" s="2" t="b">
        <f>AND(PARTNERS!$D127="Public Service partner",PARTNERS!$E127="New partner")</f>
        <v>0</v>
      </c>
      <c r="AO123" s="2" t="b">
        <f>AND(PARTNERS!$D127="Voluntary Sector / Charity partner",PARTNERS!$E127="New partner")</f>
        <v>0</v>
      </c>
      <c r="AP123" s="2" t="b">
        <f>AND(PARTNERS!$D127="Education partner",PARTNERS!$E127="New partner")</f>
        <v>0</v>
      </c>
      <c r="AQ123" s="2" t="b">
        <f>AND(PARTNERS!$D127="Other",PARTNERS!$E127="New partner")</f>
        <v>0</v>
      </c>
      <c r="AR123" s="2" t="b">
        <f>AND(PARTNERS!$D127="Artistic partner",PARTNERS!$E127="Existing partner")</f>
        <v>0</v>
      </c>
      <c r="AS123" s="2" t="b">
        <f>AND(PARTNERS!$D127="Heritage partner",PARTNERS!$E127="Existing partner")</f>
        <v>0</v>
      </c>
      <c r="AT123" s="2" t="b">
        <f>AND(PARTNERS!$D127="Funder",PARTNERS!$E127="Existing partner")</f>
        <v>0</v>
      </c>
      <c r="AU123" s="2" t="b">
        <f>AND(PARTNERS!$D127="Public Service partner",PARTNERS!$E127="Existing partner")</f>
        <v>0</v>
      </c>
      <c r="AV123" s="2" t="b">
        <f>AND(PARTNERS!$D127="Voluntary Sector / Charity partner",PARTNERS!$E127="Existing partner")</f>
        <v>0</v>
      </c>
      <c r="AW123" s="2" t="b">
        <f>AND(PARTNERS!$D127="Education partner",PARTNERS!$E127="Existing partner")</f>
        <v>0</v>
      </c>
      <c r="AX123" s="2" t="b">
        <f>AND(PARTNERS!$D127="Other",PARTNERS!$E127="Existing partner")</f>
        <v>0</v>
      </c>
    </row>
    <row r="124" spans="20:50" x14ac:dyDescent="0.3">
      <c r="T124" s="2" t="b">
        <f>AND(LEFT('EVENT DELIVERY'!B129,2)="HU",OR(LEN('EVENT DELIVERY'!B129)=6,AND(LEN('EVENT DELIVERY'!B129)=7,MID('EVENT DELIVERY'!B129,4,1)=" ")))</f>
        <v>0</v>
      </c>
      <c r="U124" s="2" t="b">
        <f>AND(LEFT('PROJECT DELIVERY TEAM'!B131,2)="HU",OR(LEN('PROJECT DELIVERY TEAM'!B131)=6,AND(LEN('PROJECT DELIVERY TEAM'!B131)=7,MID('PROJECT DELIVERY TEAM'!B131,4,1)=" ")))</f>
        <v>0</v>
      </c>
      <c r="V124" s="2" t="b">
        <f>AND(LEFT('AUDIENCES &amp; PART... - BY TYPE'!B154,2)="HU",OR(LEN('AUDIENCES &amp; PART... - BY TYPE'!B154)=6,AND(LEN('AUDIENCES &amp; PART... - BY TYPE'!B154)=7,MID('AUDIENCES &amp; PART... - BY TYPE'!B154,4,1)=" ")))</f>
        <v>0</v>
      </c>
      <c r="W124" s="2" t="b">
        <f>AND(LEFT(PARTNERS!B128,2)="HU",OR(LEN(PARTNERS!B128)=6,AND(LEN(PARTNERS!B128)=7,MID(PARTNERS!B128,4,1)=" ")),PARTNERS!E128="New partner")</f>
        <v>0</v>
      </c>
      <c r="X124" s="2" t="b">
        <f>AND(LEFT(PARTNERS!B128,2)="HU",OR(LEN(PARTNERS!B128)=6,AND(LEN(PARTNERS!B128)=7,MID(PARTNERS!B128,4,1)=" ")),PARTNERS!E128="Existing partner")</f>
        <v>0</v>
      </c>
      <c r="Y124" s="2" t="b">
        <f>AND(NOT(AND(LEFT(PARTNERS!B128,2)="HU",OR(LEN(PARTNERS!B128)=6,AND(LEN(PARTNERS!B128)=7,MID(PARTNERS!B128,4,1)=" ")))),PARTNERS!E128="New partner")</f>
        <v>0</v>
      </c>
      <c r="Z124" s="2" t="b">
        <f>AND(NOT(AND(LEFT(PARTNERS!B128,2)="HU",OR(LEN(PARTNERS!B128)=6,AND(LEN(PARTNERS!B128)=7,MID(PARTNERS!B128,4,1)=" ")))),PARTNERS!E128="Existing partner")</f>
        <v>0</v>
      </c>
      <c r="AA124" s="2" t="b">
        <f>AND(PARTNERS!$C128="Hull",PARTNERS!$E128="New partner")</f>
        <v>0</v>
      </c>
      <c r="AB124" s="2" t="b">
        <f>AND(PARTNERS!$C128="East Riding of Yorkshire",PARTNERS!$E128="New partner")</f>
        <v>0</v>
      </c>
      <c r="AC124" s="2" t="b">
        <f>AND(PARTNERS!$C128="Elsewhere in Yorkshire &amp; Humber",PARTNERS!$E128="New partner")</f>
        <v>0</v>
      </c>
      <c r="AD124" s="2" t="b">
        <f>AND(PARTNERS!$C128="Elsewhere in the UK",PARTNERS!$E128="New partner")</f>
        <v>0</v>
      </c>
      <c r="AE124" s="2" t="b">
        <f>AND(PARTNERS!$C128="Outside UK",PARTNERS!$E128="New partner")</f>
        <v>0</v>
      </c>
      <c r="AF124" s="2" t="b">
        <f>AND(PARTNERS!$C128="Hull",PARTNERS!$E128="Existing partner")</f>
        <v>0</v>
      </c>
      <c r="AG124" s="2" t="b">
        <f>AND(PARTNERS!$C128="East Riding of Yorkshire",PARTNERS!$E128="Existing partner")</f>
        <v>0</v>
      </c>
      <c r="AH124" s="2" t="b">
        <f>AND(PARTNERS!$C128="Elsewhere in Yorkshire &amp; Humber",PARTNERS!$E128="Existing partner")</f>
        <v>0</v>
      </c>
      <c r="AI124" s="2" t="b">
        <f>AND(PARTNERS!$C128="Elsewhere in the UK",PARTNERS!$E128="Existing partner")</f>
        <v>0</v>
      </c>
      <c r="AJ124" s="2" t="b">
        <f>AND(PARTNERS!$C128="Outside UK",PARTNERS!$E128="Existing partner")</f>
        <v>0</v>
      </c>
      <c r="AK124" s="2" t="b">
        <f>AND(PARTNERS!$D128="Artistic partner",PARTNERS!$E128="New partner")</f>
        <v>0</v>
      </c>
      <c r="AL124" s="2" t="b">
        <f>AND(PARTNERS!$D128="Heritage partner",PARTNERS!$E128="New partner")</f>
        <v>0</v>
      </c>
      <c r="AM124" s="2" t="b">
        <f>AND(PARTNERS!$D128="Funder",PARTNERS!$E128="New partner")</f>
        <v>0</v>
      </c>
      <c r="AN124" s="2" t="b">
        <f>AND(PARTNERS!$D128="Public Service partner",PARTNERS!$E128="New partner")</f>
        <v>0</v>
      </c>
      <c r="AO124" s="2" t="b">
        <f>AND(PARTNERS!$D128="Voluntary Sector / Charity partner",PARTNERS!$E128="New partner")</f>
        <v>0</v>
      </c>
      <c r="AP124" s="2" t="b">
        <f>AND(PARTNERS!$D128="Education partner",PARTNERS!$E128="New partner")</f>
        <v>0</v>
      </c>
      <c r="AQ124" s="2" t="b">
        <f>AND(PARTNERS!$D128="Other",PARTNERS!$E128="New partner")</f>
        <v>0</v>
      </c>
      <c r="AR124" s="2" t="b">
        <f>AND(PARTNERS!$D128="Artistic partner",PARTNERS!$E128="Existing partner")</f>
        <v>0</v>
      </c>
      <c r="AS124" s="2" t="b">
        <f>AND(PARTNERS!$D128="Heritage partner",PARTNERS!$E128="Existing partner")</f>
        <v>0</v>
      </c>
      <c r="AT124" s="2" t="b">
        <f>AND(PARTNERS!$D128="Funder",PARTNERS!$E128="Existing partner")</f>
        <v>0</v>
      </c>
      <c r="AU124" s="2" t="b">
        <f>AND(PARTNERS!$D128="Public Service partner",PARTNERS!$E128="Existing partner")</f>
        <v>0</v>
      </c>
      <c r="AV124" s="2" t="b">
        <f>AND(PARTNERS!$D128="Voluntary Sector / Charity partner",PARTNERS!$E128="Existing partner")</f>
        <v>0</v>
      </c>
      <c r="AW124" s="2" t="b">
        <f>AND(PARTNERS!$D128="Education partner",PARTNERS!$E128="Existing partner")</f>
        <v>0</v>
      </c>
      <c r="AX124" s="2" t="b">
        <f>AND(PARTNERS!$D128="Other",PARTNERS!$E128="Existing partner")</f>
        <v>0</v>
      </c>
    </row>
    <row r="125" spans="20:50" x14ac:dyDescent="0.3">
      <c r="T125" s="2" t="b">
        <f>AND(LEFT('EVENT DELIVERY'!B130,2)="HU",OR(LEN('EVENT DELIVERY'!B130)=6,AND(LEN('EVENT DELIVERY'!B130)=7,MID('EVENT DELIVERY'!B130,4,1)=" ")))</f>
        <v>0</v>
      </c>
      <c r="U125" s="2" t="b">
        <f>AND(LEFT('PROJECT DELIVERY TEAM'!B132,2)="HU",OR(LEN('PROJECT DELIVERY TEAM'!B132)=6,AND(LEN('PROJECT DELIVERY TEAM'!B132)=7,MID('PROJECT DELIVERY TEAM'!B132,4,1)=" ")))</f>
        <v>0</v>
      </c>
      <c r="V125" s="2" t="b">
        <f>AND(LEFT('AUDIENCES &amp; PART... - BY TYPE'!B155,2)="HU",OR(LEN('AUDIENCES &amp; PART... - BY TYPE'!B155)=6,AND(LEN('AUDIENCES &amp; PART... - BY TYPE'!B155)=7,MID('AUDIENCES &amp; PART... - BY TYPE'!B155,4,1)=" ")))</f>
        <v>0</v>
      </c>
      <c r="W125" s="2" t="b">
        <f>AND(LEFT(PARTNERS!B129,2)="HU",OR(LEN(PARTNERS!B129)=6,AND(LEN(PARTNERS!B129)=7,MID(PARTNERS!B129,4,1)=" ")),PARTNERS!E129="New partner")</f>
        <v>0</v>
      </c>
      <c r="X125" s="2" t="b">
        <f>AND(LEFT(PARTNERS!B129,2)="HU",OR(LEN(PARTNERS!B129)=6,AND(LEN(PARTNERS!B129)=7,MID(PARTNERS!B129,4,1)=" ")),PARTNERS!E129="Existing partner")</f>
        <v>0</v>
      </c>
      <c r="Y125" s="2" t="b">
        <f>AND(NOT(AND(LEFT(PARTNERS!B129,2)="HU",OR(LEN(PARTNERS!B129)=6,AND(LEN(PARTNERS!B129)=7,MID(PARTNERS!B129,4,1)=" ")))),PARTNERS!E129="New partner")</f>
        <v>0</v>
      </c>
      <c r="Z125" s="2" t="b">
        <f>AND(NOT(AND(LEFT(PARTNERS!B129,2)="HU",OR(LEN(PARTNERS!B129)=6,AND(LEN(PARTNERS!B129)=7,MID(PARTNERS!B129,4,1)=" ")))),PARTNERS!E129="Existing partner")</f>
        <v>0</v>
      </c>
      <c r="AA125" s="2" t="b">
        <f>AND(PARTNERS!$C129="Hull",PARTNERS!$E129="New partner")</f>
        <v>0</v>
      </c>
      <c r="AB125" s="2" t="b">
        <f>AND(PARTNERS!$C129="East Riding of Yorkshire",PARTNERS!$E129="New partner")</f>
        <v>0</v>
      </c>
      <c r="AC125" s="2" t="b">
        <f>AND(PARTNERS!$C129="Elsewhere in Yorkshire &amp; Humber",PARTNERS!$E129="New partner")</f>
        <v>0</v>
      </c>
      <c r="AD125" s="2" t="b">
        <f>AND(PARTNERS!$C129="Elsewhere in the UK",PARTNERS!$E129="New partner")</f>
        <v>0</v>
      </c>
      <c r="AE125" s="2" t="b">
        <f>AND(PARTNERS!$C129="Outside UK",PARTNERS!$E129="New partner")</f>
        <v>0</v>
      </c>
      <c r="AF125" s="2" t="b">
        <f>AND(PARTNERS!$C129="Hull",PARTNERS!$E129="Existing partner")</f>
        <v>0</v>
      </c>
      <c r="AG125" s="2" t="b">
        <f>AND(PARTNERS!$C129="East Riding of Yorkshire",PARTNERS!$E129="Existing partner")</f>
        <v>0</v>
      </c>
      <c r="AH125" s="2" t="b">
        <f>AND(PARTNERS!$C129="Elsewhere in Yorkshire &amp; Humber",PARTNERS!$E129="Existing partner")</f>
        <v>0</v>
      </c>
      <c r="AI125" s="2" t="b">
        <f>AND(PARTNERS!$C129="Elsewhere in the UK",PARTNERS!$E129="Existing partner")</f>
        <v>0</v>
      </c>
      <c r="AJ125" s="2" t="b">
        <f>AND(PARTNERS!$C129="Outside UK",PARTNERS!$E129="Existing partner")</f>
        <v>0</v>
      </c>
      <c r="AK125" s="2" t="b">
        <f>AND(PARTNERS!$D129="Artistic partner",PARTNERS!$E129="New partner")</f>
        <v>0</v>
      </c>
      <c r="AL125" s="2" t="b">
        <f>AND(PARTNERS!$D129="Heritage partner",PARTNERS!$E129="New partner")</f>
        <v>0</v>
      </c>
      <c r="AM125" s="2" t="b">
        <f>AND(PARTNERS!$D129="Funder",PARTNERS!$E129="New partner")</f>
        <v>0</v>
      </c>
      <c r="AN125" s="2" t="b">
        <f>AND(PARTNERS!$D129="Public Service partner",PARTNERS!$E129="New partner")</f>
        <v>0</v>
      </c>
      <c r="AO125" s="2" t="b">
        <f>AND(PARTNERS!$D129="Voluntary Sector / Charity partner",PARTNERS!$E129="New partner")</f>
        <v>0</v>
      </c>
      <c r="AP125" s="2" t="b">
        <f>AND(PARTNERS!$D129="Education partner",PARTNERS!$E129="New partner")</f>
        <v>0</v>
      </c>
      <c r="AQ125" s="2" t="b">
        <f>AND(PARTNERS!$D129="Other",PARTNERS!$E129="New partner")</f>
        <v>0</v>
      </c>
      <c r="AR125" s="2" t="b">
        <f>AND(PARTNERS!$D129="Artistic partner",PARTNERS!$E129="Existing partner")</f>
        <v>0</v>
      </c>
      <c r="AS125" s="2" t="b">
        <f>AND(PARTNERS!$D129="Heritage partner",PARTNERS!$E129="Existing partner")</f>
        <v>0</v>
      </c>
      <c r="AT125" s="2" t="b">
        <f>AND(PARTNERS!$D129="Funder",PARTNERS!$E129="Existing partner")</f>
        <v>0</v>
      </c>
      <c r="AU125" s="2" t="b">
        <f>AND(PARTNERS!$D129="Public Service partner",PARTNERS!$E129="Existing partner")</f>
        <v>0</v>
      </c>
      <c r="AV125" s="2" t="b">
        <f>AND(PARTNERS!$D129="Voluntary Sector / Charity partner",PARTNERS!$E129="Existing partner")</f>
        <v>0</v>
      </c>
      <c r="AW125" s="2" t="b">
        <f>AND(PARTNERS!$D129="Education partner",PARTNERS!$E129="Existing partner")</f>
        <v>0</v>
      </c>
      <c r="AX125" s="2" t="b">
        <f>AND(PARTNERS!$D129="Other",PARTNERS!$E129="Existing partner")</f>
        <v>0</v>
      </c>
    </row>
    <row r="126" spans="20:50" x14ac:dyDescent="0.3">
      <c r="T126" s="2" t="b">
        <f>AND(LEFT('EVENT DELIVERY'!B131,2)="HU",OR(LEN('EVENT DELIVERY'!B131)=6,AND(LEN('EVENT DELIVERY'!B131)=7,MID('EVENT DELIVERY'!B131,4,1)=" ")))</f>
        <v>0</v>
      </c>
      <c r="U126" s="2" t="b">
        <f>AND(LEFT('PROJECT DELIVERY TEAM'!B133,2)="HU",OR(LEN('PROJECT DELIVERY TEAM'!B133)=6,AND(LEN('PROJECT DELIVERY TEAM'!B133)=7,MID('PROJECT DELIVERY TEAM'!B133,4,1)=" ")))</f>
        <v>0</v>
      </c>
      <c r="V126" s="2" t="b">
        <f>AND(LEFT('AUDIENCES &amp; PART... - BY TYPE'!B156,2)="HU",OR(LEN('AUDIENCES &amp; PART... - BY TYPE'!B156)=6,AND(LEN('AUDIENCES &amp; PART... - BY TYPE'!B156)=7,MID('AUDIENCES &amp; PART... - BY TYPE'!B156,4,1)=" ")))</f>
        <v>0</v>
      </c>
      <c r="W126" s="2" t="b">
        <f>AND(LEFT(PARTNERS!B130,2)="HU",OR(LEN(PARTNERS!B130)=6,AND(LEN(PARTNERS!B130)=7,MID(PARTNERS!B130,4,1)=" ")),PARTNERS!E130="New partner")</f>
        <v>0</v>
      </c>
      <c r="X126" s="2" t="b">
        <f>AND(LEFT(PARTNERS!B130,2)="HU",OR(LEN(PARTNERS!B130)=6,AND(LEN(PARTNERS!B130)=7,MID(PARTNERS!B130,4,1)=" ")),PARTNERS!E130="Existing partner")</f>
        <v>0</v>
      </c>
      <c r="Y126" s="2" t="b">
        <f>AND(NOT(AND(LEFT(PARTNERS!B130,2)="HU",OR(LEN(PARTNERS!B130)=6,AND(LEN(PARTNERS!B130)=7,MID(PARTNERS!B130,4,1)=" ")))),PARTNERS!E130="New partner")</f>
        <v>0</v>
      </c>
      <c r="Z126" s="2" t="b">
        <f>AND(NOT(AND(LEFT(PARTNERS!B130,2)="HU",OR(LEN(PARTNERS!B130)=6,AND(LEN(PARTNERS!B130)=7,MID(PARTNERS!B130,4,1)=" ")))),PARTNERS!E130="Existing partner")</f>
        <v>0</v>
      </c>
      <c r="AA126" s="2" t="b">
        <f>AND(PARTNERS!$C130="Hull",PARTNERS!$E130="New partner")</f>
        <v>0</v>
      </c>
      <c r="AB126" s="2" t="b">
        <f>AND(PARTNERS!$C130="East Riding of Yorkshire",PARTNERS!$E130="New partner")</f>
        <v>0</v>
      </c>
      <c r="AC126" s="2" t="b">
        <f>AND(PARTNERS!$C130="Elsewhere in Yorkshire &amp; Humber",PARTNERS!$E130="New partner")</f>
        <v>0</v>
      </c>
      <c r="AD126" s="2" t="b">
        <f>AND(PARTNERS!$C130="Elsewhere in the UK",PARTNERS!$E130="New partner")</f>
        <v>0</v>
      </c>
      <c r="AE126" s="2" t="b">
        <f>AND(PARTNERS!$C130="Outside UK",PARTNERS!$E130="New partner")</f>
        <v>0</v>
      </c>
      <c r="AF126" s="2" t="b">
        <f>AND(PARTNERS!$C130="Hull",PARTNERS!$E130="Existing partner")</f>
        <v>0</v>
      </c>
      <c r="AG126" s="2" t="b">
        <f>AND(PARTNERS!$C130="East Riding of Yorkshire",PARTNERS!$E130="Existing partner")</f>
        <v>0</v>
      </c>
      <c r="AH126" s="2" t="b">
        <f>AND(PARTNERS!$C130="Elsewhere in Yorkshire &amp; Humber",PARTNERS!$E130="Existing partner")</f>
        <v>0</v>
      </c>
      <c r="AI126" s="2" t="b">
        <f>AND(PARTNERS!$C130="Elsewhere in the UK",PARTNERS!$E130="Existing partner")</f>
        <v>0</v>
      </c>
      <c r="AJ126" s="2" t="b">
        <f>AND(PARTNERS!$C130="Outside UK",PARTNERS!$E130="Existing partner")</f>
        <v>0</v>
      </c>
      <c r="AK126" s="2" t="b">
        <f>AND(PARTNERS!$D130="Artistic partner",PARTNERS!$E130="New partner")</f>
        <v>0</v>
      </c>
      <c r="AL126" s="2" t="b">
        <f>AND(PARTNERS!$D130="Heritage partner",PARTNERS!$E130="New partner")</f>
        <v>0</v>
      </c>
      <c r="AM126" s="2" t="b">
        <f>AND(PARTNERS!$D130="Funder",PARTNERS!$E130="New partner")</f>
        <v>0</v>
      </c>
      <c r="AN126" s="2" t="b">
        <f>AND(PARTNERS!$D130="Public Service partner",PARTNERS!$E130="New partner")</f>
        <v>0</v>
      </c>
      <c r="AO126" s="2" t="b">
        <f>AND(PARTNERS!$D130="Voluntary Sector / Charity partner",PARTNERS!$E130="New partner")</f>
        <v>0</v>
      </c>
      <c r="AP126" s="2" t="b">
        <f>AND(PARTNERS!$D130="Education partner",PARTNERS!$E130="New partner")</f>
        <v>0</v>
      </c>
      <c r="AQ126" s="2" t="b">
        <f>AND(PARTNERS!$D130="Other",PARTNERS!$E130="New partner")</f>
        <v>0</v>
      </c>
      <c r="AR126" s="2" t="b">
        <f>AND(PARTNERS!$D130="Artistic partner",PARTNERS!$E130="Existing partner")</f>
        <v>0</v>
      </c>
      <c r="AS126" s="2" t="b">
        <f>AND(PARTNERS!$D130="Heritage partner",PARTNERS!$E130="Existing partner")</f>
        <v>0</v>
      </c>
      <c r="AT126" s="2" t="b">
        <f>AND(PARTNERS!$D130="Funder",PARTNERS!$E130="Existing partner")</f>
        <v>0</v>
      </c>
      <c r="AU126" s="2" t="b">
        <f>AND(PARTNERS!$D130="Public Service partner",PARTNERS!$E130="Existing partner")</f>
        <v>0</v>
      </c>
      <c r="AV126" s="2" t="b">
        <f>AND(PARTNERS!$D130="Voluntary Sector / Charity partner",PARTNERS!$E130="Existing partner")</f>
        <v>0</v>
      </c>
      <c r="AW126" s="2" t="b">
        <f>AND(PARTNERS!$D130="Education partner",PARTNERS!$E130="Existing partner")</f>
        <v>0</v>
      </c>
      <c r="AX126" s="2" t="b">
        <f>AND(PARTNERS!$D130="Other",PARTNERS!$E130="Existing partner")</f>
        <v>0</v>
      </c>
    </row>
    <row r="127" spans="20:50" x14ac:dyDescent="0.3">
      <c r="T127" s="2" t="b">
        <f>AND(LEFT('EVENT DELIVERY'!B132,2)="HU",OR(LEN('EVENT DELIVERY'!B132)=6,AND(LEN('EVENT DELIVERY'!B132)=7,MID('EVENT DELIVERY'!B132,4,1)=" ")))</f>
        <v>0</v>
      </c>
      <c r="U127" s="2" t="b">
        <f>AND(LEFT('PROJECT DELIVERY TEAM'!B134,2)="HU",OR(LEN('PROJECT DELIVERY TEAM'!B134)=6,AND(LEN('PROJECT DELIVERY TEAM'!B134)=7,MID('PROJECT DELIVERY TEAM'!B134,4,1)=" ")))</f>
        <v>0</v>
      </c>
      <c r="V127" s="2" t="b">
        <f>AND(LEFT('AUDIENCES &amp; PART... - BY TYPE'!B157,2)="HU",OR(LEN('AUDIENCES &amp; PART... - BY TYPE'!B157)=6,AND(LEN('AUDIENCES &amp; PART... - BY TYPE'!B157)=7,MID('AUDIENCES &amp; PART... - BY TYPE'!B157,4,1)=" ")))</f>
        <v>0</v>
      </c>
      <c r="W127" s="2" t="b">
        <f>AND(LEFT(PARTNERS!B131,2)="HU",OR(LEN(PARTNERS!B131)=6,AND(LEN(PARTNERS!B131)=7,MID(PARTNERS!B131,4,1)=" ")),PARTNERS!E131="New partner")</f>
        <v>0</v>
      </c>
      <c r="X127" s="2" t="b">
        <f>AND(LEFT(PARTNERS!B131,2)="HU",OR(LEN(PARTNERS!B131)=6,AND(LEN(PARTNERS!B131)=7,MID(PARTNERS!B131,4,1)=" ")),PARTNERS!E131="Existing partner")</f>
        <v>0</v>
      </c>
      <c r="Y127" s="2" t="b">
        <f>AND(NOT(AND(LEFT(PARTNERS!B131,2)="HU",OR(LEN(PARTNERS!B131)=6,AND(LEN(PARTNERS!B131)=7,MID(PARTNERS!B131,4,1)=" ")))),PARTNERS!E131="New partner")</f>
        <v>0</v>
      </c>
      <c r="Z127" s="2" t="b">
        <f>AND(NOT(AND(LEFT(PARTNERS!B131,2)="HU",OR(LEN(PARTNERS!B131)=6,AND(LEN(PARTNERS!B131)=7,MID(PARTNERS!B131,4,1)=" ")))),PARTNERS!E131="Existing partner")</f>
        <v>0</v>
      </c>
      <c r="AA127" s="2" t="b">
        <f>AND(PARTNERS!$C131="Hull",PARTNERS!$E131="New partner")</f>
        <v>0</v>
      </c>
      <c r="AB127" s="2" t="b">
        <f>AND(PARTNERS!$C131="East Riding of Yorkshire",PARTNERS!$E131="New partner")</f>
        <v>0</v>
      </c>
      <c r="AC127" s="2" t="b">
        <f>AND(PARTNERS!$C131="Elsewhere in Yorkshire &amp; Humber",PARTNERS!$E131="New partner")</f>
        <v>0</v>
      </c>
      <c r="AD127" s="2" t="b">
        <f>AND(PARTNERS!$C131="Elsewhere in the UK",PARTNERS!$E131="New partner")</f>
        <v>0</v>
      </c>
      <c r="AE127" s="2" t="b">
        <f>AND(PARTNERS!$C131="Outside UK",PARTNERS!$E131="New partner")</f>
        <v>0</v>
      </c>
      <c r="AF127" s="2" t="b">
        <f>AND(PARTNERS!$C131="Hull",PARTNERS!$E131="Existing partner")</f>
        <v>0</v>
      </c>
      <c r="AG127" s="2" t="b">
        <f>AND(PARTNERS!$C131="East Riding of Yorkshire",PARTNERS!$E131="Existing partner")</f>
        <v>0</v>
      </c>
      <c r="AH127" s="2" t="b">
        <f>AND(PARTNERS!$C131="Elsewhere in Yorkshire &amp; Humber",PARTNERS!$E131="Existing partner")</f>
        <v>0</v>
      </c>
      <c r="AI127" s="2" t="b">
        <f>AND(PARTNERS!$C131="Elsewhere in the UK",PARTNERS!$E131="Existing partner")</f>
        <v>0</v>
      </c>
      <c r="AJ127" s="2" t="b">
        <f>AND(PARTNERS!$C131="Outside UK",PARTNERS!$E131="Existing partner")</f>
        <v>0</v>
      </c>
      <c r="AK127" s="2" t="b">
        <f>AND(PARTNERS!$D131="Artistic partner",PARTNERS!$E131="New partner")</f>
        <v>0</v>
      </c>
      <c r="AL127" s="2" t="b">
        <f>AND(PARTNERS!$D131="Heritage partner",PARTNERS!$E131="New partner")</f>
        <v>0</v>
      </c>
      <c r="AM127" s="2" t="b">
        <f>AND(PARTNERS!$D131="Funder",PARTNERS!$E131="New partner")</f>
        <v>0</v>
      </c>
      <c r="AN127" s="2" t="b">
        <f>AND(PARTNERS!$D131="Public Service partner",PARTNERS!$E131="New partner")</f>
        <v>0</v>
      </c>
      <c r="AO127" s="2" t="b">
        <f>AND(PARTNERS!$D131="Voluntary Sector / Charity partner",PARTNERS!$E131="New partner")</f>
        <v>0</v>
      </c>
      <c r="AP127" s="2" t="b">
        <f>AND(PARTNERS!$D131="Education partner",PARTNERS!$E131="New partner")</f>
        <v>0</v>
      </c>
      <c r="AQ127" s="2" t="b">
        <f>AND(PARTNERS!$D131="Other",PARTNERS!$E131="New partner")</f>
        <v>0</v>
      </c>
      <c r="AR127" s="2" t="b">
        <f>AND(PARTNERS!$D131="Artistic partner",PARTNERS!$E131="Existing partner")</f>
        <v>0</v>
      </c>
      <c r="AS127" s="2" t="b">
        <f>AND(PARTNERS!$D131="Heritage partner",PARTNERS!$E131="Existing partner")</f>
        <v>0</v>
      </c>
      <c r="AT127" s="2" t="b">
        <f>AND(PARTNERS!$D131="Funder",PARTNERS!$E131="Existing partner")</f>
        <v>0</v>
      </c>
      <c r="AU127" s="2" t="b">
        <f>AND(PARTNERS!$D131="Public Service partner",PARTNERS!$E131="Existing partner")</f>
        <v>0</v>
      </c>
      <c r="AV127" s="2" t="b">
        <f>AND(PARTNERS!$D131="Voluntary Sector / Charity partner",PARTNERS!$E131="Existing partner")</f>
        <v>0</v>
      </c>
      <c r="AW127" s="2" t="b">
        <f>AND(PARTNERS!$D131="Education partner",PARTNERS!$E131="Existing partner")</f>
        <v>0</v>
      </c>
      <c r="AX127" s="2" t="b">
        <f>AND(PARTNERS!$D131="Other",PARTNERS!$E131="Existing partner")</f>
        <v>0</v>
      </c>
    </row>
    <row r="128" spans="20:50" x14ac:dyDescent="0.3">
      <c r="T128" s="2" t="b">
        <f>AND(LEFT('EVENT DELIVERY'!B133,2)="HU",OR(LEN('EVENT DELIVERY'!B133)=6,AND(LEN('EVENT DELIVERY'!B133)=7,MID('EVENT DELIVERY'!B133,4,1)=" ")))</f>
        <v>0</v>
      </c>
      <c r="U128" s="2" t="b">
        <f>AND(LEFT('PROJECT DELIVERY TEAM'!B135,2)="HU",OR(LEN('PROJECT DELIVERY TEAM'!B135)=6,AND(LEN('PROJECT DELIVERY TEAM'!B135)=7,MID('PROJECT DELIVERY TEAM'!B135,4,1)=" ")))</f>
        <v>0</v>
      </c>
      <c r="V128" s="2" t="b">
        <f>AND(LEFT('AUDIENCES &amp; PART... - BY TYPE'!B158,2)="HU",OR(LEN('AUDIENCES &amp; PART... - BY TYPE'!B158)=6,AND(LEN('AUDIENCES &amp; PART... - BY TYPE'!B158)=7,MID('AUDIENCES &amp; PART... - BY TYPE'!B158,4,1)=" ")))</f>
        <v>0</v>
      </c>
      <c r="W128" s="2" t="b">
        <f>AND(LEFT(PARTNERS!B132,2)="HU",OR(LEN(PARTNERS!B132)=6,AND(LEN(PARTNERS!B132)=7,MID(PARTNERS!B132,4,1)=" ")),PARTNERS!E132="New partner")</f>
        <v>0</v>
      </c>
      <c r="X128" s="2" t="b">
        <f>AND(LEFT(PARTNERS!B132,2)="HU",OR(LEN(PARTNERS!B132)=6,AND(LEN(PARTNERS!B132)=7,MID(PARTNERS!B132,4,1)=" ")),PARTNERS!E132="Existing partner")</f>
        <v>0</v>
      </c>
      <c r="Y128" s="2" t="b">
        <f>AND(NOT(AND(LEFT(PARTNERS!B132,2)="HU",OR(LEN(PARTNERS!B132)=6,AND(LEN(PARTNERS!B132)=7,MID(PARTNERS!B132,4,1)=" ")))),PARTNERS!E132="New partner")</f>
        <v>0</v>
      </c>
      <c r="Z128" s="2" t="b">
        <f>AND(NOT(AND(LEFT(PARTNERS!B132,2)="HU",OR(LEN(PARTNERS!B132)=6,AND(LEN(PARTNERS!B132)=7,MID(PARTNERS!B132,4,1)=" ")))),PARTNERS!E132="Existing partner")</f>
        <v>0</v>
      </c>
      <c r="AA128" s="2" t="b">
        <f>AND(PARTNERS!$C132="Hull",PARTNERS!$E132="New partner")</f>
        <v>0</v>
      </c>
      <c r="AB128" s="2" t="b">
        <f>AND(PARTNERS!$C132="East Riding of Yorkshire",PARTNERS!$E132="New partner")</f>
        <v>0</v>
      </c>
      <c r="AC128" s="2" t="b">
        <f>AND(PARTNERS!$C132="Elsewhere in Yorkshire &amp; Humber",PARTNERS!$E132="New partner")</f>
        <v>0</v>
      </c>
      <c r="AD128" s="2" t="b">
        <f>AND(PARTNERS!$C132="Elsewhere in the UK",PARTNERS!$E132="New partner")</f>
        <v>0</v>
      </c>
      <c r="AE128" s="2" t="b">
        <f>AND(PARTNERS!$C132="Outside UK",PARTNERS!$E132="New partner")</f>
        <v>0</v>
      </c>
      <c r="AF128" s="2" t="b">
        <f>AND(PARTNERS!$C132="Hull",PARTNERS!$E132="Existing partner")</f>
        <v>0</v>
      </c>
      <c r="AG128" s="2" t="b">
        <f>AND(PARTNERS!$C132="East Riding of Yorkshire",PARTNERS!$E132="Existing partner")</f>
        <v>0</v>
      </c>
      <c r="AH128" s="2" t="b">
        <f>AND(PARTNERS!$C132="Elsewhere in Yorkshire &amp; Humber",PARTNERS!$E132="Existing partner")</f>
        <v>0</v>
      </c>
      <c r="AI128" s="2" t="b">
        <f>AND(PARTNERS!$C132="Elsewhere in the UK",PARTNERS!$E132="Existing partner")</f>
        <v>0</v>
      </c>
      <c r="AJ128" s="2" t="b">
        <f>AND(PARTNERS!$C132="Outside UK",PARTNERS!$E132="Existing partner")</f>
        <v>0</v>
      </c>
      <c r="AK128" s="2" t="b">
        <f>AND(PARTNERS!$D132="Artistic partner",PARTNERS!$E132="New partner")</f>
        <v>0</v>
      </c>
      <c r="AL128" s="2" t="b">
        <f>AND(PARTNERS!$D132="Heritage partner",PARTNERS!$E132="New partner")</f>
        <v>0</v>
      </c>
      <c r="AM128" s="2" t="b">
        <f>AND(PARTNERS!$D132="Funder",PARTNERS!$E132="New partner")</f>
        <v>0</v>
      </c>
      <c r="AN128" s="2" t="b">
        <f>AND(PARTNERS!$D132="Public Service partner",PARTNERS!$E132="New partner")</f>
        <v>0</v>
      </c>
      <c r="AO128" s="2" t="b">
        <f>AND(PARTNERS!$D132="Voluntary Sector / Charity partner",PARTNERS!$E132="New partner")</f>
        <v>0</v>
      </c>
      <c r="AP128" s="2" t="b">
        <f>AND(PARTNERS!$D132="Education partner",PARTNERS!$E132="New partner")</f>
        <v>0</v>
      </c>
      <c r="AQ128" s="2" t="b">
        <f>AND(PARTNERS!$D132="Other",PARTNERS!$E132="New partner")</f>
        <v>0</v>
      </c>
      <c r="AR128" s="2" t="b">
        <f>AND(PARTNERS!$D132="Artistic partner",PARTNERS!$E132="Existing partner")</f>
        <v>0</v>
      </c>
      <c r="AS128" s="2" t="b">
        <f>AND(PARTNERS!$D132="Heritage partner",PARTNERS!$E132="Existing partner")</f>
        <v>0</v>
      </c>
      <c r="AT128" s="2" t="b">
        <f>AND(PARTNERS!$D132="Funder",PARTNERS!$E132="Existing partner")</f>
        <v>0</v>
      </c>
      <c r="AU128" s="2" t="b">
        <f>AND(PARTNERS!$D132="Public Service partner",PARTNERS!$E132="Existing partner")</f>
        <v>0</v>
      </c>
      <c r="AV128" s="2" t="b">
        <f>AND(PARTNERS!$D132="Voluntary Sector / Charity partner",PARTNERS!$E132="Existing partner")</f>
        <v>0</v>
      </c>
      <c r="AW128" s="2" t="b">
        <f>AND(PARTNERS!$D132="Education partner",PARTNERS!$E132="Existing partner")</f>
        <v>0</v>
      </c>
      <c r="AX128" s="2" t="b">
        <f>AND(PARTNERS!$D132="Other",PARTNERS!$E132="Existing partner")</f>
        <v>0</v>
      </c>
    </row>
    <row r="129" spans="20:50" x14ac:dyDescent="0.3">
      <c r="T129" s="2" t="b">
        <f>AND(LEFT('EVENT DELIVERY'!B134,2)="HU",OR(LEN('EVENT DELIVERY'!B134)=6,AND(LEN('EVENT DELIVERY'!B134)=7,MID('EVENT DELIVERY'!B134,4,1)=" ")))</f>
        <v>0</v>
      </c>
      <c r="U129" s="2" t="b">
        <f>AND(LEFT('PROJECT DELIVERY TEAM'!B136,2)="HU",OR(LEN('PROJECT DELIVERY TEAM'!B136)=6,AND(LEN('PROJECT DELIVERY TEAM'!B136)=7,MID('PROJECT DELIVERY TEAM'!B136,4,1)=" ")))</f>
        <v>0</v>
      </c>
      <c r="V129" s="2" t="b">
        <f>AND(LEFT('AUDIENCES &amp; PART... - BY TYPE'!B159,2)="HU",OR(LEN('AUDIENCES &amp; PART... - BY TYPE'!B159)=6,AND(LEN('AUDIENCES &amp; PART... - BY TYPE'!B159)=7,MID('AUDIENCES &amp; PART... - BY TYPE'!B159,4,1)=" ")))</f>
        <v>0</v>
      </c>
      <c r="W129" s="2" t="b">
        <f>AND(LEFT(PARTNERS!B133,2)="HU",OR(LEN(PARTNERS!B133)=6,AND(LEN(PARTNERS!B133)=7,MID(PARTNERS!B133,4,1)=" ")),PARTNERS!E133="New partner")</f>
        <v>0</v>
      </c>
      <c r="X129" s="2" t="b">
        <f>AND(LEFT(PARTNERS!B133,2)="HU",OR(LEN(PARTNERS!B133)=6,AND(LEN(PARTNERS!B133)=7,MID(PARTNERS!B133,4,1)=" ")),PARTNERS!E133="Existing partner")</f>
        <v>0</v>
      </c>
      <c r="Y129" s="2" t="b">
        <f>AND(NOT(AND(LEFT(PARTNERS!B133,2)="HU",OR(LEN(PARTNERS!B133)=6,AND(LEN(PARTNERS!B133)=7,MID(PARTNERS!B133,4,1)=" ")))),PARTNERS!E133="New partner")</f>
        <v>0</v>
      </c>
      <c r="Z129" s="2" t="b">
        <f>AND(NOT(AND(LEFT(PARTNERS!B133,2)="HU",OR(LEN(PARTNERS!B133)=6,AND(LEN(PARTNERS!B133)=7,MID(PARTNERS!B133,4,1)=" ")))),PARTNERS!E133="Existing partner")</f>
        <v>0</v>
      </c>
      <c r="AA129" s="2" t="b">
        <f>AND(PARTNERS!$C133="Hull",PARTNERS!$E133="New partner")</f>
        <v>0</v>
      </c>
      <c r="AB129" s="2" t="b">
        <f>AND(PARTNERS!$C133="East Riding of Yorkshire",PARTNERS!$E133="New partner")</f>
        <v>0</v>
      </c>
      <c r="AC129" s="2" t="b">
        <f>AND(PARTNERS!$C133="Elsewhere in Yorkshire &amp; Humber",PARTNERS!$E133="New partner")</f>
        <v>0</v>
      </c>
      <c r="AD129" s="2" t="b">
        <f>AND(PARTNERS!$C133="Elsewhere in the UK",PARTNERS!$E133="New partner")</f>
        <v>0</v>
      </c>
      <c r="AE129" s="2" t="b">
        <f>AND(PARTNERS!$C133="Outside UK",PARTNERS!$E133="New partner")</f>
        <v>0</v>
      </c>
      <c r="AF129" s="2" t="b">
        <f>AND(PARTNERS!$C133="Hull",PARTNERS!$E133="Existing partner")</f>
        <v>0</v>
      </c>
      <c r="AG129" s="2" t="b">
        <f>AND(PARTNERS!$C133="East Riding of Yorkshire",PARTNERS!$E133="Existing partner")</f>
        <v>0</v>
      </c>
      <c r="AH129" s="2" t="b">
        <f>AND(PARTNERS!$C133="Elsewhere in Yorkshire &amp; Humber",PARTNERS!$E133="Existing partner")</f>
        <v>0</v>
      </c>
      <c r="AI129" s="2" t="b">
        <f>AND(PARTNERS!$C133="Elsewhere in the UK",PARTNERS!$E133="Existing partner")</f>
        <v>0</v>
      </c>
      <c r="AJ129" s="2" t="b">
        <f>AND(PARTNERS!$C133="Outside UK",PARTNERS!$E133="Existing partner")</f>
        <v>0</v>
      </c>
      <c r="AK129" s="2" t="b">
        <f>AND(PARTNERS!$D133="Artistic partner",PARTNERS!$E133="New partner")</f>
        <v>0</v>
      </c>
      <c r="AL129" s="2" t="b">
        <f>AND(PARTNERS!$D133="Heritage partner",PARTNERS!$E133="New partner")</f>
        <v>0</v>
      </c>
      <c r="AM129" s="2" t="b">
        <f>AND(PARTNERS!$D133="Funder",PARTNERS!$E133="New partner")</f>
        <v>0</v>
      </c>
      <c r="AN129" s="2" t="b">
        <f>AND(PARTNERS!$D133="Public Service partner",PARTNERS!$E133="New partner")</f>
        <v>0</v>
      </c>
      <c r="AO129" s="2" t="b">
        <f>AND(PARTNERS!$D133="Voluntary Sector / Charity partner",PARTNERS!$E133="New partner")</f>
        <v>0</v>
      </c>
      <c r="AP129" s="2" t="b">
        <f>AND(PARTNERS!$D133="Education partner",PARTNERS!$E133="New partner")</f>
        <v>0</v>
      </c>
      <c r="AQ129" s="2" t="b">
        <f>AND(PARTNERS!$D133="Other",PARTNERS!$E133="New partner")</f>
        <v>0</v>
      </c>
      <c r="AR129" s="2" t="b">
        <f>AND(PARTNERS!$D133="Artistic partner",PARTNERS!$E133="Existing partner")</f>
        <v>0</v>
      </c>
      <c r="AS129" s="2" t="b">
        <f>AND(PARTNERS!$D133="Heritage partner",PARTNERS!$E133="Existing partner")</f>
        <v>0</v>
      </c>
      <c r="AT129" s="2" t="b">
        <f>AND(PARTNERS!$D133="Funder",PARTNERS!$E133="Existing partner")</f>
        <v>0</v>
      </c>
      <c r="AU129" s="2" t="b">
        <f>AND(PARTNERS!$D133="Public Service partner",PARTNERS!$E133="Existing partner")</f>
        <v>0</v>
      </c>
      <c r="AV129" s="2" t="b">
        <f>AND(PARTNERS!$D133="Voluntary Sector / Charity partner",PARTNERS!$E133="Existing partner")</f>
        <v>0</v>
      </c>
      <c r="AW129" s="2" t="b">
        <f>AND(PARTNERS!$D133="Education partner",PARTNERS!$E133="Existing partner")</f>
        <v>0</v>
      </c>
      <c r="AX129" s="2" t="b">
        <f>AND(PARTNERS!$D133="Other",PARTNERS!$E133="Existing partner")</f>
        <v>0</v>
      </c>
    </row>
    <row r="130" spans="20:50" x14ac:dyDescent="0.3">
      <c r="T130" s="2" t="b">
        <f>AND(LEFT('EVENT DELIVERY'!B135,2)="HU",OR(LEN('EVENT DELIVERY'!B135)=6,AND(LEN('EVENT DELIVERY'!B135)=7,MID('EVENT DELIVERY'!B135,4,1)=" ")))</f>
        <v>0</v>
      </c>
      <c r="U130" s="2" t="b">
        <f>AND(LEFT('PROJECT DELIVERY TEAM'!B137,2)="HU",OR(LEN('PROJECT DELIVERY TEAM'!B137)=6,AND(LEN('PROJECT DELIVERY TEAM'!B137)=7,MID('PROJECT DELIVERY TEAM'!B137,4,1)=" ")))</f>
        <v>0</v>
      </c>
      <c r="V130" s="2" t="b">
        <f>AND(LEFT('AUDIENCES &amp; PART... - BY TYPE'!B160,2)="HU",OR(LEN('AUDIENCES &amp; PART... - BY TYPE'!B160)=6,AND(LEN('AUDIENCES &amp; PART... - BY TYPE'!B160)=7,MID('AUDIENCES &amp; PART... - BY TYPE'!B160,4,1)=" ")))</f>
        <v>0</v>
      </c>
      <c r="W130" s="2" t="b">
        <f>AND(LEFT(PARTNERS!B134,2)="HU",OR(LEN(PARTNERS!B134)=6,AND(LEN(PARTNERS!B134)=7,MID(PARTNERS!B134,4,1)=" ")),PARTNERS!E134="New partner")</f>
        <v>0</v>
      </c>
      <c r="X130" s="2" t="b">
        <f>AND(LEFT(PARTNERS!B134,2)="HU",OR(LEN(PARTNERS!B134)=6,AND(LEN(PARTNERS!B134)=7,MID(PARTNERS!B134,4,1)=" ")),PARTNERS!E134="Existing partner")</f>
        <v>0</v>
      </c>
      <c r="Y130" s="2" t="b">
        <f>AND(NOT(AND(LEFT(PARTNERS!B134,2)="HU",OR(LEN(PARTNERS!B134)=6,AND(LEN(PARTNERS!B134)=7,MID(PARTNERS!B134,4,1)=" ")))),PARTNERS!E134="New partner")</f>
        <v>0</v>
      </c>
      <c r="Z130" s="2" t="b">
        <f>AND(NOT(AND(LEFT(PARTNERS!B134,2)="HU",OR(LEN(PARTNERS!B134)=6,AND(LEN(PARTNERS!B134)=7,MID(PARTNERS!B134,4,1)=" ")))),PARTNERS!E134="Existing partner")</f>
        <v>0</v>
      </c>
      <c r="AA130" s="2" t="b">
        <f>AND(PARTNERS!$C134="Hull",PARTNERS!$E134="New partner")</f>
        <v>0</v>
      </c>
      <c r="AB130" s="2" t="b">
        <f>AND(PARTNERS!$C134="East Riding of Yorkshire",PARTNERS!$E134="New partner")</f>
        <v>0</v>
      </c>
      <c r="AC130" s="2" t="b">
        <f>AND(PARTNERS!$C134="Elsewhere in Yorkshire &amp; Humber",PARTNERS!$E134="New partner")</f>
        <v>0</v>
      </c>
      <c r="AD130" s="2" t="b">
        <f>AND(PARTNERS!$C134="Elsewhere in the UK",PARTNERS!$E134="New partner")</f>
        <v>0</v>
      </c>
      <c r="AE130" s="2" t="b">
        <f>AND(PARTNERS!$C134="Outside UK",PARTNERS!$E134="New partner")</f>
        <v>0</v>
      </c>
      <c r="AF130" s="2" t="b">
        <f>AND(PARTNERS!$C134="Hull",PARTNERS!$E134="Existing partner")</f>
        <v>0</v>
      </c>
      <c r="AG130" s="2" t="b">
        <f>AND(PARTNERS!$C134="East Riding of Yorkshire",PARTNERS!$E134="Existing partner")</f>
        <v>0</v>
      </c>
      <c r="AH130" s="2" t="b">
        <f>AND(PARTNERS!$C134="Elsewhere in Yorkshire &amp; Humber",PARTNERS!$E134="Existing partner")</f>
        <v>0</v>
      </c>
      <c r="AI130" s="2" t="b">
        <f>AND(PARTNERS!$C134="Elsewhere in the UK",PARTNERS!$E134="Existing partner")</f>
        <v>0</v>
      </c>
      <c r="AJ130" s="2" t="b">
        <f>AND(PARTNERS!$C134="Outside UK",PARTNERS!$E134="Existing partner")</f>
        <v>0</v>
      </c>
      <c r="AK130" s="2" t="b">
        <f>AND(PARTNERS!$D134="Artistic partner",PARTNERS!$E134="New partner")</f>
        <v>0</v>
      </c>
      <c r="AL130" s="2" t="b">
        <f>AND(PARTNERS!$D134="Heritage partner",PARTNERS!$E134="New partner")</f>
        <v>0</v>
      </c>
      <c r="AM130" s="2" t="b">
        <f>AND(PARTNERS!$D134="Funder",PARTNERS!$E134="New partner")</f>
        <v>0</v>
      </c>
      <c r="AN130" s="2" t="b">
        <f>AND(PARTNERS!$D134="Public Service partner",PARTNERS!$E134="New partner")</f>
        <v>0</v>
      </c>
      <c r="AO130" s="2" t="b">
        <f>AND(PARTNERS!$D134="Voluntary Sector / Charity partner",PARTNERS!$E134="New partner")</f>
        <v>0</v>
      </c>
      <c r="AP130" s="2" t="b">
        <f>AND(PARTNERS!$D134="Education partner",PARTNERS!$E134="New partner")</f>
        <v>0</v>
      </c>
      <c r="AQ130" s="2" t="b">
        <f>AND(PARTNERS!$D134="Other",PARTNERS!$E134="New partner")</f>
        <v>0</v>
      </c>
      <c r="AR130" s="2" t="b">
        <f>AND(PARTNERS!$D134="Artistic partner",PARTNERS!$E134="Existing partner")</f>
        <v>0</v>
      </c>
      <c r="AS130" s="2" t="b">
        <f>AND(PARTNERS!$D134="Heritage partner",PARTNERS!$E134="Existing partner")</f>
        <v>0</v>
      </c>
      <c r="AT130" s="2" t="b">
        <f>AND(PARTNERS!$D134="Funder",PARTNERS!$E134="Existing partner")</f>
        <v>0</v>
      </c>
      <c r="AU130" s="2" t="b">
        <f>AND(PARTNERS!$D134="Public Service partner",PARTNERS!$E134="Existing partner")</f>
        <v>0</v>
      </c>
      <c r="AV130" s="2" t="b">
        <f>AND(PARTNERS!$D134="Voluntary Sector / Charity partner",PARTNERS!$E134="Existing partner")</f>
        <v>0</v>
      </c>
      <c r="AW130" s="2" t="b">
        <f>AND(PARTNERS!$D134="Education partner",PARTNERS!$E134="Existing partner")</f>
        <v>0</v>
      </c>
      <c r="AX130" s="2" t="b">
        <f>AND(PARTNERS!$D134="Other",PARTNERS!$E134="Existing partner")</f>
        <v>0</v>
      </c>
    </row>
    <row r="131" spans="20:50" x14ac:dyDescent="0.3">
      <c r="T131" s="2" t="b">
        <f>AND(LEFT('EVENT DELIVERY'!B136,2)="HU",OR(LEN('EVENT DELIVERY'!B136)=6,AND(LEN('EVENT DELIVERY'!B136)=7,MID('EVENT DELIVERY'!B136,4,1)=" ")))</f>
        <v>0</v>
      </c>
      <c r="U131" s="2" t="b">
        <f>AND(LEFT('PROJECT DELIVERY TEAM'!B138,2)="HU",OR(LEN('PROJECT DELIVERY TEAM'!B138)=6,AND(LEN('PROJECT DELIVERY TEAM'!B138)=7,MID('PROJECT DELIVERY TEAM'!B138,4,1)=" ")))</f>
        <v>0</v>
      </c>
      <c r="V131" s="2" t="b">
        <f>AND(LEFT('AUDIENCES &amp; PART... - BY TYPE'!B161,2)="HU",OR(LEN('AUDIENCES &amp; PART... - BY TYPE'!B161)=6,AND(LEN('AUDIENCES &amp; PART... - BY TYPE'!B161)=7,MID('AUDIENCES &amp; PART... - BY TYPE'!B161,4,1)=" ")))</f>
        <v>0</v>
      </c>
      <c r="W131" s="2" t="b">
        <f>AND(LEFT(PARTNERS!B135,2)="HU",OR(LEN(PARTNERS!B135)=6,AND(LEN(PARTNERS!B135)=7,MID(PARTNERS!B135,4,1)=" ")),PARTNERS!E135="New partner")</f>
        <v>0</v>
      </c>
      <c r="X131" s="2" t="b">
        <f>AND(LEFT(PARTNERS!B135,2)="HU",OR(LEN(PARTNERS!B135)=6,AND(LEN(PARTNERS!B135)=7,MID(PARTNERS!B135,4,1)=" ")),PARTNERS!E135="Existing partner")</f>
        <v>0</v>
      </c>
      <c r="Y131" s="2" t="b">
        <f>AND(NOT(AND(LEFT(PARTNERS!B135,2)="HU",OR(LEN(PARTNERS!B135)=6,AND(LEN(PARTNERS!B135)=7,MID(PARTNERS!B135,4,1)=" ")))),PARTNERS!E135="New partner")</f>
        <v>0</v>
      </c>
      <c r="Z131" s="2" t="b">
        <f>AND(NOT(AND(LEFT(PARTNERS!B135,2)="HU",OR(LEN(PARTNERS!B135)=6,AND(LEN(PARTNERS!B135)=7,MID(PARTNERS!B135,4,1)=" ")))),PARTNERS!E135="Existing partner")</f>
        <v>0</v>
      </c>
      <c r="AA131" s="2" t="b">
        <f>AND(PARTNERS!$C135="Hull",PARTNERS!$E135="New partner")</f>
        <v>0</v>
      </c>
      <c r="AB131" s="2" t="b">
        <f>AND(PARTNERS!$C135="East Riding of Yorkshire",PARTNERS!$E135="New partner")</f>
        <v>0</v>
      </c>
      <c r="AC131" s="2" t="b">
        <f>AND(PARTNERS!$C135="Elsewhere in Yorkshire &amp; Humber",PARTNERS!$E135="New partner")</f>
        <v>0</v>
      </c>
      <c r="AD131" s="2" t="b">
        <f>AND(PARTNERS!$C135="Elsewhere in the UK",PARTNERS!$E135="New partner")</f>
        <v>0</v>
      </c>
      <c r="AE131" s="2" t="b">
        <f>AND(PARTNERS!$C135="Outside UK",PARTNERS!$E135="New partner")</f>
        <v>0</v>
      </c>
      <c r="AF131" s="2" t="b">
        <f>AND(PARTNERS!$C135="Hull",PARTNERS!$E135="Existing partner")</f>
        <v>0</v>
      </c>
      <c r="AG131" s="2" t="b">
        <f>AND(PARTNERS!$C135="East Riding of Yorkshire",PARTNERS!$E135="Existing partner")</f>
        <v>0</v>
      </c>
      <c r="AH131" s="2" t="b">
        <f>AND(PARTNERS!$C135="Elsewhere in Yorkshire &amp; Humber",PARTNERS!$E135="Existing partner")</f>
        <v>0</v>
      </c>
      <c r="AI131" s="2" t="b">
        <f>AND(PARTNERS!$C135="Elsewhere in the UK",PARTNERS!$E135="Existing partner")</f>
        <v>0</v>
      </c>
      <c r="AJ131" s="2" t="b">
        <f>AND(PARTNERS!$C135="Outside UK",PARTNERS!$E135="Existing partner")</f>
        <v>0</v>
      </c>
      <c r="AK131" s="2" t="b">
        <f>AND(PARTNERS!$D135="Artistic partner",PARTNERS!$E135="New partner")</f>
        <v>0</v>
      </c>
      <c r="AL131" s="2" t="b">
        <f>AND(PARTNERS!$D135="Heritage partner",PARTNERS!$E135="New partner")</f>
        <v>0</v>
      </c>
      <c r="AM131" s="2" t="b">
        <f>AND(PARTNERS!$D135="Funder",PARTNERS!$E135="New partner")</f>
        <v>0</v>
      </c>
      <c r="AN131" s="2" t="b">
        <f>AND(PARTNERS!$D135="Public Service partner",PARTNERS!$E135="New partner")</f>
        <v>0</v>
      </c>
      <c r="AO131" s="2" t="b">
        <f>AND(PARTNERS!$D135="Voluntary Sector / Charity partner",PARTNERS!$E135="New partner")</f>
        <v>0</v>
      </c>
      <c r="AP131" s="2" t="b">
        <f>AND(PARTNERS!$D135="Education partner",PARTNERS!$E135="New partner")</f>
        <v>0</v>
      </c>
      <c r="AQ131" s="2" t="b">
        <f>AND(PARTNERS!$D135="Other",PARTNERS!$E135="New partner")</f>
        <v>0</v>
      </c>
      <c r="AR131" s="2" t="b">
        <f>AND(PARTNERS!$D135="Artistic partner",PARTNERS!$E135="Existing partner")</f>
        <v>0</v>
      </c>
      <c r="AS131" s="2" t="b">
        <f>AND(PARTNERS!$D135="Heritage partner",PARTNERS!$E135="Existing partner")</f>
        <v>0</v>
      </c>
      <c r="AT131" s="2" t="b">
        <f>AND(PARTNERS!$D135="Funder",PARTNERS!$E135="Existing partner")</f>
        <v>0</v>
      </c>
      <c r="AU131" s="2" t="b">
        <f>AND(PARTNERS!$D135="Public Service partner",PARTNERS!$E135="Existing partner")</f>
        <v>0</v>
      </c>
      <c r="AV131" s="2" t="b">
        <f>AND(PARTNERS!$D135="Voluntary Sector / Charity partner",PARTNERS!$E135="Existing partner")</f>
        <v>0</v>
      </c>
      <c r="AW131" s="2" t="b">
        <f>AND(PARTNERS!$D135="Education partner",PARTNERS!$E135="Existing partner")</f>
        <v>0</v>
      </c>
      <c r="AX131" s="2" t="b">
        <f>AND(PARTNERS!$D135="Other",PARTNERS!$E135="Existing partner")</f>
        <v>0</v>
      </c>
    </row>
    <row r="132" spans="20:50" x14ac:dyDescent="0.3">
      <c r="T132" s="2" t="b">
        <f>AND(LEFT('EVENT DELIVERY'!B137,2)="HU",OR(LEN('EVENT DELIVERY'!B137)=6,AND(LEN('EVENT DELIVERY'!B137)=7,MID('EVENT DELIVERY'!B137,4,1)=" ")))</f>
        <v>0</v>
      </c>
      <c r="U132" s="2" t="b">
        <f>AND(LEFT('PROJECT DELIVERY TEAM'!B139,2)="HU",OR(LEN('PROJECT DELIVERY TEAM'!B139)=6,AND(LEN('PROJECT DELIVERY TEAM'!B139)=7,MID('PROJECT DELIVERY TEAM'!B139,4,1)=" ")))</f>
        <v>0</v>
      </c>
      <c r="V132" s="2" t="b">
        <f>AND(LEFT('AUDIENCES &amp; PART... - BY TYPE'!B162,2)="HU",OR(LEN('AUDIENCES &amp; PART... - BY TYPE'!B162)=6,AND(LEN('AUDIENCES &amp; PART... - BY TYPE'!B162)=7,MID('AUDIENCES &amp; PART... - BY TYPE'!B162,4,1)=" ")))</f>
        <v>0</v>
      </c>
      <c r="W132" s="2" t="b">
        <f>AND(LEFT(PARTNERS!B136,2)="HU",OR(LEN(PARTNERS!B136)=6,AND(LEN(PARTNERS!B136)=7,MID(PARTNERS!B136,4,1)=" ")),PARTNERS!E136="New partner")</f>
        <v>0</v>
      </c>
      <c r="X132" s="2" t="b">
        <f>AND(LEFT(PARTNERS!B136,2)="HU",OR(LEN(PARTNERS!B136)=6,AND(LEN(PARTNERS!B136)=7,MID(PARTNERS!B136,4,1)=" ")),PARTNERS!E136="Existing partner")</f>
        <v>0</v>
      </c>
      <c r="Y132" s="2" t="b">
        <f>AND(NOT(AND(LEFT(PARTNERS!B136,2)="HU",OR(LEN(PARTNERS!B136)=6,AND(LEN(PARTNERS!B136)=7,MID(PARTNERS!B136,4,1)=" ")))),PARTNERS!E136="New partner")</f>
        <v>0</v>
      </c>
      <c r="Z132" s="2" t="b">
        <f>AND(NOT(AND(LEFT(PARTNERS!B136,2)="HU",OR(LEN(PARTNERS!B136)=6,AND(LEN(PARTNERS!B136)=7,MID(PARTNERS!B136,4,1)=" ")))),PARTNERS!E136="Existing partner")</f>
        <v>0</v>
      </c>
      <c r="AA132" s="2" t="b">
        <f>AND(PARTNERS!$C136="Hull",PARTNERS!$E136="New partner")</f>
        <v>0</v>
      </c>
      <c r="AB132" s="2" t="b">
        <f>AND(PARTNERS!$C136="East Riding of Yorkshire",PARTNERS!$E136="New partner")</f>
        <v>0</v>
      </c>
      <c r="AC132" s="2" t="b">
        <f>AND(PARTNERS!$C136="Elsewhere in Yorkshire &amp; Humber",PARTNERS!$E136="New partner")</f>
        <v>0</v>
      </c>
      <c r="AD132" s="2" t="b">
        <f>AND(PARTNERS!$C136="Elsewhere in the UK",PARTNERS!$E136="New partner")</f>
        <v>0</v>
      </c>
      <c r="AE132" s="2" t="b">
        <f>AND(PARTNERS!$C136="Outside UK",PARTNERS!$E136="New partner")</f>
        <v>0</v>
      </c>
      <c r="AF132" s="2" t="b">
        <f>AND(PARTNERS!$C136="Hull",PARTNERS!$E136="Existing partner")</f>
        <v>0</v>
      </c>
      <c r="AG132" s="2" t="b">
        <f>AND(PARTNERS!$C136="East Riding of Yorkshire",PARTNERS!$E136="Existing partner")</f>
        <v>0</v>
      </c>
      <c r="AH132" s="2" t="b">
        <f>AND(PARTNERS!$C136="Elsewhere in Yorkshire &amp; Humber",PARTNERS!$E136="Existing partner")</f>
        <v>0</v>
      </c>
      <c r="AI132" s="2" t="b">
        <f>AND(PARTNERS!$C136="Elsewhere in the UK",PARTNERS!$E136="Existing partner")</f>
        <v>0</v>
      </c>
      <c r="AJ132" s="2" t="b">
        <f>AND(PARTNERS!$C136="Outside UK",PARTNERS!$E136="Existing partner")</f>
        <v>0</v>
      </c>
      <c r="AK132" s="2" t="b">
        <f>AND(PARTNERS!$D136="Artistic partner",PARTNERS!$E136="New partner")</f>
        <v>0</v>
      </c>
      <c r="AL132" s="2" t="b">
        <f>AND(PARTNERS!$D136="Heritage partner",PARTNERS!$E136="New partner")</f>
        <v>0</v>
      </c>
      <c r="AM132" s="2" t="b">
        <f>AND(PARTNERS!$D136="Funder",PARTNERS!$E136="New partner")</f>
        <v>0</v>
      </c>
      <c r="AN132" s="2" t="b">
        <f>AND(PARTNERS!$D136="Public Service partner",PARTNERS!$E136="New partner")</f>
        <v>0</v>
      </c>
      <c r="AO132" s="2" t="b">
        <f>AND(PARTNERS!$D136="Voluntary Sector / Charity partner",PARTNERS!$E136="New partner")</f>
        <v>0</v>
      </c>
      <c r="AP132" s="2" t="b">
        <f>AND(PARTNERS!$D136="Education partner",PARTNERS!$E136="New partner")</f>
        <v>0</v>
      </c>
      <c r="AQ132" s="2" t="b">
        <f>AND(PARTNERS!$D136="Other",PARTNERS!$E136="New partner")</f>
        <v>0</v>
      </c>
      <c r="AR132" s="2" t="b">
        <f>AND(PARTNERS!$D136="Artistic partner",PARTNERS!$E136="Existing partner")</f>
        <v>0</v>
      </c>
      <c r="AS132" s="2" t="b">
        <f>AND(PARTNERS!$D136="Heritage partner",PARTNERS!$E136="Existing partner")</f>
        <v>0</v>
      </c>
      <c r="AT132" s="2" t="b">
        <f>AND(PARTNERS!$D136="Funder",PARTNERS!$E136="Existing partner")</f>
        <v>0</v>
      </c>
      <c r="AU132" s="2" t="b">
        <f>AND(PARTNERS!$D136="Public Service partner",PARTNERS!$E136="Existing partner")</f>
        <v>0</v>
      </c>
      <c r="AV132" s="2" t="b">
        <f>AND(PARTNERS!$D136="Voluntary Sector / Charity partner",PARTNERS!$E136="Existing partner")</f>
        <v>0</v>
      </c>
      <c r="AW132" s="2" t="b">
        <f>AND(PARTNERS!$D136="Education partner",PARTNERS!$E136="Existing partner")</f>
        <v>0</v>
      </c>
      <c r="AX132" s="2" t="b">
        <f>AND(PARTNERS!$D136="Other",PARTNERS!$E136="Existing partner")</f>
        <v>0</v>
      </c>
    </row>
    <row r="133" spans="20:50" x14ac:dyDescent="0.3">
      <c r="T133" s="2" t="b">
        <f>AND(LEFT('EVENT DELIVERY'!B138,2)="HU",OR(LEN('EVENT DELIVERY'!B138)=6,AND(LEN('EVENT DELIVERY'!B138)=7,MID('EVENT DELIVERY'!B138,4,1)=" ")))</f>
        <v>0</v>
      </c>
      <c r="U133" s="2" t="b">
        <f>AND(LEFT('PROJECT DELIVERY TEAM'!B140,2)="HU",OR(LEN('PROJECT DELIVERY TEAM'!B140)=6,AND(LEN('PROJECT DELIVERY TEAM'!B140)=7,MID('PROJECT DELIVERY TEAM'!B140,4,1)=" ")))</f>
        <v>0</v>
      </c>
      <c r="V133" s="2" t="b">
        <f>AND(LEFT('AUDIENCES &amp; PART... - BY TYPE'!B163,2)="HU",OR(LEN('AUDIENCES &amp; PART... - BY TYPE'!B163)=6,AND(LEN('AUDIENCES &amp; PART... - BY TYPE'!B163)=7,MID('AUDIENCES &amp; PART... - BY TYPE'!B163,4,1)=" ")))</f>
        <v>0</v>
      </c>
      <c r="W133" s="2" t="b">
        <f>AND(LEFT(PARTNERS!B137,2)="HU",OR(LEN(PARTNERS!B137)=6,AND(LEN(PARTNERS!B137)=7,MID(PARTNERS!B137,4,1)=" ")),PARTNERS!E137="New partner")</f>
        <v>0</v>
      </c>
      <c r="X133" s="2" t="b">
        <f>AND(LEFT(PARTNERS!B137,2)="HU",OR(LEN(PARTNERS!B137)=6,AND(LEN(PARTNERS!B137)=7,MID(PARTNERS!B137,4,1)=" ")),PARTNERS!E137="Existing partner")</f>
        <v>0</v>
      </c>
      <c r="Y133" s="2" t="b">
        <f>AND(NOT(AND(LEFT(PARTNERS!B137,2)="HU",OR(LEN(PARTNERS!B137)=6,AND(LEN(PARTNERS!B137)=7,MID(PARTNERS!B137,4,1)=" ")))),PARTNERS!E137="New partner")</f>
        <v>0</v>
      </c>
      <c r="Z133" s="2" t="b">
        <f>AND(NOT(AND(LEFT(PARTNERS!B137,2)="HU",OR(LEN(PARTNERS!B137)=6,AND(LEN(PARTNERS!B137)=7,MID(PARTNERS!B137,4,1)=" ")))),PARTNERS!E137="Existing partner")</f>
        <v>0</v>
      </c>
      <c r="AA133" s="2" t="b">
        <f>AND(PARTNERS!$C137="Hull",PARTNERS!$E137="New partner")</f>
        <v>0</v>
      </c>
      <c r="AB133" s="2" t="b">
        <f>AND(PARTNERS!$C137="East Riding of Yorkshire",PARTNERS!$E137="New partner")</f>
        <v>0</v>
      </c>
      <c r="AC133" s="2" t="b">
        <f>AND(PARTNERS!$C137="Elsewhere in Yorkshire &amp; Humber",PARTNERS!$E137="New partner")</f>
        <v>0</v>
      </c>
      <c r="AD133" s="2" t="b">
        <f>AND(PARTNERS!$C137="Elsewhere in the UK",PARTNERS!$E137="New partner")</f>
        <v>0</v>
      </c>
      <c r="AE133" s="2" t="b">
        <f>AND(PARTNERS!$C137="Outside UK",PARTNERS!$E137="New partner")</f>
        <v>0</v>
      </c>
      <c r="AF133" s="2" t="b">
        <f>AND(PARTNERS!$C137="Hull",PARTNERS!$E137="Existing partner")</f>
        <v>0</v>
      </c>
      <c r="AG133" s="2" t="b">
        <f>AND(PARTNERS!$C137="East Riding of Yorkshire",PARTNERS!$E137="Existing partner")</f>
        <v>0</v>
      </c>
      <c r="AH133" s="2" t="b">
        <f>AND(PARTNERS!$C137="Elsewhere in Yorkshire &amp; Humber",PARTNERS!$E137="Existing partner")</f>
        <v>0</v>
      </c>
      <c r="AI133" s="2" t="b">
        <f>AND(PARTNERS!$C137="Elsewhere in the UK",PARTNERS!$E137="Existing partner")</f>
        <v>0</v>
      </c>
      <c r="AJ133" s="2" t="b">
        <f>AND(PARTNERS!$C137="Outside UK",PARTNERS!$E137="Existing partner")</f>
        <v>0</v>
      </c>
      <c r="AK133" s="2" t="b">
        <f>AND(PARTNERS!$D137="Artistic partner",PARTNERS!$E137="New partner")</f>
        <v>0</v>
      </c>
      <c r="AL133" s="2" t="b">
        <f>AND(PARTNERS!$D137="Heritage partner",PARTNERS!$E137="New partner")</f>
        <v>0</v>
      </c>
      <c r="AM133" s="2" t="b">
        <f>AND(PARTNERS!$D137="Funder",PARTNERS!$E137="New partner")</f>
        <v>0</v>
      </c>
      <c r="AN133" s="2" t="b">
        <f>AND(PARTNERS!$D137="Public Service partner",PARTNERS!$E137="New partner")</f>
        <v>0</v>
      </c>
      <c r="AO133" s="2" t="b">
        <f>AND(PARTNERS!$D137="Voluntary Sector / Charity partner",PARTNERS!$E137="New partner")</f>
        <v>0</v>
      </c>
      <c r="AP133" s="2" t="b">
        <f>AND(PARTNERS!$D137="Education partner",PARTNERS!$E137="New partner")</f>
        <v>0</v>
      </c>
      <c r="AQ133" s="2" t="b">
        <f>AND(PARTNERS!$D137="Other",PARTNERS!$E137="New partner")</f>
        <v>0</v>
      </c>
      <c r="AR133" s="2" t="b">
        <f>AND(PARTNERS!$D137="Artistic partner",PARTNERS!$E137="Existing partner")</f>
        <v>0</v>
      </c>
      <c r="AS133" s="2" t="b">
        <f>AND(PARTNERS!$D137="Heritage partner",PARTNERS!$E137="Existing partner")</f>
        <v>0</v>
      </c>
      <c r="AT133" s="2" t="b">
        <f>AND(PARTNERS!$D137="Funder",PARTNERS!$E137="Existing partner")</f>
        <v>0</v>
      </c>
      <c r="AU133" s="2" t="b">
        <f>AND(PARTNERS!$D137="Public Service partner",PARTNERS!$E137="Existing partner")</f>
        <v>0</v>
      </c>
      <c r="AV133" s="2" t="b">
        <f>AND(PARTNERS!$D137="Voluntary Sector / Charity partner",PARTNERS!$E137="Existing partner")</f>
        <v>0</v>
      </c>
      <c r="AW133" s="2" t="b">
        <f>AND(PARTNERS!$D137="Education partner",PARTNERS!$E137="Existing partner")</f>
        <v>0</v>
      </c>
      <c r="AX133" s="2" t="b">
        <f>AND(PARTNERS!$D137="Other",PARTNERS!$E137="Existing partner")</f>
        <v>0</v>
      </c>
    </row>
    <row r="134" spans="20:50" x14ac:dyDescent="0.3">
      <c r="T134" s="2" t="b">
        <f>AND(LEFT('EVENT DELIVERY'!B139,2)="HU",OR(LEN('EVENT DELIVERY'!B139)=6,AND(LEN('EVENT DELIVERY'!B139)=7,MID('EVENT DELIVERY'!B139,4,1)=" ")))</f>
        <v>0</v>
      </c>
      <c r="U134" s="2" t="b">
        <f>AND(LEFT('PROJECT DELIVERY TEAM'!B141,2)="HU",OR(LEN('PROJECT DELIVERY TEAM'!B141)=6,AND(LEN('PROJECT DELIVERY TEAM'!B141)=7,MID('PROJECT DELIVERY TEAM'!B141,4,1)=" ")))</f>
        <v>0</v>
      </c>
      <c r="V134" s="2" t="b">
        <f>AND(LEFT('AUDIENCES &amp; PART... - BY TYPE'!B164,2)="HU",OR(LEN('AUDIENCES &amp; PART... - BY TYPE'!B164)=6,AND(LEN('AUDIENCES &amp; PART... - BY TYPE'!B164)=7,MID('AUDIENCES &amp; PART... - BY TYPE'!B164,4,1)=" ")))</f>
        <v>0</v>
      </c>
      <c r="W134" s="2" t="b">
        <f>AND(LEFT(PARTNERS!B138,2)="HU",OR(LEN(PARTNERS!B138)=6,AND(LEN(PARTNERS!B138)=7,MID(PARTNERS!B138,4,1)=" ")),PARTNERS!E138="New partner")</f>
        <v>0</v>
      </c>
      <c r="X134" s="2" t="b">
        <f>AND(LEFT(PARTNERS!B138,2)="HU",OR(LEN(PARTNERS!B138)=6,AND(LEN(PARTNERS!B138)=7,MID(PARTNERS!B138,4,1)=" ")),PARTNERS!E138="Existing partner")</f>
        <v>0</v>
      </c>
      <c r="Y134" s="2" t="b">
        <f>AND(NOT(AND(LEFT(PARTNERS!B138,2)="HU",OR(LEN(PARTNERS!B138)=6,AND(LEN(PARTNERS!B138)=7,MID(PARTNERS!B138,4,1)=" ")))),PARTNERS!E138="New partner")</f>
        <v>0</v>
      </c>
      <c r="Z134" s="2" t="b">
        <f>AND(NOT(AND(LEFT(PARTNERS!B138,2)="HU",OR(LEN(PARTNERS!B138)=6,AND(LEN(PARTNERS!B138)=7,MID(PARTNERS!B138,4,1)=" ")))),PARTNERS!E138="Existing partner")</f>
        <v>0</v>
      </c>
      <c r="AA134" s="2" t="b">
        <f>AND(PARTNERS!$C138="Hull",PARTNERS!$E138="New partner")</f>
        <v>0</v>
      </c>
      <c r="AB134" s="2" t="b">
        <f>AND(PARTNERS!$C138="East Riding of Yorkshire",PARTNERS!$E138="New partner")</f>
        <v>0</v>
      </c>
      <c r="AC134" s="2" t="b">
        <f>AND(PARTNERS!$C138="Elsewhere in Yorkshire &amp; Humber",PARTNERS!$E138="New partner")</f>
        <v>0</v>
      </c>
      <c r="AD134" s="2" t="b">
        <f>AND(PARTNERS!$C138="Elsewhere in the UK",PARTNERS!$E138="New partner")</f>
        <v>0</v>
      </c>
      <c r="AE134" s="2" t="b">
        <f>AND(PARTNERS!$C138="Outside UK",PARTNERS!$E138="New partner")</f>
        <v>0</v>
      </c>
      <c r="AF134" s="2" t="b">
        <f>AND(PARTNERS!$C138="Hull",PARTNERS!$E138="Existing partner")</f>
        <v>0</v>
      </c>
      <c r="AG134" s="2" t="b">
        <f>AND(PARTNERS!$C138="East Riding of Yorkshire",PARTNERS!$E138="Existing partner")</f>
        <v>0</v>
      </c>
      <c r="AH134" s="2" t="b">
        <f>AND(PARTNERS!$C138="Elsewhere in Yorkshire &amp; Humber",PARTNERS!$E138="Existing partner")</f>
        <v>0</v>
      </c>
      <c r="AI134" s="2" t="b">
        <f>AND(PARTNERS!$C138="Elsewhere in the UK",PARTNERS!$E138="Existing partner")</f>
        <v>0</v>
      </c>
      <c r="AJ134" s="2" t="b">
        <f>AND(PARTNERS!$C138="Outside UK",PARTNERS!$E138="Existing partner")</f>
        <v>0</v>
      </c>
      <c r="AK134" s="2" t="b">
        <f>AND(PARTNERS!$D138="Artistic partner",PARTNERS!$E138="New partner")</f>
        <v>0</v>
      </c>
      <c r="AL134" s="2" t="b">
        <f>AND(PARTNERS!$D138="Heritage partner",PARTNERS!$E138="New partner")</f>
        <v>0</v>
      </c>
      <c r="AM134" s="2" t="b">
        <f>AND(PARTNERS!$D138="Funder",PARTNERS!$E138="New partner")</f>
        <v>0</v>
      </c>
      <c r="AN134" s="2" t="b">
        <f>AND(PARTNERS!$D138="Public Service partner",PARTNERS!$E138="New partner")</f>
        <v>0</v>
      </c>
      <c r="AO134" s="2" t="b">
        <f>AND(PARTNERS!$D138="Voluntary Sector / Charity partner",PARTNERS!$E138="New partner")</f>
        <v>0</v>
      </c>
      <c r="AP134" s="2" t="b">
        <f>AND(PARTNERS!$D138="Education partner",PARTNERS!$E138="New partner")</f>
        <v>0</v>
      </c>
      <c r="AQ134" s="2" t="b">
        <f>AND(PARTNERS!$D138="Other",PARTNERS!$E138="New partner")</f>
        <v>0</v>
      </c>
      <c r="AR134" s="2" t="b">
        <f>AND(PARTNERS!$D138="Artistic partner",PARTNERS!$E138="Existing partner")</f>
        <v>0</v>
      </c>
      <c r="AS134" s="2" t="b">
        <f>AND(PARTNERS!$D138="Heritage partner",PARTNERS!$E138="Existing partner")</f>
        <v>0</v>
      </c>
      <c r="AT134" s="2" t="b">
        <f>AND(PARTNERS!$D138="Funder",PARTNERS!$E138="Existing partner")</f>
        <v>0</v>
      </c>
      <c r="AU134" s="2" t="b">
        <f>AND(PARTNERS!$D138="Public Service partner",PARTNERS!$E138="Existing partner")</f>
        <v>0</v>
      </c>
      <c r="AV134" s="2" t="b">
        <f>AND(PARTNERS!$D138="Voluntary Sector / Charity partner",PARTNERS!$E138="Existing partner")</f>
        <v>0</v>
      </c>
      <c r="AW134" s="2" t="b">
        <f>AND(PARTNERS!$D138="Education partner",PARTNERS!$E138="Existing partner")</f>
        <v>0</v>
      </c>
      <c r="AX134" s="2" t="b">
        <f>AND(PARTNERS!$D138="Other",PARTNERS!$E138="Existing partner")</f>
        <v>0</v>
      </c>
    </row>
    <row r="135" spans="20:50" x14ac:dyDescent="0.3">
      <c r="T135" s="2" t="b">
        <f>AND(LEFT('EVENT DELIVERY'!B140,2)="HU",OR(LEN('EVENT DELIVERY'!B140)=6,AND(LEN('EVENT DELIVERY'!B140)=7,MID('EVENT DELIVERY'!B140,4,1)=" ")))</f>
        <v>0</v>
      </c>
      <c r="U135" s="2" t="b">
        <f>AND(LEFT('PROJECT DELIVERY TEAM'!B142,2)="HU",OR(LEN('PROJECT DELIVERY TEAM'!B142)=6,AND(LEN('PROJECT DELIVERY TEAM'!B142)=7,MID('PROJECT DELIVERY TEAM'!B142,4,1)=" ")))</f>
        <v>0</v>
      </c>
      <c r="V135" s="2" t="b">
        <f>AND(LEFT('AUDIENCES &amp; PART... - BY TYPE'!B165,2)="HU",OR(LEN('AUDIENCES &amp; PART... - BY TYPE'!B165)=6,AND(LEN('AUDIENCES &amp; PART... - BY TYPE'!B165)=7,MID('AUDIENCES &amp; PART... - BY TYPE'!B165,4,1)=" ")))</f>
        <v>0</v>
      </c>
      <c r="W135" s="2" t="b">
        <f>AND(LEFT(PARTNERS!B139,2)="HU",OR(LEN(PARTNERS!B139)=6,AND(LEN(PARTNERS!B139)=7,MID(PARTNERS!B139,4,1)=" ")),PARTNERS!E139="New partner")</f>
        <v>0</v>
      </c>
      <c r="X135" s="2" t="b">
        <f>AND(LEFT(PARTNERS!B139,2)="HU",OR(LEN(PARTNERS!B139)=6,AND(LEN(PARTNERS!B139)=7,MID(PARTNERS!B139,4,1)=" ")),PARTNERS!E139="Existing partner")</f>
        <v>0</v>
      </c>
      <c r="Y135" s="2" t="b">
        <f>AND(NOT(AND(LEFT(PARTNERS!B139,2)="HU",OR(LEN(PARTNERS!B139)=6,AND(LEN(PARTNERS!B139)=7,MID(PARTNERS!B139,4,1)=" ")))),PARTNERS!E139="New partner")</f>
        <v>0</v>
      </c>
      <c r="Z135" s="2" t="b">
        <f>AND(NOT(AND(LEFT(PARTNERS!B139,2)="HU",OR(LEN(PARTNERS!B139)=6,AND(LEN(PARTNERS!B139)=7,MID(PARTNERS!B139,4,1)=" ")))),PARTNERS!E139="Existing partner")</f>
        <v>0</v>
      </c>
      <c r="AA135" s="2" t="b">
        <f>AND(PARTNERS!$C139="Hull",PARTNERS!$E139="New partner")</f>
        <v>0</v>
      </c>
      <c r="AB135" s="2" t="b">
        <f>AND(PARTNERS!$C139="East Riding of Yorkshire",PARTNERS!$E139="New partner")</f>
        <v>0</v>
      </c>
      <c r="AC135" s="2" t="b">
        <f>AND(PARTNERS!$C139="Elsewhere in Yorkshire &amp; Humber",PARTNERS!$E139="New partner")</f>
        <v>0</v>
      </c>
      <c r="AD135" s="2" t="b">
        <f>AND(PARTNERS!$C139="Elsewhere in the UK",PARTNERS!$E139="New partner")</f>
        <v>0</v>
      </c>
      <c r="AE135" s="2" t="b">
        <f>AND(PARTNERS!$C139="Outside UK",PARTNERS!$E139="New partner")</f>
        <v>0</v>
      </c>
      <c r="AF135" s="2" t="b">
        <f>AND(PARTNERS!$C139="Hull",PARTNERS!$E139="Existing partner")</f>
        <v>0</v>
      </c>
      <c r="AG135" s="2" t="b">
        <f>AND(PARTNERS!$C139="East Riding of Yorkshire",PARTNERS!$E139="Existing partner")</f>
        <v>0</v>
      </c>
      <c r="AH135" s="2" t="b">
        <f>AND(PARTNERS!$C139="Elsewhere in Yorkshire &amp; Humber",PARTNERS!$E139="Existing partner")</f>
        <v>0</v>
      </c>
      <c r="AI135" s="2" t="b">
        <f>AND(PARTNERS!$C139="Elsewhere in the UK",PARTNERS!$E139="Existing partner")</f>
        <v>0</v>
      </c>
      <c r="AJ135" s="2" t="b">
        <f>AND(PARTNERS!$C139="Outside UK",PARTNERS!$E139="Existing partner")</f>
        <v>0</v>
      </c>
      <c r="AK135" s="2" t="b">
        <f>AND(PARTNERS!$D139="Artistic partner",PARTNERS!$E139="New partner")</f>
        <v>0</v>
      </c>
      <c r="AL135" s="2" t="b">
        <f>AND(PARTNERS!$D139="Heritage partner",PARTNERS!$E139="New partner")</f>
        <v>0</v>
      </c>
      <c r="AM135" s="2" t="b">
        <f>AND(PARTNERS!$D139="Funder",PARTNERS!$E139="New partner")</f>
        <v>0</v>
      </c>
      <c r="AN135" s="2" t="b">
        <f>AND(PARTNERS!$D139="Public Service partner",PARTNERS!$E139="New partner")</f>
        <v>0</v>
      </c>
      <c r="AO135" s="2" t="b">
        <f>AND(PARTNERS!$D139="Voluntary Sector / Charity partner",PARTNERS!$E139="New partner")</f>
        <v>0</v>
      </c>
      <c r="AP135" s="2" t="b">
        <f>AND(PARTNERS!$D139="Education partner",PARTNERS!$E139="New partner")</f>
        <v>0</v>
      </c>
      <c r="AQ135" s="2" t="b">
        <f>AND(PARTNERS!$D139="Other",PARTNERS!$E139="New partner")</f>
        <v>0</v>
      </c>
      <c r="AR135" s="2" t="b">
        <f>AND(PARTNERS!$D139="Artistic partner",PARTNERS!$E139="Existing partner")</f>
        <v>0</v>
      </c>
      <c r="AS135" s="2" t="b">
        <f>AND(PARTNERS!$D139="Heritage partner",PARTNERS!$E139="Existing partner")</f>
        <v>0</v>
      </c>
      <c r="AT135" s="2" t="b">
        <f>AND(PARTNERS!$D139="Funder",PARTNERS!$E139="Existing partner")</f>
        <v>0</v>
      </c>
      <c r="AU135" s="2" t="b">
        <f>AND(PARTNERS!$D139="Public Service partner",PARTNERS!$E139="Existing partner")</f>
        <v>0</v>
      </c>
      <c r="AV135" s="2" t="b">
        <f>AND(PARTNERS!$D139="Voluntary Sector / Charity partner",PARTNERS!$E139="Existing partner")</f>
        <v>0</v>
      </c>
      <c r="AW135" s="2" t="b">
        <f>AND(PARTNERS!$D139="Education partner",PARTNERS!$E139="Existing partner")</f>
        <v>0</v>
      </c>
      <c r="AX135" s="2" t="b">
        <f>AND(PARTNERS!$D139="Other",PARTNERS!$E139="Existing partner")</f>
        <v>0</v>
      </c>
    </row>
    <row r="136" spans="20:50" x14ac:dyDescent="0.3">
      <c r="T136" s="2" t="b">
        <f>AND(LEFT('EVENT DELIVERY'!B141,2)="HU",OR(LEN('EVENT DELIVERY'!B141)=6,AND(LEN('EVENT DELIVERY'!B141)=7,MID('EVENT DELIVERY'!B141,4,1)=" ")))</f>
        <v>0</v>
      </c>
      <c r="U136" s="2" t="b">
        <f>AND(LEFT('PROJECT DELIVERY TEAM'!B143,2)="HU",OR(LEN('PROJECT DELIVERY TEAM'!B143)=6,AND(LEN('PROJECT DELIVERY TEAM'!B143)=7,MID('PROJECT DELIVERY TEAM'!B143,4,1)=" ")))</f>
        <v>0</v>
      </c>
      <c r="V136" s="2" t="b">
        <f>AND(LEFT('AUDIENCES &amp; PART... - BY TYPE'!B166,2)="HU",OR(LEN('AUDIENCES &amp; PART... - BY TYPE'!B166)=6,AND(LEN('AUDIENCES &amp; PART... - BY TYPE'!B166)=7,MID('AUDIENCES &amp; PART... - BY TYPE'!B166,4,1)=" ")))</f>
        <v>0</v>
      </c>
      <c r="W136" s="2" t="b">
        <f>AND(LEFT(PARTNERS!B140,2)="HU",OR(LEN(PARTNERS!B140)=6,AND(LEN(PARTNERS!B140)=7,MID(PARTNERS!B140,4,1)=" ")),PARTNERS!E140="New partner")</f>
        <v>0</v>
      </c>
      <c r="X136" s="2" t="b">
        <f>AND(LEFT(PARTNERS!B140,2)="HU",OR(LEN(PARTNERS!B140)=6,AND(LEN(PARTNERS!B140)=7,MID(PARTNERS!B140,4,1)=" ")),PARTNERS!E140="Existing partner")</f>
        <v>0</v>
      </c>
      <c r="Y136" s="2" t="b">
        <f>AND(NOT(AND(LEFT(PARTNERS!B140,2)="HU",OR(LEN(PARTNERS!B140)=6,AND(LEN(PARTNERS!B140)=7,MID(PARTNERS!B140,4,1)=" ")))),PARTNERS!E140="New partner")</f>
        <v>0</v>
      </c>
      <c r="Z136" s="2" t="b">
        <f>AND(NOT(AND(LEFT(PARTNERS!B140,2)="HU",OR(LEN(PARTNERS!B140)=6,AND(LEN(PARTNERS!B140)=7,MID(PARTNERS!B140,4,1)=" ")))),PARTNERS!E140="Existing partner")</f>
        <v>0</v>
      </c>
      <c r="AA136" s="2" t="b">
        <f>AND(PARTNERS!$C140="Hull",PARTNERS!$E140="New partner")</f>
        <v>0</v>
      </c>
      <c r="AB136" s="2" t="b">
        <f>AND(PARTNERS!$C140="East Riding of Yorkshire",PARTNERS!$E140="New partner")</f>
        <v>0</v>
      </c>
      <c r="AC136" s="2" t="b">
        <f>AND(PARTNERS!$C140="Elsewhere in Yorkshire &amp; Humber",PARTNERS!$E140="New partner")</f>
        <v>0</v>
      </c>
      <c r="AD136" s="2" t="b">
        <f>AND(PARTNERS!$C140="Elsewhere in the UK",PARTNERS!$E140="New partner")</f>
        <v>0</v>
      </c>
      <c r="AE136" s="2" t="b">
        <f>AND(PARTNERS!$C140="Outside UK",PARTNERS!$E140="New partner")</f>
        <v>0</v>
      </c>
      <c r="AF136" s="2" t="b">
        <f>AND(PARTNERS!$C140="Hull",PARTNERS!$E140="Existing partner")</f>
        <v>0</v>
      </c>
      <c r="AG136" s="2" t="b">
        <f>AND(PARTNERS!$C140="East Riding of Yorkshire",PARTNERS!$E140="Existing partner")</f>
        <v>0</v>
      </c>
      <c r="AH136" s="2" t="b">
        <f>AND(PARTNERS!$C140="Elsewhere in Yorkshire &amp; Humber",PARTNERS!$E140="Existing partner")</f>
        <v>0</v>
      </c>
      <c r="AI136" s="2" t="b">
        <f>AND(PARTNERS!$C140="Elsewhere in the UK",PARTNERS!$E140="Existing partner")</f>
        <v>0</v>
      </c>
      <c r="AJ136" s="2" t="b">
        <f>AND(PARTNERS!$C140="Outside UK",PARTNERS!$E140="Existing partner")</f>
        <v>0</v>
      </c>
      <c r="AK136" s="2" t="b">
        <f>AND(PARTNERS!$D140="Artistic partner",PARTNERS!$E140="New partner")</f>
        <v>0</v>
      </c>
      <c r="AL136" s="2" t="b">
        <f>AND(PARTNERS!$D140="Heritage partner",PARTNERS!$E140="New partner")</f>
        <v>0</v>
      </c>
      <c r="AM136" s="2" t="b">
        <f>AND(PARTNERS!$D140="Funder",PARTNERS!$E140="New partner")</f>
        <v>0</v>
      </c>
      <c r="AN136" s="2" t="b">
        <f>AND(PARTNERS!$D140="Public Service partner",PARTNERS!$E140="New partner")</f>
        <v>0</v>
      </c>
      <c r="AO136" s="2" t="b">
        <f>AND(PARTNERS!$D140="Voluntary Sector / Charity partner",PARTNERS!$E140="New partner")</f>
        <v>0</v>
      </c>
      <c r="AP136" s="2" t="b">
        <f>AND(PARTNERS!$D140="Education partner",PARTNERS!$E140="New partner")</f>
        <v>0</v>
      </c>
      <c r="AQ136" s="2" t="b">
        <f>AND(PARTNERS!$D140="Other",PARTNERS!$E140="New partner")</f>
        <v>0</v>
      </c>
      <c r="AR136" s="2" t="b">
        <f>AND(PARTNERS!$D140="Artistic partner",PARTNERS!$E140="Existing partner")</f>
        <v>0</v>
      </c>
      <c r="AS136" s="2" t="b">
        <f>AND(PARTNERS!$D140="Heritage partner",PARTNERS!$E140="Existing partner")</f>
        <v>0</v>
      </c>
      <c r="AT136" s="2" t="b">
        <f>AND(PARTNERS!$D140="Funder",PARTNERS!$E140="Existing partner")</f>
        <v>0</v>
      </c>
      <c r="AU136" s="2" t="b">
        <f>AND(PARTNERS!$D140="Public Service partner",PARTNERS!$E140="Existing partner")</f>
        <v>0</v>
      </c>
      <c r="AV136" s="2" t="b">
        <f>AND(PARTNERS!$D140="Voluntary Sector / Charity partner",PARTNERS!$E140="Existing partner")</f>
        <v>0</v>
      </c>
      <c r="AW136" s="2" t="b">
        <f>AND(PARTNERS!$D140="Education partner",PARTNERS!$E140="Existing partner")</f>
        <v>0</v>
      </c>
      <c r="AX136" s="2" t="b">
        <f>AND(PARTNERS!$D140="Other",PARTNERS!$E140="Existing partner")</f>
        <v>0</v>
      </c>
    </row>
    <row r="137" spans="20:50" x14ac:dyDescent="0.3">
      <c r="T137" s="2" t="b">
        <f>AND(LEFT('EVENT DELIVERY'!B142,2)="HU",OR(LEN('EVENT DELIVERY'!B142)=6,AND(LEN('EVENT DELIVERY'!B142)=7,MID('EVENT DELIVERY'!B142,4,1)=" ")))</f>
        <v>0</v>
      </c>
      <c r="U137" s="2" t="b">
        <f>AND(LEFT('PROJECT DELIVERY TEAM'!B144,2)="HU",OR(LEN('PROJECT DELIVERY TEAM'!B144)=6,AND(LEN('PROJECT DELIVERY TEAM'!B144)=7,MID('PROJECT DELIVERY TEAM'!B144,4,1)=" ")))</f>
        <v>0</v>
      </c>
      <c r="V137" s="2" t="b">
        <f>AND(LEFT('AUDIENCES &amp; PART... - BY TYPE'!B167,2)="HU",OR(LEN('AUDIENCES &amp; PART... - BY TYPE'!B167)=6,AND(LEN('AUDIENCES &amp; PART... - BY TYPE'!B167)=7,MID('AUDIENCES &amp; PART... - BY TYPE'!B167,4,1)=" ")))</f>
        <v>0</v>
      </c>
      <c r="W137" s="2" t="b">
        <f>AND(LEFT(PARTNERS!B141,2)="HU",OR(LEN(PARTNERS!B141)=6,AND(LEN(PARTNERS!B141)=7,MID(PARTNERS!B141,4,1)=" ")),PARTNERS!E141="New partner")</f>
        <v>0</v>
      </c>
      <c r="X137" s="2" t="b">
        <f>AND(LEFT(PARTNERS!B141,2)="HU",OR(LEN(PARTNERS!B141)=6,AND(LEN(PARTNERS!B141)=7,MID(PARTNERS!B141,4,1)=" ")),PARTNERS!E141="Existing partner")</f>
        <v>0</v>
      </c>
      <c r="Y137" s="2" t="b">
        <f>AND(NOT(AND(LEFT(PARTNERS!B141,2)="HU",OR(LEN(PARTNERS!B141)=6,AND(LEN(PARTNERS!B141)=7,MID(PARTNERS!B141,4,1)=" ")))),PARTNERS!E141="New partner")</f>
        <v>0</v>
      </c>
      <c r="Z137" s="2" t="b">
        <f>AND(NOT(AND(LEFT(PARTNERS!B141,2)="HU",OR(LEN(PARTNERS!B141)=6,AND(LEN(PARTNERS!B141)=7,MID(PARTNERS!B141,4,1)=" ")))),PARTNERS!E141="Existing partner")</f>
        <v>0</v>
      </c>
      <c r="AA137" s="2" t="b">
        <f>AND(PARTNERS!$C141="Hull",PARTNERS!$E141="New partner")</f>
        <v>0</v>
      </c>
      <c r="AB137" s="2" t="b">
        <f>AND(PARTNERS!$C141="East Riding of Yorkshire",PARTNERS!$E141="New partner")</f>
        <v>0</v>
      </c>
      <c r="AC137" s="2" t="b">
        <f>AND(PARTNERS!$C141="Elsewhere in Yorkshire &amp; Humber",PARTNERS!$E141="New partner")</f>
        <v>0</v>
      </c>
      <c r="AD137" s="2" t="b">
        <f>AND(PARTNERS!$C141="Elsewhere in the UK",PARTNERS!$E141="New partner")</f>
        <v>0</v>
      </c>
      <c r="AE137" s="2" t="b">
        <f>AND(PARTNERS!$C141="Outside UK",PARTNERS!$E141="New partner")</f>
        <v>0</v>
      </c>
      <c r="AF137" s="2" t="b">
        <f>AND(PARTNERS!$C141="Hull",PARTNERS!$E141="Existing partner")</f>
        <v>0</v>
      </c>
      <c r="AG137" s="2" t="b">
        <f>AND(PARTNERS!$C141="East Riding of Yorkshire",PARTNERS!$E141="Existing partner")</f>
        <v>0</v>
      </c>
      <c r="AH137" s="2" t="b">
        <f>AND(PARTNERS!$C141="Elsewhere in Yorkshire &amp; Humber",PARTNERS!$E141="Existing partner")</f>
        <v>0</v>
      </c>
      <c r="AI137" s="2" t="b">
        <f>AND(PARTNERS!$C141="Elsewhere in the UK",PARTNERS!$E141="Existing partner")</f>
        <v>0</v>
      </c>
      <c r="AJ137" s="2" t="b">
        <f>AND(PARTNERS!$C141="Outside UK",PARTNERS!$E141="Existing partner")</f>
        <v>0</v>
      </c>
      <c r="AK137" s="2" t="b">
        <f>AND(PARTNERS!$D141="Artistic partner",PARTNERS!$E141="New partner")</f>
        <v>0</v>
      </c>
      <c r="AL137" s="2" t="b">
        <f>AND(PARTNERS!$D141="Heritage partner",PARTNERS!$E141="New partner")</f>
        <v>0</v>
      </c>
      <c r="AM137" s="2" t="b">
        <f>AND(PARTNERS!$D141="Funder",PARTNERS!$E141="New partner")</f>
        <v>0</v>
      </c>
      <c r="AN137" s="2" t="b">
        <f>AND(PARTNERS!$D141="Public Service partner",PARTNERS!$E141="New partner")</f>
        <v>0</v>
      </c>
      <c r="AO137" s="2" t="b">
        <f>AND(PARTNERS!$D141="Voluntary Sector / Charity partner",PARTNERS!$E141="New partner")</f>
        <v>0</v>
      </c>
      <c r="AP137" s="2" t="b">
        <f>AND(PARTNERS!$D141="Education partner",PARTNERS!$E141="New partner")</f>
        <v>0</v>
      </c>
      <c r="AQ137" s="2" t="b">
        <f>AND(PARTNERS!$D141="Other",PARTNERS!$E141="New partner")</f>
        <v>0</v>
      </c>
      <c r="AR137" s="2" t="b">
        <f>AND(PARTNERS!$D141="Artistic partner",PARTNERS!$E141="Existing partner")</f>
        <v>0</v>
      </c>
      <c r="AS137" s="2" t="b">
        <f>AND(PARTNERS!$D141="Heritage partner",PARTNERS!$E141="Existing partner")</f>
        <v>0</v>
      </c>
      <c r="AT137" s="2" t="b">
        <f>AND(PARTNERS!$D141="Funder",PARTNERS!$E141="Existing partner")</f>
        <v>0</v>
      </c>
      <c r="AU137" s="2" t="b">
        <f>AND(PARTNERS!$D141="Public Service partner",PARTNERS!$E141="Existing partner")</f>
        <v>0</v>
      </c>
      <c r="AV137" s="2" t="b">
        <f>AND(PARTNERS!$D141="Voluntary Sector / Charity partner",PARTNERS!$E141="Existing partner")</f>
        <v>0</v>
      </c>
      <c r="AW137" s="2" t="b">
        <f>AND(PARTNERS!$D141="Education partner",PARTNERS!$E141="Existing partner")</f>
        <v>0</v>
      </c>
      <c r="AX137" s="2" t="b">
        <f>AND(PARTNERS!$D141="Other",PARTNERS!$E141="Existing partner")</f>
        <v>0</v>
      </c>
    </row>
    <row r="138" spans="20:50" x14ac:dyDescent="0.3">
      <c r="T138" s="2" t="b">
        <f>AND(LEFT('EVENT DELIVERY'!B143,2)="HU",OR(LEN('EVENT DELIVERY'!B143)=6,AND(LEN('EVENT DELIVERY'!B143)=7,MID('EVENT DELIVERY'!B143,4,1)=" ")))</f>
        <v>0</v>
      </c>
      <c r="U138" s="2" t="b">
        <f>AND(LEFT('PROJECT DELIVERY TEAM'!B145,2)="HU",OR(LEN('PROJECT DELIVERY TEAM'!B145)=6,AND(LEN('PROJECT DELIVERY TEAM'!B145)=7,MID('PROJECT DELIVERY TEAM'!B145,4,1)=" ")))</f>
        <v>0</v>
      </c>
      <c r="V138" s="2" t="b">
        <f>AND(LEFT('AUDIENCES &amp; PART... - BY TYPE'!B168,2)="HU",OR(LEN('AUDIENCES &amp; PART... - BY TYPE'!B168)=6,AND(LEN('AUDIENCES &amp; PART... - BY TYPE'!B168)=7,MID('AUDIENCES &amp; PART... - BY TYPE'!B168,4,1)=" ")))</f>
        <v>0</v>
      </c>
      <c r="W138" s="2" t="b">
        <f>AND(LEFT(PARTNERS!B142,2)="HU",OR(LEN(PARTNERS!B142)=6,AND(LEN(PARTNERS!B142)=7,MID(PARTNERS!B142,4,1)=" ")),PARTNERS!E142="New partner")</f>
        <v>0</v>
      </c>
      <c r="X138" s="2" t="b">
        <f>AND(LEFT(PARTNERS!B142,2)="HU",OR(LEN(PARTNERS!B142)=6,AND(LEN(PARTNERS!B142)=7,MID(PARTNERS!B142,4,1)=" ")),PARTNERS!E142="Existing partner")</f>
        <v>0</v>
      </c>
      <c r="Y138" s="2" t="b">
        <f>AND(NOT(AND(LEFT(PARTNERS!B142,2)="HU",OR(LEN(PARTNERS!B142)=6,AND(LEN(PARTNERS!B142)=7,MID(PARTNERS!B142,4,1)=" ")))),PARTNERS!E142="New partner")</f>
        <v>0</v>
      </c>
      <c r="Z138" s="2" t="b">
        <f>AND(NOT(AND(LEFT(PARTNERS!B142,2)="HU",OR(LEN(PARTNERS!B142)=6,AND(LEN(PARTNERS!B142)=7,MID(PARTNERS!B142,4,1)=" ")))),PARTNERS!E142="Existing partner")</f>
        <v>0</v>
      </c>
      <c r="AA138" s="2" t="b">
        <f>AND(PARTNERS!$C142="Hull",PARTNERS!$E142="New partner")</f>
        <v>0</v>
      </c>
      <c r="AB138" s="2" t="b">
        <f>AND(PARTNERS!$C142="East Riding of Yorkshire",PARTNERS!$E142="New partner")</f>
        <v>0</v>
      </c>
      <c r="AC138" s="2" t="b">
        <f>AND(PARTNERS!$C142="Elsewhere in Yorkshire &amp; Humber",PARTNERS!$E142="New partner")</f>
        <v>0</v>
      </c>
      <c r="AD138" s="2" t="b">
        <f>AND(PARTNERS!$C142="Elsewhere in the UK",PARTNERS!$E142="New partner")</f>
        <v>0</v>
      </c>
      <c r="AE138" s="2" t="b">
        <f>AND(PARTNERS!$C142="Outside UK",PARTNERS!$E142="New partner")</f>
        <v>0</v>
      </c>
      <c r="AF138" s="2" t="b">
        <f>AND(PARTNERS!$C142="Hull",PARTNERS!$E142="Existing partner")</f>
        <v>0</v>
      </c>
      <c r="AG138" s="2" t="b">
        <f>AND(PARTNERS!$C142="East Riding of Yorkshire",PARTNERS!$E142="Existing partner")</f>
        <v>0</v>
      </c>
      <c r="AH138" s="2" t="b">
        <f>AND(PARTNERS!$C142="Elsewhere in Yorkshire &amp; Humber",PARTNERS!$E142="Existing partner")</f>
        <v>0</v>
      </c>
      <c r="AI138" s="2" t="b">
        <f>AND(PARTNERS!$C142="Elsewhere in the UK",PARTNERS!$E142="Existing partner")</f>
        <v>0</v>
      </c>
      <c r="AJ138" s="2" t="b">
        <f>AND(PARTNERS!$C142="Outside UK",PARTNERS!$E142="Existing partner")</f>
        <v>0</v>
      </c>
      <c r="AK138" s="2" t="b">
        <f>AND(PARTNERS!$D142="Artistic partner",PARTNERS!$E142="New partner")</f>
        <v>0</v>
      </c>
      <c r="AL138" s="2" t="b">
        <f>AND(PARTNERS!$D142="Heritage partner",PARTNERS!$E142="New partner")</f>
        <v>0</v>
      </c>
      <c r="AM138" s="2" t="b">
        <f>AND(PARTNERS!$D142="Funder",PARTNERS!$E142="New partner")</f>
        <v>0</v>
      </c>
      <c r="AN138" s="2" t="b">
        <f>AND(PARTNERS!$D142="Public Service partner",PARTNERS!$E142="New partner")</f>
        <v>0</v>
      </c>
      <c r="AO138" s="2" t="b">
        <f>AND(PARTNERS!$D142="Voluntary Sector / Charity partner",PARTNERS!$E142="New partner")</f>
        <v>0</v>
      </c>
      <c r="AP138" s="2" t="b">
        <f>AND(PARTNERS!$D142="Education partner",PARTNERS!$E142="New partner")</f>
        <v>0</v>
      </c>
      <c r="AQ138" s="2" t="b">
        <f>AND(PARTNERS!$D142="Other",PARTNERS!$E142="New partner")</f>
        <v>0</v>
      </c>
      <c r="AR138" s="2" t="b">
        <f>AND(PARTNERS!$D142="Artistic partner",PARTNERS!$E142="Existing partner")</f>
        <v>0</v>
      </c>
      <c r="AS138" s="2" t="b">
        <f>AND(PARTNERS!$D142="Heritage partner",PARTNERS!$E142="Existing partner")</f>
        <v>0</v>
      </c>
      <c r="AT138" s="2" t="b">
        <f>AND(PARTNERS!$D142="Funder",PARTNERS!$E142="Existing partner")</f>
        <v>0</v>
      </c>
      <c r="AU138" s="2" t="b">
        <f>AND(PARTNERS!$D142="Public Service partner",PARTNERS!$E142="Existing partner")</f>
        <v>0</v>
      </c>
      <c r="AV138" s="2" t="b">
        <f>AND(PARTNERS!$D142="Voluntary Sector / Charity partner",PARTNERS!$E142="Existing partner")</f>
        <v>0</v>
      </c>
      <c r="AW138" s="2" t="b">
        <f>AND(PARTNERS!$D142="Education partner",PARTNERS!$E142="Existing partner")</f>
        <v>0</v>
      </c>
      <c r="AX138" s="2" t="b">
        <f>AND(PARTNERS!$D142="Other",PARTNERS!$E142="Existing partner")</f>
        <v>0</v>
      </c>
    </row>
    <row r="139" spans="20:50" x14ac:dyDescent="0.3">
      <c r="T139" s="2" t="b">
        <f>AND(LEFT('EVENT DELIVERY'!B144,2)="HU",OR(LEN('EVENT DELIVERY'!B144)=6,AND(LEN('EVENT DELIVERY'!B144)=7,MID('EVENT DELIVERY'!B144,4,1)=" ")))</f>
        <v>0</v>
      </c>
      <c r="U139" s="2" t="b">
        <f>AND(LEFT('PROJECT DELIVERY TEAM'!B146,2)="HU",OR(LEN('PROJECT DELIVERY TEAM'!B146)=6,AND(LEN('PROJECT DELIVERY TEAM'!B146)=7,MID('PROJECT DELIVERY TEAM'!B146,4,1)=" ")))</f>
        <v>0</v>
      </c>
      <c r="V139" s="2" t="b">
        <f>AND(LEFT('AUDIENCES &amp; PART... - BY TYPE'!B169,2)="HU",OR(LEN('AUDIENCES &amp; PART... - BY TYPE'!B169)=6,AND(LEN('AUDIENCES &amp; PART... - BY TYPE'!B169)=7,MID('AUDIENCES &amp; PART... - BY TYPE'!B169,4,1)=" ")))</f>
        <v>0</v>
      </c>
      <c r="W139" s="2" t="b">
        <f>AND(LEFT(PARTNERS!B143,2)="HU",OR(LEN(PARTNERS!B143)=6,AND(LEN(PARTNERS!B143)=7,MID(PARTNERS!B143,4,1)=" ")),PARTNERS!E143="New partner")</f>
        <v>0</v>
      </c>
      <c r="X139" s="2" t="b">
        <f>AND(LEFT(PARTNERS!B143,2)="HU",OR(LEN(PARTNERS!B143)=6,AND(LEN(PARTNERS!B143)=7,MID(PARTNERS!B143,4,1)=" ")),PARTNERS!E143="Existing partner")</f>
        <v>0</v>
      </c>
      <c r="Y139" s="2" t="b">
        <f>AND(NOT(AND(LEFT(PARTNERS!B143,2)="HU",OR(LEN(PARTNERS!B143)=6,AND(LEN(PARTNERS!B143)=7,MID(PARTNERS!B143,4,1)=" ")))),PARTNERS!E143="New partner")</f>
        <v>0</v>
      </c>
      <c r="Z139" s="2" t="b">
        <f>AND(NOT(AND(LEFT(PARTNERS!B143,2)="HU",OR(LEN(PARTNERS!B143)=6,AND(LEN(PARTNERS!B143)=7,MID(PARTNERS!B143,4,1)=" ")))),PARTNERS!E143="Existing partner")</f>
        <v>0</v>
      </c>
      <c r="AA139" s="2" t="b">
        <f>AND(PARTNERS!$C143="Hull",PARTNERS!$E143="New partner")</f>
        <v>0</v>
      </c>
      <c r="AB139" s="2" t="b">
        <f>AND(PARTNERS!$C143="East Riding of Yorkshire",PARTNERS!$E143="New partner")</f>
        <v>0</v>
      </c>
      <c r="AC139" s="2" t="b">
        <f>AND(PARTNERS!$C143="Elsewhere in Yorkshire &amp; Humber",PARTNERS!$E143="New partner")</f>
        <v>0</v>
      </c>
      <c r="AD139" s="2" t="b">
        <f>AND(PARTNERS!$C143="Elsewhere in the UK",PARTNERS!$E143="New partner")</f>
        <v>0</v>
      </c>
      <c r="AE139" s="2" t="b">
        <f>AND(PARTNERS!$C143="Outside UK",PARTNERS!$E143="New partner")</f>
        <v>0</v>
      </c>
      <c r="AF139" s="2" t="b">
        <f>AND(PARTNERS!$C143="Hull",PARTNERS!$E143="Existing partner")</f>
        <v>0</v>
      </c>
      <c r="AG139" s="2" t="b">
        <f>AND(PARTNERS!$C143="East Riding of Yorkshire",PARTNERS!$E143="Existing partner")</f>
        <v>0</v>
      </c>
      <c r="AH139" s="2" t="b">
        <f>AND(PARTNERS!$C143="Elsewhere in Yorkshire &amp; Humber",PARTNERS!$E143="Existing partner")</f>
        <v>0</v>
      </c>
      <c r="AI139" s="2" t="b">
        <f>AND(PARTNERS!$C143="Elsewhere in the UK",PARTNERS!$E143="Existing partner")</f>
        <v>0</v>
      </c>
      <c r="AJ139" s="2" t="b">
        <f>AND(PARTNERS!$C143="Outside UK",PARTNERS!$E143="Existing partner")</f>
        <v>0</v>
      </c>
      <c r="AK139" s="2" t="b">
        <f>AND(PARTNERS!$D143="Artistic partner",PARTNERS!$E143="New partner")</f>
        <v>0</v>
      </c>
      <c r="AL139" s="2" t="b">
        <f>AND(PARTNERS!$D143="Heritage partner",PARTNERS!$E143="New partner")</f>
        <v>0</v>
      </c>
      <c r="AM139" s="2" t="b">
        <f>AND(PARTNERS!$D143="Funder",PARTNERS!$E143="New partner")</f>
        <v>0</v>
      </c>
      <c r="AN139" s="2" t="b">
        <f>AND(PARTNERS!$D143="Public Service partner",PARTNERS!$E143="New partner")</f>
        <v>0</v>
      </c>
      <c r="AO139" s="2" t="b">
        <f>AND(PARTNERS!$D143="Voluntary Sector / Charity partner",PARTNERS!$E143="New partner")</f>
        <v>0</v>
      </c>
      <c r="AP139" s="2" t="b">
        <f>AND(PARTNERS!$D143="Education partner",PARTNERS!$E143="New partner")</f>
        <v>0</v>
      </c>
      <c r="AQ139" s="2" t="b">
        <f>AND(PARTNERS!$D143="Other",PARTNERS!$E143="New partner")</f>
        <v>0</v>
      </c>
      <c r="AR139" s="2" t="b">
        <f>AND(PARTNERS!$D143="Artistic partner",PARTNERS!$E143="Existing partner")</f>
        <v>0</v>
      </c>
      <c r="AS139" s="2" t="b">
        <f>AND(PARTNERS!$D143="Heritage partner",PARTNERS!$E143="Existing partner")</f>
        <v>0</v>
      </c>
      <c r="AT139" s="2" t="b">
        <f>AND(PARTNERS!$D143="Funder",PARTNERS!$E143="Existing partner")</f>
        <v>0</v>
      </c>
      <c r="AU139" s="2" t="b">
        <f>AND(PARTNERS!$D143="Public Service partner",PARTNERS!$E143="Existing partner")</f>
        <v>0</v>
      </c>
      <c r="AV139" s="2" t="b">
        <f>AND(PARTNERS!$D143="Voluntary Sector / Charity partner",PARTNERS!$E143="Existing partner")</f>
        <v>0</v>
      </c>
      <c r="AW139" s="2" t="b">
        <f>AND(PARTNERS!$D143="Education partner",PARTNERS!$E143="Existing partner")</f>
        <v>0</v>
      </c>
      <c r="AX139" s="2" t="b">
        <f>AND(PARTNERS!$D143="Other",PARTNERS!$E143="Existing partner")</f>
        <v>0</v>
      </c>
    </row>
    <row r="140" spans="20:50" x14ac:dyDescent="0.3">
      <c r="T140" s="2" t="b">
        <f>AND(LEFT('EVENT DELIVERY'!B145,2)="HU",OR(LEN('EVENT DELIVERY'!B145)=6,AND(LEN('EVENT DELIVERY'!B145)=7,MID('EVENT DELIVERY'!B145,4,1)=" ")))</f>
        <v>0</v>
      </c>
      <c r="U140" s="2" t="b">
        <f>AND(LEFT('PROJECT DELIVERY TEAM'!B147,2)="HU",OR(LEN('PROJECT DELIVERY TEAM'!B147)=6,AND(LEN('PROJECT DELIVERY TEAM'!B147)=7,MID('PROJECT DELIVERY TEAM'!B147,4,1)=" ")))</f>
        <v>0</v>
      </c>
      <c r="V140" s="2" t="b">
        <f>AND(LEFT('AUDIENCES &amp; PART... - BY TYPE'!B170,2)="HU",OR(LEN('AUDIENCES &amp; PART... - BY TYPE'!B170)=6,AND(LEN('AUDIENCES &amp; PART... - BY TYPE'!B170)=7,MID('AUDIENCES &amp; PART... - BY TYPE'!B170,4,1)=" ")))</f>
        <v>0</v>
      </c>
      <c r="W140" s="2" t="b">
        <f>AND(LEFT(PARTNERS!B144,2)="HU",OR(LEN(PARTNERS!B144)=6,AND(LEN(PARTNERS!B144)=7,MID(PARTNERS!B144,4,1)=" ")),PARTNERS!E144="New partner")</f>
        <v>0</v>
      </c>
      <c r="X140" s="2" t="b">
        <f>AND(LEFT(PARTNERS!B144,2)="HU",OR(LEN(PARTNERS!B144)=6,AND(LEN(PARTNERS!B144)=7,MID(PARTNERS!B144,4,1)=" ")),PARTNERS!E144="Existing partner")</f>
        <v>0</v>
      </c>
      <c r="Y140" s="2" t="b">
        <f>AND(NOT(AND(LEFT(PARTNERS!B144,2)="HU",OR(LEN(PARTNERS!B144)=6,AND(LEN(PARTNERS!B144)=7,MID(PARTNERS!B144,4,1)=" ")))),PARTNERS!E144="New partner")</f>
        <v>0</v>
      </c>
      <c r="Z140" s="2" t="b">
        <f>AND(NOT(AND(LEFT(PARTNERS!B144,2)="HU",OR(LEN(PARTNERS!B144)=6,AND(LEN(PARTNERS!B144)=7,MID(PARTNERS!B144,4,1)=" ")))),PARTNERS!E144="Existing partner")</f>
        <v>0</v>
      </c>
      <c r="AA140" s="2" t="b">
        <f>AND(PARTNERS!$C144="Hull",PARTNERS!$E144="New partner")</f>
        <v>0</v>
      </c>
      <c r="AB140" s="2" t="b">
        <f>AND(PARTNERS!$C144="East Riding of Yorkshire",PARTNERS!$E144="New partner")</f>
        <v>0</v>
      </c>
      <c r="AC140" s="2" t="b">
        <f>AND(PARTNERS!$C144="Elsewhere in Yorkshire &amp; Humber",PARTNERS!$E144="New partner")</f>
        <v>0</v>
      </c>
      <c r="AD140" s="2" t="b">
        <f>AND(PARTNERS!$C144="Elsewhere in the UK",PARTNERS!$E144="New partner")</f>
        <v>0</v>
      </c>
      <c r="AE140" s="2" t="b">
        <f>AND(PARTNERS!$C144="Outside UK",PARTNERS!$E144="New partner")</f>
        <v>0</v>
      </c>
      <c r="AF140" s="2" t="b">
        <f>AND(PARTNERS!$C144="Hull",PARTNERS!$E144="Existing partner")</f>
        <v>0</v>
      </c>
      <c r="AG140" s="2" t="b">
        <f>AND(PARTNERS!$C144="East Riding of Yorkshire",PARTNERS!$E144="Existing partner")</f>
        <v>0</v>
      </c>
      <c r="AH140" s="2" t="b">
        <f>AND(PARTNERS!$C144="Elsewhere in Yorkshire &amp; Humber",PARTNERS!$E144="Existing partner")</f>
        <v>0</v>
      </c>
      <c r="AI140" s="2" t="b">
        <f>AND(PARTNERS!$C144="Elsewhere in the UK",PARTNERS!$E144="Existing partner")</f>
        <v>0</v>
      </c>
      <c r="AJ140" s="2" t="b">
        <f>AND(PARTNERS!$C144="Outside UK",PARTNERS!$E144="Existing partner")</f>
        <v>0</v>
      </c>
      <c r="AK140" s="2" t="b">
        <f>AND(PARTNERS!$D144="Artistic partner",PARTNERS!$E144="New partner")</f>
        <v>0</v>
      </c>
      <c r="AL140" s="2" t="b">
        <f>AND(PARTNERS!$D144="Heritage partner",PARTNERS!$E144="New partner")</f>
        <v>0</v>
      </c>
      <c r="AM140" s="2" t="b">
        <f>AND(PARTNERS!$D144="Funder",PARTNERS!$E144="New partner")</f>
        <v>0</v>
      </c>
      <c r="AN140" s="2" t="b">
        <f>AND(PARTNERS!$D144="Public Service partner",PARTNERS!$E144="New partner")</f>
        <v>0</v>
      </c>
      <c r="AO140" s="2" t="b">
        <f>AND(PARTNERS!$D144="Voluntary Sector / Charity partner",PARTNERS!$E144="New partner")</f>
        <v>0</v>
      </c>
      <c r="AP140" s="2" t="b">
        <f>AND(PARTNERS!$D144="Education partner",PARTNERS!$E144="New partner")</f>
        <v>0</v>
      </c>
      <c r="AQ140" s="2" t="b">
        <f>AND(PARTNERS!$D144="Other",PARTNERS!$E144="New partner")</f>
        <v>0</v>
      </c>
      <c r="AR140" s="2" t="b">
        <f>AND(PARTNERS!$D144="Artistic partner",PARTNERS!$E144="Existing partner")</f>
        <v>0</v>
      </c>
      <c r="AS140" s="2" t="b">
        <f>AND(PARTNERS!$D144="Heritage partner",PARTNERS!$E144="Existing partner")</f>
        <v>0</v>
      </c>
      <c r="AT140" s="2" t="b">
        <f>AND(PARTNERS!$D144="Funder",PARTNERS!$E144="Existing partner")</f>
        <v>0</v>
      </c>
      <c r="AU140" s="2" t="b">
        <f>AND(PARTNERS!$D144="Public Service partner",PARTNERS!$E144="Existing partner")</f>
        <v>0</v>
      </c>
      <c r="AV140" s="2" t="b">
        <f>AND(PARTNERS!$D144="Voluntary Sector / Charity partner",PARTNERS!$E144="Existing partner")</f>
        <v>0</v>
      </c>
      <c r="AW140" s="2" t="b">
        <f>AND(PARTNERS!$D144="Education partner",PARTNERS!$E144="Existing partner")</f>
        <v>0</v>
      </c>
      <c r="AX140" s="2" t="b">
        <f>AND(PARTNERS!$D144="Other",PARTNERS!$E144="Existing partner")</f>
        <v>0</v>
      </c>
    </row>
    <row r="141" spans="20:50" x14ac:dyDescent="0.3">
      <c r="T141" s="2" t="b">
        <f>AND(LEFT('EVENT DELIVERY'!B146,2)="HU",OR(LEN('EVENT DELIVERY'!B146)=6,AND(LEN('EVENT DELIVERY'!B146)=7,MID('EVENT DELIVERY'!B146,4,1)=" ")))</f>
        <v>0</v>
      </c>
      <c r="U141" s="2" t="b">
        <f>AND(LEFT('PROJECT DELIVERY TEAM'!B148,2)="HU",OR(LEN('PROJECT DELIVERY TEAM'!B148)=6,AND(LEN('PROJECT DELIVERY TEAM'!B148)=7,MID('PROJECT DELIVERY TEAM'!B148,4,1)=" ")))</f>
        <v>0</v>
      </c>
      <c r="V141" s="2" t="b">
        <f>AND(LEFT('AUDIENCES &amp; PART... - BY TYPE'!B171,2)="HU",OR(LEN('AUDIENCES &amp; PART... - BY TYPE'!B171)=6,AND(LEN('AUDIENCES &amp; PART... - BY TYPE'!B171)=7,MID('AUDIENCES &amp; PART... - BY TYPE'!B171,4,1)=" ")))</f>
        <v>0</v>
      </c>
      <c r="W141" s="2" t="b">
        <f>AND(LEFT(PARTNERS!B145,2)="HU",OR(LEN(PARTNERS!B145)=6,AND(LEN(PARTNERS!B145)=7,MID(PARTNERS!B145,4,1)=" ")),PARTNERS!E145="New partner")</f>
        <v>0</v>
      </c>
      <c r="X141" s="2" t="b">
        <f>AND(LEFT(PARTNERS!B145,2)="HU",OR(LEN(PARTNERS!B145)=6,AND(LEN(PARTNERS!B145)=7,MID(PARTNERS!B145,4,1)=" ")),PARTNERS!E145="Existing partner")</f>
        <v>0</v>
      </c>
      <c r="Y141" s="2" t="b">
        <f>AND(NOT(AND(LEFT(PARTNERS!B145,2)="HU",OR(LEN(PARTNERS!B145)=6,AND(LEN(PARTNERS!B145)=7,MID(PARTNERS!B145,4,1)=" ")))),PARTNERS!E145="New partner")</f>
        <v>0</v>
      </c>
      <c r="Z141" s="2" t="b">
        <f>AND(NOT(AND(LEFT(PARTNERS!B145,2)="HU",OR(LEN(PARTNERS!B145)=6,AND(LEN(PARTNERS!B145)=7,MID(PARTNERS!B145,4,1)=" ")))),PARTNERS!E145="Existing partner")</f>
        <v>0</v>
      </c>
      <c r="AA141" s="2" t="b">
        <f>AND(PARTNERS!$C145="Hull",PARTNERS!$E145="New partner")</f>
        <v>0</v>
      </c>
      <c r="AB141" s="2" t="b">
        <f>AND(PARTNERS!$C145="East Riding of Yorkshire",PARTNERS!$E145="New partner")</f>
        <v>0</v>
      </c>
      <c r="AC141" s="2" t="b">
        <f>AND(PARTNERS!$C145="Elsewhere in Yorkshire &amp; Humber",PARTNERS!$E145="New partner")</f>
        <v>0</v>
      </c>
      <c r="AD141" s="2" t="b">
        <f>AND(PARTNERS!$C145="Elsewhere in the UK",PARTNERS!$E145="New partner")</f>
        <v>0</v>
      </c>
      <c r="AE141" s="2" t="b">
        <f>AND(PARTNERS!$C145="Outside UK",PARTNERS!$E145="New partner")</f>
        <v>0</v>
      </c>
      <c r="AF141" s="2" t="b">
        <f>AND(PARTNERS!$C145="Hull",PARTNERS!$E145="Existing partner")</f>
        <v>0</v>
      </c>
      <c r="AG141" s="2" t="b">
        <f>AND(PARTNERS!$C145="East Riding of Yorkshire",PARTNERS!$E145="Existing partner")</f>
        <v>0</v>
      </c>
      <c r="AH141" s="2" t="b">
        <f>AND(PARTNERS!$C145="Elsewhere in Yorkshire &amp; Humber",PARTNERS!$E145="Existing partner")</f>
        <v>0</v>
      </c>
      <c r="AI141" s="2" t="b">
        <f>AND(PARTNERS!$C145="Elsewhere in the UK",PARTNERS!$E145="Existing partner")</f>
        <v>0</v>
      </c>
      <c r="AJ141" s="2" t="b">
        <f>AND(PARTNERS!$C145="Outside UK",PARTNERS!$E145="Existing partner")</f>
        <v>0</v>
      </c>
      <c r="AK141" s="2" t="b">
        <f>AND(PARTNERS!$D145="Artistic partner",PARTNERS!$E145="New partner")</f>
        <v>0</v>
      </c>
      <c r="AL141" s="2" t="b">
        <f>AND(PARTNERS!$D145="Heritage partner",PARTNERS!$E145="New partner")</f>
        <v>0</v>
      </c>
      <c r="AM141" s="2" t="b">
        <f>AND(PARTNERS!$D145="Funder",PARTNERS!$E145="New partner")</f>
        <v>0</v>
      </c>
      <c r="AN141" s="2" t="b">
        <f>AND(PARTNERS!$D145="Public Service partner",PARTNERS!$E145="New partner")</f>
        <v>0</v>
      </c>
      <c r="AO141" s="2" t="b">
        <f>AND(PARTNERS!$D145="Voluntary Sector / Charity partner",PARTNERS!$E145="New partner")</f>
        <v>0</v>
      </c>
      <c r="AP141" s="2" t="b">
        <f>AND(PARTNERS!$D145="Education partner",PARTNERS!$E145="New partner")</f>
        <v>0</v>
      </c>
      <c r="AQ141" s="2" t="b">
        <f>AND(PARTNERS!$D145="Other",PARTNERS!$E145="New partner")</f>
        <v>0</v>
      </c>
      <c r="AR141" s="2" t="b">
        <f>AND(PARTNERS!$D145="Artistic partner",PARTNERS!$E145="Existing partner")</f>
        <v>0</v>
      </c>
      <c r="AS141" s="2" t="b">
        <f>AND(PARTNERS!$D145="Heritage partner",PARTNERS!$E145="Existing partner")</f>
        <v>0</v>
      </c>
      <c r="AT141" s="2" t="b">
        <f>AND(PARTNERS!$D145="Funder",PARTNERS!$E145="Existing partner")</f>
        <v>0</v>
      </c>
      <c r="AU141" s="2" t="b">
        <f>AND(PARTNERS!$D145="Public Service partner",PARTNERS!$E145="Existing partner")</f>
        <v>0</v>
      </c>
      <c r="AV141" s="2" t="b">
        <f>AND(PARTNERS!$D145="Voluntary Sector / Charity partner",PARTNERS!$E145="Existing partner")</f>
        <v>0</v>
      </c>
      <c r="AW141" s="2" t="b">
        <f>AND(PARTNERS!$D145="Education partner",PARTNERS!$E145="Existing partner")</f>
        <v>0</v>
      </c>
      <c r="AX141" s="2" t="b">
        <f>AND(PARTNERS!$D145="Other",PARTNERS!$E145="Existing partner")</f>
        <v>0</v>
      </c>
    </row>
    <row r="142" spans="20:50" x14ac:dyDescent="0.3">
      <c r="T142" s="2" t="b">
        <f>AND(LEFT('EVENT DELIVERY'!B147,2)="HU",OR(LEN('EVENT DELIVERY'!B147)=6,AND(LEN('EVENT DELIVERY'!B147)=7,MID('EVENT DELIVERY'!B147,4,1)=" ")))</f>
        <v>0</v>
      </c>
      <c r="U142" s="2" t="b">
        <f>AND(LEFT('PROJECT DELIVERY TEAM'!B149,2)="HU",OR(LEN('PROJECT DELIVERY TEAM'!B149)=6,AND(LEN('PROJECT DELIVERY TEAM'!B149)=7,MID('PROJECT DELIVERY TEAM'!B149,4,1)=" ")))</f>
        <v>0</v>
      </c>
      <c r="V142" s="2" t="b">
        <f>AND(LEFT('AUDIENCES &amp; PART... - BY TYPE'!B172,2)="HU",OR(LEN('AUDIENCES &amp; PART... - BY TYPE'!B172)=6,AND(LEN('AUDIENCES &amp; PART... - BY TYPE'!B172)=7,MID('AUDIENCES &amp; PART... - BY TYPE'!B172,4,1)=" ")))</f>
        <v>0</v>
      </c>
      <c r="W142" s="2" t="b">
        <f>AND(LEFT(PARTNERS!B146,2)="HU",OR(LEN(PARTNERS!B146)=6,AND(LEN(PARTNERS!B146)=7,MID(PARTNERS!B146,4,1)=" ")),PARTNERS!E146="New partner")</f>
        <v>0</v>
      </c>
      <c r="X142" s="2" t="b">
        <f>AND(LEFT(PARTNERS!B146,2)="HU",OR(LEN(PARTNERS!B146)=6,AND(LEN(PARTNERS!B146)=7,MID(PARTNERS!B146,4,1)=" ")),PARTNERS!E146="Existing partner")</f>
        <v>0</v>
      </c>
      <c r="Y142" s="2" t="b">
        <f>AND(NOT(AND(LEFT(PARTNERS!B146,2)="HU",OR(LEN(PARTNERS!B146)=6,AND(LEN(PARTNERS!B146)=7,MID(PARTNERS!B146,4,1)=" ")))),PARTNERS!E146="New partner")</f>
        <v>0</v>
      </c>
      <c r="Z142" s="2" t="b">
        <f>AND(NOT(AND(LEFT(PARTNERS!B146,2)="HU",OR(LEN(PARTNERS!B146)=6,AND(LEN(PARTNERS!B146)=7,MID(PARTNERS!B146,4,1)=" ")))),PARTNERS!E146="Existing partner")</f>
        <v>0</v>
      </c>
      <c r="AA142" s="2" t="b">
        <f>AND(PARTNERS!$C146="Hull",PARTNERS!$E146="New partner")</f>
        <v>0</v>
      </c>
      <c r="AB142" s="2" t="b">
        <f>AND(PARTNERS!$C146="East Riding of Yorkshire",PARTNERS!$E146="New partner")</f>
        <v>0</v>
      </c>
      <c r="AC142" s="2" t="b">
        <f>AND(PARTNERS!$C146="Elsewhere in Yorkshire &amp; Humber",PARTNERS!$E146="New partner")</f>
        <v>0</v>
      </c>
      <c r="AD142" s="2" t="b">
        <f>AND(PARTNERS!$C146="Elsewhere in the UK",PARTNERS!$E146="New partner")</f>
        <v>0</v>
      </c>
      <c r="AE142" s="2" t="b">
        <f>AND(PARTNERS!$C146="Outside UK",PARTNERS!$E146="New partner")</f>
        <v>0</v>
      </c>
      <c r="AF142" s="2" t="b">
        <f>AND(PARTNERS!$C146="Hull",PARTNERS!$E146="Existing partner")</f>
        <v>0</v>
      </c>
      <c r="AG142" s="2" t="b">
        <f>AND(PARTNERS!$C146="East Riding of Yorkshire",PARTNERS!$E146="Existing partner")</f>
        <v>0</v>
      </c>
      <c r="AH142" s="2" t="b">
        <f>AND(PARTNERS!$C146="Elsewhere in Yorkshire &amp; Humber",PARTNERS!$E146="Existing partner")</f>
        <v>0</v>
      </c>
      <c r="AI142" s="2" t="b">
        <f>AND(PARTNERS!$C146="Elsewhere in the UK",PARTNERS!$E146="Existing partner")</f>
        <v>0</v>
      </c>
      <c r="AJ142" s="2" t="b">
        <f>AND(PARTNERS!$C146="Outside UK",PARTNERS!$E146="Existing partner")</f>
        <v>0</v>
      </c>
      <c r="AK142" s="2" t="b">
        <f>AND(PARTNERS!$D146="Artistic partner",PARTNERS!$E146="New partner")</f>
        <v>0</v>
      </c>
      <c r="AL142" s="2" t="b">
        <f>AND(PARTNERS!$D146="Heritage partner",PARTNERS!$E146="New partner")</f>
        <v>0</v>
      </c>
      <c r="AM142" s="2" t="b">
        <f>AND(PARTNERS!$D146="Funder",PARTNERS!$E146="New partner")</f>
        <v>0</v>
      </c>
      <c r="AN142" s="2" t="b">
        <f>AND(PARTNERS!$D146="Public Service partner",PARTNERS!$E146="New partner")</f>
        <v>0</v>
      </c>
      <c r="AO142" s="2" t="b">
        <f>AND(PARTNERS!$D146="Voluntary Sector / Charity partner",PARTNERS!$E146="New partner")</f>
        <v>0</v>
      </c>
      <c r="AP142" s="2" t="b">
        <f>AND(PARTNERS!$D146="Education partner",PARTNERS!$E146="New partner")</f>
        <v>0</v>
      </c>
      <c r="AQ142" s="2" t="b">
        <f>AND(PARTNERS!$D146="Other",PARTNERS!$E146="New partner")</f>
        <v>0</v>
      </c>
      <c r="AR142" s="2" t="b">
        <f>AND(PARTNERS!$D146="Artistic partner",PARTNERS!$E146="Existing partner")</f>
        <v>0</v>
      </c>
      <c r="AS142" s="2" t="b">
        <f>AND(PARTNERS!$D146="Heritage partner",PARTNERS!$E146="Existing partner")</f>
        <v>0</v>
      </c>
      <c r="AT142" s="2" t="b">
        <f>AND(PARTNERS!$D146="Funder",PARTNERS!$E146="Existing partner")</f>
        <v>0</v>
      </c>
      <c r="AU142" s="2" t="b">
        <f>AND(PARTNERS!$D146="Public Service partner",PARTNERS!$E146="Existing partner")</f>
        <v>0</v>
      </c>
      <c r="AV142" s="2" t="b">
        <f>AND(PARTNERS!$D146="Voluntary Sector / Charity partner",PARTNERS!$E146="Existing partner")</f>
        <v>0</v>
      </c>
      <c r="AW142" s="2" t="b">
        <f>AND(PARTNERS!$D146="Education partner",PARTNERS!$E146="Existing partner")</f>
        <v>0</v>
      </c>
      <c r="AX142" s="2" t="b">
        <f>AND(PARTNERS!$D146="Other",PARTNERS!$E146="Existing partner")</f>
        <v>0</v>
      </c>
    </row>
    <row r="143" spans="20:50" x14ac:dyDescent="0.3">
      <c r="T143" s="2" t="b">
        <f>AND(LEFT('EVENT DELIVERY'!B148,2)="HU",OR(LEN('EVENT DELIVERY'!B148)=6,AND(LEN('EVENT DELIVERY'!B148)=7,MID('EVENT DELIVERY'!B148,4,1)=" ")))</f>
        <v>0</v>
      </c>
      <c r="U143" s="2" t="b">
        <f>AND(LEFT('PROJECT DELIVERY TEAM'!B150,2)="HU",OR(LEN('PROJECT DELIVERY TEAM'!B150)=6,AND(LEN('PROJECT DELIVERY TEAM'!B150)=7,MID('PROJECT DELIVERY TEAM'!B150,4,1)=" ")))</f>
        <v>0</v>
      </c>
      <c r="V143" s="2" t="b">
        <f>AND(LEFT('AUDIENCES &amp; PART... - BY TYPE'!B173,2)="HU",OR(LEN('AUDIENCES &amp; PART... - BY TYPE'!B173)=6,AND(LEN('AUDIENCES &amp; PART... - BY TYPE'!B173)=7,MID('AUDIENCES &amp; PART... - BY TYPE'!B173,4,1)=" ")))</f>
        <v>0</v>
      </c>
      <c r="W143" s="2" t="b">
        <f>AND(LEFT(PARTNERS!B147,2)="HU",OR(LEN(PARTNERS!B147)=6,AND(LEN(PARTNERS!B147)=7,MID(PARTNERS!B147,4,1)=" ")),PARTNERS!E147="New partner")</f>
        <v>0</v>
      </c>
      <c r="X143" s="2" t="b">
        <f>AND(LEFT(PARTNERS!B147,2)="HU",OR(LEN(PARTNERS!B147)=6,AND(LEN(PARTNERS!B147)=7,MID(PARTNERS!B147,4,1)=" ")),PARTNERS!E147="Existing partner")</f>
        <v>0</v>
      </c>
      <c r="Y143" s="2" t="b">
        <f>AND(NOT(AND(LEFT(PARTNERS!B147,2)="HU",OR(LEN(PARTNERS!B147)=6,AND(LEN(PARTNERS!B147)=7,MID(PARTNERS!B147,4,1)=" ")))),PARTNERS!E147="New partner")</f>
        <v>0</v>
      </c>
      <c r="Z143" s="2" t="b">
        <f>AND(NOT(AND(LEFT(PARTNERS!B147,2)="HU",OR(LEN(PARTNERS!B147)=6,AND(LEN(PARTNERS!B147)=7,MID(PARTNERS!B147,4,1)=" ")))),PARTNERS!E147="Existing partner")</f>
        <v>0</v>
      </c>
      <c r="AA143" s="2" t="b">
        <f>AND(PARTNERS!$C147="Hull",PARTNERS!$E147="New partner")</f>
        <v>0</v>
      </c>
      <c r="AB143" s="2" t="b">
        <f>AND(PARTNERS!$C147="East Riding of Yorkshire",PARTNERS!$E147="New partner")</f>
        <v>0</v>
      </c>
      <c r="AC143" s="2" t="b">
        <f>AND(PARTNERS!$C147="Elsewhere in Yorkshire &amp; Humber",PARTNERS!$E147="New partner")</f>
        <v>0</v>
      </c>
      <c r="AD143" s="2" t="b">
        <f>AND(PARTNERS!$C147="Elsewhere in the UK",PARTNERS!$E147="New partner")</f>
        <v>0</v>
      </c>
      <c r="AE143" s="2" t="b">
        <f>AND(PARTNERS!$C147="Outside UK",PARTNERS!$E147="New partner")</f>
        <v>0</v>
      </c>
      <c r="AF143" s="2" t="b">
        <f>AND(PARTNERS!$C147="Hull",PARTNERS!$E147="Existing partner")</f>
        <v>0</v>
      </c>
      <c r="AG143" s="2" t="b">
        <f>AND(PARTNERS!$C147="East Riding of Yorkshire",PARTNERS!$E147="Existing partner")</f>
        <v>0</v>
      </c>
      <c r="AH143" s="2" t="b">
        <f>AND(PARTNERS!$C147="Elsewhere in Yorkshire &amp; Humber",PARTNERS!$E147="Existing partner")</f>
        <v>0</v>
      </c>
      <c r="AI143" s="2" t="b">
        <f>AND(PARTNERS!$C147="Elsewhere in the UK",PARTNERS!$E147="Existing partner")</f>
        <v>0</v>
      </c>
      <c r="AJ143" s="2" t="b">
        <f>AND(PARTNERS!$C147="Outside UK",PARTNERS!$E147="Existing partner")</f>
        <v>0</v>
      </c>
      <c r="AK143" s="2" t="b">
        <f>AND(PARTNERS!$D147="Artistic partner",PARTNERS!$E147="New partner")</f>
        <v>0</v>
      </c>
      <c r="AL143" s="2" t="b">
        <f>AND(PARTNERS!$D147="Heritage partner",PARTNERS!$E147="New partner")</f>
        <v>0</v>
      </c>
      <c r="AM143" s="2" t="b">
        <f>AND(PARTNERS!$D147="Funder",PARTNERS!$E147="New partner")</f>
        <v>0</v>
      </c>
      <c r="AN143" s="2" t="b">
        <f>AND(PARTNERS!$D147="Public Service partner",PARTNERS!$E147="New partner")</f>
        <v>0</v>
      </c>
      <c r="AO143" s="2" t="b">
        <f>AND(PARTNERS!$D147="Voluntary Sector / Charity partner",PARTNERS!$E147="New partner")</f>
        <v>0</v>
      </c>
      <c r="AP143" s="2" t="b">
        <f>AND(PARTNERS!$D147="Education partner",PARTNERS!$E147="New partner")</f>
        <v>0</v>
      </c>
      <c r="AQ143" s="2" t="b">
        <f>AND(PARTNERS!$D147="Other",PARTNERS!$E147="New partner")</f>
        <v>0</v>
      </c>
      <c r="AR143" s="2" t="b">
        <f>AND(PARTNERS!$D147="Artistic partner",PARTNERS!$E147="Existing partner")</f>
        <v>0</v>
      </c>
      <c r="AS143" s="2" t="b">
        <f>AND(PARTNERS!$D147="Heritage partner",PARTNERS!$E147="Existing partner")</f>
        <v>0</v>
      </c>
      <c r="AT143" s="2" t="b">
        <f>AND(PARTNERS!$D147="Funder",PARTNERS!$E147="Existing partner")</f>
        <v>0</v>
      </c>
      <c r="AU143" s="2" t="b">
        <f>AND(PARTNERS!$D147="Public Service partner",PARTNERS!$E147="Existing partner")</f>
        <v>0</v>
      </c>
      <c r="AV143" s="2" t="b">
        <f>AND(PARTNERS!$D147="Voluntary Sector / Charity partner",PARTNERS!$E147="Existing partner")</f>
        <v>0</v>
      </c>
      <c r="AW143" s="2" t="b">
        <f>AND(PARTNERS!$D147="Education partner",PARTNERS!$E147="Existing partner")</f>
        <v>0</v>
      </c>
      <c r="AX143" s="2" t="b">
        <f>AND(PARTNERS!$D147="Other",PARTNERS!$E147="Existing partner")</f>
        <v>0</v>
      </c>
    </row>
    <row r="144" spans="20:50" x14ac:dyDescent="0.3">
      <c r="T144" s="2" t="b">
        <f>AND(LEFT('EVENT DELIVERY'!B149,2)="HU",OR(LEN('EVENT DELIVERY'!B149)=6,AND(LEN('EVENT DELIVERY'!B149)=7,MID('EVENT DELIVERY'!B149,4,1)=" ")))</f>
        <v>0</v>
      </c>
      <c r="U144" s="2" t="b">
        <f>AND(LEFT('PROJECT DELIVERY TEAM'!B151,2)="HU",OR(LEN('PROJECT DELIVERY TEAM'!B151)=6,AND(LEN('PROJECT DELIVERY TEAM'!B151)=7,MID('PROJECT DELIVERY TEAM'!B151,4,1)=" ")))</f>
        <v>0</v>
      </c>
      <c r="V144" s="2" t="b">
        <f>AND(LEFT('AUDIENCES &amp; PART... - BY TYPE'!B174,2)="HU",OR(LEN('AUDIENCES &amp; PART... - BY TYPE'!B174)=6,AND(LEN('AUDIENCES &amp; PART... - BY TYPE'!B174)=7,MID('AUDIENCES &amp; PART... - BY TYPE'!B174,4,1)=" ")))</f>
        <v>0</v>
      </c>
      <c r="W144" s="2" t="b">
        <f>AND(LEFT(PARTNERS!B148,2)="HU",OR(LEN(PARTNERS!B148)=6,AND(LEN(PARTNERS!B148)=7,MID(PARTNERS!B148,4,1)=" ")),PARTNERS!E148="New partner")</f>
        <v>0</v>
      </c>
      <c r="X144" s="2" t="b">
        <f>AND(LEFT(PARTNERS!B148,2)="HU",OR(LEN(PARTNERS!B148)=6,AND(LEN(PARTNERS!B148)=7,MID(PARTNERS!B148,4,1)=" ")),PARTNERS!E148="Existing partner")</f>
        <v>0</v>
      </c>
      <c r="Y144" s="2" t="b">
        <f>AND(NOT(AND(LEFT(PARTNERS!B148,2)="HU",OR(LEN(PARTNERS!B148)=6,AND(LEN(PARTNERS!B148)=7,MID(PARTNERS!B148,4,1)=" ")))),PARTNERS!E148="New partner")</f>
        <v>0</v>
      </c>
      <c r="Z144" s="2" t="b">
        <f>AND(NOT(AND(LEFT(PARTNERS!B148,2)="HU",OR(LEN(PARTNERS!B148)=6,AND(LEN(PARTNERS!B148)=7,MID(PARTNERS!B148,4,1)=" ")))),PARTNERS!E148="Existing partner")</f>
        <v>0</v>
      </c>
      <c r="AA144" s="2" t="b">
        <f>AND(PARTNERS!$C148="Hull",PARTNERS!$E148="New partner")</f>
        <v>0</v>
      </c>
      <c r="AB144" s="2" t="b">
        <f>AND(PARTNERS!$C148="East Riding of Yorkshire",PARTNERS!$E148="New partner")</f>
        <v>0</v>
      </c>
      <c r="AC144" s="2" t="b">
        <f>AND(PARTNERS!$C148="Elsewhere in Yorkshire &amp; Humber",PARTNERS!$E148="New partner")</f>
        <v>0</v>
      </c>
      <c r="AD144" s="2" t="b">
        <f>AND(PARTNERS!$C148="Elsewhere in the UK",PARTNERS!$E148="New partner")</f>
        <v>0</v>
      </c>
      <c r="AE144" s="2" t="b">
        <f>AND(PARTNERS!$C148="Outside UK",PARTNERS!$E148="New partner")</f>
        <v>0</v>
      </c>
      <c r="AF144" s="2" t="b">
        <f>AND(PARTNERS!$C148="Hull",PARTNERS!$E148="Existing partner")</f>
        <v>0</v>
      </c>
      <c r="AG144" s="2" t="b">
        <f>AND(PARTNERS!$C148="East Riding of Yorkshire",PARTNERS!$E148="Existing partner")</f>
        <v>0</v>
      </c>
      <c r="AH144" s="2" t="b">
        <f>AND(PARTNERS!$C148="Elsewhere in Yorkshire &amp; Humber",PARTNERS!$E148="Existing partner")</f>
        <v>0</v>
      </c>
      <c r="AI144" s="2" t="b">
        <f>AND(PARTNERS!$C148="Elsewhere in the UK",PARTNERS!$E148="Existing partner")</f>
        <v>0</v>
      </c>
      <c r="AJ144" s="2" t="b">
        <f>AND(PARTNERS!$C148="Outside UK",PARTNERS!$E148="Existing partner")</f>
        <v>0</v>
      </c>
      <c r="AK144" s="2" t="b">
        <f>AND(PARTNERS!$D148="Artistic partner",PARTNERS!$E148="New partner")</f>
        <v>0</v>
      </c>
      <c r="AL144" s="2" t="b">
        <f>AND(PARTNERS!$D148="Heritage partner",PARTNERS!$E148="New partner")</f>
        <v>0</v>
      </c>
      <c r="AM144" s="2" t="b">
        <f>AND(PARTNERS!$D148="Funder",PARTNERS!$E148="New partner")</f>
        <v>0</v>
      </c>
      <c r="AN144" s="2" t="b">
        <f>AND(PARTNERS!$D148="Public Service partner",PARTNERS!$E148="New partner")</f>
        <v>0</v>
      </c>
      <c r="AO144" s="2" t="b">
        <f>AND(PARTNERS!$D148="Voluntary Sector / Charity partner",PARTNERS!$E148="New partner")</f>
        <v>0</v>
      </c>
      <c r="AP144" s="2" t="b">
        <f>AND(PARTNERS!$D148="Education partner",PARTNERS!$E148="New partner")</f>
        <v>0</v>
      </c>
      <c r="AQ144" s="2" t="b">
        <f>AND(PARTNERS!$D148="Other",PARTNERS!$E148="New partner")</f>
        <v>0</v>
      </c>
      <c r="AR144" s="2" t="b">
        <f>AND(PARTNERS!$D148="Artistic partner",PARTNERS!$E148="Existing partner")</f>
        <v>0</v>
      </c>
      <c r="AS144" s="2" t="b">
        <f>AND(PARTNERS!$D148="Heritage partner",PARTNERS!$E148="Existing partner")</f>
        <v>0</v>
      </c>
      <c r="AT144" s="2" t="b">
        <f>AND(PARTNERS!$D148="Funder",PARTNERS!$E148="Existing partner")</f>
        <v>0</v>
      </c>
      <c r="AU144" s="2" t="b">
        <f>AND(PARTNERS!$D148="Public Service partner",PARTNERS!$E148="Existing partner")</f>
        <v>0</v>
      </c>
      <c r="AV144" s="2" t="b">
        <f>AND(PARTNERS!$D148="Voluntary Sector / Charity partner",PARTNERS!$E148="Existing partner")</f>
        <v>0</v>
      </c>
      <c r="AW144" s="2" t="b">
        <f>AND(PARTNERS!$D148="Education partner",PARTNERS!$E148="Existing partner")</f>
        <v>0</v>
      </c>
      <c r="AX144" s="2" t="b">
        <f>AND(PARTNERS!$D148="Other",PARTNERS!$E148="Existing partner")</f>
        <v>0</v>
      </c>
    </row>
    <row r="145" spans="20:50" x14ac:dyDescent="0.3">
      <c r="T145" s="2" t="b">
        <f>AND(LEFT('EVENT DELIVERY'!B150,2)="HU",OR(LEN('EVENT DELIVERY'!B150)=6,AND(LEN('EVENT DELIVERY'!B150)=7,MID('EVENT DELIVERY'!B150,4,1)=" ")))</f>
        <v>0</v>
      </c>
      <c r="U145" s="2" t="b">
        <f>AND(LEFT('PROJECT DELIVERY TEAM'!B152,2)="HU",OR(LEN('PROJECT DELIVERY TEAM'!B152)=6,AND(LEN('PROJECT DELIVERY TEAM'!B152)=7,MID('PROJECT DELIVERY TEAM'!B152,4,1)=" ")))</f>
        <v>0</v>
      </c>
      <c r="V145" s="2" t="b">
        <f>AND(LEFT('AUDIENCES &amp; PART... - BY TYPE'!B175,2)="HU",OR(LEN('AUDIENCES &amp; PART... - BY TYPE'!B175)=6,AND(LEN('AUDIENCES &amp; PART... - BY TYPE'!B175)=7,MID('AUDIENCES &amp; PART... - BY TYPE'!B175,4,1)=" ")))</f>
        <v>0</v>
      </c>
      <c r="W145" s="2" t="b">
        <f>AND(LEFT(PARTNERS!B149,2)="HU",OR(LEN(PARTNERS!B149)=6,AND(LEN(PARTNERS!B149)=7,MID(PARTNERS!B149,4,1)=" ")),PARTNERS!E149="New partner")</f>
        <v>0</v>
      </c>
      <c r="X145" s="2" t="b">
        <f>AND(LEFT(PARTNERS!B149,2)="HU",OR(LEN(PARTNERS!B149)=6,AND(LEN(PARTNERS!B149)=7,MID(PARTNERS!B149,4,1)=" ")),PARTNERS!E149="Existing partner")</f>
        <v>0</v>
      </c>
      <c r="Y145" s="2" t="b">
        <f>AND(NOT(AND(LEFT(PARTNERS!B149,2)="HU",OR(LEN(PARTNERS!B149)=6,AND(LEN(PARTNERS!B149)=7,MID(PARTNERS!B149,4,1)=" ")))),PARTNERS!E149="New partner")</f>
        <v>0</v>
      </c>
      <c r="Z145" s="2" t="b">
        <f>AND(NOT(AND(LEFT(PARTNERS!B149,2)="HU",OR(LEN(PARTNERS!B149)=6,AND(LEN(PARTNERS!B149)=7,MID(PARTNERS!B149,4,1)=" ")))),PARTNERS!E149="Existing partner")</f>
        <v>0</v>
      </c>
      <c r="AA145" s="2" t="b">
        <f>AND(PARTNERS!$C149="Hull",PARTNERS!$E149="New partner")</f>
        <v>0</v>
      </c>
      <c r="AB145" s="2" t="b">
        <f>AND(PARTNERS!$C149="East Riding of Yorkshire",PARTNERS!$E149="New partner")</f>
        <v>0</v>
      </c>
      <c r="AC145" s="2" t="b">
        <f>AND(PARTNERS!$C149="Elsewhere in Yorkshire &amp; Humber",PARTNERS!$E149="New partner")</f>
        <v>0</v>
      </c>
      <c r="AD145" s="2" t="b">
        <f>AND(PARTNERS!$C149="Elsewhere in the UK",PARTNERS!$E149="New partner")</f>
        <v>0</v>
      </c>
      <c r="AE145" s="2" t="b">
        <f>AND(PARTNERS!$C149="Outside UK",PARTNERS!$E149="New partner")</f>
        <v>0</v>
      </c>
      <c r="AF145" s="2" t="b">
        <f>AND(PARTNERS!$C149="Hull",PARTNERS!$E149="Existing partner")</f>
        <v>0</v>
      </c>
      <c r="AG145" s="2" t="b">
        <f>AND(PARTNERS!$C149="East Riding of Yorkshire",PARTNERS!$E149="Existing partner")</f>
        <v>0</v>
      </c>
      <c r="AH145" s="2" t="b">
        <f>AND(PARTNERS!$C149="Elsewhere in Yorkshire &amp; Humber",PARTNERS!$E149="Existing partner")</f>
        <v>0</v>
      </c>
      <c r="AI145" s="2" t="b">
        <f>AND(PARTNERS!$C149="Elsewhere in the UK",PARTNERS!$E149="Existing partner")</f>
        <v>0</v>
      </c>
      <c r="AJ145" s="2" t="b">
        <f>AND(PARTNERS!$C149="Outside UK",PARTNERS!$E149="Existing partner")</f>
        <v>0</v>
      </c>
      <c r="AK145" s="2" t="b">
        <f>AND(PARTNERS!$D149="Artistic partner",PARTNERS!$E149="New partner")</f>
        <v>0</v>
      </c>
      <c r="AL145" s="2" t="b">
        <f>AND(PARTNERS!$D149="Heritage partner",PARTNERS!$E149="New partner")</f>
        <v>0</v>
      </c>
      <c r="AM145" s="2" t="b">
        <f>AND(PARTNERS!$D149="Funder",PARTNERS!$E149="New partner")</f>
        <v>0</v>
      </c>
      <c r="AN145" s="2" t="b">
        <f>AND(PARTNERS!$D149="Public Service partner",PARTNERS!$E149="New partner")</f>
        <v>0</v>
      </c>
      <c r="AO145" s="2" t="b">
        <f>AND(PARTNERS!$D149="Voluntary Sector / Charity partner",PARTNERS!$E149="New partner")</f>
        <v>0</v>
      </c>
      <c r="AP145" s="2" t="b">
        <f>AND(PARTNERS!$D149="Education partner",PARTNERS!$E149="New partner")</f>
        <v>0</v>
      </c>
      <c r="AQ145" s="2" t="b">
        <f>AND(PARTNERS!$D149="Other",PARTNERS!$E149="New partner")</f>
        <v>0</v>
      </c>
      <c r="AR145" s="2" t="b">
        <f>AND(PARTNERS!$D149="Artistic partner",PARTNERS!$E149="Existing partner")</f>
        <v>0</v>
      </c>
      <c r="AS145" s="2" t="b">
        <f>AND(PARTNERS!$D149="Heritage partner",PARTNERS!$E149="Existing partner")</f>
        <v>0</v>
      </c>
      <c r="AT145" s="2" t="b">
        <f>AND(PARTNERS!$D149="Funder",PARTNERS!$E149="Existing partner")</f>
        <v>0</v>
      </c>
      <c r="AU145" s="2" t="b">
        <f>AND(PARTNERS!$D149="Public Service partner",PARTNERS!$E149="Existing partner")</f>
        <v>0</v>
      </c>
      <c r="AV145" s="2" t="b">
        <f>AND(PARTNERS!$D149="Voluntary Sector / Charity partner",PARTNERS!$E149="Existing partner")</f>
        <v>0</v>
      </c>
      <c r="AW145" s="2" t="b">
        <f>AND(PARTNERS!$D149="Education partner",PARTNERS!$E149="Existing partner")</f>
        <v>0</v>
      </c>
      <c r="AX145" s="2" t="b">
        <f>AND(PARTNERS!$D149="Other",PARTNERS!$E149="Existing partner")</f>
        <v>0</v>
      </c>
    </row>
    <row r="146" spans="20:50" x14ac:dyDescent="0.3">
      <c r="T146" s="2" t="b">
        <f>AND(LEFT('EVENT DELIVERY'!B151,2)="HU",OR(LEN('EVENT DELIVERY'!B151)=6,AND(LEN('EVENT DELIVERY'!B151)=7,MID('EVENT DELIVERY'!B151,4,1)=" ")))</f>
        <v>0</v>
      </c>
      <c r="U146" s="2" t="b">
        <f>AND(LEFT('PROJECT DELIVERY TEAM'!B153,2)="HU",OR(LEN('PROJECT DELIVERY TEAM'!B153)=6,AND(LEN('PROJECT DELIVERY TEAM'!B153)=7,MID('PROJECT DELIVERY TEAM'!B153,4,1)=" ")))</f>
        <v>0</v>
      </c>
      <c r="V146" s="2" t="b">
        <f>AND(LEFT('AUDIENCES &amp; PART... - BY TYPE'!B176,2)="HU",OR(LEN('AUDIENCES &amp; PART... - BY TYPE'!B176)=6,AND(LEN('AUDIENCES &amp; PART... - BY TYPE'!B176)=7,MID('AUDIENCES &amp; PART... - BY TYPE'!B176,4,1)=" ")))</f>
        <v>0</v>
      </c>
      <c r="W146" s="2" t="b">
        <f>AND(LEFT(PARTNERS!B150,2)="HU",OR(LEN(PARTNERS!B150)=6,AND(LEN(PARTNERS!B150)=7,MID(PARTNERS!B150,4,1)=" ")),PARTNERS!E150="New partner")</f>
        <v>0</v>
      </c>
      <c r="X146" s="2" t="b">
        <f>AND(LEFT(PARTNERS!B150,2)="HU",OR(LEN(PARTNERS!B150)=6,AND(LEN(PARTNERS!B150)=7,MID(PARTNERS!B150,4,1)=" ")),PARTNERS!E150="Existing partner")</f>
        <v>0</v>
      </c>
      <c r="Y146" s="2" t="b">
        <f>AND(NOT(AND(LEFT(PARTNERS!B150,2)="HU",OR(LEN(PARTNERS!B150)=6,AND(LEN(PARTNERS!B150)=7,MID(PARTNERS!B150,4,1)=" ")))),PARTNERS!E150="New partner")</f>
        <v>0</v>
      </c>
      <c r="Z146" s="2" t="b">
        <f>AND(NOT(AND(LEFT(PARTNERS!B150,2)="HU",OR(LEN(PARTNERS!B150)=6,AND(LEN(PARTNERS!B150)=7,MID(PARTNERS!B150,4,1)=" ")))),PARTNERS!E150="Existing partner")</f>
        <v>0</v>
      </c>
      <c r="AA146" s="2" t="b">
        <f>AND(PARTNERS!$C150="Hull",PARTNERS!$E150="New partner")</f>
        <v>0</v>
      </c>
      <c r="AB146" s="2" t="b">
        <f>AND(PARTNERS!$C150="East Riding of Yorkshire",PARTNERS!$E150="New partner")</f>
        <v>0</v>
      </c>
      <c r="AC146" s="2" t="b">
        <f>AND(PARTNERS!$C150="Elsewhere in Yorkshire &amp; Humber",PARTNERS!$E150="New partner")</f>
        <v>0</v>
      </c>
      <c r="AD146" s="2" t="b">
        <f>AND(PARTNERS!$C150="Elsewhere in the UK",PARTNERS!$E150="New partner")</f>
        <v>0</v>
      </c>
      <c r="AE146" s="2" t="b">
        <f>AND(PARTNERS!$C150="Outside UK",PARTNERS!$E150="New partner")</f>
        <v>0</v>
      </c>
      <c r="AF146" s="2" t="b">
        <f>AND(PARTNERS!$C150="Hull",PARTNERS!$E150="Existing partner")</f>
        <v>0</v>
      </c>
      <c r="AG146" s="2" t="b">
        <f>AND(PARTNERS!$C150="East Riding of Yorkshire",PARTNERS!$E150="Existing partner")</f>
        <v>0</v>
      </c>
      <c r="AH146" s="2" t="b">
        <f>AND(PARTNERS!$C150="Elsewhere in Yorkshire &amp; Humber",PARTNERS!$E150="Existing partner")</f>
        <v>0</v>
      </c>
      <c r="AI146" s="2" t="b">
        <f>AND(PARTNERS!$C150="Elsewhere in the UK",PARTNERS!$E150="Existing partner")</f>
        <v>0</v>
      </c>
      <c r="AJ146" s="2" t="b">
        <f>AND(PARTNERS!$C150="Outside UK",PARTNERS!$E150="Existing partner")</f>
        <v>0</v>
      </c>
      <c r="AK146" s="2" t="b">
        <f>AND(PARTNERS!$D150="Artistic partner",PARTNERS!$E150="New partner")</f>
        <v>0</v>
      </c>
      <c r="AL146" s="2" t="b">
        <f>AND(PARTNERS!$D150="Heritage partner",PARTNERS!$E150="New partner")</f>
        <v>0</v>
      </c>
      <c r="AM146" s="2" t="b">
        <f>AND(PARTNERS!$D150="Funder",PARTNERS!$E150="New partner")</f>
        <v>0</v>
      </c>
      <c r="AN146" s="2" t="b">
        <f>AND(PARTNERS!$D150="Public Service partner",PARTNERS!$E150="New partner")</f>
        <v>0</v>
      </c>
      <c r="AO146" s="2" t="b">
        <f>AND(PARTNERS!$D150="Voluntary Sector / Charity partner",PARTNERS!$E150="New partner")</f>
        <v>0</v>
      </c>
      <c r="AP146" s="2" t="b">
        <f>AND(PARTNERS!$D150="Education partner",PARTNERS!$E150="New partner")</f>
        <v>0</v>
      </c>
      <c r="AQ146" s="2" t="b">
        <f>AND(PARTNERS!$D150="Other",PARTNERS!$E150="New partner")</f>
        <v>0</v>
      </c>
      <c r="AR146" s="2" t="b">
        <f>AND(PARTNERS!$D150="Artistic partner",PARTNERS!$E150="Existing partner")</f>
        <v>0</v>
      </c>
      <c r="AS146" s="2" t="b">
        <f>AND(PARTNERS!$D150="Heritage partner",PARTNERS!$E150="Existing partner")</f>
        <v>0</v>
      </c>
      <c r="AT146" s="2" t="b">
        <f>AND(PARTNERS!$D150="Funder",PARTNERS!$E150="Existing partner")</f>
        <v>0</v>
      </c>
      <c r="AU146" s="2" t="b">
        <f>AND(PARTNERS!$D150="Public Service partner",PARTNERS!$E150="Existing partner")</f>
        <v>0</v>
      </c>
      <c r="AV146" s="2" t="b">
        <f>AND(PARTNERS!$D150="Voluntary Sector / Charity partner",PARTNERS!$E150="Existing partner")</f>
        <v>0</v>
      </c>
      <c r="AW146" s="2" t="b">
        <f>AND(PARTNERS!$D150="Education partner",PARTNERS!$E150="Existing partner")</f>
        <v>0</v>
      </c>
      <c r="AX146" s="2" t="b">
        <f>AND(PARTNERS!$D150="Other",PARTNERS!$E150="Existing partner")</f>
        <v>0</v>
      </c>
    </row>
    <row r="147" spans="20:50" x14ac:dyDescent="0.3">
      <c r="T147" s="2" t="b">
        <f>AND(LEFT('EVENT DELIVERY'!B152,2)="HU",OR(LEN('EVENT DELIVERY'!B152)=6,AND(LEN('EVENT DELIVERY'!B152)=7,MID('EVENT DELIVERY'!B152,4,1)=" ")))</f>
        <v>0</v>
      </c>
      <c r="U147" s="2" t="b">
        <f>AND(LEFT('PROJECT DELIVERY TEAM'!B154,2)="HU",OR(LEN('PROJECT DELIVERY TEAM'!B154)=6,AND(LEN('PROJECT DELIVERY TEAM'!B154)=7,MID('PROJECT DELIVERY TEAM'!B154,4,1)=" ")))</f>
        <v>0</v>
      </c>
      <c r="V147" s="2" t="b">
        <f>AND(LEFT('AUDIENCES &amp; PART... - BY TYPE'!B177,2)="HU",OR(LEN('AUDIENCES &amp; PART... - BY TYPE'!B177)=6,AND(LEN('AUDIENCES &amp; PART... - BY TYPE'!B177)=7,MID('AUDIENCES &amp; PART... - BY TYPE'!B177,4,1)=" ")))</f>
        <v>0</v>
      </c>
      <c r="W147" s="2" t="b">
        <f>AND(LEFT(PARTNERS!B151,2)="HU",OR(LEN(PARTNERS!B151)=6,AND(LEN(PARTNERS!B151)=7,MID(PARTNERS!B151,4,1)=" ")),PARTNERS!E151="New partner")</f>
        <v>0</v>
      </c>
      <c r="X147" s="2" t="b">
        <f>AND(LEFT(PARTNERS!B151,2)="HU",OR(LEN(PARTNERS!B151)=6,AND(LEN(PARTNERS!B151)=7,MID(PARTNERS!B151,4,1)=" ")),PARTNERS!E151="Existing partner")</f>
        <v>0</v>
      </c>
      <c r="Y147" s="2" t="b">
        <f>AND(NOT(AND(LEFT(PARTNERS!B151,2)="HU",OR(LEN(PARTNERS!B151)=6,AND(LEN(PARTNERS!B151)=7,MID(PARTNERS!B151,4,1)=" ")))),PARTNERS!E151="New partner")</f>
        <v>0</v>
      </c>
      <c r="Z147" s="2" t="b">
        <f>AND(NOT(AND(LEFT(PARTNERS!B151,2)="HU",OR(LEN(PARTNERS!B151)=6,AND(LEN(PARTNERS!B151)=7,MID(PARTNERS!B151,4,1)=" ")))),PARTNERS!E151="Existing partner")</f>
        <v>0</v>
      </c>
      <c r="AA147" s="2" t="b">
        <f>AND(PARTNERS!$C151="Hull",PARTNERS!$E151="New partner")</f>
        <v>0</v>
      </c>
      <c r="AB147" s="2" t="b">
        <f>AND(PARTNERS!$C151="East Riding of Yorkshire",PARTNERS!$E151="New partner")</f>
        <v>0</v>
      </c>
      <c r="AC147" s="2" t="b">
        <f>AND(PARTNERS!$C151="Elsewhere in Yorkshire &amp; Humber",PARTNERS!$E151="New partner")</f>
        <v>0</v>
      </c>
      <c r="AD147" s="2" t="b">
        <f>AND(PARTNERS!$C151="Elsewhere in the UK",PARTNERS!$E151="New partner")</f>
        <v>0</v>
      </c>
      <c r="AE147" s="2" t="b">
        <f>AND(PARTNERS!$C151="Outside UK",PARTNERS!$E151="New partner")</f>
        <v>0</v>
      </c>
      <c r="AF147" s="2" t="b">
        <f>AND(PARTNERS!$C151="Hull",PARTNERS!$E151="Existing partner")</f>
        <v>0</v>
      </c>
      <c r="AG147" s="2" t="b">
        <f>AND(PARTNERS!$C151="East Riding of Yorkshire",PARTNERS!$E151="Existing partner")</f>
        <v>0</v>
      </c>
      <c r="AH147" s="2" t="b">
        <f>AND(PARTNERS!$C151="Elsewhere in Yorkshire &amp; Humber",PARTNERS!$E151="Existing partner")</f>
        <v>0</v>
      </c>
      <c r="AI147" s="2" t="b">
        <f>AND(PARTNERS!$C151="Elsewhere in the UK",PARTNERS!$E151="Existing partner")</f>
        <v>0</v>
      </c>
      <c r="AJ147" s="2" t="b">
        <f>AND(PARTNERS!$C151="Outside UK",PARTNERS!$E151="Existing partner")</f>
        <v>0</v>
      </c>
      <c r="AK147" s="2" t="b">
        <f>AND(PARTNERS!$D151="Artistic partner",PARTNERS!$E151="New partner")</f>
        <v>0</v>
      </c>
      <c r="AL147" s="2" t="b">
        <f>AND(PARTNERS!$D151="Heritage partner",PARTNERS!$E151="New partner")</f>
        <v>0</v>
      </c>
      <c r="AM147" s="2" t="b">
        <f>AND(PARTNERS!$D151="Funder",PARTNERS!$E151="New partner")</f>
        <v>0</v>
      </c>
      <c r="AN147" s="2" t="b">
        <f>AND(PARTNERS!$D151="Public Service partner",PARTNERS!$E151="New partner")</f>
        <v>0</v>
      </c>
      <c r="AO147" s="2" t="b">
        <f>AND(PARTNERS!$D151="Voluntary Sector / Charity partner",PARTNERS!$E151="New partner")</f>
        <v>0</v>
      </c>
      <c r="AP147" s="2" t="b">
        <f>AND(PARTNERS!$D151="Education partner",PARTNERS!$E151="New partner")</f>
        <v>0</v>
      </c>
      <c r="AQ147" s="2" t="b">
        <f>AND(PARTNERS!$D151="Other",PARTNERS!$E151="New partner")</f>
        <v>0</v>
      </c>
      <c r="AR147" s="2" t="b">
        <f>AND(PARTNERS!$D151="Artistic partner",PARTNERS!$E151="Existing partner")</f>
        <v>0</v>
      </c>
      <c r="AS147" s="2" t="b">
        <f>AND(PARTNERS!$D151="Heritage partner",PARTNERS!$E151="Existing partner")</f>
        <v>0</v>
      </c>
      <c r="AT147" s="2" t="b">
        <f>AND(PARTNERS!$D151="Funder",PARTNERS!$E151="Existing partner")</f>
        <v>0</v>
      </c>
      <c r="AU147" s="2" t="b">
        <f>AND(PARTNERS!$D151="Public Service partner",PARTNERS!$E151="Existing partner")</f>
        <v>0</v>
      </c>
      <c r="AV147" s="2" t="b">
        <f>AND(PARTNERS!$D151="Voluntary Sector / Charity partner",PARTNERS!$E151="Existing partner")</f>
        <v>0</v>
      </c>
      <c r="AW147" s="2" t="b">
        <f>AND(PARTNERS!$D151="Education partner",PARTNERS!$E151="Existing partner")</f>
        <v>0</v>
      </c>
      <c r="AX147" s="2" t="b">
        <f>AND(PARTNERS!$D151="Other",PARTNERS!$E151="Existing partner")</f>
        <v>0</v>
      </c>
    </row>
    <row r="148" spans="20:50" x14ac:dyDescent="0.3">
      <c r="T148" s="2" t="b">
        <f>AND(LEFT('EVENT DELIVERY'!B153,2)="HU",OR(LEN('EVENT DELIVERY'!B153)=6,AND(LEN('EVENT DELIVERY'!B153)=7,MID('EVENT DELIVERY'!B153,4,1)=" ")))</f>
        <v>0</v>
      </c>
      <c r="U148" s="2" t="b">
        <f>AND(LEFT('PROJECT DELIVERY TEAM'!B155,2)="HU",OR(LEN('PROJECT DELIVERY TEAM'!B155)=6,AND(LEN('PROJECT DELIVERY TEAM'!B155)=7,MID('PROJECT DELIVERY TEAM'!B155,4,1)=" ")))</f>
        <v>0</v>
      </c>
      <c r="V148" s="2" t="b">
        <f>AND(LEFT('AUDIENCES &amp; PART... - BY TYPE'!B178,2)="HU",OR(LEN('AUDIENCES &amp; PART... - BY TYPE'!B178)=6,AND(LEN('AUDIENCES &amp; PART... - BY TYPE'!B178)=7,MID('AUDIENCES &amp; PART... - BY TYPE'!B178,4,1)=" ")))</f>
        <v>0</v>
      </c>
      <c r="W148" s="2" t="b">
        <f>AND(LEFT(PARTNERS!B152,2)="HU",OR(LEN(PARTNERS!B152)=6,AND(LEN(PARTNERS!B152)=7,MID(PARTNERS!B152,4,1)=" ")),PARTNERS!E152="New partner")</f>
        <v>0</v>
      </c>
      <c r="X148" s="2" t="b">
        <f>AND(LEFT(PARTNERS!B152,2)="HU",OR(LEN(PARTNERS!B152)=6,AND(LEN(PARTNERS!B152)=7,MID(PARTNERS!B152,4,1)=" ")),PARTNERS!E152="Existing partner")</f>
        <v>0</v>
      </c>
      <c r="Y148" s="2" t="b">
        <f>AND(NOT(AND(LEFT(PARTNERS!B152,2)="HU",OR(LEN(PARTNERS!B152)=6,AND(LEN(PARTNERS!B152)=7,MID(PARTNERS!B152,4,1)=" ")))),PARTNERS!E152="New partner")</f>
        <v>0</v>
      </c>
      <c r="Z148" s="2" t="b">
        <f>AND(NOT(AND(LEFT(PARTNERS!B152,2)="HU",OR(LEN(PARTNERS!B152)=6,AND(LEN(PARTNERS!B152)=7,MID(PARTNERS!B152,4,1)=" ")))),PARTNERS!E152="Existing partner")</f>
        <v>0</v>
      </c>
      <c r="AA148" s="2" t="b">
        <f>AND(PARTNERS!$C152="Hull",PARTNERS!$E152="New partner")</f>
        <v>0</v>
      </c>
      <c r="AB148" s="2" t="b">
        <f>AND(PARTNERS!$C152="East Riding of Yorkshire",PARTNERS!$E152="New partner")</f>
        <v>0</v>
      </c>
      <c r="AC148" s="2" t="b">
        <f>AND(PARTNERS!$C152="Elsewhere in Yorkshire &amp; Humber",PARTNERS!$E152="New partner")</f>
        <v>0</v>
      </c>
      <c r="AD148" s="2" t="b">
        <f>AND(PARTNERS!$C152="Elsewhere in the UK",PARTNERS!$E152="New partner")</f>
        <v>0</v>
      </c>
      <c r="AE148" s="2" t="b">
        <f>AND(PARTNERS!$C152="Outside UK",PARTNERS!$E152="New partner")</f>
        <v>0</v>
      </c>
      <c r="AF148" s="2" t="b">
        <f>AND(PARTNERS!$C152="Hull",PARTNERS!$E152="Existing partner")</f>
        <v>0</v>
      </c>
      <c r="AG148" s="2" t="b">
        <f>AND(PARTNERS!$C152="East Riding of Yorkshire",PARTNERS!$E152="Existing partner")</f>
        <v>0</v>
      </c>
      <c r="AH148" s="2" t="b">
        <f>AND(PARTNERS!$C152="Elsewhere in Yorkshire &amp; Humber",PARTNERS!$E152="Existing partner")</f>
        <v>0</v>
      </c>
      <c r="AI148" s="2" t="b">
        <f>AND(PARTNERS!$C152="Elsewhere in the UK",PARTNERS!$E152="Existing partner")</f>
        <v>0</v>
      </c>
      <c r="AJ148" s="2" t="b">
        <f>AND(PARTNERS!$C152="Outside UK",PARTNERS!$E152="Existing partner")</f>
        <v>0</v>
      </c>
      <c r="AK148" s="2" t="b">
        <f>AND(PARTNERS!$D152="Artistic partner",PARTNERS!$E152="New partner")</f>
        <v>0</v>
      </c>
      <c r="AL148" s="2" t="b">
        <f>AND(PARTNERS!$D152="Heritage partner",PARTNERS!$E152="New partner")</f>
        <v>0</v>
      </c>
      <c r="AM148" s="2" t="b">
        <f>AND(PARTNERS!$D152="Funder",PARTNERS!$E152="New partner")</f>
        <v>0</v>
      </c>
      <c r="AN148" s="2" t="b">
        <f>AND(PARTNERS!$D152="Public Service partner",PARTNERS!$E152="New partner")</f>
        <v>0</v>
      </c>
      <c r="AO148" s="2" t="b">
        <f>AND(PARTNERS!$D152="Voluntary Sector / Charity partner",PARTNERS!$E152="New partner")</f>
        <v>0</v>
      </c>
      <c r="AP148" s="2" t="b">
        <f>AND(PARTNERS!$D152="Education partner",PARTNERS!$E152="New partner")</f>
        <v>0</v>
      </c>
      <c r="AQ148" s="2" t="b">
        <f>AND(PARTNERS!$D152="Other",PARTNERS!$E152="New partner")</f>
        <v>0</v>
      </c>
      <c r="AR148" s="2" t="b">
        <f>AND(PARTNERS!$D152="Artistic partner",PARTNERS!$E152="Existing partner")</f>
        <v>0</v>
      </c>
      <c r="AS148" s="2" t="b">
        <f>AND(PARTNERS!$D152="Heritage partner",PARTNERS!$E152="Existing partner")</f>
        <v>0</v>
      </c>
      <c r="AT148" s="2" t="b">
        <f>AND(PARTNERS!$D152="Funder",PARTNERS!$E152="Existing partner")</f>
        <v>0</v>
      </c>
      <c r="AU148" s="2" t="b">
        <f>AND(PARTNERS!$D152="Public Service partner",PARTNERS!$E152="Existing partner")</f>
        <v>0</v>
      </c>
      <c r="AV148" s="2" t="b">
        <f>AND(PARTNERS!$D152="Voluntary Sector / Charity partner",PARTNERS!$E152="Existing partner")</f>
        <v>0</v>
      </c>
      <c r="AW148" s="2" t="b">
        <f>AND(PARTNERS!$D152="Education partner",PARTNERS!$E152="Existing partner")</f>
        <v>0</v>
      </c>
      <c r="AX148" s="2" t="b">
        <f>AND(PARTNERS!$D152="Other",PARTNERS!$E152="Existing partner")</f>
        <v>0</v>
      </c>
    </row>
    <row r="149" spans="20:50" x14ac:dyDescent="0.3">
      <c r="T149" s="2" t="b">
        <f>AND(LEFT('EVENT DELIVERY'!B154,2)="HU",OR(LEN('EVENT DELIVERY'!B154)=6,AND(LEN('EVENT DELIVERY'!B154)=7,MID('EVENT DELIVERY'!B154,4,1)=" ")))</f>
        <v>0</v>
      </c>
      <c r="U149" s="2" t="b">
        <f>AND(LEFT('PROJECT DELIVERY TEAM'!B156,2)="HU",OR(LEN('PROJECT DELIVERY TEAM'!B156)=6,AND(LEN('PROJECT DELIVERY TEAM'!B156)=7,MID('PROJECT DELIVERY TEAM'!B156,4,1)=" ")))</f>
        <v>0</v>
      </c>
      <c r="V149" s="2" t="b">
        <f>AND(LEFT('AUDIENCES &amp; PART... - BY TYPE'!B179,2)="HU",OR(LEN('AUDIENCES &amp; PART... - BY TYPE'!B179)=6,AND(LEN('AUDIENCES &amp; PART... - BY TYPE'!B179)=7,MID('AUDIENCES &amp; PART... - BY TYPE'!B179,4,1)=" ")))</f>
        <v>0</v>
      </c>
      <c r="W149" s="2" t="b">
        <f>AND(LEFT(PARTNERS!B153,2)="HU",OR(LEN(PARTNERS!B153)=6,AND(LEN(PARTNERS!B153)=7,MID(PARTNERS!B153,4,1)=" ")),PARTNERS!E153="New partner")</f>
        <v>0</v>
      </c>
      <c r="X149" s="2" t="b">
        <f>AND(LEFT(PARTNERS!B153,2)="HU",OR(LEN(PARTNERS!B153)=6,AND(LEN(PARTNERS!B153)=7,MID(PARTNERS!B153,4,1)=" ")),PARTNERS!E153="Existing partner")</f>
        <v>0</v>
      </c>
      <c r="Y149" s="2" t="b">
        <f>AND(NOT(AND(LEFT(PARTNERS!B153,2)="HU",OR(LEN(PARTNERS!B153)=6,AND(LEN(PARTNERS!B153)=7,MID(PARTNERS!B153,4,1)=" ")))),PARTNERS!E153="New partner")</f>
        <v>0</v>
      </c>
      <c r="Z149" s="2" t="b">
        <f>AND(NOT(AND(LEFT(PARTNERS!B153,2)="HU",OR(LEN(PARTNERS!B153)=6,AND(LEN(PARTNERS!B153)=7,MID(PARTNERS!B153,4,1)=" ")))),PARTNERS!E153="Existing partner")</f>
        <v>0</v>
      </c>
      <c r="AA149" s="2" t="b">
        <f>AND(PARTNERS!$C153="Hull",PARTNERS!$E153="New partner")</f>
        <v>0</v>
      </c>
      <c r="AB149" s="2" t="b">
        <f>AND(PARTNERS!$C153="East Riding of Yorkshire",PARTNERS!$E153="New partner")</f>
        <v>0</v>
      </c>
      <c r="AC149" s="2" t="b">
        <f>AND(PARTNERS!$C153="Elsewhere in Yorkshire &amp; Humber",PARTNERS!$E153="New partner")</f>
        <v>0</v>
      </c>
      <c r="AD149" s="2" t="b">
        <f>AND(PARTNERS!$C153="Elsewhere in the UK",PARTNERS!$E153="New partner")</f>
        <v>0</v>
      </c>
      <c r="AE149" s="2" t="b">
        <f>AND(PARTNERS!$C153="Outside UK",PARTNERS!$E153="New partner")</f>
        <v>0</v>
      </c>
      <c r="AF149" s="2" t="b">
        <f>AND(PARTNERS!$C153="Hull",PARTNERS!$E153="Existing partner")</f>
        <v>0</v>
      </c>
      <c r="AG149" s="2" t="b">
        <f>AND(PARTNERS!$C153="East Riding of Yorkshire",PARTNERS!$E153="Existing partner")</f>
        <v>0</v>
      </c>
      <c r="AH149" s="2" t="b">
        <f>AND(PARTNERS!$C153="Elsewhere in Yorkshire &amp; Humber",PARTNERS!$E153="Existing partner")</f>
        <v>0</v>
      </c>
      <c r="AI149" s="2" t="b">
        <f>AND(PARTNERS!$C153="Elsewhere in the UK",PARTNERS!$E153="Existing partner")</f>
        <v>0</v>
      </c>
      <c r="AJ149" s="2" t="b">
        <f>AND(PARTNERS!$C153="Outside UK",PARTNERS!$E153="Existing partner")</f>
        <v>0</v>
      </c>
      <c r="AK149" s="2" t="b">
        <f>AND(PARTNERS!$D153="Artistic partner",PARTNERS!$E153="New partner")</f>
        <v>0</v>
      </c>
      <c r="AL149" s="2" t="b">
        <f>AND(PARTNERS!$D153="Heritage partner",PARTNERS!$E153="New partner")</f>
        <v>0</v>
      </c>
      <c r="AM149" s="2" t="b">
        <f>AND(PARTNERS!$D153="Funder",PARTNERS!$E153="New partner")</f>
        <v>0</v>
      </c>
      <c r="AN149" s="2" t="b">
        <f>AND(PARTNERS!$D153="Public Service partner",PARTNERS!$E153="New partner")</f>
        <v>0</v>
      </c>
      <c r="AO149" s="2" t="b">
        <f>AND(PARTNERS!$D153="Voluntary Sector / Charity partner",PARTNERS!$E153="New partner")</f>
        <v>0</v>
      </c>
      <c r="AP149" s="2" t="b">
        <f>AND(PARTNERS!$D153="Education partner",PARTNERS!$E153="New partner")</f>
        <v>0</v>
      </c>
      <c r="AQ149" s="2" t="b">
        <f>AND(PARTNERS!$D153="Other",PARTNERS!$E153="New partner")</f>
        <v>0</v>
      </c>
      <c r="AR149" s="2" t="b">
        <f>AND(PARTNERS!$D153="Artistic partner",PARTNERS!$E153="Existing partner")</f>
        <v>0</v>
      </c>
      <c r="AS149" s="2" t="b">
        <f>AND(PARTNERS!$D153="Heritage partner",PARTNERS!$E153="Existing partner")</f>
        <v>0</v>
      </c>
      <c r="AT149" s="2" t="b">
        <f>AND(PARTNERS!$D153="Funder",PARTNERS!$E153="Existing partner")</f>
        <v>0</v>
      </c>
      <c r="AU149" s="2" t="b">
        <f>AND(PARTNERS!$D153="Public Service partner",PARTNERS!$E153="Existing partner")</f>
        <v>0</v>
      </c>
      <c r="AV149" s="2" t="b">
        <f>AND(PARTNERS!$D153="Voluntary Sector / Charity partner",PARTNERS!$E153="Existing partner")</f>
        <v>0</v>
      </c>
      <c r="AW149" s="2" t="b">
        <f>AND(PARTNERS!$D153="Education partner",PARTNERS!$E153="Existing partner")</f>
        <v>0</v>
      </c>
      <c r="AX149" s="2" t="b">
        <f>AND(PARTNERS!$D153="Other",PARTNERS!$E153="Existing partner")</f>
        <v>0</v>
      </c>
    </row>
    <row r="150" spans="20:50" x14ac:dyDescent="0.3">
      <c r="T150" s="2" t="b">
        <f>AND(LEFT('EVENT DELIVERY'!B155,2)="HU",OR(LEN('EVENT DELIVERY'!B155)=6,AND(LEN('EVENT DELIVERY'!B155)=7,MID('EVENT DELIVERY'!B155,4,1)=" ")))</f>
        <v>0</v>
      </c>
      <c r="U150" s="2" t="b">
        <f>AND(LEFT('PROJECT DELIVERY TEAM'!B157,2)="HU",OR(LEN('PROJECT DELIVERY TEAM'!B157)=6,AND(LEN('PROJECT DELIVERY TEAM'!B157)=7,MID('PROJECT DELIVERY TEAM'!B157,4,1)=" ")))</f>
        <v>0</v>
      </c>
      <c r="V150" s="2" t="b">
        <f>AND(LEFT('AUDIENCES &amp; PART... - BY TYPE'!B180,2)="HU",OR(LEN('AUDIENCES &amp; PART... - BY TYPE'!B180)=6,AND(LEN('AUDIENCES &amp; PART... - BY TYPE'!B180)=7,MID('AUDIENCES &amp; PART... - BY TYPE'!B180,4,1)=" ")))</f>
        <v>0</v>
      </c>
      <c r="W150" s="2" t="b">
        <f>AND(LEFT(PARTNERS!B154,2)="HU",OR(LEN(PARTNERS!B154)=6,AND(LEN(PARTNERS!B154)=7,MID(PARTNERS!B154,4,1)=" ")),PARTNERS!E154="New partner")</f>
        <v>0</v>
      </c>
      <c r="X150" s="2" t="b">
        <f>AND(LEFT(PARTNERS!B154,2)="HU",OR(LEN(PARTNERS!B154)=6,AND(LEN(PARTNERS!B154)=7,MID(PARTNERS!B154,4,1)=" ")),PARTNERS!E154="Existing partner")</f>
        <v>0</v>
      </c>
      <c r="Y150" s="2" t="b">
        <f>AND(NOT(AND(LEFT(PARTNERS!B154,2)="HU",OR(LEN(PARTNERS!B154)=6,AND(LEN(PARTNERS!B154)=7,MID(PARTNERS!B154,4,1)=" ")))),PARTNERS!E154="New partner")</f>
        <v>0</v>
      </c>
      <c r="Z150" s="2" t="b">
        <f>AND(NOT(AND(LEFT(PARTNERS!B154,2)="HU",OR(LEN(PARTNERS!B154)=6,AND(LEN(PARTNERS!B154)=7,MID(PARTNERS!B154,4,1)=" ")))),PARTNERS!E154="Existing partner")</f>
        <v>0</v>
      </c>
      <c r="AA150" s="2" t="b">
        <f>AND(PARTNERS!$C154="Hull",PARTNERS!$E154="New partner")</f>
        <v>0</v>
      </c>
      <c r="AB150" s="2" t="b">
        <f>AND(PARTNERS!$C154="East Riding of Yorkshire",PARTNERS!$E154="New partner")</f>
        <v>0</v>
      </c>
      <c r="AC150" s="2" t="b">
        <f>AND(PARTNERS!$C154="Elsewhere in Yorkshire &amp; Humber",PARTNERS!$E154="New partner")</f>
        <v>0</v>
      </c>
      <c r="AD150" s="2" t="b">
        <f>AND(PARTNERS!$C154="Elsewhere in the UK",PARTNERS!$E154="New partner")</f>
        <v>0</v>
      </c>
      <c r="AE150" s="2" t="b">
        <f>AND(PARTNERS!$C154="Outside UK",PARTNERS!$E154="New partner")</f>
        <v>0</v>
      </c>
      <c r="AF150" s="2" t="b">
        <f>AND(PARTNERS!$C154="Hull",PARTNERS!$E154="Existing partner")</f>
        <v>0</v>
      </c>
      <c r="AG150" s="2" t="b">
        <f>AND(PARTNERS!$C154="East Riding of Yorkshire",PARTNERS!$E154="Existing partner")</f>
        <v>0</v>
      </c>
      <c r="AH150" s="2" t="b">
        <f>AND(PARTNERS!$C154="Elsewhere in Yorkshire &amp; Humber",PARTNERS!$E154="Existing partner")</f>
        <v>0</v>
      </c>
      <c r="AI150" s="2" t="b">
        <f>AND(PARTNERS!$C154="Elsewhere in the UK",PARTNERS!$E154="Existing partner")</f>
        <v>0</v>
      </c>
      <c r="AJ150" s="2" t="b">
        <f>AND(PARTNERS!$C154="Outside UK",PARTNERS!$E154="Existing partner")</f>
        <v>0</v>
      </c>
      <c r="AK150" s="2" t="b">
        <f>AND(PARTNERS!$D154="Artistic partner",PARTNERS!$E154="New partner")</f>
        <v>0</v>
      </c>
      <c r="AL150" s="2" t="b">
        <f>AND(PARTNERS!$D154="Heritage partner",PARTNERS!$E154="New partner")</f>
        <v>0</v>
      </c>
      <c r="AM150" s="2" t="b">
        <f>AND(PARTNERS!$D154="Funder",PARTNERS!$E154="New partner")</f>
        <v>0</v>
      </c>
      <c r="AN150" s="2" t="b">
        <f>AND(PARTNERS!$D154="Public Service partner",PARTNERS!$E154="New partner")</f>
        <v>0</v>
      </c>
      <c r="AO150" s="2" t="b">
        <f>AND(PARTNERS!$D154="Voluntary Sector / Charity partner",PARTNERS!$E154="New partner")</f>
        <v>0</v>
      </c>
      <c r="AP150" s="2" t="b">
        <f>AND(PARTNERS!$D154="Education partner",PARTNERS!$E154="New partner")</f>
        <v>0</v>
      </c>
      <c r="AQ150" s="2" t="b">
        <f>AND(PARTNERS!$D154="Other",PARTNERS!$E154="New partner")</f>
        <v>0</v>
      </c>
      <c r="AR150" s="2" t="b">
        <f>AND(PARTNERS!$D154="Artistic partner",PARTNERS!$E154="Existing partner")</f>
        <v>0</v>
      </c>
      <c r="AS150" s="2" t="b">
        <f>AND(PARTNERS!$D154="Heritage partner",PARTNERS!$E154="Existing partner")</f>
        <v>0</v>
      </c>
      <c r="AT150" s="2" t="b">
        <f>AND(PARTNERS!$D154="Funder",PARTNERS!$E154="Existing partner")</f>
        <v>0</v>
      </c>
      <c r="AU150" s="2" t="b">
        <f>AND(PARTNERS!$D154="Public Service partner",PARTNERS!$E154="Existing partner")</f>
        <v>0</v>
      </c>
      <c r="AV150" s="2" t="b">
        <f>AND(PARTNERS!$D154="Voluntary Sector / Charity partner",PARTNERS!$E154="Existing partner")</f>
        <v>0</v>
      </c>
      <c r="AW150" s="2" t="b">
        <f>AND(PARTNERS!$D154="Education partner",PARTNERS!$E154="Existing partner")</f>
        <v>0</v>
      </c>
      <c r="AX150" s="2" t="b">
        <f>AND(PARTNERS!$D154="Other",PARTNERS!$E154="Existing partner")</f>
        <v>0</v>
      </c>
    </row>
    <row r="151" spans="20:50" x14ac:dyDescent="0.3">
      <c r="T151" s="2" t="b">
        <f>AND(LEFT('EVENT DELIVERY'!B156,2)="HU",OR(LEN('EVENT DELIVERY'!B156)=6,AND(LEN('EVENT DELIVERY'!B156)=7,MID('EVENT DELIVERY'!B156,4,1)=" ")))</f>
        <v>0</v>
      </c>
      <c r="U151" s="2" t="b">
        <f>AND(LEFT('PROJECT DELIVERY TEAM'!B158,2)="HU",OR(LEN('PROJECT DELIVERY TEAM'!B158)=6,AND(LEN('PROJECT DELIVERY TEAM'!B158)=7,MID('PROJECT DELIVERY TEAM'!B158,4,1)=" ")))</f>
        <v>0</v>
      </c>
      <c r="V151" s="2" t="b">
        <f>AND(LEFT('AUDIENCES &amp; PART... - BY TYPE'!B181,2)="HU",OR(LEN('AUDIENCES &amp; PART... - BY TYPE'!B181)=6,AND(LEN('AUDIENCES &amp; PART... - BY TYPE'!B181)=7,MID('AUDIENCES &amp; PART... - BY TYPE'!B181,4,1)=" ")))</f>
        <v>0</v>
      </c>
      <c r="W151" s="2" t="b">
        <f>AND(LEFT(PARTNERS!B155,2)="HU",OR(LEN(PARTNERS!B155)=6,AND(LEN(PARTNERS!B155)=7,MID(PARTNERS!B155,4,1)=" ")),PARTNERS!E155="New partner")</f>
        <v>0</v>
      </c>
      <c r="X151" s="2" t="b">
        <f>AND(LEFT(PARTNERS!B155,2)="HU",OR(LEN(PARTNERS!B155)=6,AND(LEN(PARTNERS!B155)=7,MID(PARTNERS!B155,4,1)=" ")),PARTNERS!E155="Existing partner")</f>
        <v>0</v>
      </c>
      <c r="Y151" s="2" t="b">
        <f>AND(NOT(AND(LEFT(PARTNERS!B155,2)="HU",OR(LEN(PARTNERS!B155)=6,AND(LEN(PARTNERS!B155)=7,MID(PARTNERS!B155,4,1)=" ")))),PARTNERS!E155="New partner")</f>
        <v>0</v>
      </c>
      <c r="Z151" s="2" t="b">
        <f>AND(NOT(AND(LEFT(PARTNERS!B155,2)="HU",OR(LEN(PARTNERS!B155)=6,AND(LEN(PARTNERS!B155)=7,MID(PARTNERS!B155,4,1)=" ")))),PARTNERS!E155="Existing partner")</f>
        <v>0</v>
      </c>
      <c r="AA151" s="2" t="b">
        <f>AND(PARTNERS!$C155="Hull",PARTNERS!$E155="New partner")</f>
        <v>0</v>
      </c>
      <c r="AB151" s="2" t="b">
        <f>AND(PARTNERS!$C155="East Riding of Yorkshire",PARTNERS!$E155="New partner")</f>
        <v>0</v>
      </c>
      <c r="AC151" s="2" t="b">
        <f>AND(PARTNERS!$C155="Elsewhere in Yorkshire &amp; Humber",PARTNERS!$E155="New partner")</f>
        <v>0</v>
      </c>
      <c r="AD151" s="2" t="b">
        <f>AND(PARTNERS!$C155="Elsewhere in the UK",PARTNERS!$E155="New partner")</f>
        <v>0</v>
      </c>
      <c r="AE151" s="2" t="b">
        <f>AND(PARTNERS!$C155="Outside UK",PARTNERS!$E155="New partner")</f>
        <v>0</v>
      </c>
      <c r="AF151" s="2" t="b">
        <f>AND(PARTNERS!$C155="Hull",PARTNERS!$E155="Existing partner")</f>
        <v>0</v>
      </c>
      <c r="AG151" s="2" t="b">
        <f>AND(PARTNERS!$C155="East Riding of Yorkshire",PARTNERS!$E155="Existing partner")</f>
        <v>0</v>
      </c>
      <c r="AH151" s="2" t="b">
        <f>AND(PARTNERS!$C155="Elsewhere in Yorkshire &amp; Humber",PARTNERS!$E155="Existing partner")</f>
        <v>0</v>
      </c>
      <c r="AI151" s="2" t="b">
        <f>AND(PARTNERS!$C155="Elsewhere in the UK",PARTNERS!$E155="Existing partner")</f>
        <v>0</v>
      </c>
      <c r="AJ151" s="2" t="b">
        <f>AND(PARTNERS!$C155="Outside UK",PARTNERS!$E155="Existing partner")</f>
        <v>0</v>
      </c>
      <c r="AK151" s="2" t="b">
        <f>AND(PARTNERS!$D155="Artistic partner",PARTNERS!$E155="New partner")</f>
        <v>0</v>
      </c>
      <c r="AL151" s="2" t="b">
        <f>AND(PARTNERS!$D155="Heritage partner",PARTNERS!$E155="New partner")</f>
        <v>0</v>
      </c>
      <c r="AM151" s="2" t="b">
        <f>AND(PARTNERS!$D155="Funder",PARTNERS!$E155="New partner")</f>
        <v>0</v>
      </c>
      <c r="AN151" s="2" t="b">
        <f>AND(PARTNERS!$D155="Public Service partner",PARTNERS!$E155="New partner")</f>
        <v>0</v>
      </c>
      <c r="AO151" s="2" t="b">
        <f>AND(PARTNERS!$D155="Voluntary Sector / Charity partner",PARTNERS!$E155="New partner")</f>
        <v>0</v>
      </c>
      <c r="AP151" s="2" t="b">
        <f>AND(PARTNERS!$D155="Education partner",PARTNERS!$E155="New partner")</f>
        <v>0</v>
      </c>
      <c r="AQ151" s="2" t="b">
        <f>AND(PARTNERS!$D155="Other",PARTNERS!$E155="New partner")</f>
        <v>0</v>
      </c>
      <c r="AR151" s="2" t="b">
        <f>AND(PARTNERS!$D155="Artistic partner",PARTNERS!$E155="Existing partner")</f>
        <v>0</v>
      </c>
      <c r="AS151" s="2" t="b">
        <f>AND(PARTNERS!$D155="Heritage partner",PARTNERS!$E155="Existing partner")</f>
        <v>0</v>
      </c>
      <c r="AT151" s="2" t="b">
        <f>AND(PARTNERS!$D155="Funder",PARTNERS!$E155="Existing partner")</f>
        <v>0</v>
      </c>
      <c r="AU151" s="2" t="b">
        <f>AND(PARTNERS!$D155="Public Service partner",PARTNERS!$E155="Existing partner")</f>
        <v>0</v>
      </c>
      <c r="AV151" s="2" t="b">
        <f>AND(PARTNERS!$D155="Voluntary Sector / Charity partner",PARTNERS!$E155="Existing partner")</f>
        <v>0</v>
      </c>
      <c r="AW151" s="2" t="b">
        <f>AND(PARTNERS!$D155="Education partner",PARTNERS!$E155="Existing partner")</f>
        <v>0</v>
      </c>
      <c r="AX151" s="2" t="b">
        <f>AND(PARTNERS!$D155="Other",PARTNERS!$E155="Existing partner")</f>
        <v>0</v>
      </c>
    </row>
    <row r="152" spans="20:50" x14ac:dyDescent="0.3">
      <c r="T152" s="2" t="b">
        <f>AND(LEFT('EVENT DELIVERY'!B157,2)="HU",OR(LEN('EVENT DELIVERY'!B157)=6,AND(LEN('EVENT DELIVERY'!B157)=7,MID('EVENT DELIVERY'!B157,4,1)=" ")))</f>
        <v>0</v>
      </c>
      <c r="U152" s="2" t="b">
        <f>AND(LEFT('PROJECT DELIVERY TEAM'!B159,2)="HU",OR(LEN('PROJECT DELIVERY TEAM'!B159)=6,AND(LEN('PROJECT DELIVERY TEAM'!B159)=7,MID('PROJECT DELIVERY TEAM'!B159,4,1)=" ")))</f>
        <v>0</v>
      </c>
      <c r="V152" s="2" t="b">
        <f>AND(LEFT('AUDIENCES &amp; PART... - BY TYPE'!B182,2)="HU",OR(LEN('AUDIENCES &amp; PART... - BY TYPE'!B182)=6,AND(LEN('AUDIENCES &amp; PART... - BY TYPE'!B182)=7,MID('AUDIENCES &amp; PART... - BY TYPE'!B182,4,1)=" ")))</f>
        <v>0</v>
      </c>
      <c r="W152" s="2" t="b">
        <f>AND(LEFT(PARTNERS!B156,2)="HU",OR(LEN(PARTNERS!B156)=6,AND(LEN(PARTNERS!B156)=7,MID(PARTNERS!B156,4,1)=" ")),PARTNERS!E156="New partner")</f>
        <v>0</v>
      </c>
      <c r="X152" s="2" t="b">
        <f>AND(LEFT(PARTNERS!B156,2)="HU",OR(LEN(PARTNERS!B156)=6,AND(LEN(PARTNERS!B156)=7,MID(PARTNERS!B156,4,1)=" ")),PARTNERS!E156="Existing partner")</f>
        <v>0</v>
      </c>
      <c r="Y152" s="2" t="b">
        <f>AND(NOT(AND(LEFT(PARTNERS!B156,2)="HU",OR(LEN(PARTNERS!B156)=6,AND(LEN(PARTNERS!B156)=7,MID(PARTNERS!B156,4,1)=" ")))),PARTNERS!E156="New partner")</f>
        <v>0</v>
      </c>
      <c r="Z152" s="2" t="b">
        <f>AND(NOT(AND(LEFT(PARTNERS!B156,2)="HU",OR(LEN(PARTNERS!B156)=6,AND(LEN(PARTNERS!B156)=7,MID(PARTNERS!B156,4,1)=" ")))),PARTNERS!E156="Existing partner")</f>
        <v>0</v>
      </c>
      <c r="AA152" s="2" t="b">
        <f>AND(PARTNERS!$C156="Hull",PARTNERS!$E156="New partner")</f>
        <v>0</v>
      </c>
      <c r="AB152" s="2" t="b">
        <f>AND(PARTNERS!$C156="East Riding of Yorkshire",PARTNERS!$E156="New partner")</f>
        <v>0</v>
      </c>
      <c r="AC152" s="2" t="b">
        <f>AND(PARTNERS!$C156="Elsewhere in Yorkshire &amp; Humber",PARTNERS!$E156="New partner")</f>
        <v>0</v>
      </c>
      <c r="AD152" s="2" t="b">
        <f>AND(PARTNERS!$C156="Elsewhere in the UK",PARTNERS!$E156="New partner")</f>
        <v>0</v>
      </c>
      <c r="AE152" s="2" t="b">
        <f>AND(PARTNERS!$C156="Outside UK",PARTNERS!$E156="New partner")</f>
        <v>0</v>
      </c>
      <c r="AF152" s="2" t="b">
        <f>AND(PARTNERS!$C156="Hull",PARTNERS!$E156="Existing partner")</f>
        <v>0</v>
      </c>
      <c r="AG152" s="2" t="b">
        <f>AND(PARTNERS!$C156="East Riding of Yorkshire",PARTNERS!$E156="Existing partner")</f>
        <v>0</v>
      </c>
      <c r="AH152" s="2" t="b">
        <f>AND(PARTNERS!$C156="Elsewhere in Yorkshire &amp; Humber",PARTNERS!$E156="Existing partner")</f>
        <v>0</v>
      </c>
      <c r="AI152" s="2" t="b">
        <f>AND(PARTNERS!$C156="Elsewhere in the UK",PARTNERS!$E156="Existing partner")</f>
        <v>0</v>
      </c>
      <c r="AJ152" s="2" t="b">
        <f>AND(PARTNERS!$C156="Outside UK",PARTNERS!$E156="Existing partner")</f>
        <v>0</v>
      </c>
      <c r="AK152" s="2" t="b">
        <f>AND(PARTNERS!$D156="Artistic partner",PARTNERS!$E156="New partner")</f>
        <v>0</v>
      </c>
      <c r="AL152" s="2" t="b">
        <f>AND(PARTNERS!$D156="Heritage partner",PARTNERS!$E156="New partner")</f>
        <v>0</v>
      </c>
      <c r="AM152" s="2" t="b">
        <f>AND(PARTNERS!$D156="Funder",PARTNERS!$E156="New partner")</f>
        <v>0</v>
      </c>
      <c r="AN152" s="2" t="b">
        <f>AND(PARTNERS!$D156="Public Service partner",PARTNERS!$E156="New partner")</f>
        <v>0</v>
      </c>
      <c r="AO152" s="2" t="b">
        <f>AND(PARTNERS!$D156="Voluntary Sector / Charity partner",PARTNERS!$E156="New partner")</f>
        <v>0</v>
      </c>
      <c r="AP152" s="2" t="b">
        <f>AND(PARTNERS!$D156="Education partner",PARTNERS!$E156="New partner")</f>
        <v>0</v>
      </c>
      <c r="AQ152" s="2" t="b">
        <f>AND(PARTNERS!$D156="Other",PARTNERS!$E156="New partner")</f>
        <v>0</v>
      </c>
      <c r="AR152" s="2" t="b">
        <f>AND(PARTNERS!$D156="Artistic partner",PARTNERS!$E156="Existing partner")</f>
        <v>0</v>
      </c>
      <c r="AS152" s="2" t="b">
        <f>AND(PARTNERS!$D156="Heritage partner",PARTNERS!$E156="Existing partner")</f>
        <v>0</v>
      </c>
      <c r="AT152" s="2" t="b">
        <f>AND(PARTNERS!$D156="Funder",PARTNERS!$E156="Existing partner")</f>
        <v>0</v>
      </c>
      <c r="AU152" s="2" t="b">
        <f>AND(PARTNERS!$D156="Public Service partner",PARTNERS!$E156="Existing partner")</f>
        <v>0</v>
      </c>
      <c r="AV152" s="2" t="b">
        <f>AND(PARTNERS!$D156="Voluntary Sector / Charity partner",PARTNERS!$E156="Existing partner")</f>
        <v>0</v>
      </c>
      <c r="AW152" s="2" t="b">
        <f>AND(PARTNERS!$D156="Education partner",PARTNERS!$E156="Existing partner")</f>
        <v>0</v>
      </c>
      <c r="AX152" s="2" t="b">
        <f>AND(PARTNERS!$D156="Other",PARTNERS!$E156="Existing partner")</f>
        <v>0</v>
      </c>
    </row>
    <row r="153" spans="20:50" x14ac:dyDescent="0.3">
      <c r="T153" s="2" t="b">
        <f>AND(LEFT('EVENT DELIVERY'!B158,2)="HU",OR(LEN('EVENT DELIVERY'!B158)=6,AND(LEN('EVENT DELIVERY'!B158)=7,MID('EVENT DELIVERY'!B158,4,1)=" ")))</f>
        <v>0</v>
      </c>
      <c r="U153" s="2" t="b">
        <f>AND(LEFT('PROJECT DELIVERY TEAM'!B160,2)="HU",OR(LEN('PROJECT DELIVERY TEAM'!B160)=6,AND(LEN('PROJECT DELIVERY TEAM'!B160)=7,MID('PROJECT DELIVERY TEAM'!B160,4,1)=" ")))</f>
        <v>0</v>
      </c>
      <c r="V153" s="2" t="b">
        <f>AND(LEFT('AUDIENCES &amp; PART... - BY TYPE'!B183,2)="HU",OR(LEN('AUDIENCES &amp; PART... - BY TYPE'!B183)=6,AND(LEN('AUDIENCES &amp; PART... - BY TYPE'!B183)=7,MID('AUDIENCES &amp; PART... - BY TYPE'!B183,4,1)=" ")))</f>
        <v>0</v>
      </c>
      <c r="W153" s="2" t="b">
        <f>AND(LEFT(PARTNERS!B157,2)="HU",OR(LEN(PARTNERS!B157)=6,AND(LEN(PARTNERS!B157)=7,MID(PARTNERS!B157,4,1)=" ")),PARTNERS!E157="New partner")</f>
        <v>0</v>
      </c>
      <c r="X153" s="2" t="b">
        <f>AND(LEFT(PARTNERS!B157,2)="HU",OR(LEN(PARTNERS!B157)=6,AND(LEN(PARTNERS!B157)=7,MID(PARTNERS!B157,4,1)=" ")),PARTNERS!E157="Existing partner")</f>
        <v>0</v>
      </c>
      <c r="Y153" s="2" t="b">
        <f>AND(NOT(AND(LEFT(PARTNERS!B157,2)="HU",OR(LEN(PARTNERS!B157)=6,AND(LEN(PARTNERS!B157)=7,MID(PARTNERS!B157,4,1)=" ")))),PARTNERS!E157="New partner")</f>
        <v>0</v>
      </c>
      <c r="Z153" s="2" t="b">
        <f>AND(NOT(AND(LEFT(PARTNERS!B157,2)="HU",OR(LEN(PARTNERS!B157)=6,AND(LEN(PARTNERS!B157)=7,MID(PARTNERS!B157,4,1)=" ")))),PARTNERS!E157="Existing partner")</f>
        <v>0</v>
      </c>
      <c r="AA153" s="2" t="b">
        <f>AND(PARTNERS!$C157="Hull",PARTNERS!$E157="New partner")</f>
        <v>0</v>
      </c>
      <c r="AB153" s="2" t="b">
        <f>AND(PARTNERS!$C157="East Riding of Yorkshire",PARTNERS!$E157="New partner")</f>
        <v>0</v>
      </c>
      <c r="AC153" s="2" t="b">
        <f>AND(PARTNERS!$C157="Elsewhere in Yorkshire &amp; Humber",PARTNERS!$E157="New partner")</f>
        <v>0</v>
      </c>
      <c r="AD153" s="2" t="b">
        <f>AND(PARTNERS!$C157="Elsewhere in the UK",PARTNERS!$E157="New partner")</f>
        <v>0</v>
      </c>
      <c r="AE153" s="2" t="b">
        <f>AND(PARTNERS!$C157="Outside UK",PARTNERS!$E157="New partner")</f>
        <v>0</v>
      </c>
      <c r="AF153" s="2" t="b">
        <f>AND(PARTNERS!$C157="Hull",PARTNERS!$E157="Existing partner")</f>
        <v>0</v>
      </c>
      <c r="AG153" s="2" t="b">
        <f>AND(PARTNERS!$C157="East Riding of Yorkshire",PARTNERS!$E157="Existing partner")</f>
        <v>0</v>
      </c>
      <c r="AH153" s="2" t="b">
        <f>AND(PARTNERS!$C157="Elsewhere in Yorkshire &amp; Humber",PARTNERS!$E157="Existing partner")</f>
        <v>0</v>
      </c>
      <c r="AI153" s="2" t="b">
        <f>AND(PARTNERS!$C157="Elsewhere in the UK",PARTNERS!$E157="Existing partner")</f>
        <v>0</v>
      </c>
      <c r="AJ153" s="2" t="b">
        <f>AND(PARTNERS!$C157="Outside UK",PARTNERS!$E157="Existing partner")</f>
        <v>0</v>
      </c>
      <c r="AK153" s="2" t="b">
        <f>AND(PARTNERS!$D157="Artistic partner",PARTNERS!$E157="New partner")</f>
        <v>0</v>
      </c>
      <c r="AL153" s="2" t="b">
        <f>AND(PARTNERS!$D157="Heritage partner",PARTNERS!$E157="New partner")</f>
        <v>0</v>
      </c>
      <c r="AM153" s="2" t="b">
        <f>AND(PARTNERS!$D157="Funder",PARTNERS!$E157="New partner")</f>
        <v>0</v>
      </c>
      <c r="AN153" s="2" t="b">
        <f>AND(PARTNERS!$D157="Public Service partner",PARTNERS!$E157="New partner")</f>
        <v>0</v>
      </c>
      <c r="AO153" s="2" t="b">
        <f>AND(PARTNERS!$D157="Voluntary Sector / Charity partner",PARTNERS!$E157="New partner")</f>
        <v>0</v>
      </c>
      <c r="AP153" s="2" t="b">
        <f>AND(PARTNERS!$D157="Education partner",PARTNERS!$E157="New partner")</f>
        <v>0</v>
      </c>
      <c r="AQ153" s="2" t="b">
        <f>AND(PARTNERS!$D157="Other",PARTNERS!$E157="New partner")</f>
        <v>0</v>
      </c>
      <c r="AR153" s="2" t="b">
        <f>AND(PARTNERS!$D157="Artistic partner",PARTNERS!$E157="Existing partner")</f>
        <v>0</v>
      </c>
      <c r="AS153" s="2" t="b">
        <f>AND(PARTNERS!$D157="Heritage partner",PARTNERS!$E157="Existing partner")</f>
        <v>0</v>
      </c>
      <c r="AT153" s="2" t="b">
        <f>AND(PARTNERS!$D157="Funder",PARTNERS!$E157="Existing partner")</f>
        <v>0</v>
      </c>
      <c r="AU153" s="2" t="b">
        <f>AND(PARTNERS!$D157="Public Service partner",PARTNERS!$E157="Existing partner")</f>
        <v>0</v>
      </c>
      <c r="AV153" s="2" t="b">
        <f>AND(PARTNERS!$D157="Voluntary Sector / Charity partner",PARTNERS!$E157="Existing partner")</f>
        <v>0</v>
      </c>
      <c r="AW153" s="2" t="b">
        <f>AND(PARTNERS!$D157="Education partner",PARTNERS!$E157="Existing partner")</f>
        <v>0</v>
      </c>
      <c r="AX153" s="2" t="b">
        <f>AND(PARTNERS!$D157="Other",PARTNERS!$E157="Existing partner")</f>
        <v>0</v>
      </c>
    </row>
    <row r="154" spans="20:50" x14ac:dyDescent="0.3">
      <c r="T154" s="2" t="b">
        <f>AND(LEFT('EVENT DELIVERY'!B159,2)="HU",OR(LEN('EVENT DELIVERY'!B159)=6,AND(LEN('EVENT DELIVERY'!B159)=7,MID('EVENT DELIVERY'!B159,4,1)=" ")))</f>
        <v>0</v>
      </c>
      <c r="U154" s="2" t="b">
        <f>AND(LEFT('PROJECT DELIVERY TEAM'!B161,2)="HU",OR(LEN('PROJECT DELIVERY TEAM'!B161)=6,AND(LEN('PROJECT DELIVERY TEAM'!B161)=7,MID('PROJECT DELIVERY TEAM'!B161,4,1)=" ")))</f>
        <v>0</v>
      </c>
      <c r="V154" s="2" t="b">
        <f>AND(LEFT('AUDIENCES &amp; PART... - BY TYPE'!B184,2)="HU",OR(LEN('AUDIENCES &amp; PART... - BY TYPE'!B184)=6,AND(LEN('AUDIENCES &amp; PART... - BY TYPE'!B184)=7,MID('AUDIENCES &amp; PART... - BY TYPE'!B184,4,1)=" ")))</f>
        <v>0</v>
      </c>
      <c r="W154" s="2" t="b">
        <f>AND(LEFT(PARTNERS!B158,2)="HU",OR(LEN(PARTNERS!B158)=6,AND(LEN(PARTNERS!B158)=7,MID(PARTNERS!B158,4,1)=" ")),PARTNERS!E158="New partner")</f>
        <v>0</v>
      </c>
      <c r="X154" s="2" t="b">
        <f>AND(LEFT(PARTNERS!B158,2)="HU",OR(LEN(PARTNERS!B158)=6,AND(LEN(PARTNERS!B158)=7,MID(PARTNERS!B158,4,1)=" ")),PARTNERS!E158="Existing partner")</f>
        <v>0</v>
      </c>
      <c r="Y154" s="2" t="b">
        <f>AND(NOT(AND(LEFT(PARTNERS!B158,2)="HU",OR(LEN(PARTNERS!B158)=6,AND(LEN(PARTNERS!B158)=7,MID(PARTNERS!B158,4,1)=" ")))),PARTNERS!E158="New partner")</f>
        <v>0</v>
      </c>
      <c r="Z154" s="2" t="b">
        <f>AND(NOT(AND(LEFT(PARTNERS!B158,2)="HU",OR(LEN(PARTNERS!B158)=6,AND(LEN(PARTNERS!B158)=7,MID(PARTNERS!B158,4,1)=" ")))),PARTNERS!E158="Existing partner")</f>
        <v>0</v>
      </c>
      <c r="AA154" s="2" t="b">
        <f>AND(PARTNERS!$C158="Hull",PARTNERS!$E158="New partner")</f>
        <v>0</v>
      </c>
      <c r="AB154" s="2" t="b">
        <f>AND(PARTNERS!$C158="East Riding of Yorkshire",PARTNERS!$E158="New partner")</f>
        <v>0</v>
      </c>
      <c r="AC154" s="2" t="b">
        <f>AND(PARTNERS!$C158="Elsewhere in Yorkshire &amp; Humber",PARTNERS!$E158="New partner")</f>
        <v>0</v>
      </c>
      <c r="AD154" s="2" t="b">
        <f>AND(PARTNERS!$C158="Elsewhere in the UK",PARTNERS!$E158="New partner")</f>
        <v>0</v>
      </c>
      <c r="AE154" s="2" t="b">
        <f>AND(PARTNERS!$C158="Outside UK",PARTNERS!$E158="New partner")</f>
        <v>0</v>
      </c>
      <c r="AF154" s="2" t="b">
        <f>AND(PARTNERS!$C158="Hull",PARTNERS!$E158="Existing partner")</f>
        <v>0</v>
      </c>
      <c r="AG154" s="2" t="b">
        <f>AND(PARTNERS!$C158="East Riding of Yorkshire",PARTNERS!$E158="Existing partner")</f>
        <v>0</v>
      </c>
      <c r="AH154" s="2" t="b">
        <f>AND(PARTNERS!$C158="Elsewhere in Yorkshire &amp; Humber",PARTNERS!$E158="Existing partner")</f>
        <v>0</v>
      </c>
      <c r="AI154" s="2" t="b">
        <f>AND(PARTNERS!$C158="Elsewhere in the UK",PARTNERS!$E158="Existing partner")</f>
        <v>0</v>
      </c>
      <c r="AJ154" s="2" t="b">
        <f>AND(PARTNERS!$C158="Outside UK",PARTNERS!$E158="Existing partner")</f>
        <v>0</v>
      </c>
      <c r="AK154" s="2" t="b">
        <f>AND(PARTNERS!$D158="Artistic partner",PARTNERS!$E158="New partner")</f>
        <v>0</v>
      </c>
      <c r="AL154" s="2" t="b">
        <f>AND(PARTNERS!$D158="Heritage partner",PARTNERS!$E158="New partner")</f>
        <v>0</v>
      </c>
      <c r="AM154" s="2" t="b">
        <f>AND(PARTNERS!$D158="Funder",PARTNERS!$E158="New partner")</f>
        <v>0</v>
      </c>
      <c r="AN154" s="2" t="b">
        <f>AND(PARTNERS!$D158="Public Service partner",PARTNERS!$E158="New partner")</f>
        <v>0</v>
      </c>
      <c r="AO154" s="2" t="b">
        <f>AND(PARTNERS!$D158="Voluntary Sector / Charity partner",PARTNERS!$E158="New partner")</f>
        <v>0</v>
      </c>
      <c r="AP154" s="2" t="b">
        <f>AND(PARTNERS!$D158="Education partner",PARTNERS!$E158="New partner")</f>
        <v>0</v>
      </c>
      <c r="AQ154" s="2" t="b">
        <f>AND(PARTNERS!$D158="Other",PARTNERS!$E158="New partner")</f>
        <v>0</v>
      </c>
      <c r="AR154" s="2" t="b">
        <f>AND(PARTNERS!$D158="Artistic partner",PARTNERS!$E158="Existing partner")</f>
        <v>0</v>
      </c>
      <c r="AS154" s="2" t="b">
        <f>AND(PARTNERS!$D158="Heritage partner",PARTNERS!$E158="Existing partner")</f>
        <v>0</v>
      </c>
      <c r="AT154" s="2" t="b">
        <f>AND(PARTNERS!$D158="Funder",PARTNERS!$E158="Existing partner")</f>
        <v>0</v>
      </c>
      <c r="AU154" s="2" t="b">
        <f>AND(PARTNERS!$D158="Public Service partner",PARTNERS!$E158="Existing partner")</f>
        <v>0</v>
      </c>
      <c r="AV154" s="2" t="b">
        <f>AND(PARTNERS!$D158="Voluntary Sector / Charity partner",PARTNERS!$E158="Existing partner")</f>
        <v>0</v>
      </c>
      <c r="AW154" s="2" t="b">
        <f>AND(PARTNERS!$D158="Education partner",PARTNERS!$E158="Existing partner")</f>
        <v>0</v>
      </c>
      <c r="AX154" s="2" t="b">
        <f>AND(PARTNERS!$D158="Other",PARTNERS!$E158="Existing partner")</f>
        <v>0</v>
      </c>
    </row>
    <row r="155" spans="20:50" x14ac:dyDescent="0.3">
      <c r="T155" s="2" t="b">
        <f>AND(LEFT('EVENT DELIVERY'!B160,2)="HU",OR(LEN('EVENT DELIVERY'!B160)=6,AND(LEN('EVENT DELIVERY'!B160)=7,MID('EVENT DELIVERY'!B160,4,1)=" ")))</f>
        <v>0</v>
      </c>
      <c r="U155" s="2" t="b">
        <f>AND(LEFT('PROJECT DELIVERY TEAM'!B162,2)="HU",OR(LEN('PROJECT DELIVERY TEAM'!B162)=6,AND(LEN('PROJECT DELIVERY TEAM'!B162)=7,MID('PROJECT DELIVERY TEAM'!B162,4,1)=" ")))</f>
        <v>0</v>
      </c>
      <c r="V155" s="2" t="b">
        <f>AND(LEFT('AUDIENCES &amp; PART... - BY TYPE'!B185,2)="HU",OR(LEN('AUDIENCES &amp; PART... - BY TYPE'!B185)=6,AND(LEN('AUDIENCES &amp; PART... - BY TYPE'!B185)=7,MID('AUDIENCES &amp; PART... - BY TYPE'!B185,4,1)=" ")))</f>
        <v>0</v>
      </c>
      <c r="W155" s="2" t="b">
        <f>AND(LEFT(PARTNERS!B159,2)="HU",OR(LEN(PARTNERS!B159)=6,AND(LEN(PARTNERS!B159)=7,MID(PARTNERS!B159,4,1)=" ")),PARTNERS!E159="New partner")</f>
        <v>0</v>
      </c>
      <c r="X155" s="2" t="b">
        <f>AND(LEFT(PARTNERS!B159,2)="HU",OR(LEN(PARTNERS!B159)=6,AND(LEN(PARTNERS!B159)=7,MID(PARTNERS!B159,4,1)=" ")),PARTNERS!E159="Existing partner")</f>
        <v>0</v>
      </c>
      <c r="Y155" s="2" t="b">
        <f>AND(NOT(AND(LEFT(PARTNERS!B159,2)="HU",OR(LEN(PARTNERS!B159)=6,AND(LEN(PARTNERS!B159)=7,MID(PARTNERS!B159,4,1)=" ")))),PARTNERS!E159="New partner")</f>
        <v>0</v>
      </c>
      <c r="Z155" s="2" t="b">
        <f>AND(NOT(AND(LEFT(PARTNERS!B159,2)="HU",OR(LEN(PARTNERS!B159)=6,AND(LEN(PARTNERS!B159)=7,MID(PARTNERS!B159,4,1)=" ")))),PARTNERS!E159="Existing partner")</f>
        <v>0</v>
      </c>
      <c r="AA155" s="2" t="b">
        <f>AND(PARTNERS!$C159="Hull",PARTNERS!$E159="New partner")</f>
        <v>0</v>
      </c>
      <c r="AB155" s="2" t="b">
        <f>AND(PARTNERS!$C159="East Riding of Yorkshire",PARTNERS!$E159="New partner")</f>
        <v>0</v>
      </c>
      <c r="AC155" s="2" t="b">
        <f>AND(PARTNERS!$C159="Elsewhere in Yorkshire &amp; Humber",PARTNERS!$E159="New partner")</f>
        <v>0</v>
      </c>
      <c r="AD155" s="2" t="b">
        <f>AND(PARTNERS!$C159="Elsewhere in the UK",PARTNERS!$E159="New partner")</f>
        <v>0</v>
      </c>
      <c r="AE155" s="2" t="b">
        <f>AND(PARTNERS!$C159="Outside UK",PARTNERS!$E159="New partner")</f>
        <v>0</v>
      </c>
      <c r="AF155" s="2" t="b">
        <f>AND(PARTNERS!$C159="Hull",PARTNERS!$E159="Existing partner")</f>
        <v>0</v>
      </c>
      <c r="AG155" s="2" t="b">
        <f>AND(PARTNERS!$C159="East Riding of Yorkshire",PARTNERS!$E159="Existing partner")</f>
        <v>0</v>
      </c>
      <c r="AH155" s="2" t="b">
        <f>AND(PARTNERS!$C159="Elsewhere in Yorkshire &amp; Humber",PARTNERS!$E159="Existing partner")</f>
        <v>0</v>
      </c>
      <c r="AI155" s="2" t="b">
        <f>AND(PARTNERS!$C159="Elsewhere in the UK",PARTNERS!$E159="Existing partner")</f>
        <v>0</v>
      </c>
      <c r="AJ155" s="2" t="b">
        <f>AND(PARTNERS!$C159="Outside UK",PARTNERS!$E159="Existing partner")</f>
        <v>0</v>
      </c>
      <c r="AK155" s="2" t="b">
        <f>AND(PARTNERS!$D159="Artistic partner",PARTNERS!$E159="New partner")</f>
        <v>0</v>
      </c>
      <c r="AL155" s="2" t="b">
        <f>AND(PARTNERS!$D159="Heritage partner",PARTNERS!$E159="New partner")</f>
        <v>0</v>
      </c>
      <c r="AM155" s="2" t="b">
        <f>AND(PARTNERS!$D159="Funder",PARTNERS!$E159="New partner")</f>
        <v>0</v>
      </c>
      <c r="AN155" s="2" t="b">
        <f>AND(PARTNERS!$D159="Public Service partner",PARTNERS!$E159="New partner")</f>
        <v>0</v>
      </c>
      <c r="AO155" s="2" t="b">
        <f>AND(PARTNERS!$D159="Voluntary Sector / Charity partner",PARTNERS!$E159="New partner")</f>
        <v>0</v>
      </c>
      <c r="AP155" s="2" t="b">
        <f>AND(PARTNERS!$D159="Education partner",PARTNERS!$E159="New partner")</f>
        <v>0</v>
      </c>
      <c r="AQ155" s="2" t="b">
        <f>AND(PARTNERS!$D159="Other",PARTNERS!$E159="New partner")</f>
        <v>0</v>
      </c>
      <c r="AR155" s="2" t="b">
        <f>AND(PARTNERS!$D159="Artistic partner",PARTNERS!$E159="Existing partner")</f>
        <v>0</v>
      </c>
      <c r="AS155" s="2" t="b">
        <f>AND(PARTNERS!$D159="Heritage partner",PARTNERS!$E159="Existing partner")</f>
        <v>0</v>
      </c>
      <c r="AT155" s="2" t="b">
        <f>AND(PARTNERS!$D159="Funder",PARTNERS!$E159="Existing partner")</f>
        <v>0</v>
      </c>
      <c r="AU155" s="2" t="b">
        <f>AND(PARTNERS!$D159="Public Service partner",PARTNERS!$E159="Existing partner")</f>
        <v>0</v>
      </c>
      <c r="AV155" s="2" t="b">
        <f>AND(PARTNERS!$D159="Voluntary Sector / Charity partner",PARTNERS!$E159="Existing partner")</f>
        <v>0</v>
      </c>
      <c r="AW155" s="2" t="b">
        <f>AND(PARTNERS!$D159="Education partner",PARTNERS!$E159="Existing partner")</f>
        <v>0</v>
      </c>
      <c r="AX155" s="2" t="b">
        <f>AND(PARTNERS!$D159="Other",PARTNERS!$E159="Existing partner")</f>
        <v>0</v>
      </c>
    </row>
    <row r="156" spans="20:50" x14ac:dyDescent="0.3">
      <c r="T156" s="2" t="b">
        <f>AND(LEFT('EVENT DELIVERY'!B161,2)="HU",OR(LEN('EVENT DELIVERY'!B161)=6,AND(LEN('EVENT DELIVERY'!B161)=7,MID('EVENT DELIVERY'!B161,4,1)=" ")))</f>
        <v>0</v>
      </c>
      <c r="U156" s="2" t="b">
        <f>AND(LEFT('PROJECT DELIVERY TEAM'!B163,2)="HU",OR(LEN('PROJECT DELIVERY TEAM'!B163)=6,AND(LEN('PROJECT DELIVERY TEAM'!B163)=7,MID('PROJECT DELIVERY TEAM'!B163,4,1)=" ")))</f>
        <v>0</v>
      </c>
      <c r="V156" s="2" t="b">
        <f>AND(LEFT('AUDIENCES &amp; PART... - BY TYPE'!B186,2)="HU",OR(LEN('AUDIENCES &amp; PART... - BY TYPE'!B186)=6,AND(LEN('AUDIENCES &amp; PART... - BY TYPE'!B186)=7,MID('AUDIENCES &amp; PART... - BY TYPE'!B186,4,1)=" ")))</f>
        <v>0</v>
      </c>
      <c r="W156" s="2" t="b">
        <f>AND(LEFT(PARTNERS!B160,2)="HU",OR(LEN(PARTNERS!B160)=6,AND(LEN(PARTNERS!B160)=7,MID(PARTNERS!B160,4,1)=" ")),PARTNERS!E160="New partner")</f>
        <v>0</v>
      </c>
      <c r="X156" s="2" t="b">
        <f>AND(LEFT(PARTNERS!B160,2)="HU",OR(LEN(PARTNERS!B160)=6,AND(LEN(PARTNERS!B160)=7,MID(PARTNERS!B160,4,1)=" ")),PARTNERS!E160="Existing partner")</f>
        <v>0</v>
      </c>
      <c r="Y156" s="2" t="b">
        <f>AND(NOT(AND(LEFT(PARTNERS!B160,2)="HU",OR(LEN(PARTNERS!B160)=6,AND(LEN(PARTNERS!B160)=7,MID(PARTNERS!B160,4,1)=" ")))),PARTNERS!E160="New partner")</f>
        <v>0</v>
      </c>
      <c r="Z156" s="2" t="b">
        <f>AND(NOT(AND(LEFT(PARTNERS!B160,2)="HU",OR(LEN(PARTNERS!B160)=6,AND(LEN(PARTNERS!B160)=7,MID(PARTNERS!B160,4,1)=" ")))),PARTNERS!E160="Existing partner")</f>
        <v>0</v>
      </c>
      <c r="AA156" s="2" t="b">
        <f>AND(PARTNERS!$C160="Hull",PARTNERS!$E160="New partner")</f>
        <v>0</v>
      </c>
      <c r="AB156" s="2" t="b">
        <f>AND(PARTNERS!$C160="East Riding of Yorkshire",PARTNERS!$E160="New partner")</f>
        <v>0</v>
      </c>
      <c r="AC156" s="2" t="b">
        <f>AND(PARTNERS!$C160="Elsewhere in Yorkshire &amp; Humber",PARTNERS!$E160="New partner")</f>
        <v>0</v>
      </c>
      <c r="AD156" s="2" t="b">
        <f>AND(PARTNERS!$C160="Elsewhere in the UK",PARTNERS!$E160="New partner")</f>
        <v>0</v>
      </c>
      <c r="AE156" s="2" t="b">
        <f>AND(PARTNERS!$C160="Outside UK",PARTNERS!$E160="New partner")</f>
        <v>0</v>
      </c>
      <c r="AF156" s="2" t="b">
        <f>AND(PARTNERS!$C160="Hull",PARTNERS!$E160="Existing partner")</f>
        <v>0</v>
      </c>
      <c r="AG156" s="2" t="b">
        <f>AND(PARTNERS!$C160="East Riding of Yorkshire",PARTNERS!$E160="Existing partner")</f>
        <v>0</v>
      </c>
      <c r="AH156" s="2" t="b">
        <f>AND(PARTNERS!$C160="Elsewhere in Yorkshire &amp; Humber",PARTNERS!$E160="Existing partner")</f>
        <v>0</v>
      </c>
      <c r="AI156" s="2" t="b">
        <f>AND(PARTNERS!$C160="Elsewhere in the UK",PARTNERS!$E160="Existing partner")</f>
        <v>0</v>
      </c>
      <c r="AJ156" s="2" t="b">
        <f>AND(PARTNERS!$C160="Outside UK",PARTNERS!$E160="Existing partner")</f>
        <v>0</v>
      </c>
      <c r="AK156" s="2" t="b">
        <f>AND(PARTNERS!$D160="Artistic partner",PARTNERS!$E160="New partner")</f>
        <v>0</v>
      </c>
      <c r="AL156" s="2" t="b">
        <f>AND(PARTNERS!$D160="Heritage partner",PARTNERS!$E160="New partner")</f>
        <v>0</v>
      </c>
      <c r="AM156" s="2" t="b">
        <f>AND(PARTNERS!$D160="Funder",PARTNERS!$E160="New partner")</f>
        <v>0</v>
      </c>
      <c r="AN156" s="2" t="b">
        <f>AND(PARTNERS!$D160="Public Service partner",PARTNERS!$E160="New partner")</f>
        <v>0</v>
      </c>
      <c r="AO156" s="2" t="b">
        <f>AND(PARTNERS!$D160="Voluntary Sector / Charity partner",PARTNERS!$E160="New partner")</f>
        <v>0</v>
      </c>
      <c r="AP156" s="2" t="b">
        <f>AND(PARTNERS!$D160="Education partner",PARTNERS!$E160="New partner")</f>
        <v>0</v>
      </c>
      <c r="AQ156" s="2" t="b">
        <f>AND(PARTNERS!$D160="Other",PARTNERS!$E160="New partner")</f>
        <v>0</v>
      </c>
      <c r="AR156" s="2" t="b">
        <f>AND(PARTNERS!$D160="Artistic partner",PARTNERS!$E160="Existing partner")</f>
        <v>0</v>
      </c>
      <c r="AS156" s="2" t="b">
        <f>AND(PARTNERS!$D160="Heritage partner",PARTNERS!$E160="Existing partner")</f>
        <v>0</v>
      </c>
      <c r="AT156" s="2" t="b">
        <f>AND(PARTNERS!$D160="Funder",PARTNERS!$E160="Existing partner")</f>
        <v>0</v>
      </c>
      <c r="AU156" s="2" t="b">
        <f>AND(PARTNERS!$D160="Public Service partner",PARTNERS!$E160="Existing partner")</f>
        <v>0</v>
      </c>
      <c r="AV156" s="2" t="b">
        <f>AND(PARTNERS!$D160="Voluntary Sector / Charity partner",PARTNERS!$E160="Existing partner")</f>
        <v>0</v>
      </c>
      <c r="AW156" s="2" t="b">
        <f>AND(PARTNERS!$D160="Education partner",PARTNERS!$E160="Existing partner")</f>
        <v>0</v>
      </c>
      <c r="AX156" s="2" t="b">
        <f>AND(PARTNERS!$D160="Other",PARTNERS!$E160="Existing partner")</f>
        <v>0</v>
      </c>
    </row>
    <row r="157" spans="20:50" x14ac:dyDescent="0.3">
      <c r="T157" s="2" t="b">
        <f>AND(LEFT('EVENT DELIVERY'!B162,2)="HU",OR(LEN('EVENT DELIVERY'!B162)=6,AND(LEN('EVENT DELIVERY'!B162)=7,MID('EVENT DELIVERY'!B162,4,1)=" ")))</f>
        <v>0</v>
      </c>
      <c r="U157" s="2" t="b">
        <f>AND(LEFT('PROJECT DELIVERY TEAM'!B164,2)="HU",OR(LEN('PROJECT DELIVERY TEAM'!B164)=6,AND(LEN('PROJECT DELIVERY TEAM'!B164)=7,MID('PROJECT DELIVERY TEAM'!B164,4,1)=" ")))</f>
        <v>0</v>
      </c>
      <c r="V157" s="2" t="b">
        <f>AND(LEFT('AUDIENCES &amp; PART... - BY TYPE'!B187,2)="HU",OR(LEN('AUDIENCES &amp; PART... - BY TYPE'!B187)=6,AND(LEN('AUDIENCES &amp; PART... - BY TYPE'!B187)=7,MID('AUDIENCES &amp; PART... - BY TYPE'!B187,4,1)=" ")))</f>
        <v>0</v>
      </c>
      <c r="W157" s="2" t="b">
        <f>AND(LEFT(PARTNERS!B161,2)="HU",OR(LEN(PARTNERS!B161)=6,AND(LEN(PARTNERS!B161)=7,MID(PARTNERS!B161,4,1)=" ")),PARTNERS!E161="New partner")</f>
        <v>0</v>
      </c>
      <c r="X157" s="2" t="b">
        <f>AND(LEFT(PARTNERS!B161,2)="HU",OR(LEN(PARTNERS!B161)=6,AND(LEN(PARTNERS!B161)=7,MID(PARTNERS!B161,4,1)=" ")),PARTNERS!E161="Existing partner")</f>
        <v>0</v>
      </c>
      <c r="Y157" s="2" t="b">
        <f>AND(NOT(AND(LEFT(PARTNERS!B161,2)="HU",OR(LEN(PARTNERS!B161)=6,AND(LEN(PARTNERS!B161)=7,MID(PARTNERS!B161,4,1)=" ")))),PARTNERS!E161="New partner")</f>
        <v>0</v>
      </c>
      <c r="Z157" s="2" t="b">
        <f>AND(NOT(AND(LEFT(PARTNERS!B161,2)="HU",OR(LEN(PARTNERS!B161)=6,AND(LEN(PARTNERS!B161)=7,MID(PARTNERS!B161,4,1)=" ")))),PARTNERS!E161="Existing partner")</f>
        <v>0</v>
      </c>
      <c r="AA157" s="2" t="b">
        <f>AND(PARTNERS!$C161="Hull",PARTNERS!$E161="New partner")</f>
        <v>0</v>
      </c>
      <c r="AB157" s="2" t="b">
        <f>AND(PARTNERS!$C161="East Riding of Yorkshire",PARTNERS!$E161="New partner")</f>
        <v>0</v>
      </c>
      <c r="AC157" s="2" t="b">
        <f>AND(PARTNERS!$C161="Elsewhere in Yorkshire &amp; Humber",PARTNERS!$E161="New partner")</f>
        <v>0</v>
      </c>
      <c r="AD157" s="2" t="b">
        <f>AND(PARTNERS!$C161="Elsewhere in the UK",PARTNERS!$E161="New partner")</f>
        <v>0</v>
      </c>
      <c r="AE157" s="2" t="b">
        <f>AND(PARTNERS!$C161="Outside UK",PARTNERS!$E161="New partner")</f>
        <v>0</v>
      </c>
      <c r="AF157" s="2" t="b">
        <f>AND(PARTNERS!$C161="Hull",PARTNERS!$E161="Existing partner")</f>
        <v>0</v>
      </c>
      <c r="AG157" s="2" t="b">
        <f>AND(PARTNERS!$C161="East Riding of Yorkshire",PARTNERS!$E161="Existing partner")</f>
        <v>0</v>
      </c>
      <c r="AH157" s="2" t="b">
        <f>AND(PARTNERS!$C161="Elsewhere in Yorkshire &amp; Humber",PARTNERS!$E161="Existing partner")</f>
        <v>0</v>
      </c>
      <c r="AI157" s="2" t="b">
        <f>AND(PARTNERS!$C161="Elsewhere in the UK",PARTNERS!$E161="Existing partner")</f>
        <v>0</v>
      </c>
      <c r="AJ157" s="2" t="b">
        <f>AND(PARTNERS!$C161="Outside UK",PARTNERS!$E161="Existing partner")</f>
        <v>0</v>
      </c>
      <c r="AK157" s="2" t="b">
        <f>AND(PARTNERS!$D161="Artistic partner",PARTNERS!$E161="New partner")</f>
        <v>0</v>
      </c>
      <c r="AL157" s="2" t="b">
        <f>AND(PARTNERS!$D161="Heritage partner",PARTNERS!$E161="New partner")</f>
        <v>0</v>
      </c>
      <c r="AM157" s="2" t="b">
        <f>AND(PARTNERS!$D161="Funder",PARTNERS!$E161="New partner")</f>
        <v>0</v>
      </c>
      <c r="AN157" s="2" t="b">
        <f>AND(PARTNERS!$D161="Public Service partner",PARTNERS!$E161="New partner")</f>
        <v>0</v>
      </c>
      <c r="AO157" s="2" t="b">
        <f>AND(PARTNERS!$D161="Voluntary Sector / Charity partner",PARTNERS!$E161="New partner")</f>
        <v>0</v>
      </c>
      <c r="AP157" s="2" t="b">
        <f>AND(PARTNERS!$D161="Education partner",PARTNERS!$E161="New partner")</f>
        <v>0</v>
      </c>
      <c r="AQ157" s="2" t="b">
        <f>AND(PARTNERS!$D161="Other",PARTNERS!$E161="New partner")</f>
        <v>0</v>
      </c>
      <c r="AR157" s="2" t="b">
        <f>AND(PARTNERS!$D161="Artistic partner",PARTNERS!$E161="Existing partner")</f>
        <v>0</v>
      </c>
      <c r="AS157" s="2" t="b">
        <f>AND(PARTNERS!$D161="Heritage partner",PARTNERS!$E161="Existing partner")</f>
        <v>0</v>
      </c>
      <c r="AT157" s="2" t="b">
        <f>AND(PARTNERS!$D161="Funder",PARTNERS!$E161="Existing partner")</f>
        <v>0</v>
      </c>
      <c r="AU157" s="2" t="b">
        <f>AND(PARTNERS!$D161="Public Service partner",PARTNERS!$E161="Existing partner")</f>
        <v>0</v>
      </c>
      <c r="AV157" s="2" t="b">
        <f>AND(PARTNERS!$D161="Voluntary Sector / Charity partner",PARTNERS!$E161="Existing partner")</f>
        <v>0</v>
      </c>
      <c r="AW157" s="2" t="b">
        <f>AND(PARTNERS!$D161="Education partner",PARTNERS!$E161="Existing partner")</f>
        <v>0</v>
      </c>
      <c r="AX157" s="2" t="b">
        <f>AND(PARTNERS!$D161="Other",PARTNERS!$E161="Existing partner")</f>
        <v>0</v>
      </c>
    </row>
    <row r="158" spans="20:50" x14ac:dyDescent="0.3">
      <c r="T158" s="2" t="b">
        <f>AND(LEFT('EVENT DELIVERY'!B163,2)="HU",OR(LEN('EVENT DELIVERY'!B163)=6,AND(LEN('EVENT DELIVERY'!B163)=7,MID('EVENT DELIVERY'!B163,4,1)=" ")))</f>
        <v>0</v>
      </c>
      <c r="U158" s="2" t="b">
        <f>AND(LEFT('PROJECT DELIVERY TEAM'!B165,2)="HU",OR(LEN('PROJECT DELIVERY TEAM'!B165)=6,AND(LEN('PROJECT DELIVERY TEAM'!B165)=7,MID('PROJECT DELIVERY TEAM'!B165,4,1)=" ")))</f>
        <v>0</v>
      </c>
      <c r="V158" s="2" t="b">
        <f>AND(LEFT('AUDIENCES &amp; PART... - BY TYPE'!B188,2)="HU",OR(LEN('AUDIENCES &amp; PART... - BY TYPE'!B188)=6,AND(LEN('AUDIENCES &amp; PART... - BY TYPE'!B188)=7,MID('AUDIENCES &amp; PART... - BY TYPE'!B188,4,1)=" ")))</f>
        <v>0</v>
      </c>
      <c r="W158" s="2" t="b">
        <f>AND(LEFT(PARTNERS!B162,2)="HU",OR(LEN(PARTNERS!B162)=6,AND(LEN(PARTNERS!B162)=7,MID(PARTNERS!B162,4,1)=" ")),PARTNERS!E162="New partner")</f>
        <v>0</v>
      </c>
      <c r="X158" s="2" t="b">
        <f>AND(LEFT(PARTNERS!B162,2)="HU",OR(LEN(PARTNERS!B162)=6,AND(LEN(PARTNERS!B162)=7,MID(PARTNERS!B162,4,1)=" ")),PARTNERS!E162="Existing partner")</f>
        <v>0</v>
      </c>
      <c r="Y158" s="2" t="b">
        <f>AND(NOT(AND(LEFT(PARTNERS!B162,2)="HU",OR(LEN(PARTNERS!B162)=6,AND(LEN(PARTNERS!B162)=7,MID(PARTNERS!B162,4,1)=" ")))),PARTNERS!E162="New partner")</f>
        <v>0</v>
      </c>
      <c r="Z158" s="2" t="b">
        <f>AND(NOT(AND(LEFT(PARTNERS!B162,2)="HU",OR(LEN(PARTNERS!B162)=6,AND(LEN(PARTNERS!B162)=7,MID(PARTNERS!B162,4,1)=" ")))),PARTNERS!E162="Existing partner")</f>
        <v>0</v>
      </c>
      <c r="AA158" s="2" t="b">
        <f>AND(PARTNERS!$C162="Hull",PARTNERS!$E162="New partner")</f>
        <v>0</v>
      </c>
      <c r="AB158" s="2" t="b">
        <f>AND(PARTNERS!$C162="East Riding of Yorkshire",PARTNERS!$E162="New partner")</f>
        <v>0</v>
      </c>
      <c r="AC158" s="2" t="b">
        <f>AND(PARTNERS!$C162="Elsewhere in Yorkshire &amp; Humber",PARTNERS!$E162="New partner")</f>
        <v>0</v>
      </c>
      <c r="AD158" s="2" t="b">
        <f>AND(PARTNERS!$C162="Elsewhere in the UK",PARTNERS!$E162="New partner")</f>
        <v>0</v>
      </c>
      <c r="AE158" s="2" t="b">
        <f>AND(PARTNERS!$C162="Outside UK",PARTNERS!$E162="New partner")</f>
        <v>0</v>
      </c>
      <c r="AF158" s="2" t="b">
        <f>AND(PARTNERS!$C162="Hull",PARTNERS!$E162="Existing partner")</f>
        <v>0</v>
      </c>
      <c r="AG158" s="2" t="b">
        <f>AND(PARTNERS!$C162="East Riding of Yorkshire",PARTNERS!$E162="Existing partner")</f>
        <v>0</v>
      </c>
      <c r="AH158" s="2" t="b">
        <f>AND(PARTNERS!$C162="Elsewhere in Yorkshire &amp; Humber",PARTNERS!$E162="Existing partner")</f>
        <v>0</v>
      </c>
      <c r="AI158" s="2" t="b">
        <f>AND(PARTNERS!$C162="Elsewhere in the UK",PARTNERS!$E162="Existing partner")</f>
        <v>0</v>
      </c>
      <c r="AJ158" s="2" t="b">
        <f>AND(PARTNERS!$C162="Outside UK",PARTNERS!$E162="Existing partner")</f>
        <v>0</v>
      </c>
      <c r="AK158" s="2" t="b">
        <f>AND(PARTNERS!$D162="Artistic partner",PARTNERS!$E162="New partner")</f>
        <v>0</v>
      </c>
      <c r="AL158" s="2" t="b">
        <f>AND(PARTNERS!$D162="Heritage partner",PARTNERS!$E162="New partner")</f>
        <v>0</v>
      </c>
      <c r="AM158" s="2" t="b">
        <f>AND(PARTNERS!$D162="Funder",PARTNERS!$E162="New partner")</f>
        <v>0</v>
      </c>
      <c r="AN158" s="2" t="b">
        <f>AND(PARTNERS!$D162="Public Service partner",PARTNERS!$E162="New partner")</f>
        <v>0</v>
      </c>
      <c r="AO158" s="2" t="b">
        <f>AND(PARTNERS!$D162="Voluntary Sector / Charity partner",PARTNERS!$E162="New partner")</f>
        <v>0</v>
      </c>
      <c r="AP158" s="2" t="b">
        <f>AND(PARTNERS!$D162="Education partner",PARTNERS!$E162="New partner")</f>
        <v>0</v>
      </c>
      <c r="AQ158" s="2" t="b">
        <f>AND(PARTNERS!$D162="Other",PARTNERS!$E162="New partner")</f>
        <v>0</v>
      </c>
      <c r="AR158" s="2" t="b">
        <f>AND(PARTNERS!$D162="Artistic partner",PARTNERS!$E162="Existing partner")</f>
        <v>0</v>
      </c>
      <c r="AS158" s="2" t="b">
        <f>AND(PARTNERS!$D162="Heritage partner",PARTNERS!$E162="Existing partner")</f>
        <v>0</v>
      </c>
      <c r="AT158" s="2" t="b">
        <f>AND(PARTNERS!$D162="Funder",PARTNERS!$E162="Existing partner")</f>
        <v>0</v>
      </c>
      <c r="AU158" s="2" t="b">
        <f>AND(PARTNERS!$D162="Public Service partner",PARTNERS!$E162="Existing partner")</f>
        <v>0</v>
      </c>
      <c r="AV158" s="2" t="b">
        <f>AND(PARTNERS!$D162="Voluntary Sector / Charity partner",PARTNERS!$E162="Existing partner")</f>
        <v>0</v>
      </c>
      <c r="AW158" s="2" t="b">
        <f>AND(PARTNERS!$D162="Education partner",PARTNERS!$E162="Existing partner")</f>
        <v>0</v>
      </c>
      <c r="AX158" s="2" t="b">
        <f>AND(PARTNERS!$D162="Other",PARTNERS!$E162="Existing partner")</f>
        <v>0</v>
      </c>
    </row>
    <row r="159" spans="20:50" x14ac:dyDescent="0.3">
      <c r="T159" s="2" t="b">
        <f>AND(LEFT('EVENT DELIVERY'!B164,2)="HU",OR(LEN('EVENT DELIVERY'!B164)=6,AND(LEN('EVENT DELIVERY'!B164)=7,MID('EVENT DELIVERY'!B164,4,1)=" ")))</f>
        <v>0</v>
      </c>
      <c r="U159" s="2" t="b">
        <f>AND(LEFT('PROJECT DELIVERY TEAM'!B166,2)="HU",OR(LEN('PROJECT DELIVERY TEAM'!B166)=6,AND(LEN('PROJECT DELIVERY TEAM'!B166)=7,MID('PROJECT DELIVERY TEAM'!B166,4,1)=" ")))</f>
        <v>0</v>
      </c>
      <c r="V159" s="2" t="b">
        <f>AND(LEFT('AUDIENCES &amp; PART... - BY TYPE'!B189,2)="HU",OR(LEN('AUDIENCES &amp; PART... - BY TYPE'!B189)=6,AND(LEN('AUDIENCES &amp; PART... - BY TYPE'!B189)=7,MID('AUDIENCES &amp; PART... - BY TYPE'!B189,4,1)=" ")))</f>
        <v>0</v>
      </c>
      <c r="W159" s="2" t="b">
        <f>AND(LEFT(PARTNERS!B163,2)="HU",OR(LEN(PARTNERS!B163)=6,AND(LEN(PARTNERS!B163)=7,MID(PARTNERS!B163,4,1)=" ")),PARTNERS!E163="New partner")</f>
        <v>0</v>
      </c>
      <c r="X159" s="2" t="b">
        <f>AND(LEFT(PARTNERS!B163,2)="HU",OR(LEN(PARTNERS!B163)=6,AND(LEN(PARTNERS!B163)=7,MID(PARTNERS!B163,4,1)=" ")),PARTNERS!E163="Existing partner")</f>
        <v>0</v>
      </c>
      <c r="Y159" s="2" t="b">
        <f>AND(NOT(AND(LEFT(PARTNERS!B163,2)="HU",OR(LEN(PARTNERS!B163)=6,AND(LEN(PARTNERS!B163)=7,MID(PARTNERS!B163,4,1)=" ")))),PARTNERS!E163="New partner")</f>
        <v>0</v>
      </c>
      <c r="Z159" s="2" t="b">
        <f>AND(NOT(AND(LEFT(PARTNERS!B163,2)="HU",OR(LEN(PARTNERS!B163)=6,AND(LEN(PARTNERS!B163)=7,MID(PARTNERS!B163,4,1)=" ")))),PARTNERS!E163="Existing partner")</f>
        <v>0</v>
      </c>
      <c r="AA159" s="2" t="b">
        <f>AND(PARTNERS!$C163="Hull",PARTNERS!$E163="New partner")</f>
        <v>0</v>
      </c>
      <c r="AB159" s="2" t="b">
        <f>AND(PARTNERS!$C163="East Riding of Yorkshire",PARTNERS!$E163="New partner")</f>
        <v>0</v>
      </c>
      <c r="AC159" s="2" t="b">
        <f>AND(PARTNERS!$C163="Elsewhere in Yorkshire &amp; Humber",PARTNERS!$E163="New partner")</f>
        <v>0</v>
      </c>
      <c r="AD159" s="2" t="b">
        <f>AND(PARTNERS!$C163="Elsewhere in the UK",PARTNERS!$E163="New partner")</f>
        <v>0</v>
      </c>
      <c r="AE159" s="2" t="b">
        <f>AND(PARTNERS!$C163="Outside UK",PARTNERS!$E163="New partner")</f>
        <v>0</v>
      </c>
      <c r="AF159" s="2" t="b">
        <f>AND(PARTNERS!$C163="Hull",PARTNERS!$E163="Existing partner")</f>
        <v>0</v>
      </c>
      <c r="AG159" s="2" t="b">
        <f>AND(PARTNERS!$C163="East Riding of Yorkshire",PARTNERS!$E163="Existing partner")</f>
        <v>0</v>
      </c>
      <c r="AH159" s="2" t="b">
        <f>AND(PARTNERS!$C163="Elsewhere in Yorkshire &amp; Humber",PARTNERS!$E163="Existing partner")</f>
        <v>0</v>
      </c>
      <c r="AI159" s="2" t="b">
        <f>AND(PARTNERS!$C163="Elsewhere in the UK",PARTNERS!$E163="Existing partner")</f>
        <v>0</v>
      </c>
      <c r="AJ159" s="2" t="b">
        <f>AND(PARTNERS!$C163="Outside UK",PARTNERS!$E163="Existing partner")</f>
        <v>0</v>
      </c>
      <c r="AK159" s="2" t="b">
        <f>AND(PARTNERS!$D163="Artistic partner",PARTNERS!$E163="New partner")</f>
        <v>0</v>
      </c>
      <c r="AL159" s="2" t="b">
        <f>AND(PARTNERS!$D163="Heritage partner",PARTNERS!$E163="New partner")</f>
        <v>0</v>
      </c>
      <c r="AM159" s="2" t="b">
        <f>AND(PARTNERS!$D163="Funder",PARTNERS!$E163="New partner")</f>
        <v>0</v>
      </c>
      <c r="AN159" s="2" t="b">
        <f>AND(PARTNERS!$D163="Public Service partner",PARTNERS!$E163="New partner")</f>
        <v>0</v>
      </c>
      <c r="AO159" s="2" t="b">
        <f>AND(PARTNERS!$D163="Voluntary Sector / Charity partner",PARTNERS!$E163="New partner")</f>
        <v>0</v>
      </c>
      <c r="AP159" s="2" t="b">
        <f>AND(PARTNERS!$D163="Education partner",PARTNERS!$E163="New partner")</f>
        <v>0</v>
      </c>
      <c r="AQ159" s="2" t="b">
        <f>AND(PARTNERS!$D163="Other",PARTNERS!$E163="New partner")</f>
        <v>0</v>
      </c>
      <c r="AR159" s="2" t="b">
        <f>AND(PARTNERS!$D163="Artistic partner",PARTNERS!$E163="Existing partner")</f>
        <v>0</v>
      </c>
      <c r="AS159" s="2" t="b">
        <f>AND(PARTNERS!$D163="Heritage partner",PARTNERS!$E163="Existing partner")</f>
        <v>0</v>
      </c>
      <c r="AT159" s="2" t="b">
        <f>AND(PARTNERS!$D163="Funder",PARTNERS!$E163="Existing partner")</f>
        <v>0</v>
      </c>
      <c r="AU159" s="2" t="b">
        <f>AND(PARTNERS!$D163="Public Service partner",PARTNERS!$E163="Existing partner")</f>
        <v>0</v>
      </c>
      <c r="AV159" s="2" t="b">
        <f>AND(PARTNERS!$D163="Voluntary Sector / Charity partner",PARTNERS!$E163="Existing partner")</f>
        <v>0</v>
      </c>
      <c r="AW159" s="2" t="b">
        <f>AND(PARTNERS!$D163="Education partner",PARTNERS!$E163="Existing partner")</f>
        <v>0</v>
      </c>
      <c r="AX159" s="2" t="b">
        <f>AND(PARTNERS!$D163="Other",PARTNERS!$E163="Existing partner")</f>
        <v>0</v>
      </c>
    </row>
    <row r="160" spans="20:50" x14ac:dyDescent="0.3">
      <c r="T160" s="2" t="b">
        <f>AND(LEFT('EVENT DELIVERY'!B165,2)="HU",OR(LEN('EVENT DELIVERY'!B165)=6,AND(LEN('EVENT DELIVERY'!B165)=7,MID('EVENT DELIVERY'!B165,4,1)=" ")))</f>
        <v>0</v>
      </c>
      <c r="U160" s="2" t="b">
        <f>AND(LEFT('PROJECT DELIVERY TEAM'!B167,2)="HU",OR(LEN('PROJECT DELIVERY TEAM'!B167)=6,AND(LEN('PROJECT DELIVERY TEAM'!B167)=7,MID('PROJECT DELIVERY TEAM'!B167,4,1)=" ")))</f>
        <v>0</v>
      </c>
      <c r="V160" s="2" t="b">
        <f>AND(LEFT('AUDIENCES &amp; PART... - BY TYPE'!B190,2)="HU",OR(LEN('AUDIENCES &amp; PART... - BY TYPE'!B190)=6,AND(LEN('AUDIENCES &amp; PART... - BY TYPE'!B190)=7,MID('AUDIENCES &amp; PART... - BY TYPE'!B190,4,1)=" ")))</f>
        <v>0</v>
      </c>
      <c r="W160" s="2" t="b">
        <f>AND(LEFT(PARTNERS!B164,2)="HU",OR(LEN(PARTNERS!B164)=6,AND(LEN(PARTNERS!B164)=7,MID(PARTNERS!B164,4,1)=" ")),PARTNERS!E164="New partner")</f>
        <v>0</v>
      </c>
      <c r="X160" s="2" t="b">
        <f>AND(LEFT(PARTNERS!B164,2)="HU",OR(LEN(PARTNERS!B164)=6,AND(LEN(PARTNERS!B164)=7,MID(PARTNERS!B164,4,1)=" ")),PARTNERS!E164="Existing partner")</f>
        <v>0</v>
      </c>
      <c r="Y160" s="2" t="b">
        <f>AND(NOT(AND(LEFT(PARTNERS!B164,2)="HU",OR(LEN(PARTNERS!B164)=6,AND(LEN(PARTNERS!B164)=7,MID(PARTNERS!B164,4,1)=" ")))),PARTNERS!E164="New partner")</f>
        <v>0</v>
      </c>
      <c r="Z160" s="2" t="b">
        <f>AND(NOT(AND(LEFT(PARTNERS!B164,2)="HU",OR(LEN(PARTNERS!B164)=6,AND(LEN(PARTNERS!B164)=7,MID(PARTNERS!B164,4,1)=" ")))),PARTNERS!E164="Existing partner")</f>
        <v>0</v>
      </c>
      <c r="AA160" s="2" t="b">
        <f>AND(PARTNERS!$C164="Hull",PARTNERS!$E164="New partner")</f>
        <v>0</v>
      </c>
      <c r="AB160" s="2" t="b">
        <f>AND(PARTNERS!$C164="East Riding of Yorkshire",PARTNERS!$E164="New partner")</f>
        <v>0</v>
      </c>
      <c r="AC160" s="2" t="b">
        <f>AND(PARTNERS!$C164="Elsewhere in Yorkshire &amp; Humber",PARTNERS!$E164="New partner")</f>
        <v>0</v>
      </c>
      <c r="AD160" s="2" t="b">
        <f>AND(PARTNERS!$C164="Elsewhere in the UK",PARTNERS!$E164="New partner")</f>
        <v>0</v>
      </c>
      <c r="AE160" s="2" t="b">
        <f>AND(PARTNERS!$C164="Outside UK",PARTNERS!$E164="New partner")</f>
        <v>0</v>
      </c>
      <c r="AF160" s="2" t="b">
        <f>AND(PARTNERS!$C164="Hull",PARTNERS!$E164="Existing partner")</f>
        <v>0</v>
      </c>
      <c r="AG160" s="2" t="b">
        <f>AND(PARTNERS!$C164="East Riding of Yorkshire",PARTNERS!$E164="Existing partner")</f>
        <v>0</v>
      </c>
      <c r="AH160" s="2" t="b">
        <f>AND(PARTNERS!$C164="Elsewhere in Yorkshire &amp; Humber",PARTNERS!$E164="Existing partner")</f>
        <v>0</v>
      </c>
      <c r="AI160" s="2" t="b">
        <f>AND(PARTNERS!$C164="Elsewhere in the UK",PARTNERS!$E164="Existing partner")</f>
        <v>0</v>
      </c>
      <c r="AJ160" s="2" t="b">
        <f>AND(PARTNERS!$C164="Outside UK",PARTNERS!$E164="Existing partner")</f>
        <v>0</v>
      </c>
      <c r="AK160" s="2" t="b">
        <f>AND(PARTNERS!$D164="Artistic partner",PARTNERS!$E164="New partner")</f>
        <v>0</v>
      </c>
      <c r="AL160" s="2" t="b">
        <f>AND(PARTNERS!$D164="Heritage partner",PARTNERS!$E164="New partner")</f>
        <v>0</v>
      </c>
      <c r="AM160" s="2" t="b">
        <f>AND(PARTNERS!$D164="Funder",PARTNERS!$E164="New partner")</f>
        <v>0</v>
      </c>
      <c r="AN160" s="2" t="b">
        <f>AND(PARTNERS!$D164="Public Service partner",PARTNERS!$E164="New partner")</f>
        <v>0</v>
      </c>
      <c r="AO160" s="2" t="b">
        <f>AND(PARTNERS!$D164="Voluntary Sector / Charity partner",PARTNERS!$E164="New partner")</f>
        <v>0</v>
      </c>
      <c r="AP160" s="2" t="b">
        <f>AND(PARTNERS!$D164="Education partner",PARTNERS!$E164="New partner")</f>
        <v>0</v>
      </c>
      <c r="AQ160" s="2" t="b">
        <f>AND(PARTNERS!$D164="Other",PARTNERS!$E164="New partner")</f>
        <v>0</v>
      </c>
      <c r="AR160" s="2" t="b">
        <f>AND(PARTNERS!$D164="Artistic partner",PARTNERS!$E164="Existing partner")</f>
        <v>0</v>
      </c>
      <c r="AS160" s="2" t="b">
        <f>AND(PARTNERS!$D164="Heritage partner",PARTNERS!$E164="Existing partner")</f>
        <v>0</v>
      </c>
      <c r="AT160" s="2" t="b">
        <f>AND(PARTNERS!$D164="Funder",PARTNERS!$E164="Existing partner")</f>
        <v>0</v>
      </c>
      <c r="AU160" s="2" t="b">
        <f>AND(PARTNERS!$D164="Public Service partner",PARTNERS!$E164="Existing partner")</f>
        <v>0</v>
      </c>
      <c r="AV160" s="2" t="b">
        <f>AND(PARTNERS!$D164="Voluntary Sector / Charity partner",PARTNERS!$E164="Existing partner")</f>
        <v>0</v>
      </c>
      <c r="AW160" s="2" t="b">
        <f>AND(PARTNERS!$D164="Education partner",PARTNERS!$E164="Existing partner")</f>
        <v>0</v>
      </c>
      <c r="AX160" s="2" t="b">
        <f>AND(PARTNERS!$D164="Other",PARTNERS!$E164="Existing partner")</f>
        <v>0</v>
      </c>
    </row>
    <row r="161" spans="20:50" x14ac:dyDescent="0.3">
      <c r="T161" s="2" t="b">
        <f>AND(LEFT('EVENT DELIVERY'!B166,2)="HU",OR(LEN('EVENT DELIVERY'!B166)=6,AND(LEN('EVENT DELIVERY'!B166)=7,MID('EVENT DELIVERY'!B166,4,1)=" ")))</f>
        <v>0</v>
      </c>
      <c r="U161" s="2" t="b">
        <f>AND(LEFT('PROJECT DELIVERY TEAM'!B168,2)="HU",OR(LEN('PROJECT DELIVERY TEAM'!B168)=6,AND(LEN('PROJECT DELIVERY TEAM'!B168)=7,MID('PROJECT DELIVERY TEAM'!B168,4,1)=" ")))</f>
        <v>0</v>
      </c>
      <c r="V161" s="2" t="b">
        <f>AND(LEFT('AUDIENCES &amp; PART... - BY TYPE'!B191,2)="HU",OR(LEN('AUDIENCES &amp; PART... - BY TYPE'!B191)=6,AND(LEN('AUDIENCES &amp; PART... - BY TYPE'!B191)=7,MID('AUDIENCES &amp; PART... - BY TYPE'!B191,4,1)=" ")))</f>
        <v>0</v>
      </c>
      <c r="W161" s="2" t="b">
        <f>AND(LEFT(PARTNERS!B165,2)="HU",OR(LEN(PARTNERS!B165)=6,AND(LEN(PARTNERS!B165)=7,MID(PARTNERS!B165,4,1)=" ")),PARTNERS!E165="New partner")</f>
        <v>0</v>
      </c>
      <c r="X161" s="2" t="b">
        <f>AND(LEFT(PARTNERS!B165,2)="HU",OR(LEN(PARTNERS!B165)=6,AND(LEN(PARTNERS!B165)=7,MID(PARTNERS!B165,4,1)=" ")),PARTNERS!E165="Existing partner")</f>
        <v>0</v>
      </c>
      <c r="Y161" s="2" t="b">
        <f>AND(NOT(AND(LEFT(PARTNERS!B165,2)="HU",OR(LEN(PARTNERS!B165)=6,AND(LEN(PARTNERS!B165)=7,MID(PARTNERS!B165,4,1)=" ")))),PARTNERS!E165="New partner")</f>
        <v>0</v>
      </c>
      <c r="Z161" s="2" t="b">
        <f>AND(NOT(AND(LEFT(PARTNERS!B165,2)="HU",OR(LEN(PARTNERS!B165)=6,AND(LEN(PARTNERS!B165)=7,MID(PARTNERS!B165,4,1)=" ")))),PARTNERS!E165="Existing partner")</f>
        <v>0</v>
      </c>
      <c r="AA161" s="2" t="b">
        <f>AND(PARTNERS!$C165="Hull",PARTNERS!$E165="New partner")</f>
        <v>0</v>
      </c>
      <c r="AB161" s="2" t="b">
        <f>AND(PARTNERS!$C165="East Riding of Yorkshire",PARTNERS!$E165="New partner")</f>
        <v>0</v>
      </c>
      <c r="AC161" s="2" t="b">
        <f>AND(PARTNERS!$C165="Elsewhere in Yorkshire &amp; Humber",PARTNERS!$E165="New partner")</f>
        <v>0</v>
      </c>
      <c r="AD161" s="2" t="b">
        <f>AND(PARTNERS!$C165="Elsewhere in the UK",PARTNERS!$E165="New partner")</f>
        <v>0</v>
      </c>
      <c r="AE161" s="2" t="b">
        <f>AND(PARTNERS!$C165="Outside UK",PARTNERS!$E165="New partner")</f>
        <v>0</v>
      </c>
      <c r="AF161" s="2" t="b">
        <f>AND(PARTNERS!$C165="Hull",PARTNERS!$E165="Existing partner")</f>
        <v>0</v>
      </c>
      <c r="AG161" s="2" t="b">
        <f>AND(PARTNERS!$C165="East Riding of Yorkshire",PARTNERS!$E165="Existing partner")</f>
        <v>0</v>
      </c>
      <c r="AH161" s="2" t="b">
        <f>AND(PARTNERS!$C165="Elsewhere in Yorkshire &amp; Humber",PARTNERS!$E165="Existing partner")</f>
        <v>0</v>
      </c>
      <c r="AI161" s="2" t="b">
        <f>AND(PARTNERS!$C165="Elsewhere in the UK",PARTNERS!$E165="Existing partner")</f>
        <v>0</v>
      </c>
      <c r="AJ161" s="2" t="b">
        <f>AND(PARTNERS!$C165="Outside UK",PARTNERS!$E165="Existing partner")</f>
        <v>0</v>
      </c>
      <c r="AK161" s="2" t="b">
        <f>AND(PARTNERS!$D165="Artistic partner",PARTNERS!$E165="New partner")</f>
        <v>0</v>
      </c>
      <c r="AL161" s="2" t="b">
        <f>AND(PARTNERS!$D165="Heritage partner",PARTNERS!$E165="New partner")</f>
        <v>0</v>
      </c>
      <c r="AM161" s="2" t="b">
        <f>AND(PARTNERS!$D165="Funder",PARTNERS!$E165="New partner")</f>
        <v>0</v>
      </c>
      <c r="AN161" s="2" t="b">
        <f>AND(PARTNERS!$D165="Public Service partner",PARTNERS!$E165="New partner")</f>
        <v>0</v>
      </c>
      <c r="AO161" s="2" t="b">
        <f>AND(PARTNERS!$D165="Voluntary Sector / Charity partner",PARTNERS!$E165="New partner")</f>
        <v>0</v>
      </c>
      <c r="AP161" s="2" t="b">
        <f>AND(PARTNERS!$D165="Education partner",PARTNERS!$E165="New partner")</f>
        <v>0</v>
      </c>
      <c r="AQ161" s="2" t="b">
        <f>AND(PARTNERS!$D165="Other",PARTNERS!$E165="New partner")</f>
        <v>0</v>
      </c>
      <c r="AR161" s="2" t="b">
        <f>AND(PARTNERS!$D165="Artistic partner",PARTNERS!$E165="Existing partner")</f>
        <v>0</v>
      </c>
      <c r="AS161" s="2" t="b">
        <f>AND(PARTNERS!$D165="Heritage partner",PARTNERS!$E165="Existing partner")</f>
        <v>0</v>
      </c>
      <c r="AT161" s="2" t="b">
        <f>AND(PARTNERS!$D165="Funder",PARTNERS!$E165="Existing partner")</f>
        <v>0</v>
      </c>
      <c r="AU161" s="2" t="b">
        <f>AND(PARTNERS!$D165="Public Service partner",PARTNERS!$E165="Existing partner")</f>
        <v>0</v>
      </c>
      <c r="AV161" s="2" t="b">
        <f>AND(PARTNERS!$D165="Voluntary Sector / Charity partner",PARTNERS!$E165="Existing partner")</f>
        <v>0</v>
      </c>
      <c r="AW161" s="2" t="b">
        <f>AND(PARTNERS!$D165="Education partner",PARTNERS!$E165="Existing partner")</f>
        <v>0</v>
      </c>
      <c r="AX161" s="2" t="b">
        <f>AND(PARTNERS!$D165="Other",PARTNERS!$E165="Existing partner")</f>
        <v>0</v>
      </c>
    </row>
    <row r="162" spans="20:50" x14ac:dyDescent="0.3">
      <c r="T162" s="2" t="b">
        <f>AND(LEFT('EVENT DELIVERY'!B167,2)="HU",OR(LEN('EVENT DELIVERY'!B167)=6,AND(LEN('EVENT DELIVERY'!B167)=7,MID('EVENT DELIVERY'!B167,4,1)=" ")))</f>
        <v>0</v>
      </c>
      <c r="U162" s="2" t="b">
        <f>AND(LEFT('PROJECT DELIVERY TEAM'!B169,2)="HU",OR(LEN('PROJECT DELIVERY TEAM'!B169)=6,AND(LEN('PROJECT DELIVERY TEAM'!B169)=7,MID('PROJECT DELIVERY TEAM'!B169,4,1)=" ")))</f>
        <v>0</v>
      </c>
      <c r="V162" s="2" t="b">
        <f>AND(LEFT('AUDIENCES &amp; PART... - BY TYPE'!B192,2)="HU",OR(LEN('AUDIENCES &amp; PART... - BY TYPE'!B192)=6,AND(LEN('AUDIENCES &amp; PART... - BY TYPE'!B192)=7,MID('AUDIENCES &amp; PART... - BY TYPE'!B192,4,1)=" ")))</f>
        <v>0</v>
      </c>
      <c r="W162" s="2" t="b">
        <f>AND(LEFT(PARTNERS!B166,2)="HU",OR(LEN(PARTNERS!B166)=6,AND(LEN(PARTNERS!B166)=7,MID(PARTNERS!B166,4,1)=" ")),PARTNERS!E166="New partner")</f>
        <v>0</v>
      </c>
      <c r="X162" s="2" t="b">
        <f>AND(LEFT(PARTNERS!B166,2)="HU",OR(LEN(PARTNERS!B166)=6,AND(LEN(PARTNERS!B166)=7,MID(PARTNERS!B166,4,1)=" ")),PARTNERS!E166="Existing partner")</f>
        <v>0</v>
      </c>
      <c r="Y162" s="2" t="b">
        <f>AND(NOT(AND(LEFT(PARTNERS!B166,2)="HU",OR(LEN(PARTNERS!B166)=6,AND(LEN(PARTNERS!B166)=7,MID(PARTNERS!B166,4,1)=" ")))),PARTNERS!E166="New partner")</f>
        <v>0</v>
      </c>
      <c r="Z162" s="2" t="b">
        <f>AND(NOT(AND(LEFT(PARTNERS!B166,2)="HU",OR(LEN(PARTNERS!B166)=6,AND(LEN(PARTNERS!B166)=7,MID(PARTNERS!B166,4,1)=" ")))),PARTNERS!E166="Existing partner")</f>
        <v>0</v>
      </c>
      <c r="AA162" s="2" t="b">
        <f>AND(PARTNERS!$C166="Hull",PARTNERS!$E166="New partner")</f>
        <v>0</v>
      </c>
      <c r="AB162" s="2" t="b">
        <f>AND(PARTNERS!$C166="East Riding of Yorkshire",PARTNERS!$E166="New partner")</f>
        <v>0</v>
      </c>
      <c r="AC162" s="2" t="b">
        <f>AND(PARTNERS!$C166="Elsewhere in Yorkshire &amp; Humber",PARTNERS!$E166="New partner")</f>
        <v>0</v>
      </c>
      <c r="AD162" s="2" t="b">
        <f>AND(PARTNERS!$C166="Elsewhere in the UK",PARTNERS!$E166="New partner")</f>
        <v>0</v>
      </c>
      <c r="AE162" s="2" t="b">
        <f>AND(PARTNERS!$C166="Outside UK",PARTNERS!$E166="New partner")</f>
        <v>0</v>
      </c>
      <c r="AF162" s="2" t="b">
        <f>AND(PARTNERS!$C166="Hull",PARTNERS!$E166="Existing partner")</f>
        <v>0</v>
      </c>
      <c r="AG162" s="2" t="b">
        <f>AND(PARTNERS!$C166="East Riding of Yorkshire",PARTNERS!$E166="Existing partner")</f>
        <v>0</v>
      </c>
      <c r="AH162" s="2" t="b">
        <f>AND(PARTNERS!$C166="Elsewhere in Yorkshire &amp; Humber",PARTNERS!$E166="Existing partner")</f>
        <v>0</v>
      </c>
      <c r="AI162" s="2" t="b">
        <f>AND(PARTNERS!$C166="Elsewhere in the UK",PARTNERS!$E166="Existing partner")</f>
        <v>0</v>
      </c>
      <c r="AJ162" s="2" t="b">
        <f>AND(PARTNERS!$C166="Outside UK",PARTNERS!$E166="Existing partner")</f>
        <v>0</v>
      </c>
      <c r="AK162" s="2" t="b">
        <f>AND(PARTNERS!$D166="Artistic partner",PARTNERS!$E166="New partner")</f>
        <v>0</v>
      </c>
      <c r="AL162" s="2" t="b">
        <f>AND(PARTNERS!$D166="Heritage partner",PARTNERS!$E166="New partner")</f>
        <v>0</v>
      </c>
      <c r="AM162" s="2" t="b">
        <f>AND(PARTNERS!$D166="Funder",PARTNERS!$E166="New partner")</f>
        <v>0</v>
      </c>
      <c r="AN162" s="2" t="b">
        <f>AND(PARTNERS!$D166="Public Service partner",PARTNERS!$E166="New partner")</f>
        <v>0</v>
      </c>
      <c r="AO162" s="2" t="b">
        <f>AND(PARTNERS!$D166="Voluntary Sector / Charity partner",PARTNERS!$E166="New partner")</f>
        <v>0</v>
      </c>
      <c r="AP162" s="2" t="b">
        <f>AND(PARTNERS!$D166="Education partner",PARTNERS!$E166="New partner")</f>
        <v>0</v>
      </c>
      <c r="AQ162" s="2" t="b">
        <f>AND(PARTNERS!$D166="Other",PARTNERS!$E166="New partner")</f>
        <v>0</v>
      </c>
      <c r="AR162" s="2" t="b">
        <f>AND(PARTNERS!$D166="Artistic partner",PARTNERS!$E166="Existing partner")</f>
        <v>0</v>
      </c>
      <c r="AS162" s="2" t="b">
        <f>AND(PARTNERS!$D166="Heritage partner",PARTNERS!$E166="Existing partner")</f>
        <v>0</v>
      </c>
      <c r="AT162" s="2" t="b">
        <f>AND(PARTNERS!$D166="Funder",PARTNERS!$E166="Existing partner")</f>
        <v>0</v>
      </c>
      <c r="AU162" s="2" t="b">
        <f>AND(PARTNERS!$D166="Public Service partner",PARTNERS!$E166="Existing partner")</f>
        <v>0</v>
      </c>
      <c r="AV162" s="2" t="b">
        <f>AND(PARTNERS!$D166="Voluntary Sector / Charity partner",PARTNERS!$E166="Existing partner")</f>
        <v>0</v>
      </c>
      <c r="AW162" s="2" t="b">
        <f>AND(PARTNERS!$D166="Education partner",PARTNERS!$E166="Existing partner")</f>
        <v>0</v>
      </c>
      <c r="AX162" s="2" t="b">
        <f>AND(PARTNERS!$D166="Other",PARTNERS!$E166="Existing partner")</f>
        <v>0</v>
      </c>
    </row>
    <row r="163" spans="20:50" x14ac:dyDescent="0.3">
      <c r="T163" s="2" t="b">
        <f>AND(LEFT('EVENT DELIVERY'!B168,2)="HU",OR(LEN('EVENT DELIVERY'!B168)=6,AND(LEN('EVENT DELIVERY'!B168)=7,MID('EVENT DELIVERY'!B168,4,1)=" ")))</f>
        <v>0</v>
      </c>
      <c r="U163" s="2" t="b">
        <f>AND(LEFT('PROJECT DELIVERY TEAM'!B170,2)="HU",OR(LEN('PROJECT DELIVERY TEAM'!B170)=6,AND(LEN('PROJECT DELIVERY TEAM'!B170)=7,MID('PROJECT DELIVERY TEAM'!B170,4,1)=" ")))</f>
        <v>0</v>
      </c>
      <c r="V163" s="2" t="b">
        <f>AND(LEFT('AUDIENCES &amp; PART... - BY TYPE'!B193,2)="HU",OR(LEN('AUDIENCES &amp; PART... - BY TYPE'!B193)=6,AND(LEN('AUDIENCES &amp; PART... - BY TYPE'!B193)=7,MID('AUDIENCES &amp; PART... - BY TYPE'!B193,4,1)=" ")))</f>
        <v>0</v>
      </c>
      <c r="W163" s="2" t="b">
        <f>AND(LEFT(PARTNERS!B167,2)="HU",OR(LEN(PARTNERS!B167)=6,AND(LEN(PARTNERS!B167)=7,MID(PARTNERS!B167,4,1)=" ")),PARTNERS!E167="New partner")</f>
        <v>0</v>
      </c>
      <c r="X163" s="2" t="b">
        <f>AND(LEFT(PARTNERS!B167,2)="HU",OR(LEN(PARTNERS!B167)=6,AND(LEN(PARTNERS!B167)=7,MID(PARTNERS!B167,4,1)=" ")),PARTNERS!E167="Existing partner")</f>
        <v>0</v>
      </c>
      <c r="Y163" s="2" t="b">
        <f>AND(NOT(AND(LEFT(PARTNERS!B167,2)="HU",OR(LEN(PARTNERS!B167)=6,AND(LEN(PARTNERS!B167)=7,MID(PARTNERS!B167,4,1)=" ")))),PARTNERS!E167="New partner")</f>
        <v>0</v>
      </c>
      <c r="Z163" s="2" t="b">
        <f>AND(NOT(AND(LEFT(PARTNERS!B167,2)="HU",OR(LEN(PARTNERS!B167)=6,AND(LEN(PARTNERS!B167)=7,MID(PARTNERS!B167,4,1)=" ")))),PARTNERS!E167="Existing partner")</f>
        <v>0</v>
      </c>
      <c r="AA163" s="2" t="b">
        <f>AND(PARTNERS!$C167="Hull",PARTNERS!$E167="New partner")</f>
        <v>0</v>
      </c>
      <c r="AB163" s="2" t="b">
        <f>AND(PARTNERS!$C167="East Riding of Yorkshire",PARTNERS!$E167="New partner")</f>
        <v>0</v>
      </c>
      <c r="AC163" s="2" t="b">
        <f>AND(PARTNERS!$C167="Elsewhere in Yorkshire &amp; Humber",PARTNERS!$E167="New partner")</f>
        <v>0</v>
      </c>
      <c r="AD163" s="2" t="b">
        <f>AND(PARTNERS!$C167="Elsewhere in the UK",PARTNERS!$E167="New partner")</f>
        <v>0</v>
      </c>
      <c r="AE163" s="2" t="b">
        <f>AND(PARTNERS!$C167="Outside UK",PARTNERS!$E167="New partner")</f>
        <v>0</v>
      </c>
      <c r="AF163" s="2" t="b">
        <f>AND(PARTNERS!$C167="Hull",PARTNERS!$E167="Existing partner")</f>
        <v>0</v>
      </c>
      <c r="AG163" s="2" t="b">
        <f>AND(PARTNERS!$C167="East Riding of Yorkshire",PARTNERS!$E167="Existing partner")</f>
        <v>0</v>
      </c>
      <c r="AH163" s="2" t="b">
        <f>AND(PARTNERS!$C167="Elsewhere in Yorkshire &amp; Humber",PARTNERS!$E167="Existing partner")</f>
        <v>0</v>
      </c>
      <c r="AI163" s="2" t="b">
        <f>AND(PARTNERS!$C167="Elsewhere in the UK",PARTNERS!$E167="Existing partner")</f>
        <v>0</v>
      </c>
      <c r="AJ163" s="2" t="b">
        <f>AND(PARTNERS!$C167="Outside UK",PARTNERS!$E167="Existing partner")</f>
        <v>0</v>
      </c>
      <c r="AK163" s="2" t="b">
        <f>AND(PARTNERS!$D167="Artistic partner",PARTNERS!$E167="New partner")</f>
        <v>0</v>
      </c>
      <c r="AL163" s="2" t="b">
        <f>AND(PARTNERS!$D167="Heritage partner",PARTNERS!$E167="New partner")</f>
        <v>0</v>
      </c>
      <c r="AM163" s="2" t="b">
        <f>AND(PARTNERS!$D167="Funder",PARTNERS!$E167="New partner")</f>
        <v>0</v>
      </c>
      <c r="AN163" s="2" t="b">
        <f>AND(PARTNERS!$D167="Public Service partner",PARTNERS!$E167="New partner")</f>
        <v>0</v>
      </c>
      <c r="AO163" s="2" t="b">
        <f>AND(PARTNERS!$D167="Voluntary Sector / Charity partner",PARTNERS!$E167="New partner")</f>
        <v>0</v>
      </c>
      <c r="AP163" s="2" t="b">
        <f>AND(PARTNERS!$D167="Education partner",PARTNERS!$E167="New partner")</f>
        <v>0</v>
      </c>
      <c r="AQ163" s="2" t="b">
        <f>AND(PARTNERS!$D167="Other",PARTNERS!$E167="New partner")</f>
        <v>0</v>
      </c>
      <c r="AR163" s="2" t="b">
        <f>AND(PARTNERS!$D167="Artistic partner",PARTNERS!$E167="Existing partner")</f>
        <v>0</v>
      </c>
      <c r="AS163" s="2" t="b">
        <f>AND(PARTNERS!$D167="Heritage partner",PARTNERS!$E167="Existing partner")</f>
        <v>0</v>
      </c>
      <c r="AT163" s="2" t="b">
        <f>AND(PARTNERS!$D167="Funder",PARTNERS!$E167="Existing partner")</f>
        <v>0</v>
      </c>
      <c r="AU163" s="2" t="b">
        <f>AND(PARTNERS!$D167="Public Service partner",PARTNERS!$E167="Existing partner")</f>
        <v>0</v>
      </c>
      <c r="AV163" s="2" t="b">
        <f>AND(PARTNERS!$D167="Voluntary Sector / Charity partner",PARTNERS!$E167="Existing partner")</f>
        <v>0</v>
      </c>
      <c r="AW163" s="2" t="b">
        <f>AND(PARTNERS!$D167="Education partner",PARTNERS!$E167="Existing partner")</f>
        <v>0</v>
      </c>
      <c r="AX163" s="2" t="b">
        <f>AND(PARTNERS!$D167="Other",PARTNERS!$E167="Existing partner")</f>
        <v>0</v>
      </c>
    </row>
    <row r="164" spans="20:50" x14ac:dyDescent="0.3">
      <c r="T164" s="2" t="b">
        <f>AND(LEFT('EVENT DELIVERY'!B169,2)="HU",OR(LEN('EVENT DELIVERY'!B169)=6,AND(LEN('EVENT DELIVERY'!B169)=7,MID('EVENT DELIVERY'!B169,4,1)=" ")))</f>
        <v>0</v>
      </c>
      <c r="U164" s="2" t="b">
        <f>AND(LEFT('PROJECT DELIVERY TEAM'!B171,2)="HU",OR(LEN('PROJECT DELIVERY TEAM'!B171)=6,AND(LEN('PROJECT DELIVERY TEAM'!B171)=7,MID('PROJECT DELIVERY TEAM'!B171,4,1)=" ")))</f>
        <v>0</v>
      </c>
      <c r="V164" s="2" t="b">
        <f>AND(LEFT('AUDIENCES &amp; PART... - BY TYPE'!B194,2)="HU",OR(LEN('AUDIENCES &amp; PART... - BY TYPE'!B194)=6,AND(LEN('AUDIENCES &amp; PART... - BY TYPE'!B194)=7,MID('AUDIENCES &amp; PART... - BY TYPE'!B194,4,1)=" ")))</f>
        <v>0</v>
      </c>
      <c r="W164" s="2" t="b">
        <f>AND(LEFT(PARTNERS!B168,2)="HU",OR(LEN(PARTNERS!B168)=6,AND(LEN(PARTNERS!B168)=7,MID(PARTNERS!B168,4,1)=" ")),PARTNERS!E168="New partner")</f>
        <v>0</v>
      </c>
      <c r="X164" s="2" t="b">
        <f>AND(LEFT(PARTNERS!B168,2)="HU",OR(LEN(PARTNERS!B168)=6,AND(LEN(PARTNERS!B168)=7,MID(PARTNERS!B168,4,1)=" ")),PARTNERS!E168="Existing partner")</f>
        <v>0</v>
      </c>
      <c r="Y164" s="2" t="b">
        <f>AND(NOT(AND(LEFT(PARTNERS!B168,2)="HU",OR(LEN(PARTNERS!B168)=6,AND(LEN(PARTNERS!B168)=7,MID(PARTNERS!B168,4,1)=" ")))),PARTNERS!E168="New partner")</f>
        <v>0</v>
      </c>
      <c r="Z164" s="2" t="b">
        <f>AND(NOT(AND(LEFT(PARTNERS!B168,2)="HU",OR(LEN(PARTNERS!B168)=6,AND(LEN(PARTNERS!B168)=7,MID(PARTNERS!B168,4,1)=" ")))),PARTNERS!E168="Existing partner")</f>
        <v>0</v>
      </c>
      <c r="AA164" s="2" t="b">
        <f>AND(PARTNERS!$C168="Hull",PARTNERS!$E168="New partner")</f>
        <v>0</v>
      </c>
      <c r="AB164" s="2" t="b">
        <f>AND(PARTNERS!$C168="East Riding of Yorkshire",PARTNERS!$E168="New partner")</f>
        <v>0</v>
      </c>
      <c r="AC164" s="2" t="b">
        <f>AND(PARTNERS!$C168="Elsewhere in Yorkshire &amp; Humber",PARTNERS!$E168="New partner")</f>
        <v>0</v>
      </c>
      <c r="AD164" s="2" t="b">
        <f>AND(PARTNERS!$C168="Elsewhere in the UK",PARTNERS!$E168="New partner")</f>
        <v>0</v>
      </c>
      <c r="AE164" s="2" t="b">
        <f>AND(PARTNERS!$C168="Outside UK",PARTNERS!$E168="New partner")</f>
        <v>0</v>
      </c>
      <c r="AF164" s="2" t="b">
        <f>AND(PARTNERS!$C168="Hull",PARTNERS!$E168="Existing partner")</f>
        <v>0</v>
      </c>
      <c r="AG164" s="2" t="b">
        <f>AND(PARTNERS!$C168="East Riding of Yorkshire",PARTNERS!$E168="Existing partner")</f>
        <v>0</v>
      </c>
      <c r="AH164" s="2" t="b">
        <f>AND(PARTNERS!$C168="Elsewhere in Yorkshire &amp; Humber",PARTNERS!$E168="Existing partner")</f>
        <v>0</v>
      </c>
      <c r="AI164" s="2" t="b">
        <f>AND(PARTNERS!$C168="Elsewhere in the UK",PARTNERS!$E168="Existing partner")</f>
        <v>0</v>
      </c>
      <c r="AJ164" s="2" t="b">
        <f>AND(PARTNERS!$C168="Outside UK",PARTNERS!$E168="Existing partner")</f>
        <v>0</v>
      </c>
      <c r="AK164" s="2" t="b">
        <f>AND(PARTNERS!$D168="Artistic partner",PARTNERS!$E168="New partner")</f>
        <v>0</v>
      </c>
      <c r="AL164" s="2" t="b">
        <f>AND(PARTNERS!$D168="Heritage partner",PARTNERS!$E168="New partner")</f>
        <v>0</v>
      </c>
      <c r="AM164" s="2" t="b">
        <f>AND(PARTNERS!$D168="Funder",PARTNERS!$E168="New partner")</f>
        <v>0</v>
      </c>
      <c r="AN164" s="2" t="b">
        <f>AND(PARTNERS!$D168="Public Service partner",PARTNERS!$E168="New partner")</f>
        <v>0</v>
      </c>
      <c r="AO164" s="2" t="b">
        <f>AND(PARTNERS!$D168="Voluntary Sector / Charity partner",PARTNERS!$E168="New partner")</f>
        <v>0</v>
      </c>
      <c r="AP164" s="2" t="b">
        <f>AND(PARTNERS!$D168="Education partner",PARTNERS!$E168="New partner")</f>
        <v>0</v>
      </c>
      <c r="AQ164" s="2" t="b">
        <f>AND(PARTNERS!$D168="Other",PARTNERS!$E168="New partner")</f>
        <v>0</v>
      </c>
      <c r="AR164" s="2" t="b">
        <f>AND(PARTNERS!$D168="Artistic partner",PARTNERS!$E168="Existing partner")</f>
        <v>0</v>
      </c>
      <c r="AS164" s="2" t="b">
        <f>AND(PARTNERS!$D168="Heritage partner",PARTNERS!$E168="Existing partner")</f>
        <v>0</v>
      </c>
      <c r="AT164" s="2" t="b">
        <f>AND(PARTNERS!$D168="Funder",PARTNERS!$E168="Existing partner")</f>
        <v>0</v>
      </c>
      <c r="AU164" s="2" t="b">
        <f>AND(PARTNERS!$D168="Public Service partner",PARTNERS!$E168="Existing partner")</f>
        <v>0</v>
      </c>
      <c r="AV164" s="2" t="b">
        <f>AND(PARTNERS!$D168="Voluntary Sector / Charity partner",PARTNERS!$E168="Existing partner")</f>
        <v>0</v>
      </c>
      <c r="AW164" s="2" t="b">
        <f>AND(PARTNERS!$D168="Education partner",PARTNERS!$E168="Existing partner")</f>
        <v>0</v>
      </c>
      <c r="AX164" s="2" t="b">
        <f>AND(PARTNERS!$D168="Other",PARTNERS!$E168="Existing partner")</f>
        <v>0</v>
      </c>
    </row>
    <row r="165" spans="20:50" x14ac:dyDescent="0.3">
      <c r="T165" s="2" t="b">
        <f>AND(LEFT('EVENT DELIVERY'!B170,2)="HU",OR(LEN('EVENT DELIVERY'!B170)=6,AND(LEN('EVENT DELIVERY'!B170)=7,MID('EVENT DELIVERY'!B170,4,1)=" ")))</f>
        <v>0</v>
      </c>
      <c r="U165" s="2" t="b">
        <f>AND(LEFT('PROJECT DELIVERY TEAM'!B172,2)="HU",OR(LEN('PROJECT DELIVERY TEAM'!B172)=6,AND(LEN('PROJECT DELIVERY TEAM'!B172)=7,MID('PROJECT DELIVERY TEAM'!B172,4,1)=" ")))</f>
        <v>0</v>
      </c>
      <c r="V165" s="2" t="b">
        <f>AND(LEFT('AUDIENCES &amp; PART... - BY TYPE'!B195,2)="HU",OR(LEN('AUDIENCES &amp; PART... - BY TYPE'!B195)=6,AND(LEN('AUDIENCES &amp; PART... - BY TYPE'!B195)=7,MID('AUDIENCES &amp; PART... - BY TYPE'!B195,4,1)=" ")))</f>
        <v>0</v>
      </c>
      <c r="W165" s="2" t="b">
        <f>AND(LEFT(PARTNERS!B169,2)="HU",OR(LEN(PARTNERS!B169)=6,AND(LEN(PARTNERS!B169)=7,MID(PARTNERS!B169,4,1)=" ")),PARTNERS!E169="New partner")</f>
        <v>0</v>
      </c>
      <c r="X165" s="2" t="b">
        <f>AND(LEFT(PARTNERS!B169,2)="HU",OR(LEN(PARTNERS!B169)=6,AND(LEN(PARTNERS!B169)=7,MID(PARTNERS!B169,4,1)=" ")),PARTNERS!E169="Existing partner")</f>
        <v>0</v>
      </c>
      <c r="Y165" s="2" t="b">
        <f>AND(NOT(AND(LEFT(PARTNERS!B169,2)="HU",OR(LEN(PARTNERS!B169)=6,AND(LEN(PARTNERS!B169)=7,MID(PARTNERS!B169,4,1)=" ")))),PARTNERS!E169="New partner")</f>
        <v>0</v>
      </c>
      <c r="Z165" s="2" t="b">
        <f>AND(NOT(AND(LEFT(PARTNERS!B169,2)="HU",OR(LEN(PARTNERS!B169)=6,AND(LEN(PARTNERS!B169)=7,MID(PARTNERS!B169,4,1)=" ")))),PARTNERS!E169="Existing partner")</f>
        <v>0</v>
      </c>
      <c r="AA165" s="2" t="b">
        <f>AND(PARTNERS!$C169="Hull",PARTNERS!$E169="New partner")</f>
        <v>0</v>
      </c>
      <c r="AB165" s="2" t="b">
        <f>AND(PARTNERS!$C169="East Riding of Yorkshire",PARTNERS!$E169="New partner")</f>
        <v>0</v>
      </c>
      <c r="AC165" s="2" t="b">
        <f>AND(PARTNERS!$C169="Elsewhere in Yorkshire &amp; Humber",PARTNERS!$E169="New partner")</f>
        <v>0</v>
      </c>
      <c r="AD165" s="2" t="b">
        <f>AND(PARTNERS!$C169="Elsewhere in the UK",PARTNERS!$E169="New partner")</f>
        <v>0</v>
      </c>
      <c r="AE165" s="2" t="b">
        <f>AND(PARTNERS!$C169="Outside UK",PARTNERS!$E169="New partner")</f>
        <v>0</v>
      </c>
      <c r="AF165" s="2" t="b">
        <f>AND(PARTNERS!$C169="Hull",PARTNERS!$E169="Existing partner")</f>
        <v>0</v>
      </c>
      <c r="AG165" s="2" t="b">
        <f>AND(PARTNERS!$C169="East Riding of Yorkshire",PARTNERS!$E169="Existing partner")</f>
        <v>0</v>
      </c>
      <c r="AH165" s="2" t="b">
        <f>AND(PARTNERS!$C169="Elsewhere in Yorkshire &amp; Humber",PARTNERS!$E169="Existing partner")</f>
        <v>0</v>
      </c>
      <c r="AI165" s="2" t="b">
        <f>AND(PARTNERS!$C169="Elsewhere in the UK",PARTNERS!$E169="Existing partner")</f>
        <v>0</v>
      </c>
      <c r="AJ165" s="2" t="b">
        <f>AND(PARTNERS!$C169="Outside UK",PARTNERS!$E169="Existing partner")</f>
        <v>0</v>
      </c>
      <c r="AK165" s="2" t="b">
        <f>AND(PARTNERS!$D169="Artistic partner",PARTNERS!$E169="New partner")</f>
        <v>0</v>
      </c>
      <c r="AL165" s="2" t="b">
        <f>AND(PARTNERS!$D169="Heritage partner",PARTNERS!$E169="New partner")</f>
        <v>0</v>
      </c>
      <c r="AM165" s="2" t="b">
        <f>AND(PARTNERS!$D169="Funder",PARTNERS!$E169="New partner")</f>
        <v>0</v>
      </c>
      <c r="AN165" s="2" t="b">
        <f>AND(PARTNERS!$D169="Public Service partner",PARTNERS!$E169="New partner")</f>
        <v>0</v>
      </c>
      <c r="AO165" s="2" t="b">
        <f>AND(PARTNERS!$D169="Voluntary Sector / Charity partner",PARTNERS!$E169="New partner")</f>
        <v>0</v>
      </c>
      <c r="AP165" s="2" t="b">
        <f>AND(PARTNERS!$D169="Education partner",PARTNERS!$E169="New partner")</f>
        <v>0</v>
      </c>
      <c r="AQ165" s="2" t="b">
        <f>AND(PARTNERS!$D169="Other",PARTNERS!$E169="New partner")</f>
        <v>0</v>
      </c>
      <c r="AR165" s="2" t="b">
        <f>AND(PARTNERS!$D169="Artistic partner",PARTNERS!$E169="Existing partner")</f>
        <v>0</v>
      </c>
      <c r="AS165" s="2" t="b">
        <f>AND(PARTNERS!$D169="Heritage partner",PARTNERS!$E169="Existing partner")</f>
        <v>0</v>
      </c>
      <c r="AT165" s="2" t="b">
        <f>AND(PARTNERS!$D169="Funder",PARTNERS!$E169="Existing partner")</f>
        <v>0</v>
      </c>
      <c r="AU165" s="2" t="b">
        <f>AND(PARTNERS!$D169="Public Service partner",PARTNERS!$E169="Existing partner")</f>
        <v>0</v>
      </c>
      <c r="AV165" s="2" t="b">
        <f>AND(PARTNERS!$D169="Voluntary Sector / Charity partner",PARTNERS!$E169="Existing partner")</f>
        <v>0</v>
      </c>
      <c r="AW165" s="2" t="b">
        <f>AND(PARTNERS!$D169="Education partner",PARTNERS!$E169="Existing partner")</f>
        <v>0</v>
      </c>
      <c r="AX165" s="2" t="b">
        <f>AND(PARTNERS!$D169="Other",PARTNERS!$E169="Existing partner")</f>
        <v>0</v>
      </c>
    </row>
    <row r="166" spans="20:50" x14ac:dyDescent="0.3">
      <c r="T166" s="2" t="b">
        <f>AND(LEFT('EVENT DELIVERY'!B171,2)="HU",OR(LEN('EVENT DELIVERY'!B171)=6,AND(LEN('EVENT DELIVERY'!B171)=7,MID('EVENT DELIVERY'!B171,4,1)=" ")))</f>
        <v>0</v>
      </c>
      <c r="U166" s="2" t="b">
        <f>AND(LEFT('PROJECT DELIVERY TEAM'!B173,2)="HU",OR(LEN('PROJECT DELIVERY TEAM'!B173)=6,AND(LEN('PROJECT DELIVERY TEAM'!B173)=7,MID('PROJECT DELIVERY TEAM'!B173,4,1)=" ")))</f>
        <v>0</v>
      </c>
      <c r="V166" s="2" t="b">
        <f>AND(LEFT('AUDIENCES &amp; PART... - BY TYPE'!B196,2)="HU",OR(LEN('AUDIENCES &amp; PART... - BY TYPE'!B196)=6,AND(LEN('AUDIENCES &amp; PART... - BY TYPE'!B196)=7,MID('AUDIENCES &amp; PART... - BY TYPE'!B196,4,1)=" ")))</f>
        <v>0</v>
      </c>
      <c r="W166" s="2" t="b">
        <f>AND(LEFT(PARTNERS!B170,2)="HU",OR(LEN(PARTNERS!B170)=6,AND(LEN(PARTNERS!B170)=7,MID(PARTNERS!B170,4,1)=" ")),PARTNERS!E170="New partner")</f>
        <v>0</v>
      </c>
      <c r="X166" s="2" t="b">
        <f>AND(LEFT(PARTNERS!B170,2)="HU",OR(LEN(PARTNERS!B170)=6,AND(LEN(PARTNERS!B170)=7,MID(PARTNERS!B170,4,1)=" ")),PARTNERS!E170="Existing partner")</f>
        <v>0</v>
      </c>
      <c r="Y166" s="2" t="b">
        <f>AND(NOT(AND(LEFT(PARTNERS!B170,2)="HU",OR(LEN(PARTNERS!B170)=6,AND(LEN(PARTNERS!B170)=7,MID(PARTNERS!B170,4,1)=" ")))),PARTNERS!E170="New partner")</f>
        <v>0</v>
      </c>
      <c r="Z166" s="2" t="b">
        <f>AND(NOT(AND(LEFT(PARTNERS!B170,2)="HU",OR(LEN(PARTNERS!B170)=6,AND(LEN(PARTNERS!B170)=7,MID(PARTNERS!B170,4,1)=" ")))),PARTNERS!E170="Existing partner")</f>
        <v>0</v>
      </c>
      <c r="AA166" s="2" t="b">
        <f>AND(PARTNERS!$C170="Hull",PARTNERS!$E170="New partner")</f>
        <v>0</v>
      </c>
      <c r="AB166" s="2" t="b">
        <f>AND(PARTNERS!$C170="East Riding of Yorkshire",PARTNERS!$E170="New partner")</f>
        <v>0</v>
      </c>
      <c r="AC166" s="2" t="b">
        <f>AND(PARTNERS!$C170="Elsewhere in Yorkshire &amp; Humber",PARTNERS!$E170="New partner")</f>
        <v>0</v>
      </c>
      <c r="AD166" s="2" t="b">
        <f>AND(PARTNERS!$C170="Elsewhere in the UK",PARTNERS!$E170="New partner")</f>
        <v>0</v>
      </c>
      <c r="AE166" s="2" t="b">
        <f>AND(PARTNERS!$C170="Outside UK",PARTNERS!$E170="New partner")</f>
        <v>0</v>
      </c>
      <c r="AF166" s="2" t="b">
        <f>AND(PARTNERS!$C170="Hull",PARTNERS!$E170="Existing partner")</f>
        <v>0</v>
      </c>
      <c r="AG166" s="2" t="b">
        <f>AND(PARTNERS!$C170="East Riding of Yorkshire",PARTNERS!$E170="Existing partner")</f>
        <v>0</v>
      </c>
      <c r="AH166" s="2" t="b">
        <f>AND(PARTNERS!$C170="Elsewhere in Yorkshire &amp; Humber",PARTNERS!$E170="Existing partner")</f>
        <v>0</v>
      </c>
      <c r="AI166" s="2" t="b">
        <f>AND(PARTNERS!$C170="Elsewhere in the UK",PARTNERS!$E170="Existing partner")</f>
        <v>0</v>
      </c>
      <c r="AJ166" s="2" t="b">
        <f>AND(PARTNERS!$C170="Outside UK",PARTNERS!$E170="Existing partner")</f>
        <v>0</v>
      </c>
      <c r="AK166" s="2" t="b">
        <f>AND(PARTNERS!$D170="Artistic partner",PARTNERS!$E170="New partner")</f>
        <v>0</v>
      </c>
      <c r="AL166" s="2" t="b">
        <f>AND(PARTNERS!$D170="Heritage partner",PARTNERS!$E170="New partner")</f>
        <v>0</v>
      </c>
      <c r="AM166" s="2" t="b">
        <f>AND(PARTNERS!$D170="Funder",PARTNERS!$E170="New partner")</f>
        <v>0</v>
      </c>
      <c r="AN166" s="2" t="b">
        <f>AND(PARTNERS!$D170="Public Service partner",PARTNERS!$E170="New partner")</f>
        <v>0</v>
      </c>
      <c r="AO166" s="2" t="b">
        <f>AND(PARTNERS!$D170="Voluntary Sector / Charity partner",PARTNERS!$E170="New partner")</f>
        <v>0</v>
      </c>
      <c r="AP166" s="2" t="b">
        <f>AND(PARTNERS!$D170="Education partner",PARTNERS!$E170="New partner")</f>
        <v>0</v>
      </c>
      <c r="AQ166" s="2" t="b">
        <f>AND(PARTNERS!$D170="Other",PARTNERS!$E170="New partner")</f>
        <v>0</v>
      </c>
      <c r="AR166" s="2" t="b">
        <f>AND(PARTNERS!$D170="Artistic partner",PARTNERS!$E170="Existing partner")</f>
        <v>0</v>
      </c>
      <c r="AS166" s="2" t="b">
        <f>AND(PARTNERS!$D170="Heritage partner",PARTNERS!$E170="Existing partner")</f>
        <v>0</v>
      </c>
      <c r="AT166" s="2" t="b">
        <f>AND(PARTNERS!$D170="Funder",PARTNERS!$E170="Existing partner")</f>
        <v>0</v>
      </c>
      <c r="AU166" s="2" t="b">
        <f>AND(PARTNERS!$D170="Public Service partner",PARTNERS!$E170="Existing partner")</f>
        <v>0</v>
      </c>
      <c r="AV166" s="2" t="b">
        <f>AND(PARTNERS!$D170="Voluntary Sector / Charity partner",PARTNERS!$E170="Existing partner")</f>
        <v>0</v>
      </c>
      <c r="AW166" s="2" t="b">
        <f>AND(PARTNERS!$D170="Education partner",PARTNERS!$E170="Existing partner")</f>
        <v>0</v>
      </c>
      <c r="AX166" s="2" t="b">
        <f>AND(PARTNERS!$D170="Other",PARTNERS!$E170="Existing partner")</f>
        <v>0</v>
      </c>
    </row>
    <row r="167" spans="20:50" x14ac:dyDescent="0.3">
      <c r="T167" s="2" t="b">
        <f>AND(LEFT('EVENT DELIVERY'!B172,2)="HU",OR(LEN('EVENT DELIVERY'!B172)=6,AND(LEN('EVENT DELIVERY'!B172)=7,MID('EVENT DELIVERY'!B172,4,1)=" ")))</f>
        <v>0</v>
      </c>
      <c r="U167" s="2" t="b">
        <f>AND(LEFT('PROJECT DELIVERY TEAM'!B174,2)="HU",OR(LEN('PROJECT DELIVERY TEAM'!B174)=6,AND(LEN('PROJECT DELIVERY TEAM'!B174)=7,MID('PROJECT DELIVERY TEAM'!B174,4,1)=" ")))</f>
        <v>0</v>
      </c>
      <c r="V167" s="2" t="b">
        <f>AND(LEFT('AUDIENCES &amp; PART... - BY TYPE'!B197,2)="HU",OR(LEN('AUDIENCES &amp; PART... - BY TYPE'!B197)=6,AND(LEN('AUDIENCES &amp; PART... - BY TYPE'!B197)=7,MID('AUDIENCES &amp; PART... - BY TYPE'!B197,4,1)=" ")))</f>
        <v>0</v>
      </c>
      <c r="W167" s="2" t="b">
        <f>AND(LEFT(PARTNERS!B171,2)="HU",OR(LEN(PARTNERS!B171)=6,AND(LEN(PARTNERS!B171)=7,MID(PARTNERS!B171,4,1)=" ")),PARTNERS!E171="New partner")</f>
        <v>0</v>
      </c>
      <c r="X167" s="2" t="b">
        <f>AND(LEFT(PARTNERS!B171,2)="HU",OR(LEN(PARTNERS!B171)=6,AND(LEN(PARTNERS!B171)=7,MID(PARTNERS!B171,4,1)=" ")),PARTNERS!E171="Existing partner")</f>
        <v>0</v>
      </c>
      <c r="Y167" s="2" t="b">
        <f>AND(NOT(AND(LEFT(PARTNERS!B171,2)="HU",OR(LEN(PARTNERS!B171)=6,AND(LEN(PARTNERS!B171)=7,MID(PARTNERS!B171,4,1)=" ")))),PARTNERS!E171="New partner")</f>
        <v>0</v>
      </c>
      <c r="Z167" s="2" t="b">
        <f>AND(NOT(AND(LEFT(PARTNERS!B171,2)="HU",OR(LEN(PARTNERS!B171)=6,AND(LEN(PARTNERS!B171)=7,MID(PARTNERS!B171,4,1)=" ")))),PARTNERS!E171="Existing partner")</f>
        <v>0</v>
      </c>
      <c r="AA167" s="2" t="b">
        <f>AND(PARTNERS!$C171="Hull",PARTNERS!$E171="New partner")</f>
        <v>0</v>
      </c>
      <c r="AB167" s="2" t="b">
        <f>AND(PARTNERS!$C171="East Riding of Yorkshire",PARTNERS!$E171="New partner")</f>
        <v>0</v>
      </c>
      <c r="AC167" s="2" t="b">
        <f>AND(PARTNERS!$C171="Elsewhere in Yorkshire &amp; Humber",PARTNERS!$E171="New partner")</f>
        <v>0</v>
      </c>
      <c r="AD167" s="2" t="b">
        <f>AND(PARTNERS!$C171="Elsewhere in the UK",PARTNERS!$E171="New partner")</f>
        <v>0</v>
      </c>
      <c r="AE167" s="2" t="b">
        <f>AND(PARTNERS!$C171="Outside UK",PARTNERS!$E171="New partner")</f>
        <v>0</v>
      </c>
      <c r="AF167" s="2" t="b">
        <f>AND(PARTNERS!$C171="Hull",PARTNERS!$E171="Existing partner")</f>
        <v>0</v>
      </c>
      <c r="AG167" s="2" t="b">
        <f>AND(PARTNERS!$C171="East Riding of Yorkshire",PARTNERS!$E171="Existing partner")</f>
        <v>0</v>
      </c>
      <c r="AH167" s="2" t="b">
        <f>AND(PARTNERS!$C171="Elsewhere in Yorkshire &amp; Humber",PARTNERS!$E171="Existing partner")</f>
        <v>0</v>
      </c>
      <c r="AI167" s="2" t="b">
        <f>AND(PARTNERS!$C171="Elsewhere in the UK",PARTNERS!$E171="Existing partner")</f>
        <v>0</v>
      </c>
      <c r="AJ167" s="2" t="b">
        <f>AND(PARTNERS!$C171="Outside UK",PARTNERS!$E171="Existing partner")</f>
        <v>0</v>
      </c>
      <c r="AK167" s="2" t="b">
        <f>AND(PARTNERS!$D171="Artistic partner",PARTNERS!$E171="New partner")</f>
        <v>0</v>
      </c>
      <c r="AL167" s="2" t="b">
        <f>AND(PARTNERS!$D171="Heritage partner",PARTNERS!$E171="New partner")</f>
        <v>0</v>
      </c>
      <c r="AM167" s="2" t="b">
        <f>AND(PARTNERS!$D171="Funder",PARTNERS!$E171="New partner")</f>
        <v>0</v>
      </c>
      <c r="AN167" s="2" t="b">
        <f>AND(PARTNERS!$D171="Public Service partner",PARTNERS!$E171="New partner")</f>
        <v>0</v>
      </c>
      <c r="AO167" s="2" t="b">
        <f>AND(PARTNERS!$D171="Voluntary Sector / Charity partner",PARTNERS!$E171="New partner")</f>
        <v>0</v>
      </c>
      <c r="AP167" s="2" t="b">
        <f>AND(PARTNERS!$D171="Education partner",PARTNERS!$E171="New partner")</f>
        <v>0</v>
      </c>
      <c r="AQ167" s="2" t="b">
        <f>AND(PARTNERS!$D171="Other",PARTNERS!$E171="New partner")</f>
        <v>0</v>
      </c>
      <c r="AR167" s="2" t="b">
        <f>AND(PARTNERS!$D171="Artistic partner",PARTNERS!$E171="Existing partner")</f>
        <v>0</v>
      </c>
      <c r="AS167" s="2" t="b">
        <f>AND(PARTNERS!$D171="Heritage partner",PARTNERS!$E171="Existing partner")</f>
        <v>0</v>
      </c>
      <c r="AT167" s="2" t="b">
        <f>AND(PARTNERS!$D171="Funder",PARTNERS!$E171="Existing partner")</f>
        <v>0</v>
      </c>
      <c r="AU167" s="2" t="b">
        <f>AND(PARTNERS!$D171="Public Service partner",PARTNERS!$E171="Existing partner")</f>
        <v>0</v>
      </c>
      <c r="AV167" s="2" t="b">
        <f>AND(PARTNERS!$D171="Voluntary Sector / Charity partner",PARTNERS!$E171="Existing partner")</f>
        <v>0</v>
      </c>
      <c r="AW167" s="2" t="b">
        <f>AND(PARTNERS!$D171="Education partner",PARTNERS!$E171="Existing partner")</f>
        <v>0</v>
      </c>
      <c r="AX167" s="2" t="b">
        <f>AND(PARTNERS!$D171="Other",PARTNERS!$E171="Existing partner")</f>
        <v>0</v>
      </c>
    </row>
    <row r="168" spans="20:50" x14ac:dyDescent="0.3">
      <c r="T168" s="2" t="b">
        <f>AND(LEFT('EVENT DELIVERY'!B173,2)="HU",OR(LEN('EVENT DELIVERY'!B173)=6,AND(LEN('EVENT DELIVERY'!B173)=7,MID('EVENT DELIVERY'!B173,4,1)=" ")))</f>
        <v>0</v>
      </c>
      <c r="U168" s="2" t="b">
        <f>AND(LEFT('PROJECT DELIVERY TEAM'!B175,2)="HU",OR(LEN('PROJECT DELIVERY TEAM'!B175)=6,AND(LEN('PROJECT DELIVERY TEAM'!B175)=7,MID('PROJECT DELIVERY TEAM'!B175,4,1)=" ")))</f>
        <v>0</v>
      </c>
      <c r="V168" s="2" t="b">
        <f>AND(LEFT('AUDIENCES &amp; PART... - BY TYPE'!B198,2)="HU",OR(LEN('AUDIENCES &amp; PART... - BY TYPE'!B198)=6,AND(LEN('AUDIENCES &amp; PART... - BY TYPE'!B198)=7,MID('AUDIENCES &amp; PART... - BY TYPE'!B198,4,1)=" ")))</f>
        <v>0</v>
      </c>
      <c r="W168" s="2" t="b">
        <f>AND(LEFT(PARTNERS!B172,2)="HU",OR(LEN(PARTNERS!B172)=6,AND(LEN(PARTNERS!B172)=7,MID(PARTNERS!B172,4,1)=" ")),PARTNERS!E172="New partner")</f>
        <v>0</v>
      </c>
      <c r="X168" s="2" t="b">
        <f>AND(LEFT(PARTNERS!B172,2)="HU",OR(LEN(PARTNERS!B172)=6,AND(LEN(PARTNERS!B172)=7,MID(PARTNERS!B172,4,1)=" ")),PARTNERS!E172="Existing partner")</f>
        <v>0</v>
      </c>
      <c r="Y168" s="2" t="b">
        <f>AND(NOT(AND(LEFT(PARTNERS!B172,2)="HU",OR(LEN(PARTNERS!B172)=6,AND(LEN(PARTNERS!B172)=7,MID(PARTNERS!B172,4,1)=" ")))),PARTNERS!E172="New partner")</f>
        <v>0</v>
      </c>
      <c r="Z168" s="2" t="b">
        <f>AND(NOT(AND(LEFT(PARTNERS!B172,2)="HU",OR(LEN(PARTNERS!B172)=6,AND(LEN(PARTNERS!B172)=7,MID(PARTNERS!B172,4,1)=" ")))),PARTNERS!E172="Existing partner")</f>
        <v>0</v>
      </c>
      <c r="AA168" s="2" t="b">
        <f>AND(PARTNERS!$C172="Hull",PARTNERS!$E172="New partner")</f>
        <v>0</v>
      </c>
      <c r="AB168" s="2" t="b">
        <f>AND(PARTNERS!$C172="East Riding of Yorkshire",PARTNERS!$E172="New partner")</f>
        <v>0</v>
      </c>
      <c r="AC168" s="2" t="b">
        <f>AND(PARTNERS!$C172="Elsewhere in Yorkshire &amp; Humber",PARTNERS!$E172="New partner")</f>
        <v>0</v>
      </c>
      <c r="AD168" s="2" t="b">
        <f>AND(PARTNERS!$C172="Elsewhere in the UK",PARTNERS!$E172="New partner")</f>
        <v>0</v>
      </c>
      <c r="AE168" s="2" t="b">
        <f>AND(PARTNERS!$C172="Outside UK",PARTNERS!$E172="New partner")</f>
        <v>0</v>
      </c>
      <c r="AF168" s="2" t="b">
        <f>AND(PARTNERS!$C172="Hull",PARTNERS!$E172="Existing partner")</f>
        <v>0</v>
      </c>
      <c r="AG168" s="2" t="b">
        <f>AND(PARTNERS!$C172="East Riding of Yorkshire",PARTNERS!$E172="Existing partner")</f>
        <v>0</v>
      </c>
      <c r="AH168" s="2" t="b">
        <f>AND(PARTNERS!$C172="Elsewhere in Yorkshire &amp; Humber",PARTNERS!$E172="Existing partner")</f>
        <v>0</v>
      </c>
      <c r="AI168" s="2" t="b">
        <f>AND(PARTNERS!$C172="Elsewhere in the UK",PARTNERS!$E172="Existing partner")</f>
        <v>0</v>
      </c>
      <c r="AJ168" s="2" t="b">
        <f>AND(PARTNERS!$C172="Outside UK",PARTNERS!$E172="Existing partner")</f>
        <v>0</v>
      </c>
      <c r="AK168" s="2" t="b">
        <f>AND(PARTNERS!$D172="Artistic partner",PARTNERS!$E172="New partner")</f>
        <v>0</v>
      </c>
      <c r="AL168" s="2" t="b">
        <f>AND(PARTNERS!$D172="Heritage partner",PARTNERS!$E172="New partner")</f>
        <v>0</v>
      </c>
      <c r="AM168" s="2" t="b">
        <f>AND(PARTNERS!$D172="Funder",PARTNERS!$E172="New partner")</f>
        <v>0</v>
      </c>
      <c r="AN168" s="2" t="b">
        <f>AND(PARTNERS!$D172="Public Service partner",PARTNERS!$E172="New partner")</f>
        <v>0</v>
      </c>
      <c r="AO168" s="2" t="b">
        <f>AND(PARTNERS!$D172="Voluntary Sector / Charity partner",PARTNERS!$E172="New partner")</f>
        <v>0</v>
      </c>
      <c r="AP168" s="2" t="b">
        <f>AND(PARTNERS!$D172="Education partner",PARTNERS!$E172="New partner")</f>
        <v>0</v>
      </c>
      <c r="AQ168" s="2" t="b">
        <f>AND(PARTNERS!$D172="Other",PARTNERS!$E172="New partner")</f>
        <v>0</v>
      </c>
      <c r="AR168" s="2" t="b">
        <f>AND(PARTNERS!$D172="Artistic partner",PARTNERS!$E172="Existing partner")</f>
        <v>0</v>
      </c>
      <c r="AS168" s="2" t="b">
        <f>AND(PARTNERS!$D172="Heritage partner",PARTNERS!$E172="Existing partner")</f>
        <v>0</v>
      </c>
      <c r="AT168" s="2" t="b">
        <f>AND(PARTNERS!$D172="Funder",PARTNERS!$E172="Existing partner")</f>
        <v>0</v>
      </c>
      <c r="AU168" s="2" t="b">
        <f>AND(PARTNERS!$D172="Public Service partner",PARTNERS!$E172="Existing partner")</f>
        <v>0</v>
      </c>
      <c r="AV168" s="2" t="b">
        <f>AND(PARTNERS!$D172="Voluntary Sector / Charity partner",PARTNERS!$E172="Existing partner")</f>
        <v>0</v>
      </c>
      <c r="AW168" s="2" t="b">
        <f>AND(PARTNERS!$D172="Education partner",PARTNERS!$E172="Existing partner")</f>
        <v>0</v>
      </c>
      <c r="AX168" s="2" t="b">
        <f>AND(PARTNERS!$D172="Other",PARTNERS!$E172="Existing partner")</f>
        <v>0</v>
      </c>
    </row>
    <row r="169" spans="20:50" x14ac:dyDescent="0.3">
      <c r="T169" s="2" t="b">
        <f>AND(LEFT('EVENT DELIVERY'!B174,2)="HU",OR(LEN('EVENT DELIVERY'!B174)=6,AND(LEN('EVENT DELIVERY'!B174)=7,MID('EVENT DELIVERY'!B174,4,1)=" ")))</f>
        <v>0</v>
      </c>
      <c r="U169" s="2" t="b">
        <f>AND(LEFT('PROJECT DELIVERY TEAM'!B176,2)="HU",OR(LEN('PROJECT DELIVERY TEAM'!B176)=6,AND(LEN('PROJECT DELIVERY TEAM'!B176)=7,MID('PROJECT DELIVERY TEAM'!B176,4,1)=" ")))</f>
        <v>0</v>
      </c>
      <c r="V169" s="2" t="b">
        <f>AND(LEFT('AUDIENCES &amp; PART... - BY TYPE'!B199,2)="HU",OR(LEN('AUDIENCES &amp; PART... - BY TYPE'!B199)=6,AND(LEN('AUDIENCES &amp; PART... - BY TYPE'!B199)=7,MID('AUDIENCES &amp; PART... - BY TYPE'!B199,4,1)=" ")))</f>
        <v>0</v>
      </c>
      <c r="W169" s="2" t="b">
        <f>AND(LEFT(PARTNERS!B173,2)="HU",OR(LEN(PARTNERS!B173)=6,AND(LEN(PARTNERS!B173)=7,MID(PARTNERS!B173,4,1)=" ")),PARTNERS!E173="New partner")</f>
        <v>0</v>
      </c>
      <c r="X169" s="2" t="b">
        <f>AND(LEFT(PARTNERS!B173,2)="HU",OR(LEN(PARTNERS!B173)=6,AND(LEN(PARTNERS!B173)=7,MID(PARTNERS!B173,4,1)=" ")),PARTNERS!E173="Existing partner")</f>
        <v>0</v>
      </c>
      <c r="Y169" s="2" t="b">
        <f>AND(NOT(AND(LEFT(PARTNERS!B173,2)="HU",OR(LEN(PARTNERS!B173)=6,AND(LEN(PARTNERS!B173)=7,MID(PARTNERS!B173,4,1)=" ")))),PARTNERS!E173="New partner")</f>
        <v>0</v>
      </c>
      <c r="Z169" s="2" t="b">
        <f>AND(NOT(AND(LEFT(PARTNERS!B173,2)="HU",OR(LEN(PARTNERS!B173)=6,AND(LEN(PARTNERS!B173)=7,MID(PARTNERS!B173,4,1)=" ")))),PARTNERS!E173="Existing partner")</f>
        <v>0</v>
      </c>
      <c r="AA169" s="2" t="b">
        <f>AND(PARTNERS!$C173="Hull",PARTNERS!$E173="New partner")</f>
        <v>0</v>
      </c>
      <c r="AB169" s="2" t="b">
        <f>AND(PARTNERS!$C173="East Riding of Yorkshire",PARTNERS!$E173="New partner")</f>
        <v>0</v>
      </c>
      <c r="AC169" s="2" t="b">
        <f>AND(PARTNERS!$C173="Elsewhere in Yorkshire &amp; Humber",PARTNERS!$E173="New partner")</f>
        <v>0</v>
      </c>
      <c r="AD169" s="2" t="b">
        <f>AND(PARTNERS!$C173="Elsewhere in the UK",PARTNERS!$E173="New partner")</f>
        <v>0</v>
      </c>
      <c r="AE169" s="2" t="b">
        <f>AND(PARTNERS!$C173="Outside UK",PARTNERS!$E173="New partner")</f>
        <v>0</v>
      </c>
      <c r="AF169" s="2" t="b">
        <f>AND(PARTNERS!$C173="Hull",PARTNERS!$E173="Existing partner")</f>
        <v>0</v>
      </c>
      <c r="AG169" s="2" t="b">
        <f>AND(PARTNERS!$C173="East Riding of Yorkshire",PARTNERS!$E173="Existing partner")</f>
        <v>0</v>
      </c>
      <c r="AH169" s="2" t="b">
        <f>AND(PARTNERS!$C173="Elsewhere in Yorkshire &amp; Humber",PARTNERS!$E173="Existing partner")</f>
        <v>0</v>
      </c>
      <c r="AI169" s="2" t="b">
        <f>AND(PARTNERS!$C173="Elsewhere in the UK",PARTNERS!$E173="Existing partner")</f>
        <v>0</v>
      </c>
      <c r="AJ169" s="2" t="b">
        <f>AND(PARTNERS!$C173="Outside UK",PARTNERS!$E173="Existing partner")</f>
        <v>0</v>
      </c>
      <c r="AK169" s="2" t="b">
        <f>AND(PARTNERS!$D173="Artistic partner",PARTNERS!$E173="New partner")</f>
        <v>0</v>
      </c>
      <c r="AL169" s="2" t="b">
        <f>AND(PARTNERS!$D173="Heritage partner",PARTNERS!$E173="New partner")</f>
        <v>0</v>
      </c>
      <c r="AM169" s="2" t="b">
        <f>AND(PARTNERS!$D173="Funder",PARTNERS!$E173="New partner")</f>
        <v>0</v>
      </c>
      <c r="AN169" s="2" t="b">
        <f>AND(PARTNERS!$D173="Public Service partner",PARTNERS!$E173="New partner")</f>
        <v>0</v>
      </c>
      <c r="AO169" s="2" t="b">
        <f>AND(PARTNERS!$D173="Voluntary Sector / Charity partner",PARTNERS!$E173="New partner")</f>
        <v>0</v>
      </c>
      <c r="AP169" s="2" t="b">
        <f>AND(PARTNERS!$D173="Education partner",PARTNERS!$E173="New partner")</f>
        <v>0</v>
      </c>
      <c r="AQ169" s="2" t="b">
        <f>AND(PARTNERS!$D173="Other",PARTNERS!$E173="New partner")</f>
        <v>0</v>
      </c>
      <c r="AR169" s="2" t="b">
        <f>AND(PARTNERS!$D173="Artistic partner",PARTNERS!$E173="Existing partner")</f>
        <v>0</v>
      </c>
      <c r="AS169" s="2" t="b">
        <f>AND(PARTNERS!$D173="Heritage partner",PARTNERS!$E173="Existing partner")</f>
        <v>0</v>
      </c>
      <c r="AT169" s="2" t="b">
        <f>AND(PARTNERS!$D173="Funder",PARTNERS!$E173="Existing partner")</f>
        <v>0</v>
      </c>
      <c r="AU169" s="2" t="b">
        <f>AND(PARTNERS!$D173="Public Service partner",PARTNERS!$E173="Existing partner")</f>
        <v>0</v>
      </c>
      <c r="AV169" s="2" t="b">
        <f>AND(PARTNERS!$D173="Voluntary Sector / Charity partner",PARTNERS!$E173="Existing partner")</f>
        <v>0</v>
      </c>
      <c r="AW169" s="2" t="b">
        <f>AND(PARTNERS!$D173="Education partner",PARTNERS!$E173="Existing partner")</f>
        <v>0</v>
      </c>
      <c r="AX169" s="2" t="b">
        <f>AND(PARTNERS!$D173="Other",PARTNERS!$E173="Existing partner")</f>
        <v>0</v>
      </c>
    </row>
    <row r="170" spans="20:50" x14ac:dyDescent="0.3">
      <c r="T170" s="2" t="b">
        <f>AND(LEFT('EVENT DELIVERY'!B175,2)="HU",OR(LEN('EVENT DELIVERY'!B175)=6,AND(LEN('EVENT DELIVERY'!B175)=7,MID('EVENT DELIVERY'!B175,4,1)=" ")))</f>
        <v>0</v>
      </c>
      <c r="U170" s="2" t="b">
        <f>AND(LEFT('PROJECT DELIVERY TEAM'!B177,2)="HU",OR(LEN('PROJECT DELIVERY TEAM'!B177)=6,AND(LEN('PROJECT DELIVERY TEAM'!B177)=7,MID('PROJECT DELIVERY TEAM'!B177,4,1)=" ")))</f>
        <v>0</v>
      </c>
      <c r="V170" s="2" t="b">
        <f>AND(LEFT('AUDIENCES &amp; PART... - BY TYPE'!B200,2)="HU",OR(LEN('AUDIENCES &amp; PART... - BY TYPE'!B200)=6,AND(LEN('AUDIENCES &amp; PART... - BY TYPE'!B200)=7,MID('AUDIENCES &amp; PART... - BY TYPE'!B200,4,1)=" ")))</f>
        <v>0</v>
      </c>
      <c r="W170" s="2" t="b">
        <f>AND(LEFT(PARTNERS!B174,2)="HU",OR(LEN(PARTNERS!B174)=6,AND(LEN(PARTNERS!B174)=7,MID(PARTNERS!B174,4,1)=" ")),PARTNERS!E174="New partner")</f>
        <v>0</v>
      </c>
      <c r="X170" s="2" t="b">
        <f>AND(LEFT(PARTNERS!B174,2)="HU",OR(LEN(PARTNERS!B174)=6,AND(LEN(PARTNERS!B174)=7,MID(PARTNERS!B174,4,1)=" ")),PARTNERS!E174="Existing partner")</f>
        <v>0</v>
      </c>
      <c r="Y170" s="2" t="b">
        <f>AND(NOT(AND(LEFT(PARTNERS!B174,2)="HU",OR(LEN(PARTNERS!B174)=6,AND(LEN(PARTNERS!B174)=7,MID(PARTNERS!B174,4,1)=" ")))),PARTNERS!E174="New partner")</f>
        <v>0</v>
      </c>
      <c r="Z170" s="2" t="b">
        <f>AND(NOT(AND(LEFT(PARTNERS!B174,2)="HU",OR(LEN(PARTNERS!B174)=6,AND(LEN(PARTNERS!B174)=7,MID(PARTNERS!B174,4,1)=" ")))),PARTNERS!E174="Existing partner")</f>
        <v>0</v>
      </c>
      <c r="AA170" s="2" t="b">
        <f>AND(PARTNERS!$C174="Hull",PARTNERS!$E174="New partner")</f>
        <v>0</v>
      </c>
      <c r="AB170" s="2" t="b">
        <f>AND(PARTNERS!$C174="East Riding of Yorkshire",PARTNERS!$E174="New partner")</f>
        <v>0</v>
      </c>
      <c r="AC170" s="2" t="b">
        <f>AND(PARTNERS!$C174="Elsewhere in Yorkshire &amp; Humber",PARTNERS!$E174="New partner")</f>
        <v>0</v>
      </c>
      <c r="AD170" s="2" t="b">
        <f>AND(PARTNERS!$C174="Elsewhere in the UK",PARTNERS!$E174="New partner")</f>
        <v>0</v>
      </c>
      <c r="AE170" s="2" t="b">
        <f>AND(PARTNERS!$C174="Outside UK",PARTNERS!$E174="New partner")</f>
        <v>0</v>
      </c>
      <c r="AF170" s="2" t="b">
        <f>AND(PARTNERS!$C174="Hull",PARTNERS!$E174="Existing partner")</f>
        <v>0</v>
      </c>
      <c r="AG170" s="2" t="b">
        <f>AND(PARTNERS!$C174="East Riding of Yorkshire",PARTNERS!$E174="Existing partner")</f>
        <v>0</v>
      </c>
      <c r="AH170" s="2" t="b">
        <f>AND(PARTNERS!$C174="Elsewhere in Yorkshire &amp; Humber",PARTNERS!$E174="Existing partner")</f>
        <v>0</v>
      </c>
      <c r="AI170" s="2" t="b">
        <f>AND(PARTNERS!$C174="Elsewhere in the UK",PARTNERS!$E174="Existing partner")</f>
        <v>0</v>
      </c>
      <c r="AJ170" s="2" t="b">
        <f>AND(PARTNERS!$C174="Outside UK",PARTNERS!$E174="Existing partner")</f>
        <v>0</v>
      </c>
      <c r="AK170" s="2" t="b">
        <f>AND(PARTNERS!$D174="Artistic partner",PARTNERS!$E174="New partner")</f>
        <v>0</v>
      </c>
      <c r="AL170" s="2" t="b">
        <f>AND(PARTNERS!$D174="Heritage partner",PARTNERS!$E174="New partner")</f>
        <v>0</v>
      </c>
      <c r="AM170" s="2" t="b">
        <f>AND(PARTNERS!$D174="Funder",PARTNERS!$E174="New partner")</f>
        <v>0</v>
      </c>
      <c r="AN170" s="2" t="b">
        <f>AND(PARTNERS!$D174="Public Service partner",PARTNERS!$E174="New partner")</f>
        <v>0</v>
      </c>
      <c r="AO170" s="2" t="b">
        <f>AND(PARTNERS!$D174="Voluntary Sector / Charity partner",PARTNERS!$E174="New partner")</f>
        <v>0</v>
      </c>
      <c r="AP170" s="2" t="b">
        <f>AND(PARTNERS!$D174="Education partner",PARTNERS!$E174="New partner")</f>
        <v>0</v>
      </c>
      <c r="AQ170" s="2" t="b">
        <f>AND(PARTNERS!$D174="Other",PARTNERS!$E174="New partner")</f>
        <v>0</v>
      </c>
      <c r="AR170" s="2" t="b">
        <f>AND(PARTNERS!$D174="Artistic partner",PARTNERS!$E174="Existing partner")</f>
        <v>0</v>
      </c>
      <c r="AS170" s="2" t="b">
        <f>AND(PARTNERS!$D174="Heritage partner",PARTNERS!$E174="Existing partner")</f>
        <v>0</v>
      </c>
      <c r="AT170" s="2" t="b">
        <f>AND(PARTNERS!$D174="Funder",PARTNERS!$E174="Existing partner")</f>
        <v>0</v>
      </c>
      <c r="AU170" s="2" t="b">
        <f>AND(PARTNERS!$D174="Public Service partner",PARTNERS!$E174="Existing partner")</f>
        <v>0</v>
      </c>
      <c r="AV170" s="2" t="b">
        <f>AND(PARTNERS!$D174="Voluntary Sector / Charity partner",PARTNERS!$E174="Existing partner")</f>
        <v>0</v>
      </c>
      <c r="AW170" s="2" t="b">
        <f>AND(PARTNERS!$D174="Education partner",PARTNERS!$E174="Existing partner")</f>
        <v>0</v>
      </c>
      <c r="AX170" s="2" t="b">
        <f>AND(PARTNERS!$D174="Other",PARTNERS!$E174="Existing partner")</f>
        <v>0</v>
      </c>
    </row>
    <row r="171" spans="20:50" x14ac:dyDescent="0.3">
      <c r="T171" s="2" t="b">
        <f>AND(LEFT('EVENT DELIVERY'!B176,2)="HU",OR(LEN('EVENT DELIVERY'!B176)=6,AND(LEN('EVENT DELIVERY'!B176)=7,MID('EVENT DELIVERY'!B176,4,1)=" ")))</f>
        <v>0</v>
      </c>
      <c r="U171" s="2" t="b">
        <f>AND(LEFT('PROJECT DELIVERY TEAM'!B178,2)="HU",OR(LEN('PROJECT DELIVERY TEAM'!B178)=6,AND(LEN('PROJECT DELIVERY TEAM'!B178)=7,MID('PROJECT DELIVERY TEAM'!B178,4,1)=" ")))</f>
        <v>0</v>
      </c>
      <c r="V171" s="2" t="b">
        <f>AND(LEFT('AUDIENCES &amp; PART... - BY TYPE'!B201,2)="HU",OR(LEN('AUDIENCES &amp; PART... - BY TYPE'!B201)=6,AND(LEN('AUDIENCES &amp; PART... - BY TYPE'!B201)=7,MID('AUDIENCES &amp; PART... - BY TYPE'!B201,4,1)=" ")))</f>
        <v>0</v>
      </c>
      <c r="W171" s="2" t="b">
        <f>AND(LEFT(PARTNERS!B175,2)="HU",OR(LEN(PARTNERS!B175)=6,AND(LEN(PARTNERS!B175)=7,MID(PARTNERS!B175,4,1)=" ")),PARTNERS!E175="New partner")</f>
        <v>0</v>
      </c>
      <c r="X171" s="2" t="b">
        <f>AND(LEFT(PARTNERS!B175,2)="HU",OR(LEN(PARTNERS!B175)=6,AND(LEN(PARTNERS!B175)=7,MID(PARTNERS!B175,4,1)=" ")),PARTNERS!E175="Existing partner")</f>
        <v>0</v>
      </c>
      <c r="Y171" s="2" t="b">
        <f>AND(NOT(AND(LEFT(PARTNERS!B175,2)="HU",OR(LEN(PARTNERS!B175)=6,AND(LEN(PARTNERS!B175)=7,MID(PARTNERS!B175,4,1)=" ")))),PARTNERS!E175="New partner")</f>
        <v>0</v>
      </c>
      <c r="Z171" s="2" t="b">
        <f>AND(NOT(AND(LEFT(PARTNERS!B175,2)="HU",OR(LEN(PARTNERS!B175)=6,AND(LEN(PARTNERS!B175)=7,MID(PARTNERS!B175,4,1)=" ")))),PARTNERS!E175="Existing partner")</f>
        <v>0</v>
      </c>
      <c r="AA171" s="2" t="b">
        <f>AND(PARTNERS!$C175="Hull",PARTNERS!$E175="New partner")</f>
        <v>0</v>
      </c>
      <c r="AB171" s="2" t="b">
        <f>AND(PARTNERS!$C175="East Riding of Yorkshire",PARTNERS!$E175="New partner")</f>
        <v>0</v>
      </c>
      <c r="AC171" s="2" t="b">
        <f>AND(PARTNERS!$C175="Elsewhere in Yorkshire &amp; Humber",PARTNERS!$E175="New partner")</f>
        <v>0</v>
      </c>
      <c r="AD171" s="2" t="b">
        <f>AND(PARTNERS!$C175="Elsewhere in the UK",PARTNERS!$E175="New partner")</f>
        <v>0</v>
      </c>
      <c r="AE171" s="2" t="b">
        <f>AND(PARTNERS!$C175="Outside UK",PARTNERS!$E175="New partner")</f>
        <v>0</v>
      </c>
      <c r="AF171" s="2" t="b">
        <f>AND(PARTNERS!$C175="Hull",PARTNERS!$E175="Existing partner")</f>
        <v>0</v>
      </c>
      <c r="AG171" s="2" t="b">
        <f>AND(PARTNERS!$C175="East Riding of Yorkshire",PARTNERS!$E175="Existing partner")</f>
        <v>0</v>
      </c>
      <c r="AH171" s="2" t="b">
        <f>AND(PARTNERS!$C175="Elsewhere in Yorkshire &amp; Humber",PARTNERS!$E175="Existing partner")</f>
        <v>0</v>
      </c>
      <c r="AI171" s="2" t="b">
        <f>AND(PARTNERS!$C175="Elsewhere in the UK",PARTNERS!$E175="Existing partner")</f>
        <v>0</v>
      </c>
      <c r="AJ171" s="2" t="b">
        <f>AND(PARTNERS!$C175="Outside UK",PARTNERS!$E175="Existing partner")</f>
        <v>0</v>
      </c>
      <c r="AK171" s="2" t="b">
        <f>AND(PARTNERS!$D175="Artistic partner",PARTNERS!$E175="New partner")</f>
        <v>0</v>
      </c>
      <c r="AL171" s="2" t="b">
        <f>AND(PARTNERS!$D175="Heritage partner",PARTNERS!$E175="New partner")</f>
        <v>0</v>
      </c>
      <c r="AM171" s="2" t="b">
        <f>AND(PARTNERS!$D175="Funder",PARTNERS!$E175="New partner")</f>
        <v>0</v>
      </c>
      <c r="AN171" s="2" t="b">
        <f>AND(PARTNERS!$D175="Public Service partner",PARTNERS!$E175="New partner")</f>
        <v>0</v>
      </c>
      <c r="AO171" s="2" t="b">
        <f>AND(PARTNERS!$D175="Voluntary Sector / Charity partner",PARTNERS!$E175="New partner")</f>
        <v>0</v>
      </c>
      <c r="AP171" s="2" t="b">
        <f>AND(PARTNERS!$D175="Education partner",PARTNERS!$E175="New partner")</f>
        <v>0</v>
      </c>
      <c r="AQ171" s="2" t="b">
        <f>AND(PARTNERS!$D175="Other",PARTNERS!$E175="New partner")</f>
        <v>0</v>
      </c>
      <c r="AR171" s="2" t="b">
        <f>AND(PARTNERS!$D175="Artistic partner",PARTNERS!$E175="Existing partner")</f>
        <v>0</v>
      </c>
      <c r="AS171" s="2" t="b">
        <f>AND(PARTNERS!$D175="Heritage partner",PARTNERS!$E175="Existing partner")</f>
        <v>0</v>
      </c>
      <c r="AT171" s="2" t="b">
        <f>AND(PARTNERS!$D175="Funder",PARTNERS!$E175="Existing partner")</f>
        <v>0</v>
      </c>
      <c r="AU171" s="2" t="b">
        <f>AND(PARTNERS!$D175="Public Service partner",PARTNERS!$E175="Existing partner")</f>
        <v>0</v>
      </c>
      <c r="AV171" s="2" t="b">
        <f>AND(PARTNERS!$D175="Voluntary Sector / Charity partner",PARTNERS!$E175="Existing partner")</f>
        <v>0</v>
      </c>
      <c r="AW171" s="2" t="b">
        <f>AND(PARTNERS!$D175="Education partner",PARTNERS!$E175="Existing partner")</f>
        <v>0</v>
      </c>
      <c r="AX171" s="2" t="b">
        <f>AND(PARTNERS!$D175="Other",PARTNERS!$E175="Existing partner")</f>
        <v>0</v>
      </c>
    </row>
    <row r="172" spans="20:50" x14ac:dyDescent="0.3">
      <c r="T172" s="2" t="b">
        <f>AND(LEFT('EVENT DELIVERY'!B177,2)="HU",OR(LEN('EVENT DELIVERY'!B177)=6,AND(LEN('EVENT DELIVERY'!B177)=7,MID('EVENT DELIVERY'!B177,4,1)=" ")))</f>
        <v>0</v>
      </c>
      <c r="U172" s="2" t="b">
        <f>AND(LEFT('PROJECT DELIVERY TEAM'!B179,2)="HU",OR(LEN('PROJECT DELIVERY TEAM'!B179)=6,AND(LEN('PROJECT DELIVERY TEAM'!B179)=7,MID('PROJECT DELIVERY TEAM'!B179,4,1)=" ")))</f>
        <v>0</v>
      </c>
      <c r="V172" s="2" t="b">
        <f>AND(LEFT('AUDIENCES &amp; PART... - BY TYPE'!B202,2)="HU",OR(LEN('AUDIENCES &amp; PART... - BY TYPE'!B202)=6,AND(LEN('AUDIENCES &amp; PART... - BY TYPE'!B202)=7,MID('AUDIENCES &amp; PART... - BY TYPE'!B202,4,1)=" ")))</f>
        <v>0</v>
      </c>
      <c r="W172" s="2" t="b">
        <f>AND(LEFT(PARTNERS!B176,2)="HU",OR(LEN(PARTNERS!B176)=6,AND(LEN(PARTNERS!B176)=7,MID(PARTNERS!B176,4,1)=" ")),PARTNERS!E176="New partner")</f>
        <v>0</v>
      </c>
      <c r="X172" s="2" t="b">
        <f>AND(LEFT(PARTNERS!B176,2)="HU",OR(LEN(PARTNERS!B176)=6,AND(LEN(PARTNERS!B176)=7,MID(PARTNERS!B176,4,1)=" ")),PARTNERS!E176="Existing partner")</f>
        <v>0</v>
      </c>
      <c r="Y172" s="2" t="b">
        <f>AND(NOT(AND(LEFT(PARTNERS!B176,2)="HU",OR(LEN(PARTNERS!B176)=6,AND(LEN(PARTNERS!B176)=7,MID(PARTNERS!B176,4,1)=" ")))),PARTNERS!E176="New partner")</f>
        <v>0</v>
      </c>
      <c r="Z172" s="2" t="b">
        <f>AND(NOT(AND(LEFT(PARTNERS!B176,2)="HU",OR(LEN(PARTNERS!B176)=6,AND(LEN(PARTNERS!B176)=7,MID(PARTNERS!B176,4,1)=" ")))),PARTNERS!E176="Existing partner")</f>
        <v>0</v>
      </c>
      <c r="AA172" s="2" t="b">
        <f>AND(PARTNERS!$C176="Hull",PARTNERS!$E176="New partner")</f>
        <v>0</v>
      </c>
      <c r="AB172" s="2" t="b">
        <f>AND(PARTNERS!$C176="East Riding of Yorkshire",PARTNERS!$E176="New partner")</f>
        <v>0</v>
      </c>
      <c r="AC172" s="2" t="b">
        <f>AND(PARTNERS!$C176="Elsewhere in Yorkshire &amp; Humber",PARTNERS!$E176="New partner")</f>
        <v>0</v>
      </c>
      <c r="AD172" s="2" t="b">
        <f>AND(PARTNERS!$C176="Elsewhere in the UK",PARTNERS!$E176="New partner")</f>
        <v>0</v>
      </c>
      <c r="AE172" s="2" t="b">
        <f>AND(PARTNERS!$C176="Outside UK",PARTNERS!$E176="New partner")</f>
        <v>0</v>
      </c>
      <c r="AF172" s="2" t="b">
        <f>AND(PARTNERS!$C176="Hull",PARTNERS!$E176="Existing partner")</f>
        <v>0</v>
      </c>
      <c r="AG172" s="2" t="b">
        <f>AND(PARTNERS!$C176="East Riding of Yorkshire",PARTNERS!$E176="Existing partner")</f>
        <v>0</v>
      </c>
      <c r="AH172" s="2" t="b">
        <f>AND(PARTNERS!$C176="Elsewhere in Yorkshire &amp; Humber",PARTNERS!$E176="Existing partner")</f>
        <v>0</v>
      </c>
      <c r="AI172" s="2" t="b">
        <f>AND(PARTNERS!$C176="Elsewhere in the UK",PARTNERS!$E176="Existing partner")</f>
        <v>0</v>
      </c>
      <c r="AJ172" s="2" t="b">
        <f>AND(PARTNERS!$C176="Outside UK",PARTNERS!$E176="Existing partner")</f>
        <v>0</v>
      </c>
      <c r="AK172" s="2" t="b">
        <f>AND(PARTNERS!$D176="Artistic partner",PARTNERS!$E176="New partner")</f>
        <v>0</v>
      </c>
      <c r="AL172" s="2" t="b">
        <f>AND(PARTNERS!$D176="Heritage partner",PARTNERS!$E176="New partner")</f>
        <v>0</v>
      </c>
      <c r="AM172" s="2" t="b">
        <f>AND(PARTNERS!$D176="Funder",PARTNERS!$E176="New partner")</f>
        <v>0</v>
      </c>
      <c r="AN172" s="2" t="b">
        <f>AND(PARTNERS!$D176="Public Service partner",PARTNERS!$E176="New partner")</f>
        <v>0</v>
      </c>
      <c r="AO172" s="2" t="b">
        <f>AND(PARTNERS!$D176="Voluntary Sector / Charity partner",PARTNERS!$E176="New partner")</f>
        <v>0</v>
      </c>
      <c r="AP172" s="2" t="b">
        <f>AND(PARTNERS!$D176="Education partner",PARTNERS!$E176="New partner")</f>
        <v>0</v>
      </c>
      <c r="AQ172" s="2" t="b">
        <f>AND(PARTNERS!$D176="Other",PARTNERS!$E176="New partner")</f>
        <v>0</v>
      </c>
      <c r="AR172" s="2" t="b">
        <f>AND(PARTNERS!$D176="Artistic partner",PARTNERS!$E176="Existing partner")</f>
        <v>0</v>
      </c>
      <c r="AS172" s="2" t="b">
        <f>AND(PARTNERS!$D176="Heritage partner",PARTNERS!$E176="Existing partner")</f>
        <v>0</v>
      </c>
      <c r="AT172" s="2" t="b">
        <f>AND(PARTNERS!$D176="Funder",PARTNERS!$E176="Existing partner")</f>
        <v>0</v>
      </c>
      <c r="AU172" s="2" t="b">
        <f>AND(PARTNERS!$D176="Public Service partner",PARTNERS!$E176="Existing partner")</f>
        <v>0</v>
      </c>
      <c r="AV172" s="2" t="b">
        <f>AND(PARTNERS!$D176="Voluntary Sector / Charity partner",PARTNERS!$E176="Existing partner")</f>
        <v>0</v>
      </c>
      <c r="AW172" s="2" t="b">
        <f>AND(PARTNERS!$D176="Education partner",PARTNERS!$E176="Existing partner")</f>
        <v>0</v>
      </c>
      <c r="AX172" s="2" t="b">
        <f>AND(PARTNERS!$D176="Other",PARTNERS!$E176="Existing partner")</f>
        <v>0</v>
      </c>
    </row>
    <row r="173" spans="20:50" x14ac:dyDescent="0.3">
      <c r="T173" s="2" t="b">
        <f>AND(LEFT('EVENT DELIVERY'!B178,2)="HU",OR(LEN('EVENT DELIVERY'!B178)=6,AND(LEN('EVENT DELIVERY'!B178)=7,MID('EVENT DELIVERY'!B178,4,1)=" ")))</f>
        <v>0</v>
      </c>
      <c r="U173" s="2" t="b">
        <f>AND(LEFT('PROJECT DELIVERY TEAM'!B180,2)="HU",OR(LEN('PROJECT DELIVERY TEAM'!B180)=6,AND(LEN('PROJECT DELIVERY TEAM'!B180)=7,MID('PROJECT DELIVERY TEAM'!B180,4,1)=" ")))</f>
        <v>0</v>
      </c>
      <c r="V173" s="2" t="b">
        <f>AND(LEFT('AUDIENCES &amp; PART... - BY TYPE'!B203,2)="HU",OR(LEN('AUDIENCES &amp; PART... - BY TYPE'!B203)=6,AND(LEN('AUDIENCES &amp; PART... - BY TYPE'!B203)=7,MID('AUDIENCES &amp; PART... - BY TYPE'!B203,4,1)=" ")))</f>
        <v>0</v>
      </c>
      <c r="W173" s="2" t="b">
        <f>AND(LEFT(PARTNERS!B177,2)="HU",OR(LEN(PARTNERS!B177)=6,AND(LEN(PARTNERS!B177)=7,MID(PARTNERS!B177,4,1)=" ")),PARTNERS!E177="New partner")</f>
        <v>0</v>
      </c>
      <c r="X173" s="2" t="b">
        <f>AND(LEFT(PARTNERS!B177,2)="HU",OR(LEN(PARTNERS!B177)=6,AND(LEN(PARTNERS!B177)=7,MID(PARTNERS!B177,4,1)=" ")),PARTNERS!E177="Existing partner")</f>
        <v>0</v>
      </c>
      <c r="Y173" s="2" t="b">
        <f>AND(NOT(AND(LEFT(PARTNERS!B177,2)="HU",OR(LEN(PARTNERS!B177)=6,AND(LEN(PARTNERS!B177)=7,MID(PARTNERS!B177,4,1)=" ")))),PARTNERS!E177="New partner")</f>
        <v>0</v>
      </c>
      <c r="Z173" s="2" t="b">
        <f>AND(NOT(AND(LEFT(PARTNERS!B177,2)="HU",OR(LEN(PARTNERS!B177)=6,AND(LEN(PARTNERS!B177)=7,MID(PARTNERS!B177,4,1)=" ")))),PARTNERS!E177="Existing partner")</f>
        <v>0</v>
      </c>
      <c r="AA173" s="2" t="b">
        <f>AND(PARTNERS!$C177="Hull",PARTNERS!$E177="New partner")</f>
        <v>0</v>
      </c>
      <c r="AB173" s="2" t="b">
        <f>AND(PARTNERS!$C177="East Riding of Yorkshire",PARTNERS!$E177="New partner")</f>
        <v>0</v>
      </c>
      <c r="AC173" s="2" t="b">
        <f>AND(PARTNERS!$C177="Elsewhere in Yorkshire &amp; Humber",PARTNERS!$E177="New partner")</f>
        <v>0</v>
      </c>
      <c r="AD173" s="2" t="b">
        <f>AND(PARTNERS!$C177="Elsewhere in the UK",PARTNERS!$E177="New partner")</f>
        <v>0</v>
      </c>
      <c r="AE173" s="2" t="b">
        <f>AND(PARTNERS!$C177="Outside UK",PARTNERS!$E177="New partner")</f>
        <v>0</v>
      </c>
      <c r="AF173" s="2" t="b">
        <f>AND(PARTNERS!$C177="Hull",PARTNERS!$E177="Existing partner")</f>
        <v>0</v>
      </c>
      <c r="AG173" s="2" t="b">
        <f>AND(PARTNERS!$C177="East Riding of Yorkshire",PARTNERS!$E177="Existing partner")</f>
        <v>0</v>
      </c>
      <c r="AH173" s="2" t="b">
        <f>AND(PARTNERS!$C177="Elsewhere in Yorkshire &amp; Humber",PARTNERS!$E177="Existing partner")</f>
        <v>0</v>
      </c>
      <c r="AI173" s="2" t="b">
        <f>AND(PARTNERS!$C177="Elsewhere in the UK",PARTNERS!$E177="Existing partner")</f>
        <v>0</v>
      </c>
      <c r="AJ173" s="2" t="b">
        <f>AND(PARTNERS!$C177="Outside UK",PARTNERS!$E177="Existing partner")</f>
        <v>0</v>
      </c>
      <c r="AK173" s="2" t="b">
        <f>AND(PARTNERS!$D177="Artistic partner",PARTNERS!$E177="New partner")</f>
        <v>0</v>
      </c>
      <c r="AL173" s="2" t="b">
        <f>AND(PARTNERS!$D177="Heritage partner",PARTNERS!$E177="New partner")</f>
        <v>0</v>
      </c>
      <c r="AM173" s="2" t="b">
        <f>AND(PARTNERS!$D177="Funder",PARTNERS!$E177="New partner")</f>
        <v>0</v>
      </c>
      <c r="AN173" s="2" t="b">
        <f>AND(PARTNERS!$D177="Public Service partner",PARTNERS!$E177="New partner")</f>
        <v>0</v>
      </c>
      <c r="AO173" s="2" t="b">
        <f>AND(PARTNERS!$D177="Voluntary Sector / Charity partner",PARTNERS!$E177="New partner")</f>
        <v>0</v>
      </c>
      <c r="AP173" s="2" t="b">
        <f>AND(PARTNERS!$D177="Education partner",PARTNERS!$E177="New partner")</f>
        <v>0</v>
      </c>
      <c r="AQ173" s="2" t="b">
        <f>AND(PARTNERS!$D177="Other",PARTNERS!$E177="New partner")</f>
        <v>0</v>
      </c>
      <c r="AR173" s="2" t="b">
        <f>AND(PARTNERS!$D177="Artistic partner",PARTNERS!$E177="Existing partner")</f>
        <v>0</v>
      </c>
      <c r="AS173" s="2" t="b">
        <f>AND(PARTNERS!$D177="Heritage partner",PARTNERS!$E177="Existing partner")</f>
        <v>0</v>
      </c>
      <c r="AT173" s="2" t="b">
        <f>AND(PARTNERS!$D177="Funder",PARTNERS!$E177="Existing partner")</f>
        <v>0</v>
      </c>
      <c r="AU173" s="2" t="b">
        <f>AND(PARTNERS!$D177="Public Service partner",PARTNERS!$E177="Existing partner")</f>
        <v>0</v>
      </c>
      <c r="AV173" s="2" t="b">
        <f>AND(PARTNERS!$D177="Voluntary Sector / Charity partner",PARTNERS!$E177="Existing partner")</f>
        <v>0</v>
      </c>
      <c r="AW173" s="2" t="b">
        <f>AND(PARTNERS!$D177="Education partner",PARTNERS!$E177="Existing partner")</f>
        <v>0</v>
      </c>
      <c r="AX173" s="2" t="b">
        <f>AND(PARTNERS!$D177="Other",PARTNERS!$E177="Existing partner")</f>
        <v>0</v>
      </c>
    </row>
    <row r="174" spans="20:50" x14ac:dyDescent="0.3">
      <c r="T174" s="2" t="b">
        <f>AND(LEFT('EVENT DELIVERY'!B179,2)="HU",OR(LEN('EVENT DELIVERY'!B179)=6,AND(LEN('EVENT DELIVERY'!B179)=7,MID('EVENT DELIVERY'!B179,4,1)=" ")))</f>
        <v>0</v>
      </c>
      <c r="U174" s="2" t="b">
        <f>AND(LEFT('PROJECT DELIVERY TEAM'!B181,2)="HU",OR(LEN('PROJECT DELIVERY TEAM'!B181)=6,AND(LEN('PROJECT DELIVERY TEAM'!B181)=7,MID('PROJECT DELIVERY TEAM'!B181,4,1)=" ")))</f>
        <v>0</v>
      </c>
      <c r="V174" s="2" t="b">
        <f>AND(LEFT('AUDIENCES &amp; PART... - BY TYPE'!B204,2)="HU",OR(LEN('AUDIENCES &amp; PART... - BY TYPE'!B204)=6,AND(LEN('AUDIENCES &amp; PART... - BY TYPE'!B204)=7,MID('AUDIENCES &amp; PART... - BY TYPE'!B204,4,1)=" ")))</f>
        <v>0</v>
      </c>
      <c r="W174" s="2" t="b">
        <f>AND(LEFT(PARTNERS!B178,2)="HU",OR(LEN(PARTNERS!B178)=6,AND(LEN(PARTNERS!B178)=7,MID(PARTNERS!B178,4,1)=" ")),PARTNERS!E178="New partner")</f>
        <v>0</v>
      </c>
      <c r="X174" s="2" t="b">
        <f>AND(LEFT(PARTNERS!B178,2)="HU",OR(LEN(PARTNERS!B178)=6,AND(LEN(PARTNERS!B178)=7,MID(PARTNERS!B178,4,1)=" ")),PARTNERS!E178="Existing partner")</f>
        <v>0</v>
      </c>
      <c r="Y174" s="2" t="b">
        <f>AND(NOT(AND(LEFT(PARTNERS!B178,2)="HU",OR(LEN(PARTNERS!B178)=6,AND(LEN(PARTNERS!B178)=7,MID(PARTNERS!B178,4,1)=" ")))),PARTNERS!E178="New partner")</f>
        <v>0</v>
      </c>
      <c r="Z174" s="2" t="b">
        <f>AND(NOT(AND(LEFT(PARTNERS!B178,2)="HU",OR(LEN(PARTNERS!B178)=6,AND(LEN(PARTNERS!B178)=7,MID(PARTNERS!B178,4,1)=" ")))),PARTNERS!E178="Existing partner")</f>
        <v>0</v>
      </c>
      <c r="AA174" s="2" t="b">
        <f>AND(PARTNERS!$C178="Hull",PARTNERS!$E178="New partner")</f>
        <v>0</v>
      </c>
      <c r="AB174" s="2" t="b">
        <f>AND(PARTNERS!$C178="East Riding of Yorkshire",PARTNERS!$E178="New partner")</f>
        <v>0</v>
      </c>
      <c r="AC174" s="2" t="b">
        <f>AND(PARTNERS!$C178="Elsewhere in Yorkshire &amp; Humber",PARTNERS!$E178="New partner")</f>
        <v>0</v>
      </c>
      <c r="AD174" s="2" t="b">
        <f>AND(PARTNERS!$C178="Elsewhere in the UK",PARTNERS!$E178="New partner")</f>
        <v>0</v>
      </c>
      <c r="AE174" s="2" t="b">
        <f>AND(PARTNERS!$C178="Outside UK",PARTNERS!$E178="New partner")</f>
        <v>0</v>
      </c>
      <c r="AF174" s="2" t="b">
        <f>AND(PARTNERS!$C178="Hull",PARTNERS!$E178="Existing partner")</f>
        <v>0</v>
      </c>
      <c r="AG174" s="2" t="b">
        <f>AND(PARTNERS!$C178="East Riding of Yorkshire",PARTNERS!$E178="Existing partner")</f>
        <v>0</v>
      </c>
      <c r="AH174" s="2" t="b">
        <f>AND(PARTNERS!$C178="Elsewhere in Yorkshire &amp; Humber",PARTNERS!$E178="Existing partner")</f>
        <v>0</v>
      </c>
      <c r="AI174" s="2" t="b">
        <f>AND(PARTNERS!$C178="Elsewhere in the UK",PARTNERS!$E178="Existing partner")</f>
        <v>0</v>
      </c>
      <c r="AJ174" s="2" t="b">
        <f>AND(PARTNERS!$C178="Outside UK",PARTNERS!$E178="Existing partner")</f>
        <v>0</v>
      </c>
      <c r="AK174" s="2" t="b">
        <f>AND(PARTNERS!$D178="Artistic partner",PARTNERS!$E178="New partner")</f>
        <v>0</v>
      </c>
      <c r="AL174" s="2" t="b">
        <f>AND(PARTNERS!$D178="Heritage partner",PARTNERS!$E178="New partner")</f>
        <v>0</v>
      </c>
      <c r="AM174" s="2" t="b">
        <f>AND(PARTNERS!$D178="Funder",PARTNERS!$E178="New partner")</f>
        <v>0</v>
      </c>
      <c r="AN174" s="2" t="b">
        <f>AND(PARTNERS!$D178="Public Service partner",PARTNERS!$E178="New partner")</f>
        <v>0</v>
      </c>
      <c r="AO174" s="2" t="b">
        <f>AND(PARTNERS!$D178="Voluntary Sector / Charity partner",PARTNERS!$E178="New partner")</f>
        <v>0</v>
      </c>
      <c r="AP174" s="2" t="b">
        <f>AND(PARTNERS!$D178="Education partner",PARTNERS!$E178="New partner")</f>
        <v>0</v>
      </c>
      <c r="AQ174" s="2" t="b">
        <f>AND(PARTNERS!$D178="Other",PARTNERS!$E178="New partner")</f>
        <v>0</v>
      </c>
      <c r="AR174" s="2" t="b">
        <f>AND(PARTNERS!$D178="Artistic partner",PARTNERS!$E178="Existing partner")</f>
        <v>0</v>
      </c>
      <c r="AS174" s="2" t="b">
        <f>AND(PARTNERS!$D178="Heritage partner",PARTNERS!$E178="Existing partner")</f>
        <v>0</v>
      </c>
      <c r="AT174" s="2" t="b">
        <f>AND(PARTNERS!$D178="Funder",PARTNERS!$E178="Existing partner")</f>
        <v>0</v>
      </c>
      <c r="AU174" s="2" t="b">
        <f>AND(PARTNERS!$D178="Public Service partner",PARTNERS!$E178="Existing partner")</f>
        <v>0</v>
      </c>
      <c r="AV174" s="2" t="b">
        <f>AND(PARTNERS!$D178="Voluntary Sector / Charity partner",PARTNERS!$E178="Existing partner")</f>
        <v>0</v>
      </c>
      <c r="AW174" s="2" t="b">
        <f>AND(PARTNERS!$D178="Education partner",PARTNERS!$E178="Existing partner")</f>
        <v>0</v>
      </c>
      <c r="AX174" s="2" t="b">
        <f>AND(PARTNERS!$D178="Other",PARTNERS!$E178="Existing partner")</f>
        <v>0</v>
      </c>
    </row>
    <row r="175" spans="20:50" x14ac:dyDescent="0.3">
      <c r="T175" s="2" t="b">
        <f>AND(LEFT('EVENT DELIVERY'!B180,2)="HU",OR(LEN('EVENT DELIVERY'!B180)=6,AND(LEN('EVENT DELIVERY'!B180)=7,MID('EVENT DELIVERY'!B180,4,1)=" ")))</f>
        <v>0</v>
      </c>
      <c r="U175" s="2" t="b">
        <f>AND(LEFT('PROJECT DELIVERY TEAM'!B182,2)="HU",OR(LEN('PROJECT DELIVERY TEAM'!B182)=6,AND(LEN('PROJECT DELIVERY TEAM'!B182)=7,MID('PROJECT DELIVERY TEAM'!B182,4,1)=" ")))</f>
        <v>0</v>
      </c>
      <c r="V175" s="2" t="b">
        <f>AND(LEFT('AUDIENCES &amp; PART... - BY TYPE'!B205,2)="HU",OR(LEN('AUDIENCES &amp; PART... - BY TYPE'!B205)=6,AND(LEN('AUDIENCES &amp; PART... - BY TYPE'!B205)=7,MID('AUDIENCES &amp; PART... - BY TYPE'!B205,4,1)=" ")))</f>
        <v>0</v>
      </c>
      <c r="W175" s="2" t="b">
        <f>AND(LEFT(PARTNERS!B179,2)="HU",OR(LEN(PARTNERS!B179)=6,AND(LEN(PARTNERS!B179)=7,MID(PARTNERS!B179,4,1)=" ")),PARTNERS!E179="New partner")</f>
        <v>0</v>
      </c>
      <c r="X175" s="2" t="b">
        <f>AND(LEFT(PARTNERS!B179,2)="HU",OR(LEN(PARTNERS!B179)=6,AND(LEN(PARTNERS!B179)=7,MID(PARTNERS!B179,4,1)=" ")),PARTNERS!E179="Existing partner")</f>
        <v>0</v>
      </c>
      <c r="Y175" s="2" t="b">
        <f>AND(NOT(AND(LEFT(PARTNERS!B179,2)="HU",OR(LEN(PARTNERS!B179)=6,AND(LEN(PARTNERS!B179)=7,MID(PARTNERS!B179,4,1)=" ")))),PARTNERS!E179="New partner")</f>
        <v>0</v>
      </c>
      <c r="Z175" s="2" t="b">
        <f>AND(NOT(AND(LEFT(PARTNERS!B179,2)="HU",OR(LEN(PARTNERS!B179)=6,AND(LEN(PARTNERS!B179)=7,MID(PARTNERS!B179,4,1)=" ")))),PARTNERS!E179="Existing partner")</f>
        <v>0</v>
      </c>
      <c r="AA175" s="2" t="b">
        <f>AND(PARTNERS!$C179="Hull",PARTNERS!$E179="New partner")</f>
        <v>0</v>
      </c>
      <c r="AB175" s="2" t="b">
        <f>AND(PARTNERS!$C179="East Riding of Yorkshire",PARTNERS!$E179="New partner")</f>
        <v>0</v>
      </c>
      <c r="AC175" s="2" t="b">
        <f>AND(PARTNERS!$C179="Elsewhere in Yorkshire &amp; Humber",PARTNERS!$E179="New partner")</f>
        <v>0</v>
      </c>
      <c r="AD175" s="2" t="b">
        <f>AND(PARTNERS!$C179="Elsewhere in the UK",PARTNERS!$E179="New partner")</f>
        <v>0</v>
      </c>
      <c r="AE175" s="2" t="b">
        <f>AND(PARTNERS!$C179="Outside UK",PARTNERS!$E179="New partner")</f>
        <v>0</v>
      </c>
      <c r="AF175" s="2" t="b">
        <f>AND(PARTNERS!$C179="Hull",PARTNERS!$E179="Existing partner")</f>
        <v>0</v>
      </c>
      <c r="AG175" s="2" t="b">
        <f>AND(PARTNERS!$C179="East Riding of Yorkshire",PARTNERS!$E179="Existing partner")</f>
        <v>0</v>
      </c>
      <c r="AH175" s="2" t="b">
        <f>AND(PARTNERS!$C179="Elsewhere in Yorkshire &amp; Humber",PARTNERS!$E179="Existing partner")</f>
        <v>0</v>
      </c>
      <c r="AI175" s="2" t="b">
        <f>AND(PARTNERS!$C179="Elsewhere in the UK",PARTNERS!$E179="Existing partner")</f>
        <v>0</v>
      </c>
      <c r="AJ175" s="2" t="b">
        <f>AND(PARTNERS!$C179="Outside UK",PARTNERS!$E179="Existing partner")</f>
        <v>0</v>
      </c>
      <c r="AK175" s="2" t="b">
        <f>AND(PARTNERS!$D179="Artistic partner",PARTNERS!$E179="New partner")</f>
        <v>0</v>
      </c>
      <c r="AL175" s="2" t="b">
        <f>AND(PARTNERS!$D179="Heritage partner",PARTNERS!$E179="New partner")</f>
        <v>0</v>
      </c>
      <c r="AM175" s="2" t="b">
        <f>AND(PARTNERS!$D179="Funder",PARTNERS!$E179="New partner")</f>
        <v>0</v>
      </c>
      <c r="AN175" s="2" t="b">
        <f>AND(PARTNERS!$D179="Public Service partner",PARTNERS!$E179="New partner")</f>
        <v>0</v>
      </c>
      <c r="AO175" s="2" t="b">
        <f>AND(PARTNERS!$D179="Voluntary Sector / Charity partner",PARTNERS!$E179="New partner")</f>
        <v>0</v>
      </c>
      <c r="AP175" s="2" t="b">
        <f>AND(PARTNERS!$D179="Education partner",PARTNERS!$E179="New partner")</f>
        <v>0</v>
      </c>
      <c r="AQ175" s="2" t="b">
        <f>AND(PARTNERS!$D179="Other",PARTNERS!$E179="New partner")</f>
        <v>0</v>
      </c>
      <c r="AR175" s="2" t="b">
        <f>AND(PARTNERS!$D179="Artistic partner",PARTNERS!$E179="Existing partner")</f>
        <v>0</v>
      </c>
      <c r="AS175" s="2" t="b">
        <f>AND(PARTNERS!$D179="Heritage partner",PARTNERS!$E179="Existing partner")</f>
        <v>0</v>
      </c>
      <c r="AT175" s="2" t="b">
        <f>AND(PARTNERS!$D179="Funder",PARTNERS!$E179="Existing partner")</f>
        <v>0</v>
      </c>
      <c r="AU175" s="2" t="b">
        <f>AND(PARTNERS!$D179="Public Service partner",PARTNERS!$E179="Existing partner")</f>
        <v>0</v>
      </c>
      <c r="AV175" s="2" t="b">
        <f>AND(PARTNERS!$D179="Voluntary Sector / Charity partner",PARTNERS!$E179="Existing partner")</f>
        <v>0</v>
      </c>
      <c r="AW175" s="2" t="b">
        <f>AND(PARTNERS!$D179="Education partner",PARTNERS!$E179="Existing partner")</f>
        <v>0</v>
      </c>
      <c r="AX175" s="2" t="b">
        <f>AND(PARTNERS!$D179="Other",PARTNERS!$E179="Existing partner")</f>
        <v>0</v>
      </c>
    </row>
    <row r="176" spans="20:50" x14ac:dyDescent="0.3">
      <c r="T176" s="2" t="b">
        <f>AND(LEFT('EVENT DELIVERY'!B181,2)="HU",OR(LEN('EVENT DELIVERY'!B181)=6,AND(LEN('EVENT DELIVERY'!B181)=7,MID('EVENT DELIVERY'!B181,4,1)=" ")))</f>
        <v>0</v>
      </c>
      <c r="U176" s="2" t="b">
        <f>AND(LEFT('PROJECT DELIVERY TEAM'!B183,2)="HU",OR(LEN('PROJECT DELIVERY TEAM'!B183)=6,AND(LEN('PROJECT DELIVERY TEAM'!B183)=7,MID('PROJECT DELIVERY TEAM'!B183,4,1)=" ")))</f>
        <v>0</v>
      </c>
      <c r="V176" s="2" t="b">
        <f>AND(LEFT('AUDIENCES &amp; PART... - BY TYPE'!B206,2)="HU",OR(LEN('AUDIENCES &amp; PART... - BY TYPE'!B206)=6,AND(LEN('AUDIENCES &amp; PART... - BY TYPE'!B206)=7,MID('AUDIENCES &amp; PART... - BY TYPE'!B206,4,1)=" ")))</f>
        <v>0</v>
      </c>
      <c r="W176" s="2" t="b">
        <f>AND(LEFT(PARTNERS!B180,2)="HU",OR(LEN(PARTNERS!B180)=6,AND(LEN(PARTNERS!B180)=7,MID(PARTNERS!B180,4,1)=" ")),PARTNERS!E180="New partner")</f>
        <v>0</v>
      </c>
      <c r="X176" s="2" t="b">
        <f>AND(LEFT(PARTNERS!B180,2)="HU",OR(LEN(PARTNERS!B180)=6,AND(LEN(PARTNERS!B180)=7,MID(PARTNERS!B180,4,1)=" ")),PARTNERS!E180="Existing partner")</f>
        <v>0</v>
      </c>
      <c r="Y176" s="2" t="b">
        <f>AND(NOT(AND(LEFT(PARTNERS!B180,2)="HU",OR(LEN(PARTNERS!B180)=6,AND(LEN(PARTNERS!B180)=7,MID(PARTNERS!B180,4,1)=" ")))),PARTNERS!E180="New partner")</f>
        <v>0</v>
      </c>
      <c r="Z176" s="2" t="b">
        <f>AND(NOT(AND(LEFT(PARTNERS!B180,2)="HU",OR(LEN(PARTNERS!B180)=6,AND(LEN(PARTNERS!B180)=7,MID(PARTNERS!B180,4,1)=" ")))),PARTNERS!E180="Existing partner")</f>
        <v>0</v>
      </c>
      <c r="AA176" s="2" t="b">
        <f>AND(PARTNERS!$C180="Hull",PARTNERS!$E180="New partner")</f>
        <v>0</v>
      </c>
      <c r="AB176" s="2" t="b">
        <f>AND(PARTNERS!$C180="East Riding of Yorkshire",PARTNERS!$E180="New partner")</f>
        <v>0</v>
      </c>
      <c r="AC176" s="2" t="b">
        <f>AND(PARTNERS!$C180="Elsewhere in Yorkshire &amp; Humber",PARTNERS!$E180="New partner")</f>
        <v>0</v>
      </c>
      <c r="AD176" s="2" t="b">
        <f>AND(PARTNERS!$C180="Elsewhere in the UK",PARTNERS!$E180="New partner")</f>
        <v>0</v>
      </c>
      <c r="AE176" s="2" t="b">
        <f>AND(PARTNERS!$C180="Outside UK",PARTNERS!$E180="New partner")</f>
        <v>0</v>
      </c>
      <c r="AF176" s="2" t="b">
        <f>AND(PARTNERS!$C180="Hull",PARTNERS!$E180="Existing partner")</f>
        <v>0</v>
      </c>
      <c r="AG176" s="2" t="b">
        <f>AND(PARTNERS!$C180="East Riding of Yorkshire",PARTNERS!$E180="Existing partner")</f>
        <v>0</v>
      </c>
      <c r="AH176" s="2" t="b">
        <f>AND(PARTNERS!$C180="Elsewhere in Yorkshire &amp; Humber",PARTNERS!$E180="Existing partner")</f>
        <v>0</v>
      </c>
      <c r="AI176" s="2" t="b">
        <f>AND(PARTNERS!$C180="Elsewhere in the UK",PARTNERS!$E180="Existing partner")</f>
        <v>0</v>
      </c>
      <c r="AJ176" s="2" t="b">
        <f>AND(PARTNERS!$C180="Outside UK",PARTNERS!$E180="Existing partner")</f>
        <v>0</v>
      </c>
      <c r="AK176" s="2" t="b">
        <f>AND(PARTNERS!$D180="Artistic partner",PARTNERS!$E180="New partner")</f>
        <v>0</v>
      </c>
      <c r="AL176" s="2" t="b">
        <f>AND(PARTNERS!$D180="Heritage partner",PARTNERS!$E180="New partner")</f>
        <v>0</v>
      </c>
      <c r="AM176" s="2" t="b">
        <f>AND(PARTNERS!$D180="Funder",PARTNERS!$E180="New partner")</f>
        <v>0</v>
      </c>
      <c r="AN176" s="2" t="b">
        <f>AND(PARTNERS!$D180="Public Service partner",PARTNERS!$E180="New partner")</f>
        <v>0</v>
      </c>
      <c r="AO176" s="2" t="b">
        <f>AND(PARTNERS!$D180="Voluntary Sector / Charity partner",PARTNERS!$E180="New partner")</f>
        <v>0</v>
      </c>
      <c r="AP176" s="2" t="b">
        <f>AND(PARTNERS!$D180="Education partner",PARTNERS!$E180="New partner")</f>
        <v>0</v>
      </c>
      <c r="AQ176" s="2" t="b">
        <f>AND(PARTNERS!$D180="Other",PARTNERS!$E180="New partner")</f>
        <v>0</v>
      </c>
      <c r="AR176" s="2" t="b">
        <f>AND(PARTNERS!$D180="Artistic partner",PARTNERS!$E180="Existing partner")</f>
        <v>0</v>
      </c>
      <c r="AS176" s="2" t="b">
        <f>AND(PARTNERS!$D180="Heritage partner",PARTNERS!$E180="Existing partner")</f>
        <v>0</v>
      </c>
      <c r="AT176" s="2" t="b">
        <f>AND(PARTNERS!$D180="Funder",PARTNERS!$E180="Existing partner")</f>
        <v>0</v>
      </c>
      <c r="AU176" s="2" t="b">
        <f>AND(PARTNERS!$D180="Public Service partner",PARTNERS!$E180="Existing partner")</f>
        <v>0</v>
      </c>
      <c r="AV176" s="2" t="b">
        <f>AND(PARTNERS!$D180="Voluntary Sector / Charity partner",PARTNERS!$E180="Existing partner")</f>
        <v>0</v>
      </c>
      <c r="AW176" s="2" t="b">
        <f>AND(PARTNERS!$D180="Education partner",PARTNERS!$E180="Existing partner")</f>
        <v>0</v>
      </c>
      <c r="AX176" s="2" t="b">
        <f>AND(PARTNERS!$D180="Other",PARTNERS!$E180="Existing partner")</f>
        <v>0</v>
      </c>
    </row>
    <row r="177" spans="20:50" x14ac:dyDescent="0.3">
      <c r="T177" s="2" t="b">
        <f>AND(LEFT('EVENT DELIVERY'!B182,2)="HU",OR(LEN('EVENT DELIVERY'!B182)=6,AND(LEN('EVENT DELIVERY'!B182)=7,MID('EVENT DELIVERY'!B182,4,1)=" ")))</f>
        <v>0</v>
      </c>
      <c r="U177" s="2" t="b">
        <f>AND(LEFT('PROJECT DELIVERY TEAM'!B184,2)="HU",OR(LEN('PROJECT DELIVERY TEAM'!B184)=6,AND(LEN('PROJECT DELIVERY TEAM'!B184)=7,MID('PROJECT DELIVERY TEAM'!B184,4,1)=" ")))</f>
        <v>0</v>
      </c>
      <c r="V177" s="2" t="b">
        <f>AND(LEFT('AUDIENCES &amp; PART... - BY TYPE'!B207,2)="HU",OR(LEN('AUDIENCES &amp; PART... - BY TYPE'!B207)=6,AND(LEN('AUDIENCES &amp; PART... - BY TYPE'!B207)=7,MID('AUDIENCES &amp; PART... - BY TYPE'!B207,4,1)=" ")))</f>
        <v>0</v>
      </c>
      <c r="W177" s="2" t="b">
        <f>AND(LEFT(PARTNERS!B181,2)="HU",OR(LEN(PARTNERS!B181)=6,AND(LEN(PARTNERS!B181)=7,MID(PARTNERS!B181,4,1)=" ")),PARTNERS!E181="New partner")</f>
        <v>0</v>
      </c>
      <c r="X177" s="2" t="b">
        <f>AND(LEFT(PARTNERS!B181,2)="HU",OR(LEN(PARTNERS!B181)=6,AND(LEN(PARTNERS!B181)=7,MID(PARTNERS!B181,4,1)=" ")),PARTNERS!E181="Existing partner")</f>
        <v>0</v>
      </c>
      <c r="Y177" s="2" t="b">
        <f>AND(NOT(AND(LEFT(PARTNERS!B181,2)="HU",OR(LEN(PARTNERS!B181)=6,AND(LEN(PARTNERS!B181)=7,MID(PARTNERS!B181,4,1)=" ")))),PARTNERS!E181="New partner")</f>
        <v>0</v>
      </c>
      <c r="Z177" s="2" t="b">
        <f>AND(NOT(AND(LEFT(PARTNERS!B181,2)="HU",OR(LEN(PARTNERS!B181)=6,AND(LEN(PARTNERS!B181)=7,MID(PARTNERS!B181,4,1)=" ")))),PARTNERS!E181="Existing partner")</f>
        <v>0</v>
      </c>
      <c r="AA177" s="2" t="b">
        <f>AND(PARTNERS!$C181="Hull",PARTNERS!$E181="New partner")</f>
        <v>0</v>
      </c>
      <c r="AB177" s="2" t="b">
        <f>AND(PARTNERS!$C181="East Riding of Yorkshire",PARTNERS!$E181="New partner")</f>
        <v>0</v>
      </c>
      <c r="AC177" s="2" t="b">
        <f>AND(PARTNERS!$C181="Elsewhere in Yorkshire &amp; Humber",PARTNERS!$E181="New partner")</f>
        <v>0</v>
      </c>
      <c r="AD177" s="2" t="b">
        <f>AND(PARTNERS!$C181="Elsewhere in the UK",PARTNERS!$E181="New partner")</f>
        <v>0</v>
      </c>
      <c r="AE177" s="2" t="b">
        <f>AND(PARTNERS!$C181="Outside UK",PARTNERS!$E181="New partner")</f>
        <v>0</v>
      </c>
      <c r="AF177" s="2" t="b">
        <f>AND(PARTNERS!$C181="Hull",PARTNERS!$E181="Existing partner")</f>
        <v>0</v>
      </c>
      <c r="AG177" s="2" t="b">
        <f>AND(PARTNERS!$C181="East Riding of Yorkshire",PARTNERS!$E181="Existing partner")</f>
        <v>0</v>
      </c>
      <c r="AH177" s="2" t="b">
        <f>AND(PARTNERS!$C181="Elsewhere in Yorkshire &amp; Humber",PARTNERS!$E181="Existing partner")</f>
        <v>0</v>
      </c>
      <c r="AI177" s="2" t="b">
        <f>AND(PARTNERS!$C181="Elsewhere in the UK",PARTNERS!$E181="Existing partner")</f>
        <v>0</v>
      </c>
      <c r="AJ177" s="2" t="b">
        <f>AND(PARTNERS!$C181="Outside UK",PARTNERS!$E181="Existing partner")</f>
        <v>0</v>
      </c>
      <c r="AK177" s="2" t="b">
        <f>AND(PARTNERS!$D181="Artistic partner",PARTNERS!$E181="New partner")</f>
        <v>0</v>
      </c>
      <c r="AL177" s="2" t="b">
        <f>AND(PARTNERS!$D181="Heritage partner",PARTNERS!$E181="New partner")</f>
        <v>0</v>
      </c>
      <c r="AM177" s="2" t="b">
        <f>AND(PARTNERS!$D181="Funder",PARTNERS!$E181="New partner")</f>
        <v>0</v>
      </c>
      <c r="AN177" s="2" t="b">
        <f>AND(PARTNERS!$D181="Public Service partner",PARTNERS!$E181="New partner")</f>
        <v>0</v>
      </c>
      <c r="AO177" s="2" t="b">
        <f>AND(PARTNERS!$D181="Voluntary Sector / Charity partner",PARTNERS!$E181="New partner")</f>
        <v>0</v>
      </c>
      <c r="AP177" s="2" t="b">
        <f>AND(PARTNERS!$D181="Education partner",PARTNERS!$E181="New partner")</f>
        <v>0</v>
      </c>
      <c r="AQ177" s="2" t="b">
        <f>AND(PARTNERS!$D181="Other",PARTNERS!$E181="New partner")</f>
        <v>0</v>
      </c>
      <c r="AR177" s="2" t="b">
        <f>AND(PARTNERS!$D181="Artistic partner",PARTNERS!$E181="Existing partner")</f>
        <v>0</v>
      </c>
      <c r="AS177" s="2" t="b">
        <f>AND(PARTNERS!$D181="Heritage partner",PARTNERS!$E181="Existing partner")</f>
        <v>0</v>
      </c>
      <c r="AT177" s="2" t="b">
        <f>AND(PARTNERS!$D181="Funder",PARTNERS!$E181="Existing partner")</f>
        <v>0</v>
      </c>
      <c r="AU177" s="2" t="b">
        <f>AND(PARTNERS!$D181="Public Service partner",PARTNERS!$E181="Existing partner")</f>
        <v>0</v>
      </c>
      <c r="AV177" s="2" t="b">
        <f>AND(PARTNERS!$D181="Voluntary Sector / Charity partner",PARTNERS!$E181="Existing partner")</f>
        <v>0</v>
      </c>
      <c r="AW177" s="2" t="b">
        <f>AND(PARTNERS!$D181="Education partner",PARTNERS!$E181="Existing partner")</f>
        <v>0</v>
      </c>
      <c r="AX177" s="2" t="b">
        <f>AND(PARTNERS!$D181="Other",PARTNERS!$E181="Existing partner")</f>
        <v>0</v>
      </c>
    </row>
    <row r="178" spans="20:50" x14ac:dyDescent="0.3">
      <c r="T178" s="2" t="b">
        <f>AND(LEFT('EVENT DELIVERY'!B183,2)="HU",OR(LEN('EVENT DELIVERY'!B183)=6,AND(LEN('EVENT DELIVERY'!B183)=7,MID('EVENT DELIVERY'!B183,4,1)=" ")))</f>
        <v>0</v>
      </c>
      <c r="U178" s="2" t="b">
        <f>AND(LEFT('PROJECT DELIVERY TEAM'!B185,2)="HU",OR(LEN('PROJECT DELIVERY TEAM'!B185)=6,AND(LEN('PROJECT DELIVERY TEAM'!B185)=7,MID('PROJECT DELIVERY TEAM'!B185,4,1)=" ")))</f>
        <v>0</v>
      </c>
      <c r="V178" s="2" t="b">
        <f>AND(LEFT('AUDIENCES &amp; PART... - BY TYPE'!B208,2)="HU",OR(LEN('AUDIENCES &amp; PART... - BY TYPE'!B208)=6,AND(LEN('AUDIENCES &amp; PART... - BY TYPE'!B208)=7,MID('AUDIENCES &amp; PART... - BY TYPE'!B208,4,1)=" ")))</f>
        <v>0</v>
      </c>
      <c r="W178" s="2" t="b">
        <f>AND(LEFT(PARTNERS!B182,2)="HU",OR(LEN(PARTNERS!B182)=6,AND(LEN(PARTNERS!B182)=7,MID(PARTNERS!B182,4,1)=" ")),PARTNERS!E182="New partner")</f>
        <v>0</v>
      </c>
      <c r="X178" s="2" t="b">
        <f>AND(LEFT(PARTNERS!B182,2)="HU",OR(LEN(PARTNERS!B182)=6,AND(LEN(PARTNERS!B182)=7,MID(PARTNERS!B182,4,1)=" ")),PARTNERS!E182="Existing partner")</f>
        <v>0</v>
      </c>
      <c r="Y178" s="2" t="b">
        <f>AND(NOT(AND(LEFT(PARTNERS!B182,2)="HU",OR(LEN(PARTNERS!B182)=6,AND(LEN(PARTNERS!B182)=7,MID(PARTNERS!B182,4,1)=" ")))),PARTNERS!E182="New partner")</f>
        <v>0</v>
      </c>
      <c r="Z178" s="2" t="b">
        <f>AND(NOT(AND(LEFT(PARTNERS!B182,2)="HU",OR(LEN(PARTNERS!B182)=6,AND(LEN(PARTNERS!B182)=7,MID(PARTNERS!B182,4,1)=" ")))),PARTNERS!E182="Existing partner")</f>
        <v>0</v>
      </c>
      <c r="AA178" s="2" t="b">
        <f>AND(PARTNERS!$C182="Hull",PARTNERS!$E182="New partner")</f>
        <v>0</v>
      </c>
      <c r="AB178" s="2" t="b">
        <f>AND(PARTNERS!$C182="East Riding of Yorkshire",PARTNERS!$E182="New partner")</f>
        <v>0</v>
      </c>
      <c r="AC178" s="2" t="b">
        <f>AND(PARTNERS!$C182="Elsewhere in Yorkshire &amp; Humber",PARTNERS!$E182="New partner")</f>
        <v>0</v>
      </c>
      <c r="AD178" s="2" t="b">
        <f>AND(PARTNERS!$C182="Elsewhere in the UK",PARTNERS!$E182="New partner")</f>
        <v>0</v>
      </c>
      <c r="AE178" s="2" t="b">
        <f>AND(PARTNERS!$C182="Outside UK",PARTNERS!$E182="New partner")</f>
        <v>0</v>
      </c>
      <c r="AF178" s="2" t="b">
        <f>AND(PARTNERS!$C182="Hull",PARTNERS!$E182="Existing partner")</f>
        <v>0</v>
      </c>
      <c r="AG178" s="2" t="b">
        <f>AND(PARTNERS!$C182="East Riding of Yorkshire",PARTNERS!$E182="Existing partner")</f>
        <v>0</v>
      </c>
      <c r="AH178" s="2" t="b">
        <f>AND(PARTNERS!$C182="Elsewhere in Yorkshire &amp; Humber",PARTNERS!$E182="Existing partner")</f>
        <v>0</v>
      </c>
      <c r="AI178" s="2" t="b">
        <f>AND(PARTNERS!$C182="Elsewhere in the UK",PARTNERS!$E182="Existing partner")</f>
        <v>0</v>
      </c>
      <c r="AJ178" s="2" t="b">
        <f>AND(PARTNERS!$C182="Outside UK",PARTNERS!$E182="Existing partner")</f>
        <v>0</v>
      </c>
      <c r="AK178" s="2" t="b">
        <f>AND(PARTNERS!$D182="Artistic partner",PARTNERS!$E182="New partner")</f>
        <v>0</v>
      </c>
      <c r="AL178" s="2" t="b">
        <f>AND(PARTNERS!$D182="Heritage partner",PARTNERS!$E182="New partner")</f>
        <v>0</v>
      </c>
      <c r="AM178" s="2" t="b">
        <f>AND(PARTNERS!$D182="Funder",PARTNERS!$E182="New partner")</f>
        <v>0</v>
      </c>
      <c r="AN178" s="2" t="b">
        <f>AND(PARTNERS!$D182="Public Service partner",PARTNERS!$E182="New partner")</f>
        <v>0</v>
      </c>
      <c r="AO178" s="2" t="b">
        <f>AND(PARTNERS!$D182="Voluntary Sector / Charity partner",PARTNERS!$E182="New partner")</f>
        <v>0</v>
      </c>
      <c r="AP178" s="2" t="b">
        <f>AND(PARTNERS!$D182="Education partner",PARTNERS!$E182="New partner")</f>
        <v>0</v>
      </c>
      <c r="AQ178" s="2" t="b">
        <f>AND(PARTNERS!$D182="Other",PARTNERS!$E182="New partner")</f>
        <v>0</v>
      </c>
      <c r="AR178" s="2" t="b">
        <f>AND(PARTNERS!$D182="Artistic partner",PARTNERS!$E182="Existing partner")</f>
        <v>0</v>
      </c>
      <c r="AS178" s="2" t="b">
        <f>AND(PARTNERS!$D182="Heritage partner",PARTNERS!$E182="Existing partner")</f>
        <v>0</v>
      </c>
      <c r="AT178" s="2" t="b">
        <f>AND(PARTNERS!$D182="Funder",PARTNERS!$E182="Existing partner")</f>
        <v>0</v>
      </c>
      <c r="AU178" s="2" t="b">
        <f>AND(PARTNERS!$D182="Public Service partner",PARTNERS!$E182="Existing partner")</f>
        <v>0</v>
      </c>
      <c r="AV178" s="2" t="b">
        <f>AND(PARTNERS!$D182="Voluntary Sector / Charity partner",PARTNERS!$E182="Existing partner")</f>
        <v>0</v>
      </c>
      <c r="AW178" s="2" t="b">
        <f>AND(PARTNERS!$D182="Education partner",PARTNERS!$E182="Existing partner")</f>
        <v>0</v>
      </c>
      <c r="AX178" s="2" t="b">
        <f>AND(PARTNERS!$D182="Other",PARTNERS!$E182="Existing partner")</f>
        <v>0</v>
      </c>
    </row>
    <row r="179" spans="20:50" x14ac:dyDescent="0.3">
      <c r="T179" s="2" t="b">
        <f>AND(LEFT('EVENT DELIVERY'!B184,2)="HU",OR(LEN('EVENT DELIVERY'!B184)=6,AND(LEN('EVENT DELIVERY'!B184)=7,MID('EVENT DELIVERY'!B184,4,1)=" ")))</f>
        <v>0</v>
      </c>
      <c r="U179" s="2" t="b">
        <f>AND(LEFT('PROJECT DELIVERY TEAM'!B186,2)="HU",OR(LEN('PROJECT DELIVERY TEAM'!B186)=6,AND(LEN('PROJECT DELIVERY TEAM'!B186)=7,MID('PROJECT DELIVERY TEAM'!B186,4,1)=" ")))</f>
        <v>0</v>
      </c>
      <c r="V179" s="2" t="b">
        <f>AND(LEFT('AUDIENCES &amp; PART... - BY TYPE'!B209,2)="HU",OR(LEN('AUDIENCES &amp; PART... - BY TYPE'!B209)=6,AND(LEN('AUDIENCES &amp; PART... - BY TYPE'!B209)=7,MID('AUDIENCES &amp; PART... - BY TYPE'!B209,4,1)=" ")))</f>
        <v>0</v>
      </c>
      <c r="W179" s="2" t="b">
        <f>AND(LEFT(PARTNERS!B183,2)="HU",OR(LEN(PARTNERS!B183)=6,AND(LEN(PARTNERS!B183)=7,MID(PARTNERS!B183,4,1)=" ")),PARTNERS!E183="New partner")</f>
        <v>0</v>
      </c>
      <c r="X179" s="2" t="b">
        <f>AND(LEFT(PARTNERS!B183,2)="HU",OR(LEN(PARTNERS!B183)=6,AND(LEN(PARTNERS!B183)=7,MID(PARTNERS!B183,4,1)=" ")),PARTNERS!E183="Existing partner")</f>
        <v>0</v>
      </c>
      <c r="Y179" s="2" t="b">
        <f>AND(NOT(AND(LEFT(PARTNERS!B183,2)="HU",OR(LEN(PARTNERS!B183)=6,AND(LEN(PARTNERS!B183)=7,MID(PARTNERS!B183,4,1)=" ")))),PARTNERS!E183="New partner")</f>
        <v>0</v>
      </c>
      <c r="Z179" s="2" t="b">
        <f>AND(NOT(AND(LEFT(PARTNERS!B183,2)="HU",OR(LEN(PARTNERS!B183)=6,AND(LEN(PARTNERS!B183)=7,MID(PARTNERS!B183,4,1)=" ")))),PARTNERS!E183="Existing partner")</f>
        <v>0</v>
      </c>
      <c r="AA179" s="2" t="b">
        <f>AND(PARTNERS!$C183="Hull",PARTNERS!$E183="New partner")</f>
        <v>0</v>
      </c>
      <c r="AB179" s="2" t="b">
        <f>AND(PARTNERS!$C183="East Riding of Yorkshire",PARTNERS!$E183="New partner")</f>
        <v>0</v>
      </c>
      <c r="AC179" s="2" t="b">
        <f>AND(PARTNERS!$C183="Elsewhere in Yorkshire &amp; Humber",PARTNERS!$E183="New partner")</f>
        <v>0</v>
      </c>
      <c r="AD179" s="2" t="b">
        <f>AND(PARTNERS!$C183="Elsewhere in the UK",PARTNERS!$E183="New partner")</f>
        <v>0</v>
      </c>
      <c r="AE179" s="2" t="b">
        <f>AND(PARTNERS!$C183="Outside UK",PARTNERS!$E183="New partner")</f>
        <v>0</v>
      </c>
      <c r="AF179" s="2" t="b">
        <f>AND(PARTNERS!$C183="Hull",PARTNERS!$E183="Existing partner")</f>
        <v>0</v>
      </c>
      <c r="AG179" s="2" t="b">
        <f>AND(PARTNERS!$C183="East Riding of Yorkshire",PARTNERS!$E183="Existing partner")</f>
        <v>0</v>
      </c>
      <c r="AH179" s="2" t="b">
        <f>AND(PARTNERS!$C183="Elsewhere in Yorkshire &amp; Humber",PARTNERS!$E183="Existing partner")</f>
        <v>0</v>
      </c>
      <c r="AI179" s="2" t="b">
        <f>AND(PARTNERS!$C183="Elsewhere in the UK",PARTNERS!$E183="Existing partner")</f>
        <v>0</v>
      </c>
      <c r="AJ179" s="2" t="b">
        <f>AND(PARTNERS!$C183="Outside UK",PARTNERS!$E183="Existing partner")</f>
        <v>0</v>
      </c>
      <c r="AK179" s="2" t="b">
        <f>AND(PARTNERS!$D183="Artistic partner",PARTNERS!$E183="New partner")</f>
        <v>0</v>
      </c>
      <c r="AL179" s="2" t="b">
        <f>AND(PARTNERS!$D183="Heritage partner",PARTNERS!$E183="New partner")</f>
        <v>0</v>
      </c>
      <c r="AM179" s="2" t="b">
        <f>AND(PARTNERS!$D183="Funder",PARTNERS!$E183="New partner")</f>
        <v>0</v>
      </c>
      <c r="AN179" s="2" t="b">
        <f>AND(PARTNERS!$D183="Public Service partner",PARTNERS!$E183="New partner")</f>
        <v>0</v>
      </c>
      <c r="AO179" s="2" t="b">
        <f>AND(PARTNERS!$D183="Voluntary Sector / Charity partner",PARTNERS!$E183="New partner")</f>
        <v>0</v>
      </c>
      <c r="AP179" s="2" t="b">
        <f>AND(PARTNERS!$D183="Education partner",PARTNERS!$E183="New partner")</f>
        <v>0</v>
      </c>
      <c r="AQ179" s="2" t="b">
        <f>AND(PARTNERS!$D183="Other",PARTNERS!$E183="New partner")</f>
        <v>0</v>
      </c>
      <c r="AR179" s="2" t="b">
        <f>AND(PARTNERS!$D183="Artistic partner",PARTNERS!$E183="Existing partner")</f>
        <v>0</v>
      </c>
      <c r="AS179" s="2" t="b">
        <f>AND(PARTNERS!$D183="Heritage partner",PARTNERS!$E183="Existing partner")</f>
        <v>0</v>
      </c>
      <c r="AT179" s="2" t="b">
        <f>AND(PARTNERS!$D183="Funder",PARTNERS!$E183="Existing partner")</f>
        <v>0</v>
      </c>
      <c r="AU179" s="2" t="b">
        <f>AND(PARTNERS!$D183="Public Service partner",PARTNERS!$E183="Existing partner")</f>
        <v>0</v>
      </c>
      <c r="AV179" s="2" t="b">
        <f>AND(PARTNERS!$D183="Voluntary Sector / Charity partner",PARTNERS!$E183="Existing partner")</f>
        <v>0</v>
      </c>
      <c r="AW179" s="2" t="b">
        <f>AND(PARTNERS!$D183="Education partner",PARTNERS!$E183="Existing partner")</f>
        <v>0</v>
      </c>
      <c r="AX179" s="2" t="b">
        <f>AND(PARTNERS!$D183="Other",PARTNERS!$E183="Existing partner")</f>
        <v>0</v>
      </c>
    </row>
    <row r="180" spans="20:50" x14ac:dyDescent="0.3">
      <c r="T180" s="2" t="b">
        <f>AND(LEFT('EVENT DELIVERY'!B185,2)="HU",OR(LEN('EVENT DELIVERY'!B185)=6,AND(LEN('EVENT DELIVERY'!B185)=7,MID('EVENT DELIVERY'!B185,4,1)=" ")))</f>
        <v>0</v>
      </c>
      <c r="U180" s="2" t="b">
        <f>AND(LEFT('PROJECT DELIVERY TEAM'!B187,2)="HU",OR(LEN('PROJECT DELIVERY TEAM'!B187)=6,AND(LEN('PROJECT DELIVERY TEAM'!B187)=7,MID('PROJECT DELIVERY TEAM'!B187,4,1)=" ")))</f>
        <v>0</v>
      </c>
      <c r="V180" s="2" t="b">
        <f>AND(LEFT('AUDIENCES &amp; PART... - BY TYPE'!B210,2)="HU",OR(LEN('AUDIENCES &amp; PART... - BY TYPE'!B210)=6,AND(LEN('AUDIENCES &amp; PART... - BY TYPE'!B210)=7,MID('AUDIENCES &amp; PART... - BY TYPE'!B210,4,1)=" ")))</f>
        <v>0</v>
      </c>
      <c r="W180" s="2" t="b">
        <f>AND(LEFT(PARTNERS!B184,2)="HU",OR(LEN(PARTNERS!B184)=6,AND(LEN(PARTNERS!B184)=7,MID(PARTNERS!B184,4,1)=" ")),PARTNERS!E184="New partner")</f>
        <v>0</v>
      </c>
      <c r="X180" s="2" t="b">
        <f>AND(LEFT(PARTNERS!B184,2)="HU",OR(LEN(PARTNERS!B184)=6,AND(LEN(PARTNERS!B184)=7,MID(PARTNERS!B184,4,1)=" ")),PARTNERS!E184="Existing partner")</f>
        <v>0</v>
      </c>
      <c r="Y180" s="2" t="b">
        <f>AND(NOT(AND(LEFT(PARTNERS!B184,2)="HU",OR(LEN(PARTNERS!B184)=6,AND(LEN(PARTNERS!B184)=7,MID(PARTNERS!B184,4,1)=" ")))),PARTNERS!E184="New partner")</f>
        <v>0</v>
      </c>
      <c r="Z180" s="2" t="b">
        <f>AND(NOT(AND(LEFT(PARTNERS!B184,2)="HU",OR(LEN(PARTNERS!B184)=6,AND(LEN(PARTNERS!B184)=7,MID(PARTNERS!B184,4,1)=" ")))),PARTNERS!E184="Existing partner")</f>
        <v>0</v>
      </c>
      <c r="AA180" s="2" t="b">
        <f>AND(PARTNERS!$C184="Hull",PARTNERS!$E184="New partner")</f>
        <v>0</v>
      </c>
      <c r="AB180" s="2" t="b">
        <f>AND(PARTNERS!$C184="East Riding of Yorkshire",PARTNERS!$E184="New partner")</f>
        <v>0</v>
      </c>
      <c r="AC180" s="2" t="b">
        <f>AND(PARTNERS!$C184="Elsewhere in Yorkshire &amp; Humber",PARTNERS!$E184="New partner")</f>
        <v>0</v>
      </c>
      <c r="AD180" s="2" t="b">
        <f>AND(PARTNERS!$C184="Elsewhere in the UK",PARTNERS!$E184="New partner")</f>
        <v>0</v>
      </c>
      <c r="AE180" s="2" t="b">
        <f>AND(PARTNERS!$C184="Outside UK",PARTNERS!$E184="New partner")</f>
        <v>0</v>
      </c>
      <c r="AF180" s="2" t="b">
        <f>AND(PARTNERS!$C184="Hull",PARTNERS!$E184="Existing partner")</f>
        <v>0</v>
      </c>
      <c r="AG180" s="2" t="b">
        <f>AND(PARTNERS!$C184="East Riding of Yorkshire",PARTNERS!$E184="Existing partner")</f>
        <v>0</v>
      </c>
      <c r="AH180" s="2" t="b">
        <f>AND(PARTNERS!$C184="Elsewhere in Yorkshire &amp; Humber",PARTNERS!$E184="Existing partner")</f>
        <v>0</v>
      </c>
      <c r="AI180" s="2" t="b">
        <f>AND(PARTNERS!$C184="Elsewhere in the UK",PARTNERS!$E184="Existing partner")</f>
        <v>0</v>
      </c>
      <c r="AJ180" s="2" t="b">
        <f>AND(PARTNERS!$C184="Outside UK",PARTNERS!$E184="Existing partner")</f>
        <v>0</v>
      </c>
      <c r="AK180" s="2" t="b">
        <f>AND(PARTNERS!$D184="Artistic partner",PARTNERS!$E184="New partner")</f>
        <v>0</v>
      </c>
      <c r="AL180" s="2" t="b">
        <f>AND(PARTNERS!$D184="Heritage partner",PARTNERS!$E184="New partner")</f>
        <v>0</v>
      </c>
      <c r="AM180" s="2" t="b">
        <f>AND(PARTNERS!$D184="Funder",PARTNERS!$E184="New partner")</f>
        <v>0</v>
      </c>
      <c r="AN180" s="2" t="b">
        <f>AND(PARTNERS!$D184="Public Service partner",PARTNERS!$E184="New partner")</f>
        <v>0</v>
      </c>
      <c r="AO180" s="2" t="b">
        <f>AND(PARTNERS!$D184="Voluntary Sector / Charity partner",PARTNERS!$E184="New partner")</f>
        <v>0</v>
      </c>
      <c r="AP180" s="2" t="b">
        <f>AND(PARTNERS!$D184="Education partner",PARTNERS!$E184="New partner")</f>
        <v>0</v>
      </c>
      <c r="AQ180" s="2" t="b">
        <f>AND(PARTNERS!$D184="Other",PARTNERS!$E184="New partner")</f>
        <v>0</v>
      </c>
      <c r="AR180" s="2" t="b">
        <f>AND(PARTNERS!$D184="Artistic partner",PARTNERS!$E184="Existing partner")</f>
        <v>0</v>
      </c>
      <c r="AS180" s="2" t="b">
        <f>AND(PARTNERS!$D184="Heritage partner",PARTNERS!$E184="Existing partner")</f>
        <v>0</v>
      </c>
      <c r="AT180" s="2" t="b">
        <f>AND(PARTNERS!$D184="Funder",PARTNERS!$E184="Existing partner")</f>
        <v>0</v>
      </c>
      <c r="AU180" s="2" t="b">
        <f>AND(PARTNERS!$D184="Public Service partner",PARTNERS!$E184="Existing partner")</f>
        <v>0</v>
      </c>
      <c r="AV180" s="2" t="b">
        <f>AND(PARTNERS!$D184="Voluntary Sector / Charity partner",PARTNERS!$E184="Existing partner")</f>
        <v>0</v>
      </c>
      <c r="AW180" s="2" t="b">
        <f>AND(PARTNERS!$D184="Education partner",PARTNERS!$E184="Existing partner")</f>
        <v>0</v>
      </c>
      <c r="AX180" s="2" t="b">
        <f>AND(PARTNERS!$D184="Other",PARTNERS!$E184="Existing partner")</f>
        <v>0</v>
      </c>
    </row>
    <row r="181" spans="20:50" x14ac:dyDescent="0.3">
      <c r="T181" s="2" t="b">
        <f>AND(LEFT('EVENT DELIVERY'!B186,2)="HU",OR(LEN('EVENT DELIVERY'!B186)=6,AND(LEN('EVENT DELIVERY'!B186)=7,MID('EVENT DELIVERY'!B186,4,1)=" ")))</f>
        <v>0</v>
      </c>
      <c r="U181" s="2" t="b">
        <f>AND(LEFT('PROJECT DELIVERY TEAM'!B188,2)="HU",OR(LEN('PROJECT DELIVERY TEAM'!B188)=6,AND(LEN('PROJECT DELIVERY TEAM'!B188)=7,MID('PROJECT DELIVERY TEAM'!B188,4,1)=" ")))</f>
        <v>0</v>
      </c>
      <c r="V181" s="2" t="b">
        <f>AND(LEFT('AUDIENCES &amp; PART... - BY TYPE'!B211,2)="HU",OR(LEN('AUDIENCES &amp; PART... - BY TYPE'!B211)=6,AND(LEN('AUDIENCES &amp; PART... - BY TYPE'!B211)=7,MID('AUDIENCES &amp; PART... - BY TYPE'!B211,4,1)=" ")))</f>
        <v>0</v>
      </c>
      <c r="W181" s="2" t="b">
        <f>AND(LEFT(PARTNERS!B185,2)="HU",OR(LEN(PARTNERS!B185)=6,AND(LEN(PARTNERS!B185)=7,MID(PARTNERS!B185,4,1)=" ")),PARTNERS!E185="New partner")</f>
        <v>0</v>
      </c>
      <c r="X181" s="2" t="b">
        <f>AND(LEFT(PARTNERS!B185,2)="HU",OR(LEN(PARTNERS!B185)=6,AND(LEN(PARTNERS!B185)=7,MID(PARTNERS!B185,4,1)=" ")),PARTNERS!E185="Existing partner")</f>
        <v>0</v>
      </c>
      <c r="Y181" s="2" t="b">
        <f>AND(NOT(AND(LEFT(PARTNERS!B185,2)="HU",OR(LEN(PARTNERS!B185)=6,AND(LEN(PARTNERS!B185)=7,MID(PARTNERS!B185,4,1)=" ")))),PARTNERS!E185="New partner")</f>
        <v>0</v>
      </c>
      <c r="Z181" s="2" t="b">
        <f>AND(NOT(AND(LEFT(PARTNERS!B185,2)="HU",OR(LEN(PARTNERS!B185)=6,AND(LEN(PARTNERS!B185)=7,MID(PARTNERS!B185,4,1)=" ")))),PARTNERS!E185="Existing partner")</f>
        <v>0</v>
      </c>
      <c r="AA181" s="2" t="b">
        <f>AND(PARTNERS!$C185="Hull",PARTNERS!$E185="New partner")</f>
        <v>0</v>
      </c>
      <c r="AB181" s="2" t="b">
        <f>AND(PARTNERS!$C185="East Riding of Yorkshire",PARTNERS!$E185="New partner")</f>
        <v>0</v>
      </c>
      <c r="AC181" s="2" t="b">
        <f>AND(PARTNERS!$C185="Elsewhere in Yorkshire &amp; Humber",PARTNERS!$E185="New partner")</f>
        <v>0</v>
      </c>
      <c r="AD181" s="2" t="b">
        <f>AND(PARTNERS!$C185="Elsewhere in the UK",PARTNERS!$E185="New partner")</f>
        <v>0</v>
      </c>
      <c r="AE181" s="2" t="b">
        <f>AND(PARTNERS!$C185="Outside UK",PARTNERS!$E185="New partner")</f>
        <v>0</v>
      </c>
      <c r="AF181" s="2" t="b">
        <f>AND(PARTNERS!$C185="Hull",PARTNERS!$E185="Existing partner")</f>
        <v>0</v>
      </c>
      <c r="AG181" s="2" t="b">
        <f>AND(PARTNERS!$C185="East Riding of Yorkshire",PARTNERS!$E185="Existing partner")</f>
        <v>0</v>
      </c>
      <c r="AH181" s="2" t="b">
        <f>AND(PARTNERS!$C185="Elsewhere in Yorkshire &amp; Humber",PARTNERS!$E185="Existing partner")</f>
        <v>0</v>
      </c>
      <c r="AI181" s="2" t="b">
        <f>AND(PARTNERS!$C185="Elsewhere in the UK",PARTNERS!$E185="Existing partner")</f>
        <v>0</v>
      </c>
      <c r="AJ181" s="2" t="b">
        <f>AND(PARTNERS!$C185="Outside UK",PARTNERS!$E185="Existing partner")</f>
        <v>0</v>
      </c>
      <c r="AK181" s="2" t="b">
        <f>AND(PARTNERS!$D185="Artistic partner",PARTNERS!$E185="New partner")</f>
        <v>0</v>
      </c>
      <c r="AL181" s="2" t="b">
        <f>AND(PARTNERS!$D185="Heritage partner",PARTNERS!$E185="New partner")</f>
        <v>0</v>
      </c>
      <c r="AM181" s="2" t="b">
        <f>AND(PARTNERS!$D185="Funder",PARTNERS!$E185="New partner")</f>
        <v>0</v>
      </c>
      <c r="AN181" s="2" t="b">
        <f>AND(PARTNERS!$D185="Public Service partner",PARTNERS!$E185="New partner")</f>
        <v>0</v>
      </c>
      <c r="AO181" s="2" t="b">
        <f>AND(PARTNERS!$D185="Voluntary Sector / Charity partner",PARTNERS!$E185="New partner")</f>
        <v>0</v>
      </c>
      <c r="AP181" s="2" t="b">
        <f>AND(PARTNERS!$D185="Education partner",PARTNERS!$E185="New partner")</f>
        <v>0</v>
      </c>
      <c r="AQ181" s="2" t="b">
        <f>AND(PARTNERS!$D185="Other",PARTNERS!$E185="New partner")</f>
        <v>0</v>
      </c>
      <c r="AR181" s="2" t="b">
        <f>AND(PARTNERS!$D185="Artistic partner",PARTNERS!$E185="Existing partner")</f>
        <v>0</v>
      </c>
      <c r="AS181" s="2" t="b">
        <f>AND(PARTNERS!$D185="Heritage partner",PARTNERS!$E185="Existing partner")</f>
        <v>0</v>
      </c>
      <c r="AT181" s="2" t="b">
        <f>AND(PARTNERS!$D185="Funder",PARTNERS!$E185="Existing partner")</f>
        <v>0</v>
      </c>
      <c r="AU181" s="2" t="b">
        <f>AND(PARTNERS!$D185="Public Service partner",PARTNERS!$E185="Existing partner")</f>
        <v>0</v>
      </c>
      <c r="AV181" s="2" t="b">
        <f>AND(PARTNERS!$D185="Voluntary Sector / Charity partner",PARTNERS!$E185="Existing partner")</f>
        <v>0</v>
      </c>
      <c r="AW181" s="2" t="b">
        <f>AND(PARTNERS!$D185="Education partner",PARTNERS!$E185="Existing partner")</f>
        <v>0</v>
      </c>
      <c r="AX181" s="2" t="b">
        <f>AND(PARTNERS!$D185="Other",PARTNERS!$E185="Existing partner")</f>
        <v>0</v>
      </c>
    </row>
    <row r="182" spans="20:50" x14ac:dyDescent="0.3">
      <c r="T182" s="2" t="b">
        <f>AND(LEFT('EVENT DELIVERY'!B187,2)="HU",OR(LEN('EVENT DELIVERY'!B187)=6,AND(LEN('EVENT DELIVERY'!B187)=7,MID('EVENT DELIVERY'!B187,4,1)=" ")))</f>
        <v>0</v>
      </c>
      <c r="U182" s="2" t="b">
        <f>AND(LEFT('PROJECT DELIVERY TEAM'!B189,2)="HU",OR(LEN('PROJECT DELIVERY TEAM'!B189)=6,AND(LEN('PROJECT DELIVERY TEAM'!B189)=7,MID('PROJECT DELIVERY TEAM'!B189,4,1)=" ")))</f>
        <v>0</v>
      </c>
      <c r="V182" s="2" t="b">
        <f>AND(LEFT('AUDIENCES &amp; PART... - BY TYPE'!B212,2)="HU",OR(LEN('AUDIENCES &amp; PART... - BY TYPE'!B212)=6,AND(LEN('AUDIENCES &amp; PART... - BY TYPE'!B212)=7,MID('AUDIENCES &amp; PART... - BY TYPE'!B212,4,1)=" ")))</f>
        <v>0</v>
      </c>
      <c r="W182" s="2" t="b">
        <f>AND(LEFT(PARTNERS!B186,2)="HU",OR(LEN(PARTNERS!B186)=6,AND(LEN(PARTNERS!B186)=7,MID(PARTNERS!B186,4,1)=" ")),PARTNERS!E186="New partner")</f>
        <v>0</v>
      </c>
      <c r="X182" s="2" t="b">
        <f>AND(LEFT(PARTNERS!B186,2)="HU",OR(LEN(PARTNERS!B186)=6,AND(LEN(PARTNERS!B186)=7,MID(PARTNERS!B186,4,1)=" ")),PARTNERS!E186="Existing partner")</f>
        <v>0</v>
      </c>
      <c r="Y182" s="2" t="b">
        <f>AND(NOT(AND(LEFT(PARTNERS!B186,2)="HU",OR(LEN(PARTNERS!B186)=6,AND(LEN(PARTNERS!B186)=7,MID(PARTNERS!B186,4,1)=" ")))),PARTNERS!E186="New partner")</f>
        <v>0</v>
      </c>
      <c r="Z182" s="2" t="b">
        <f>AND(NOT(AND(LEFT(PARTNERS!B186,2)="HU",OR(LEN(PARTNERS!B186)=6,AND(LEN(PARTNERS!B186)=7,MID(PARTNERS!B186,4,1)=" ")))),PARTNERS!E186="Existing partner")</f>
        <v>0</v>
      </c>
      <c r="AA182" s="2" t="b">
        <f>AND(PARTNERS!$C186="Hull",PARTNERS!$E186="New partner")</f>
        <v>0</v>
      </c>
      <c r="AB182" s="2" t="b">
        <f>AND(PARTNERS!$C186="East Riding of Yorkshire",PARTNERS!$E186="New partner")</f>
        <v>0</v>
      </c>
      <c r="AC182" s="2" t="b">
        <f>AND(PARTNERS!$C186="Elsewhere in Yorkshire &amp; Humber",PARTNERS!$E186="New partner")</f>
        <v>0</v>
      </c>
      <c r="AD182" s="2" t="b">
        <f>AND(PARTNERS!$C186="Elsewhere in the UK",PARTNERS!$E186="New partner")</f>
        <v>0</v>
      </c>
      <c r="AE182" s="2" t="b">
        <f>AND(PARTNERS!$C186="Outside UK",PARTNERS!$E186="New partner")</f>
        <v>0</v>
      </c>
      <c r="AF182" s="2" t="b">
        <f>AND(PARTNERS!$C186="Hull",PARTNERS!$E186="Existing partner")</f>
        <v>0</v>
      </c>
      <c r="AG182" s="2" t="b">
        <f>AND(PARTNERS!$C186="East Riding of Yorkshire",PARTNERS!$E186="Existing partner")</f>
        <v>0</v>
      </c>
      <c r="AH182" s="2" t="b">
        <f>AND(PARTNERS!$C186="Elsewhere in Yorkshire &amp; Humber",PARTNERS!$E186="Existing partner")</f>
        <v>0</v>
      </c>
      <c r="AI182" s="2" t="b">
        <f>AND(PARTNERS!$C186="Elsewhere in the UK",PARTNERS!$E186="Existing partner")</f>
        <v>0</v>
      </c>
      <c r="AJ182" s="2" t="b">
        <f>AND(PARTNERS!$C186="Outside UK",PARTNERS!$E186="Existing partner")</f>
        <v>0</v>
      </c>
      <c r="AK182" s="2" t="b">
        <f>AND(PARTNERS!$D186="Artistic partner",PARTNERS!$E186="New partner")</f>
        <v>0</v>
      </c>
      <c r="AL182" s="2" t="b">
        <f>AND(PARTNERS!$D186="Heritage partner",PARTNERS!$E186="New partner")</f>
        <v>0</v>
      </c>
      <c r="AM182" s="2" t="b">
        <f>AND(PARTNERS!$D186="Funder",PARTNERS!$E186="New partner")</f>
        <v>0</v>
      </c>
      <c r="AN182" s="2" t="b">
        <f>AND(PARTNERS!$D186="Public Service partner",PARTNERS!$E186="New partner")</f>
        <v>0</v>
      </c>
      <c r="AO182" s="2" t="b">
        <f>AND(PARTNERS!$D186="Voluntary Sector / Charity partner",PARTNERS!$E186="New partner")</f>
        <v>0</v>
      </c>
      <c r="AP182" s="2" t="b">
        <f>AND(PARTNERS!$D186="Education partner",PARTNERS!$E186="New partner")</f>
        <v>0</v>
      </c>
      <c r="AQ182" s="2" t="b">
        <f>AND(PARTNERS!$D186="Other",PARTNERS!$E186="New partner")</f>
        <v>0</v>
      </c>
      <c r="AR182" s="2" t="b">
        <f>AND(PARTNERS!$D186="Artistic partner",PARTNERS!$E186="Existing partner")</f>
        <v>0</v>
      </c>
      <c r="AS182" s="2" t="b">
        <f>AND(PARTNERS!$D186="Heritage partner",PARTNERS!$E186="Existing partner")</f>
        <v>0</v>
      </c>
      <c r="AT182" s="2" t="b">
        <f>AND(PARTNERS!$D186="Funder",PARTNERS!$E186="Existing partner")</f>
        <v>0</v>
      </c>
      <c r="AU182" s="2" t="b">
        <f>AND(PARTNERS!$D186="Public Service partner",PARTNERS!$E186="Existing partner")</f>
        <v>0</v>
      </c>
      <c r="AV182" s="2" t="b">
        <f>AND(PARTNERS!$D186="Voluntary Sector / Charity partner",PARTNERS!$E186="Existing partner")</f>
        <v>0</v>
      </c>
      <c r="AW182" s="2" t="b">
        <f>AND(PARTNERS!$D186="Education partner",PARTNERS!$E186="Existing partner")</f>
        <v>0</v>
      </c>
      <c r="AX182" s="2" t="b">
        <f>AND(PARTNERS!$D186="Other",PARTNERS!$E186="Existing partner")</f>
        <v>0</v>
      </c>
    </row>
    <row r="183" spans="20:50" x14ac:dyDescent="0.3">
      <c r="T183" s="2" t="b">
        <f>AND(LEFT('EVENT DELIVERY'!B188,2)="HU",OR(LEN('EVENT DELIVERY'!B188)=6,AND(LEN('EVENT DELIVERY'!B188)=7,MID('EVENT DELIVERY'!B188,4,1)=" ")))</f>
        <v>0</v>
      </c>
      <c r="U183" s="2" t="b">
        <f>AND(LEFT('PROJECT DELIVERY TEAM'!B190,2)="HU",OR(LEN('PROJECT DELIVERY TEAM'!B190)=6,AND(LEN('PROJECT DELIVERY TEAM'!B190)=7,MID('PROJECT DELIVERY TEAM'!B190,4,1)=" ")))</f>
        <v>0</v>
      </c>
      <c r="V183" s="2" t="b">
        <f>AND(LEFT('AUDIENCES &amp; PART... - BY TYPE'!B213,2)="HU",OR(LEN('AUDIENCES &amp; PART... - BY TYPE'!B213)=6,AND(LEN('AUDIENCES &amp; PART... - BY TYPE'!B213)=7,MID('AUDIENCES &amp; PART... - BY TYPE'!B213,4,1)=" ")))</f>
        <v>0</v>
      </c>
      <c r="W183" s="2" t="b">
        <f>AND(LEFT(PARTNERS!B187,2)="HU",OR(LEN(PARTNERS!B187)=6,AND(LEN(PARTNERS!B187)=7,MID(PARTNERS!B187,4,1)=" ")),PARTNERS!E187="New partner")</f>
        <v>0</v>
      </c>
      <c r="X183" s="2" t="b">
        <f>AND(LEFT(PARTNERS!B187,2)="HU",OR(LEN(PARTNERS!B187)=6,AND(LEN(PARTNERS!B187)=7,MID(PARTNERS!B187,4,1)=" ")),PARTNERS!E187="Existing partner")</f>
        <v>0</v>
      </c>
      <c r="Y183" s="2" t="b">
        <f>AND(NOT(AND(LEFT(PARTNERS!B187,2)="HU",OR(LEN(PARTNERS!B187)=6,AND(LEN(PARTNERS!B187)=7,MID(PARTNERS!B187,4,1)=" ")))),PARTNERS!E187="New partner")</f>
        <v>0</v>
      </c>
      <c r="Z183" s="2" t="b">
        <f>AND(NOT(AND(LEFT(PARTNERS!B187,2)="HU",OR(LEN(PARTNERS!B187)=6,AND(LEN(PARTNERS!B187)=7,MID(PARTNERS!B187,4,1)=" ")))),PARTNERS!E187="Existing partner")</f>
        <v>0</v>
      </c>
      <c r="AA183" s="2" t="b">
        <f>AND(PARTNERS!$C187="Hull",PARTNERS!$E187="New partner")</f>
        <v>0</v>
      </c>
      <c r="AB183" s="2" t="b">
        <f>AND(PARTNERS!$C187="East Riding of Yorkshire",PARTNERS!$E187="New partner")</f>
        <v>0</v>
      </c>
      <c r="AC183" s="2" t="b">
        <f>AND(PARTNERS!$C187="Elsewhere in Yorkshire &amp; Humber",PARTNERS!$E187="New partner")</f>
        <v>0</v>
      </c>
      <c r="AD183" s="2" t="b">
        <f>AND(PARTNERS!$C187="Elsewhere in the UK",PARTNERS!$E187="New partner")</f>
        <v>0</v>
      </c>
      <c r="AE183" s="2" t="b">
        <f>AND(PARTNERS!$C187="Outside UK",PARTNERS!$E187="New partner")</f>
        <v>0</v>
      </c>
      <c r="AF183" s="2" t="b">
        <f>AND(PARTNERS!$C187="Hull",PARTNERS!$E187="Existing partner")</f>
        <v>0</v>
      </c>
      <c r="AG183" s="2" t="b">
        <f>AND(PARTNERS!$C187="East Riding of Yorkshire",PARTNERS!$E187="Existing partner")</f>
        <v>0</v>
      </c>
      <c r="AH183" s="2" t="b">
        <f>AND(PARTNERS!$C187="Elsewhere in Yorkshire &amp; Humber",PARTNERS!$E187="Existing partner")</f>
        <v>0</v>
      </c>
      <c r="AI183" s="2" t="b">
        <f>AND(PARTNERS!$C187="Elsewhere in the UK",PARTNERS!$E187="Existing partner")</f>
        <v>0</v>
      </c>
      <c r="AJ183" s="2" t="b">
        <f>AND(PARTNERS!$C187="Outside UK",PARTNERS!$E187="Existing partner")</f>
        <v>0</v>
      </c>
      <c r="AK183" s="2" t="b">
        <f>AND(PARTNERS!$D187="Artistic partner",PARTNERS!$E187="New partner")</f>
        <v>0</v>
      </c>
      <c r="AL183" s="2" t="b">
        <f>AND(PARTNERS!$D187="Heritage partner",PARTNERS!$E187="New partner")</f>
        <v>0</v>
      </c>
      <c r="AM183" s="2" t="b">
        <f>AND(PARTNERS!$D187="Funder",PARTNERS!$E187="New partner")</f>
        <v>0</v>
      </c>
      <c r="AN183" s="2" t="b">
        <f>AND(PARTNERS!$D187="Public Service partner",PARTNERS!$E187="New partner")</f>
        <v>0</v>
      </c>
      <c r="AO183" s="2" t="b">
        <f>AND(PARTNERS!$D187="Voluntary Sector / Charity partner",PARTNERS!$E187="New partner")</f>
        <v>0</v>
      </c>
      <c r="AP183" s="2" t="b">
        <f>AND(PARTNERS!$D187="Education partner",PARTNERS!$E187="New partner")</f>
        <v>0</v>
      </c>
      <c r="AQ183" s="2" t="b">
        <f>AND(PARTNERS!$D187="Other",PARTNERS!$E187="New partner")</f>
        <v>0</v>
      </c>
      <c r="AR183" s="2" t="b">
        <f>AND(PARTNERS!$D187="Artistic partner",PARTNERS!$E187="Existing partner")</f>
        <v>0</v>
      </c>
      <c r="AS183" s="2" t="b">
        <f>AND(PARTNERS!$D187="Heritage partner",PARTNERS!$E187="Existing partner")</f>
        <v>0</v>
      </c>
      <c r="AT183" s="2" t="b">
        <f>AND(PARTNERS!$D187="Funder",PARTNERS!$E187="Existing partner")</f>
        <v>0</v>
      </c>
      <c r="AU183" s="2" t="b">
        <f>AND(PARTNERS!$D187="Public Service partner",PARTNERS!$E187="Existing partner")</f>
        <v>0</v>
      </c>
      <c r="AV183" s="2" t="b">
        <f>AND(PARTNERS!$D187="Voluntary Sector / Charity partner",PARTNERS!$E187="Existing partner")</f>
        <v>0</v>
      </c>
      <c r="AW183" s="2" t="b">
        <f>AND(PARTNERS!$D187="Education partner",PARTNERS!$E187="Existing partner")</f>
        <v>0</v>
      </c>
      <c r="AX183" s="2" t="b">
        <f>AND(PARTNERS!$D187="Other",PARTNERS!$E187="Existing partner")</f>
        <v>0</v>
      </c>
    </row>
    <row r="184" spans="20:50" x14ac:dyDescent="0.3">
      <c r="T184" s="2" t="b">
        <f>AND(LEFT('EVENT DELIVERY'!B189,2)="HU",OR(LEN('EVENT DELIVERY'!B189)=6,AND(LEN('EVENT DELIVERY'!B189)=7,MID('EVENT DELIVERY'!B189,4,1)=" ")))</f>
        <v>0</v>
      </c>
      <c r="U184" s="2" t="b">
        <f>AND(LEFT('PROJECT DELIVERY TEAM'!B191,2)="HU",OR(LEN('PROJECT DELIVERY TEAM'!B191)=6,AND(LEN('PROJECT DELIVERY TEAM'!B191)=7,MID('PROJECT DELIVERY TEAM'!B191,4,1)=" ")))</f>
        <v>0</v>
      </c>
      <c r="V184" s="2" t="b">
        <f>AND(LEFT('AUDIENCES &amp; PART... - BY TYPE'!B214,2)="HU",OR(LEN('AUDIENCES &amp; PART... - BY TYPE'!B214)=6,AND(LEN('AUDIENCES &amp; PART... - BY TYPE'!B214)=7,MID('AUDIENCES &amp; PART... - BY TYPE'!B214,4,1)=" ")))</f>
        <v>0</v>
      </c>
      <c r="W184" s="2" t="b">
        <f>AND(LEFT(PARTNERS!B188,2)="HU",OR(LEN(PARTNERS!B188)=6,AND(LEN(PARTNERS!B188)=7,MID(PARTNERS!B188,4,1)=" ")),PARTNERS!E188="New partner")</f>
        <v>0</v>
      </c>
      <c r="X184" s="2" t="b">
        <f>AND(LEFT(PARTNERS!B188,2)="HU",OR(LEN(PARTNERS!B188)=6,AND(LEN(PARTNERS!B188)=7,MID(PARTNERS!B188,4,1)=" ")),PARTNERS!E188="Existing partner")</f>
        <v>0</v>
      </c>
      <c r="Y184" s="2" t="b">
        <f>AND(NOT(AND(LEFT(PARTNERS!B188,2)="HU",OR(LEN(PARTNERS!B188)=6,AND(LEN(PARTNERS!B188)=7,MID(PARTNERS!B188,4,1)=" ")))),PARTNERS!E188="New partner")</f>
        <v>0</v>
      </c>
      <c r="Z184" s="2" t="b">
        <f>AND(NOT(AND(LEFT(PARTNERS!B188,2)="HU",OR(LEN(PARTNERS!B188)=6,AND(LEN(PARTNERS!B188)=7,MID(PARTNERS!B188,4,1)=" ")))),PARTNERS!E188="Existing partner")</f>
        <v>0</v>
      </c>
      <c r="AA184" s="2" t="b">
        <f>AND(PARTNERS!$C188="Hull",PARTNERS!$E188="New partner")</f>
        <v>0</v>
      </c>
      <c r="AB184" s="2" t="b">
        <f>AND(PARTNERS!$C188="East Riding of Yorkshire",PARTNERS!$E188="New partner")</f>
        <v>0</v>
      </c>
      <c r="AC184" s="2" t="b">
        <f>AND(PARTNERS!$C188="Elsewhere in Yorkshire &amp; Humber",PARTNERS!$E188="New partner")</f>
        <v>0</v>
      </c>
      <c r="AD184" s="2" t="b">
        <f>AND(PARTNERS!$C188="Elsewhere in the UK",PARTNERS!$E188="New partner")</f>
        <v>0</v>
      </c>
      <c r="AE184" s="2" t="b">
        <f>AND(PARTNERS!$C188="Outside UK",PARTNERS!$E188="New partner")</f>
        <v>0</v>
      </c>
      <c r="AF184" s="2" t="b">
        <f>AND(PARTNERS!$C188="Hull",PARTNERS!$E188="Existing partner")</f>
        <v>0</v>
      </c>
      <c r="AG184" s="2" t="b">
        <f>AND(PARTNERS!$C188="East Riding of Yorkshire",PARTNERS!$E188="Existing partner")</f>
        <v>0</v>
      </c>
      <c r="AH184" s="2" t="b">
        <f>AND(PARTNERS!$C188="Elsewhere in Yorkshire &amp; Humber",PARTNERS!$E188="Existing partner")</f>
        <v>0</v>
      </c>
      <c r="AI184" s="2" t="b">
        <f>AND(PARTNERS!$C188="Elsewhere in the UK",PARTNERS!$E188="Existing partner")</f>
        <v>0</v>
      </c>
      <c r="AJ184" s="2" t="b">
        <f>AND(PARTNERS!$C188="Outside UK",PARTNERS!$E188="Existing partner")</f>
        <v>0</v>
      </c>
      <c r="AK184" s="2" t="b">
        <f>AND(PARTNERS!$D188="Artistic partner",PARTNERS!$E188="New partner")</f>
        <v>0</v>
      </c>
      <c r="AL184" s="2" t="b">
        <f>AND(PARTNERS!$D188="Heritage partner",PARTNERS!$E188="New partner")</f>
        <v>0</v>
      </c>
      <c r="AM184" s="2" t="b">
        <f>AND(PARTNERS!$D188="Funder",PARTNERS!$E188="New partner")</f>
        <v>0</v>
      </c>
      <c r="AN184" s="2" t="b">
        <f>AND(PARTNERS!$D188="Public Service partner",PARTNERS!$E188="New partner")</f>
        <v>0</v>
      </c>
      <c r="AO184" s="2" t="b">
        <f>AND(PARTNERS!$D188="Voluntary Sector / Charity partner",PARTNERS!$E188="New partner")</f>
        <v>0</v>
      </c>
      <c r="AP184" s="2" t="b">
        <f>AND(PARTNERS!$D188="Education partner",PARTNERS!$E188="New partner")</f>
        <v>0</v>
      </c>
      <c r="AQ184" s="2" t="b">
        <f>AND(PARTNERS!$D188="Other",PARTNERS!$E188="New partner")</f>
        <v>0</v>
      </c>
      <c r="AR184" s="2" t="b">
        <f>AND(PARTNERS!$D188="Artistic partner",PARTNERS!$E188="Existing partner")</f>
        <v>0</v>
      </c>
      <c r="AS184" s="2" t="b">
        <f>AND(PARTNERS!$D188="Heritage partner",PARTNERS!$E188="Existing partner")</f>
        <v>0</v>
      </c>
      <c r="AT184" s="2" t="b">
        <f>AND(PARTNERS!$D188="Funder",PARTNERS!$E188="Existing partner")</f>
        <v>0</v>
      </c>
      <c r="AU184" s="2" t="b">
        <f>AND(PARTNERS!$D188="Public Service partner",PARTNERS!$E188="Existing partner")</f>
        <v>0</v>
      </c>
      <c r="AV184" s="2" t="b">
        <f>AND(PARTNERS!$D188="Voluntary Sector / Charity partner",PARTNERS!$E188="Existing partner")</f>
        <v>0</v>
      </c>
      <c r="AW184" s="2" t="b">
        <f>AND(PARTNERS!$D188="Education partner",PARTNERS!$E188="Existing partner")</f>
        <v>0</v>
      </c>
      <c r="AX184" s="2" t="b">
        <f>AND(PARTNERS!$D188="Other",PARTNERS!$E188="Existing partner")</f>
        <v>0</v>
      </c>
    </row>
    <row r="185" spans="20:50" x14ac:dyDescent="0.3">
      <c r="T185" s="2" t="b">
        <f>AND(LEFT('EVENT DELIVERY'!B190,2)="HU",OR(LEN('EVENT DELIVERY'!B190)=6,AND(LEN('EVENT DELIVERY'!B190)=7,MID('EVENT DELIVERY'!B190,4,1)=" ")))</f>
        <v>0</v>
      </c>
      <c r="U185" s="2" t="b">
        <f>AND(LEFT('PROJECT DELIVERY TEAM'!B192,2)="HU",OR(LEN('PROJECT DELIVERY TEAM'!B192)=6,AND(LEN('PROJECT DELIVERY TEAM'!B192)=7,MID('PROJECT DELIVERY TEAM'!B192,4,1)=" ")))</f>
        <v>0</v>
      </c>
      <c r="V185" s="2" t="b">
        <f>AND(LEFT('AUDIENCES &amp; PART... - BY TYPE'!B215,2)="HU",OR(LEN('AUDIENCES &amp; PART... - BY TYPE'!B215)=6,AND(LEN('AUDIENCES &amp; PART... - BY TYPE'!B215)=7,MID('AUDIENCES &amp; PART... - BY TYPE'!B215,4,1)=" ")))</f>
        <v>0</v>
      </c>
      <c r="W185" s="2" t="b">
        <f>AND(LEFT(PARTNERS!B189,2)="HU",OR(LEN(PARTNERS!B189)=6,AND(LEN(PARTNERS!B189)=7,MID(PARTNERS!B189,4,1)=" ")),PARTNERS!E189="New partner")</f>
        <v>0</v>
      </c>
      <c r="X185" s="2" t="b">
        <f>AND(LEFT(PARTNERS!B189,2)="HU",OR(LEN(PARTNERS!B189)=6,AND(LEN(PARTNERS!B189)=7,MID(PARTNERS!B189,4,1)=" ")),PARTNERS!E189="Existing partner")</f>
        <v>0</v>
      </c>
      <c r="Y185" s="2" t="b">
        <f>AND(NOT(AND(LEFT(PARTNERS!B189,2)="HU",OR(LEN(PARTNERS!B189)=6,AND(LEN(PARTNERS!B189)=7,MID(PARTNERS!B189,4,1)=" ")))),PARTNERS!E189="New partner")</f>
        <v>0</v>
      </c>
      <c r="Z185" s="2" t="b">
        <f>AND(NOT(AND(LEFT(PARTNERS!B189,2)="HU",OR(LEN(PARTNERS!B189)=6,AND(LEN(PARTNERS!B189)=7,MID(PARTNERS!B189,4,1)=" ")))),PARTNERS!E189="Existing partner")</f>
        <v>0</v>
      </c>
      <c r="AA185" s="2" t="b">
        <f>AND(PARTNERS!$C189="Hull",PARTNERS!$E189="New partner")</f>
        <v>0</v>
      </c>
      <c r="AB185" s="2" t="b">
        <f>AND(PARTNERS!$C189="East Riding of Yorkshire",PARTNERS!$E189="New partner")</f>
        <v>0</v>
      </c>
      <c r="AC185" s="2" t="b">
        <f>AND(PARTNERS!$C189="Elsewhere in Yorkshire &amp; Humber",PARTNERS!$E189="New partner")</f>
        <v>0</v>
      </c>
      <c r="AD185" s="2" t="b">
        <f>AND(PARTNERS!$C189="Elsewhere in the UK",PARTNERS!$E189="New partner")</f>
        <v>0</v>
      </c>
      <c r="AE185" s="2" t="b">
        <f>AND(PARTNERS!$C189="Outside UK",PARTNERS!$E189="New partner")</f>
        <v>0</v>
      </c>
      <c r="AF185" s="2" t="b">
        <f>AND(PARTNERS!$C189="Hull",PARTNERS!$E189="Existing partner")</f>
        <v>0</v>
      </c>
      <c r="AG185" s="2" t="b">
        <f>AND(PARTNERS!$C189="East Riding of Yorkshire",PARTNERS!$E189="Existing partner")</f>
        <v>0</v>
      </c>
      <c r="AH185" s="2" t="b">
        <f>AND(PARTNERS!$C189="Elsewhere in Yorkshire &amp; Humber",PARTNERS!$E189="Existing partner")</f>
        <v>0</v>
      </c>
      <c r="AI185" s="2" t="b">
        <f>AND(PARTNERS!$C189="Elsewhere in the UK",PARTNERS!$E189="Existing partner")</f>
        <v>0</v>
      </c>
      <c r="AJ185" s="2" t="b">
        <f>AND(PARTNERS!$C189="Outside UK",PARTNERS!$E189="Existing partner")</f>
        <v>0</v>
      </c>
      <c r="AK185" s="2" t="b">
        <f>AND(PARTNERS!$D189="Artistic partner",PARTNERS!$E189="New partner")</f>
        <v>0</v>
      </c>
      <c r="AL185" s="2" t="b">
        <f>AND(PARTNERS!$D189="Heritage partner",PARTNERS!$E189="New partner")</f>
        <v>0</v>
      </c>
      <c r="AM185" s="2" t="b">
        <f>AND(PARTNERS!$D189="Funder",PARTNERS!$E189="New partner")</f>
        <v>0</v>
      </c>
      <c r="AN185" s="2" t="b">
        <f>AND(PARTNERS!$D189="Public Service partner",PARTNERS!$E189="New partner")</f>
        <v>0</v>
      </c>
      <c r="AO185" s="2" t="b">
        <f>AND(PARTNERS!$D189="Voluntary Sector / Charity partner",PARTNERS!$E189="New partner")</f>
        <v>0</v>
      </c>
      <c r="AP185" s="2" t="b">
        <f>AND(PARTNERS!$D189="Education partner",PARTNERS!$E189="New partner")</f>
        <v>0</v>
      </c>
      <c r="AQ185" s="2" t="b">
        <f>AND(PARTNERS!$D189="Other",PARTNERS!$E189="New partner")</f>
        <v>0</v>
      </c>
      <c r="AR185" s="2" t="b">
        <f>AND(PARTNERS!$D189="Artistic partner",PARTNERS!$E189="Existing partner")</f>
        <v>0</v>
      </c>
      <c r="AS185" s="2" t="b">
        <f>AND(PARTNERS!$D189="Heritage partner",PARTNERS!$E189="Existing partner")</f>
        <v>0</v>
      </c>
      <c r="AT185" s="2" t="b">
        <f>AND(PARTNERS!$D189="Funder",PARTNERS!$E189="Existing partner")</f>
        <v>0</v>
      </c>
      <c r="AU185" s="2" t="b">
        <f>AND(PARTNERS!$D189="Public Service partner",PARTNERS!$E189="Existing partner")</f>
        <v>0</v>
      </c>
      <c r="AV185" s="2" t="b">
        <f>AND(PARTNERS!$D189="Voluntary Sector / Charity partner",PARTNERS!$E189="Existing partner")</f>
        <v>0</v>
      </c>
      <c r="AW185" s="2" t="b">
        <f>AND(PARTNERS!$D189="Education partner",PARTNERS!$E189="Existing partner")</f>
        <v>0</v>
      </c>
      <c r="AX185" s="2" t="b">
        <f>AND(PARTNERS!$D189="Other",PARTNERS!$E189="Existing partner")</f>
        <v>0</v>
      </c>
    </row>
    <row r="186" spans="20:50" x14ac:dyDescent="0.3">
      <c r="T186" s="2" t="b">
        <f>AND(LEFT('EVENT DELIVERY'!B191,2)="HU",OR(LEN('EVENT DELIVERY'!B191)=6,AND(LEN('EVENT DELIVERY'!B191)=7,MID('EVENT DELIVERY'!B191,4,1)=" ")))</f>
        <v>0</v>
      </c>
      <c r="U186" s="2" t="b">
        <f>AND(LEFT('PROJECT DELIVERY TEAM'!B193,2)="HU",OR(LEN('PROJECT DELIVERY TEAM'!B193)=6,AND(LEN('PROJECT DELIVERY TEAM'!B193)=7,MID('PROJECT DELIVERY TEAM'!B193,4,1)=" ")))</f>
        <v>0</v>
      </c>
      <c r="V186" s="2" t="b">
        <f>AND(LEFT('AUDIENCES &amp; PART... - BY TYPE'!B216,2)="HU",OR(LEN('AUDIENCES &amp; PART... - BY TYPE'!B216)=6,AND(LEN('AUDIENCES &amp; PART... - BY TYPE'!B216)=7,MID('AUDIENCES &amp; PART... - BY TYPE'!B216,4,1)=" ")))</f>
        <v>0</v>
      </c>
      <c r="W186" s="2" t="b">
        <f>AND(LEFT(PARTNERS!B190,2)="HU",OR(LEN(PARTNERS!B190)=6,AND(LEN(PARTNERS!B190)=7,MID(PARTNERS!B190,4,1)=" ")),PARTNERS!E190="New partner")</f>
        <v>0</v>
      </c>
      <c r="X186" s="2" t="b">
        <f>AND(LEFT(PARTNERS!B190,2)="HU",OR(LEN(PARTNERS!B190)=6,AND(LEN(PARTNERS!B190)=7,MID(PARTNERS!B190,4,1)=" ")),PARTNERS!E190="Existing partner")</f>
        <v>0</v>
      </c>
      <c r="Y186" s="2" t="b">
        <f>AND(NOT(AND(LEFT(PARTNERS!B190,2)="HU",OR(LEN(PARTNERS!B190)=6,AND(LEN(PARTNERS!B190)=7,MID(PARTNERS!B190,4,1)=" ")))),PARTNERS!E190="New partner")</f>
        <v>0</v>
      </c>
      <c r="Z186" s="2" t="b">
        <f>AND(NOT(AND(LEFT(PARTNERS!B190,2)="HU",OR(LEN(PARTNERS!B190)=6,AND(LEN(PARTNERS!B190)=7,MID(PARTNERS!B190,4,1)=" ")))),PARTNERS!E190="Existing partner")</f>
        <v>0</v>
      </c>
      <c r="AA186" s="2" t="b">
        <f>AND(PARTNERS!$C190="Hull",PARTNERS!$E190="New partner")</f>
        <v>0</v>
      </c>
      <c r="AB186" s="2" t="b">
        <f>AND(PARTNERS!$C190="East Riding of Yorkshire",PARTNERS!$E190="New partner")</f>
        <v>0</v>
      </c>
      <c r="AC186" s="2" t="b">
        <f>AND(PARTNERS!$C190="Elsewhere in Yorkshire &amp; Humber",PARTNERS!$E190="New partner")</f>
        <v>0</v>
      </c>
      <c r="AD186" s="2" t="b">
        <f>AND(PARTNERS!$C190="Elsewhere in the UK",PARTNERS!$E190="New partner")</f>
        <v>0</v>
      </c>
      <c r="AE186" s="2" t="b">
        <f>AND(PARTNERS!$C190="Outside UK",PARTNERS!$E190="New partner")</f>
        <v>0</v>
      </c>
      <c r="AF186" s="2" t="b">
        <f>AND(PARTNERS!$C190="Hull",PARTNERS!$E190="Existing partner")</f>
        <v>0</v>
      </c>
      <c r="AG186" s="2" t="b">
        <f>AND(PARTNERS!$C190="East Riding of Yorkshire",PARTNERS!$E190="Existing partner")</f>
        <v>0</v>
      </c>
      <c r="AH186" s="2" t="b">
        <f>AND(PARTNERS!$C190="Elsewhere in Yorkshire &amp; Humber",PARTNERS!$E190="Existing partner")</f>
        <v>0</v>
      </c>
      <c r="AI186" s="2" t="b">
        <f>AND(PARTNERS!$C190="Elsewhere in the UK",PARTNERS!$E190="Existing partner")</f>
        <v>0</v>
      </c>
      <c r="AJ186" s="2" t="b">
        <f>AND(PARTNERS!$C190="Outside UK",PARTNERS!$E190="Existing partner")</f>
        <v>0</v>
      </c>
      <c r="AK186" s="2" t="b">
        <f>AND(PARTNERS!$D190="Artistic partner",PARTNERS!$E190="New partner")</f>
        <v>0</v>
      </c>
      <c r="AL186" s="2" t="b">
        <f>AND(PARTNERS!$D190="Heritage partner",PARTNERS!$E190="New partner")</f>
        <v>0</v>
      </c>
      <c r="AM186" s="2" t="b">
        <f>AND(PARTNERS!$D190="Funder",PARTNERS!$E190="New partner")</f>
        <v>0</v>
      </c>
      <c r="AN186" s="2" t="b">
        <f>AND(PARTNERS!$D190="Public Service partner",PARTNERS!$E190="New partner")</f>
        <v>0</v>
      </c>
      <c r="AO186" s="2" t="b">
        <f>AND(PARTNERS!$D190="Voluntary Sector / Charity partner",PARTNERS!$E190="New partner")</f>
        <v>0</v>
      </c>
      <c r="AP186" s="2" t="b">
        <f>AND(PARTNERS!$D190="Education partner",PARTNERS!$E190="New partner")</f>
        <v>0</v>
      </c>
      <c r="AQ186" s="2" t="b">
        <f>AND(PARTNERS!$D190="Other",PARTNERS!$E190="New partner")</f>
        <v>0</v>
      </c>
      <c r="AR186" s="2" t="b">
        <f>AND(PARTNERS!$D190="Artistic partner",PARTNERS!$E190="Existing partner")</f>
        <v>0</v>
      </c>
      <c r="AS186" s="2" t="b">
        <f>AND(PARTNERS!$D190="Heritage partner",PARTNERS!$E190="Existing partner")</f>
        <v>0</v>
      </c>
      <c r="AT186" s="2" t="b">
        <f>AND(PARTNERS!$D190="Funder",PARTNERS!$E190="Existing partner")</f>
        <v>0</v>
      </c>
      <c r="AU186" s="2" t="b">
        <f>AND(PARTNERS!$D190="Public Service partner",PARTNERS!$E190="Existing partner")</f>
        <v>0</v>
      </c>
      <c r="AV186" s="2" t="b">
        <f>AND(PARTNERS!$D190="Voluntary Sector / Charity partner",PARTNERS!$E190="Existing partner")</f>
        <v>0</v>
      </c>
      <c r="AW186" s="2" t="b">
        <f>AND(PARTNERS!$D190="Education partner",PARTNERS!$E190="Existing partner")</f>
        <v>0</v>
      </c>
      <c r="AX186" s="2" t="b">
        <f>AND(PARTNERS!$D190="Other",PARTNERS!$E190="Existing partner")</f>
        <v>0</v>
      </c>
    </row>
    <row r="187" spans="20:50" x14ac:dyDescent="0.3">
      <c r="T187" s="2" t="b">
        <f>AND(LEFT('EVENT DELIVERY'!B192,2)="HU",OR(LEN('EVENT DELIVERY'!B192)=6,AND(LEN('EVENT DELIVERY'!B192)=7,MID('EVENT DELIVERY'!B192,4,1)=" ")))</f>
        <v>0</v>
      </c>
      <c r="U187" s="2" t="b">
        <f>AND(LEFT('PROJECT DELIVERY TEAM'!B194,2)="HU",OR(LEN('PROJECT DELIVERY TEAM'!B194)=6,AND(LEN('PROJECT DELIVERY TEAM'!B194)=7,MID('PROJECT DELIVERY TEAM'!B194,4,1)=" ")))</f>
        <v>0</v>
      </c>
      <c r="V187" s="2" t="b">
        <f>AND(LEFT('AUDIENCES &amp; PART... - BY TYPE'!B217,2)="HU",OR(LEN('AUDIENCES &amp; PART... - BY TYPE'!B217)=6,AND(LEN('AUDIENCES &amp; PART... - BY TYPE'!B217)=7,MID('AUDIENCES &amp; PART... - BY TYPE'!B217,4,1)=" ")))</f>
        <v>0</v>
      </c>
      <c r="W187" s="2" t="b">
        <f>AND(LEFT(PARTNERS!B191,2)="HU",OR(LEN(PARTNERS!B191)=6,AND(LEN(PARTNERS!B191)=7,MID(PARTNERS!B191,4,1)=" ")),PARTNERS!E191="New partner")</f>
        <v>0</v>
      </c>
      <c r="X187" s="2" t="b">
        <f>AND(LEFT(PARTNERS!B191,2)="HU",OR(LEN(PARTNERS!B191)=6,AND(LEN(PARTNERS!B191)=7,MID(PARTNERS!B191,4,1)=" ")),PARTNERS!E191="Existing partner")</f>
        <v>0</v>
      </c>
      <c r="Y187" s="2" t="b">
        <f>AND(NOT(AND(LEFT(PARTNERS!B191,2)="HU",OR(LEN(PARTNERS!B191)=6,AND(LEN(PARTNERS!B191)=7,MID(PARTNERS!B191,4,1)=" ")))),PARTNERS!E191="New partner")</f>
        <v>0</v>
      </c>
      <c r="Z187" s="2" t="b">
        <f>AND(NOT(AND(LEFT(PARTNERS!B191,2)="HU",OR(LEN(PARTNERS!B191)=6,AND(LEN(PARTNERS!B191)=7,MID(PARTNERS!B191,4,1)=" ")))),PARTNERS!E191="Existing partner")</f>
        <v>0</v>
      </c>
      <c r="AA187" s="2" t="b">
        <f>AND(PARTNERS!$C191="Hull",PARTNERS!$E191="New partner")</f>
        <v>0</v>
      </c>
      <c r="AB187" s="2" t="b">
        <f>AND(PARTNERS!$C191="East Riding of Yorkshire",PARTNERS!$E191="New partner")</f>
        <v>0</v>
      </c>
      <c r="AC187" s="2" t="b">
        <f>AND(PARTNERS!$C191="Elsewhere in Yorkshire &amp; Humber",PARTNERS!$E191="New partner")</f>
        <v>0</v>
      </c>
      <c r="AD187" s="2" t="b">
        <f>AND(PARTNERS!$C191="Elsewhere in the UK",PARTNERS!$E191="New partner")</f>
        <v>0</v>
      </c>
      <c r="AE187" s="2" t="b">
        <f>AND(PARTNERS!$C191="Outside UK",PARTNERS!$E191="New partner")</f>
        <v>0</v>
      </c>
      <c r="AF187" s="2" t="b">
        <f>AND(PARTNERS!$C191="Hull",PARTNERS!$E191="Existing partner")</f>
        <v>0</v>
      </c>
      <c r="AG187" s="2" t="b">
        <f>AND(PARTNERS!$C191="East Riding of Yorkshire",PARTNERS!$E191="Existing partner")</f>
        <v>0</v>
      </c>
      <c r="AH187" s="2" t="b">
        <f>AND(PARTNERS!$C191="Elsewhere in Yorkshire &amp; Humber",PARTNERS!$E191="Existing partner")</f>
        <v>0</v>
      </c>
      <c r="AI187" s="2" t="b">
        <f>AND(PARTNERS!$C191="Elsewhere in the UK",PARTNERS!$E191="Existing partner")</f>
        <v>0</v>
      </c>
      <c r="AJ187" s="2" t="b">
        <f>AND(PARTNERS!$C191="Outside UK",PARTNERS!$E191="Existing partner")</f>
        <v>0</v>
      </c>
      <c r="AK187" s="2" t="b">
        <f>AND(PARTNERS!$D191="Artistic partner",PARTNERS!$E191="New partner")</f>
        <v>0</v>
      </c>
      <c r="AL187" s="2" t="b">
        <f>AND(PARTNERS!$D191="Heritage partner",PARTNERS!$E191="New partner")</f>
        <v>0</v>
      </c>
      <c r="AM187" s="2" t="b">
        <f>AND(PARTNERS!$D191="Funder",PARTNERS!$E191="New partner")</f>
        <v>0</v>
      </c>
      <c r="AN187" s="2" t="b">
        <f>AND(PARTNERS!$D191="Public Service partner",PARTNERS!$E191="New partner")</f>
        <v>0</v>
      </c>
      <c r="AO187" s="2" t="b">
        <f>AND(PARTNERS!$D191="Voluntary Sector / Charity partner",PARTNERS!$E191="New partner")</f>
        <v>0</v>
      </c>
      <c r="AP187" s="2" t="b">
        <f>AND(PARTNERS!$D191="Education partner",PARTNERS!$E191="New partner")</f>
        <v>0</v>
      </c>
      <c r="AQ187" s="2" t="b">
        <f>AND(PARTNERS!$D191="Other",PARTNERS!$E191="New partner")</f>
        <v>0</v>
      </c>
      <c r="AR187" s="2" t="b">
        <f>AND(PARTNERS!$D191="Artistic partner",PARTNERS!$E191="Existing partner")</f>
        <v>0</v>
      </c>
      <c r="AS187" s="2" t="b">
        <f>AND(PARTNERS!$D191="Heritage partner",PARTNERS!$E191="Existing partner")</f>
        <v>0</v>
      </c>
      <c r="AT187" s="2" t="b">
        <f>AND(PARTNERS!$D191="Funder",PARTNERS!$E191="Existing partner")</f>
        <v>0</v>
      </c>
      <c r="AU187" s="2" t="b">
        <f>AND(PARTNERS!$D191="Public Service partner",PARTNERS!$E191="Existing partner")</f>
        <v>0</v>
      </c>
      <c r="AV187" s="2" t="b">
        <f>AND(PARTNERS!$D191="Voluntary Sector / Charity partner",PARTNERS!$E191="Existing partner")</f>
        <v>0</v>
      </c>
      <c r="AW187" s="2" t="b">
        <f>AND(PARTNERS!$D191="Education partner",PARTNERS!$E191="Existing partner")</f>
        <v>0</v>
      </c>
      <c r="AX187" s="2" t="b">
        <f>AND(PARTNERS!$D191="Other",PARTNERS!$E191="Existing partner")</f>
        <v>0</v>
      </c>
    </row>
    <row r="188" spans="20:50" x14ac:dyDescent="0.3">
      <c r="T188" s="2" t="b">
        <f>AND(LEFT('EVENT DELIVERY'!B193,2)="HU",OR(LEN('EVENT DELIVERY'!B193)=6,AND(LEN('EVENT DELIVERY'!B193)=7,MID('EVENT DELIVERY'!B193,4,1)=" ")))</f>
        <v>0</v>
      </c>
      <c r="U188" s="2" t="b">
        <f>AND(LEFT('PROJECT DELIVERY TEAM'!B195,2)="HU",OR(LEN('PROJECT DELIVERY TEAM'!B195)=6,AND(LEN('PROJECT DELIVERY TEAM'!B195)=7,MID('PROJECT DELIVERY TEAM'!B195,4,1)=" ")))</f>
        <v>0</v>
      </c>
      <c r="V188" s="2" t="b">
        <f>AND(LEFT('AUDIENCES &amp; PART... - BY TYPE'!B218,2)="HU",OR(LEN('AUDIENCES &amp; PART... - BY TYPE'!B218)=6,AND(LEN('AUDIENCES &amp; PART... - BY TYPE'!B218)=7,MID('AUDIENCES &amp; PART... - BY TYPE'!B218,4,1)=" ")))</f>
        <v>0</v>
      </c>
      <c r="W188" s="2" t="b">
        <f>AND(LEFT(PARTNERS!B192,2)="HU",OR(LEN(PARTNERS!B192)=6,AND(LEN(PARTNERS!B192)=7,MID(PARTNERS!B192,4,1)=" ")),PARTNERS!E192="New partner")</f>
        <v>0</v>
      </c>
      <c r="X188" s="2" t="b">
        <f>AND(LEFT(PARTNERS!B192,2)="HU",OR(LEN(PARTNERS!B192)=6,AND(LEN(PARTNERS!B192)=7,MID(PARTNERS!B192,4,1)=" ")),PARTNERS!E192="Existing partner")</f>
        <v>0</v>
      </c>
      <c r="Y188" s="2" t="b">
        <f>AND(NOT(AND(LEFT(PARTNERS!B192,2)="HU",OR(LEN(PARTNERS!B192)=6,AND(LEN(PARTNERS!B192)=7,MID(PARTNERS!B192,4,1)=" ")))),PARTNERS!E192="New partner")</f>
        <v>0</v>
      </c>
      <c r="Z188" s="2" t="b">
        <f>AND(NOT(AND(LEFT(PARTNERS!B192,2)="HU",OR(LEN(PARTNERS!B192)=6,AND(LEN(PARTNERS!B192)=7,MID(PARTNERS!B192,4,1)=" ")))),PARTNERS!E192="Existing partner")</f>
        <v>0</v>
      </c>
      <c r="AA188" s="2" t="b">
        <f>AND(PARTNERS!$C192="Hull",PARTNERS!$E192="New partner")</f>
        <v>0</v>
      </c>
      <c r="AB188" s="2" t="b">
        <f>AND(PARTNERS!$C192="East Riding of Yorkshire",PARTNERS!$E192="New partner")</f>
        <v>0</v>
      </c>
      <c r="AC188" s="2" t="b">
        <f>AND(PARTNERS!$C192="Elsewhere in Yorkshire &amp; Humber",PARTNERS!$E192="New partner")</f>
        <v>0</v>
      </c>
      <c r="AD188" s="2" t="b">
        <f>AND(PARTNERS!$C192="Elsewhere in the UK",PARTNERS!$E192="New partner")</f>
        <v>0</v>
      </c>
      <c r="AE188" s="2" t="b">
        <f>AND(PARTNERS!$C192="Outside UK",PARTNERS!$E192="New partner")</f>
        <v>0</v>
      </c>
      <c r="AF188" s="2" t="b">
        <f>AND(PARTNERS!$C192="Hull",PARTNERS!$E192="Existing partner")</f>
        <v>0</v>
      </c>
      <c r="AG188" s="2" t="b">
        <f>AND(PARTNERS!$C192="East Riding of Yorkshire",PARTNERS!$E192="Existing partner")</f>
        <v>0</v>
      </c>
      <c r="AH188" s="2" t="b">
        <f>AND(PARTNERS!$C192="Elsewhere in Yorkshire &amp; Humber",PARTNERS!$E192="Existing partner")</f>
        <v>0</v>
      </c>
      <c r="AI188" s="2" t="b">
        <f>AND(PARTNERS!$C192="Elsewhere in the UK",PARTNERS!$E192="Existing partner")</f>
        <v>0</v>
      </c>
      <c r="AJ188" s="2" t="b">
        <f>AND(PARTNERS!$C192="Outside UK",PARTNERS!$E192="Existing partner")</f>
        <v>0</v>
      </c>
      <c r="AK188" s="2" t="b">
        <f>AND(PARTNERS!$D192="Artistic partner",PARTNERS!$E192="New partner")</f>
        <v>0</v>
      </c>
      <c r="AL188" s="2" t="b">
        <f>AND(PARTNERS!$D192="Heritage partner",PARTNERS!$E192="New partner")</f>
        <v>0</v>
      </c>
      <c r="AM188" s="2" t="b">
        <f>AND(PARTNERS!$D192="Funder",PARTNERS!$E192="New partner")</f>
        <v>0</v>
      </c>
      <c r="AN188" s="2" t="b">
        <f>AND(PARTNERS!$D192="Public Service partner",PARTNERS!$E192="New partner")</f>
        <v>0</v>
      </c>
      <c r="AO188" s="2" t="b">
        <f>AND(PARTNERS!$D192="Voluntary Sector / Charity partner",PARTNERS!$E192="New partner")</f>
        <v>0</v>
      </c>
      <c r="AP188" s="2" t="b">
        <f>AND(PARTNERS!$D192="Education partner",PARTNERS!$E192="New partner")</f>
        <v>0</v>
      </c>
      <c r="AQ188" s="2" t="b">
        <f>AND(PARTNERS!$D192="Other",PARTNERS!$E192="New partner")</f>
        <v>0</v>
      </c>
      <c r="AR188" s="2" t="b">
        <f>AND(PARTNERS!$D192="Artistic partner",PARTNERS!$E192="Existing partner")</f>
        <v>0</v>
      </c>
      <c r="AS188" s="2" t="b">
        <f>AND(PARTNERS!$D192="Heritage partner",PARTNERS!$E192="Existing partner")</f>
        <v>0</v>
      </c>
      <c r="AT188" s="2" t="b">
        <f>AND(PARTNERS!$D192="Funder",PARTNERS!$E192="Existing partner")</f>
        <v>0</v>
      </c>
      <c r="AU188" s="2" t="b">
        <f>AND(PARTNERS!$D192="Public Service partner",PARTNERS!$E192="Existing partner")</f>
        <v>0</v>
      </c>
      <c r="AV188" s="2" t="b">
        <f>AND(PARTNERS!$D192="Voluntary Sector / Charity partner",PARTNERS!$E192="Existing partner")</f>
        <v>0</v>
      </c>
      <c r="AW188" s="2" t="b">
        <f>AND(PARTNERS!$D192="Education partner",PARTNERS!$E192="Existing partner")</f>
        <v>0</v>
      </c>
      <c r="AX188" s="2" t="b">
        <f>AND(PARTNERS!$D192="Other",PARTNERS!$E192="Existing partner")</f>
        <v>0</v>
      </c>
    </row>
    <row r="189" spans="20:50" x14ac:dyDescent="0.3">
      <c r="T189" s="2" t="b">
        <f>AND(LEFT('EVENT DELIVERY'!B194,2)="HU",OR(LEN('EVENT DELIVERY'!B194)=6,AND(LEN('EVENT DELIVERY'!B194)=7,MID('EVENT DELIVERY'!B194,4,1)=" ")))</f>
        <v>0</v>
      </c>
      <c r="U189" s="2" t="b">
        <f>AND(LEFT('PROJECT DELIVERY TEAM'!B196,2)="HU",OR(LEN('PROJECT DELIVERY TEAM'!B196)=6,AND(LEN('PROJECT DELIVERY TEAM'!B196)=7,MID('PROJECT DELIVERY TEAM'!B196,4,1)=" ")))</f>
        <v>0</v>
      </c>
      <c r="V189" s="2" t="b">
        <f>AND(LEFT('AUDIENCES &amp; PART... - BY TYPE'!B219,2)="HU",OR(LEN('AUDIENCES &amp; PART... - BY TYPE'!B219)=6,AND(LEN('AUDIENCES &amp; PART... - BY TYPE'!B219)=7,MID('AUDIENCES &amp; PART... - BY TYPE'!B219,4,1)=" ")))</f>
        <v>0</v>
      </c>
      <c r="W189" s="2" t="b">
        <f>AND(LEFT(PARTNERS!B193,2)="HU",OR(LEN(PARTNERS!B193)=6,AND(LEN(PARTNERS!B193)=7,MID(PARTNERS!B193,4,1)=" ")),PARTNERS!E193="New partner")</f>
        <v>0</v>
      </c>
      <c r="X189" s="2" t="b">
        <f>AND(LEFT(PARTNERS!B193,2)="HU",OR(LEN(PARTNERS!B193)=6,AND(LEN(PARTNERS!B193)=7,MID(PARTNERS!B193,4,1)=" ")),PARTNERS!E193="Existing partner")</f>
        <v>0</v>
      </c>
      <c r="Y189" s="2" t="b">
        <f>AND(NOT(AND(LEFT(PARTNERS!B193,2)="HU",OR(LEN(PARTNERS!B193)=6,AND(LEN(PARTNERS!B193)=7,MID(PARTNERS!B193,4,1)=" ")))),PARTNERS!E193="New partner")</f>
        <v>0</v>
      </c>
      <c r="Z189" s="2" t="b">
        <f>AND(NOT(AND(LEFT(PARTNERS!B193,2)="HU",OR(LEN(PARTNERS!B193)=6,AND(LEN(PARTNERS!B193)=7,MID(PARTNERS!B193,4,1)=" ")))),PARTNERS!E193="Existing partner")</f>
        <v>0</v>
      </c>
      <c r="AA189" s="2" t="b">
        <f>AND(PARTNERS!$C193="Hull",PARTNERS!$E193="New partner")</f>
        <v>0</v>
      </c>
      <c r="AB189" s="2" t="b">
        <f>AND(PARTNERS!$C193="East Riding of Yorkshire",PARTNERS!$E193="New partner")</f>
        <v>0</v>
      </c>
      <c r="AC189" s="2" t="b">
        <f>AND(PARTNERS!$C193="Elsewhere in Yorkshire &amp; Humber",PARTNERS!$E193="New partner")</f>
        <v>0</v>
      </c>
      <c r="AD189" s="2" t="b">
        <f>AND(PARTNERS!$C193="Elsewhere in the UK",PARTNERS!$E193="New partner")</f>
        <v>0</v>
      </c>
      <c r="AE189" s="2" t="b">
        <f>AND(PARTNERS!$C193="Outside UK",PARTNERS!$E193="New partner")</f>
        <v>0</v>
      </c>
      <c r="AF189" s="2" t="b">
        <f>AND(PARTNERS!$C193="Hull",PARTNERS!$E193="Existing partner")</f>
        <v>0</v>
      </c>
      <c r="AG189" s="2" t="b">
        <f>AND(PARTNERS!$C193="East Riding of Yorkshire",PARTNERS!$E193="Existing partner")</f>
        <v>0</v>
      </c>
      <c r="AH189" s="2" t="b">
        <f>AND(PARTNERS!$C193="Elsewhere in Yorkshire &amp; Humber",PARTNERS!$E193="Existing partner")</f>
        <v>0</v>
      </c>
      <c r="AI189" s="2" t="b">
        <f>AND(PARTNERS!$C193="Elsewhere in the UK",PARTNERS!$E193="Existing partner")</f>
        <v>0</v>
      </c>
      <c r="AJ189" s="2" t="b">
        <f>AND(PARTNERS!$C193="Outside UK",PARTNERS!$E193="Existing partner")</f>
        <v>0</v>
      </c>
      <c r="AK189" s="2" t="b">
        <f>AND(PARTNERS!$D193="Artistic partner",PARTNERS!$E193="New partner")</f>
        <v>0</v>
      </c>
      <c r="AL189" s="2" t="b">
        <f>AND(PARTNERS!$D193="Heritage partner",PARTNERS!$E193="New partner")</f>
        <v>0</v>
      </c>
      <c r="AM189" s="2" t="b">
        <f>AND(PARTNERS!$D193="Funder",PARTNERS!$E193="New partner")</f>
        <v>0</v>
      </c>
      <c r="AN189" s="2" t="b">
        <f>AND(PARTNERS!$D193="Public Service partner",PARTNERS!$E193="New partner")</f>
        <v>0</v>
      </c>
      <c r="AO189" s="2" t="b">
        <f>AND(PARTNERS!$D193="Voluntary Sector / Charity partner",PARTNERS!$E193="New partner")</f>
        <v>0</v>
      </c>
      <c r="AP189" s="2" t="b">
        <f>AND(PARTNERS!$D193="Education partner",PARTNERS!$E193="New partner")</f>
        <v>0</v>
      </c>
      <c r="AQ189" s="2" t="b">
        <f>AND(PARTNERS!$D193="Other",PARTNERS!$E193="New partner")</f>
        <v>0</v>
      </c>
      <c r="AR189" s="2" t="b">
        <f>AND(PARTNERS!$D193="Artistic partner",PARTNERS!$E193="Existing partner")</f>
        <v>0</v>
      </c>
      <c r="AS189" s="2" t="b">
        <f>AND(PARTNERS!$D193="Heritage partner",PARTNERS!$E193="Existing partner")</f>
        <v>0</v>
      </c>
      <c r="AT189" s="2" t="b">
        <f>AND(PARTNERS!$D193="Funder",PARTNERS!$E193="Existing partner")</f>
        <v>0</v>
      </c>
      <c r="AU189" s="2" t="b">
        <f>AND(PARTNERS!$D193="Public Service partner",PARTNERS!$E193="Existing partner")</f>
        <v>0</v>
      </c>
      <c r="AV189" s="2" t="b">
        <f>AND(PARTNERS!$D193="Voluntary Sector / Charity partner",PARTNERS!$E193="Existing partner")</f>
        <v>0</v>
      </c>
      <c r="AW189" s="2" t="b">
        <f>AND(PARTNERS!$D193="Education partner",PARTNERS!$E193="Existing partner")</f>
        <v>0</v>
      </c>
      <c r="AX189" s="2" t="b">
        <f>AND(PARTNERS!$D193="Other",PARTNERS!$E193="Existing partner")</f>
        <v>0</v>
      </c>
    </row>
    <row r="190" spans="20:50" x14ac:dyDescent="0.3">
      <c r="T190" s="2" t="b">
        <f>AND(LEFT('EVENT DELIVERY'!B195,2)="HU",OR(LEN('EVENT DELIVERY'!B195)=6,AND(LEN('EVENT DELIVERY'!B195)=7,MID('EVENT DELIVERY'!B195,4,1)=" ")))</f>
        <v>0</v>
      </c>
      <c r="U190" s="2" t="b">
        <f>AND(LEFT('PROJECT DELIVERY TEAM'!B197,2)="HU",OR(LEN('PROJECT DELIVERY TEAM'!B197)=6,AND(LEN('PROJECT DELIVERY TEAM'!B197)=7,MID('PROJECT DELIVERY TEAM'!B197,4,1)=" ")))</f>
        <v>0</v>
      </c>
      <c r="V190" s="2" t="b">
        <f>AND(LEFT('AUDIENCES &amp; PART... - BY TYPE'!B220,2)="HU",OR(LEN('AUDIENCES &amp; PART... - BY TYPE'!B220)=6,AND(LEN('AUDIENCES &amp; PART... - BY TYPE'!B220)=7,MID('AUDIENCES &amp; PART... - BY TYPE'!B220,4,1)=" ")))</f>
        <v>0</v>
      </c>
      <c r="W190" s="2" t="b">
        <f>AND(LEFT(PARTNERS!B194,2)="HU",OR(LEN(PARTNERS!B194)=6,AND(LEN(PARTNERS!B194)=7,MID(PARTNERS!B194,4,1)=" ")),PARTNERS!E194="New partner")</f>
        <v>0</v>
      </c>
      <c r="X190" s="2" t="b">
        <f>AND(LEFT(PARTNERS!B194,2)="HU",OR(LEN(PARTNERS!B194)=6,AND(LEN(PARTNERS!B194)=7,MID(PARTNERS!B194,4,1)=" ")),PARTNERS!E194="Existing partner")</f>
        <v>0</v>
      </c>
      <c r="Y190" s="2" t="b">
        <f>AND(NOT(AND(LEFT(PARTNERS!B194,2)="HU",OR(LEN(PARTNERS!B194)=6,AND(LEN(PARTNERS!B194)=7,MID(PARTNERS!B194,4,1)=" ")))),PARTNERS!E194="New partner")</f>
        <v>0</v>
      </c>
      <c r="Z190" s="2" t="b">
        <f>AND(NOT(AND(LEFT(PARTNERS!B194,2)="HU",OR(LEN(PARTNERS!B194)=6,AND(LEN(PARTNERS!B194)=7,MID(PARTNERS!B194,4,1)=" ")))),PARTNERS!E194="Existing partner")</f>
        <v>0</v>
      </c>
      <c r="AA190" s="2" t="b">
        <f>AND(PARTNERS!$C194="Hull",PARTNERS!$E194="New partner")</f>
        <v>0</v>
      </c>
      <c r="AB190" s="2" t="b">
        <f>AND(PARTNERS!$C194="East Riding of Yorkshire",PARTNERS!$E194="New partner")</f>
        <v>0</v>
      </c>
      <c r="AC190" s="2" t="b">
        <f>AND(PARTNERS!$C194="Elsewhere in Yorkshire &amp; Humber",PARTNERS!$E194="New partner")</f>
        <v>0</v>
      </c>
      <c r="AD190" s="2" t="b">
        <f>AND(PARTNERS!$C194="Elsewhere in the UK",PARTNERS!$E194="New partner")</f>
        <v>0</v>
      </c>
      <c r="AE190" s="2" t="b">
        <f>AND(PARTNERS!$C194="Outside UK",PARTNERS!$E194="New partner")</f>
        <v>0</v>
      </c>
      <c r="AF190" s="2" t="b">
        <f>AND(PARTNERS!$C194="Hull",PARTNERS!$E194="Existing partner")</f>
        <v>0</v>
      </c>
      <c r="AG190" s="2" t="b">
        <f>AND(PARTNERS!$C194="East Riding of Yorkshire",PARTNERS!$E194="Existing partner")</f>
        <v>0</v>
      </c>
      <c r="AH190" s="2" t="b">
        <f>AND(PARTNERS!$C194="Elsewhere in Yorkshire &amp; Humber",PARTNERS!$E194="Existing partner")</f>
        <v>0</v>
      </c>
      <c r="AI190" s="2" t="b">
        <f>AND(PARTNERS!$C194="Elsewhere in the UK",PARTNERS!$E194="Existing partner")</f>
        <v>0</v>
      </c>
      <c r="AJ190" s="2" t="b">
        <f>AND(PARTNERS!$C194="Outside UK",PARTNERS!$E194="Existing partner")</f>
        <v>0</v>
      </c>
      <c r="AK190" s="2" t="b">
        <f>AND(PARTNERS!$D194="Artistic partner",PARTNERS!$E194="New partner")</f>
        <v>0</v>
      </c>
      <c r="AL190" s="2" t="b">
        <f>AND(PARTNERS!$D194="Heritage partner",PARTNERS!$E194="New partner")</f>
        <v>0</v>
      </c>
      <c r="AM190" s="2" t="b">
        <f>AND(PARTNERS!$D194="Funder",PARTNERS!$E194="New partner")</f>
        <v>0</v>
      </c>
      <c r="AN190" s="2" t="b">
        <f>AND(PARTNERS!$D194="Public Service partner",PARTNERS!$E194="New partner")</f>
        <v>0</v>
      </c>
      <c r="AO190" s="2" t="b">
        <f>AND(PARTNERS!$D194="Voluntary Sector / Charity partner",PARTNERS!$E194="New partner")</f>
        <v>0</v>
      </c>
      <c r="AP190" s="2" t="b">
        <f>AND(PARTNERS!$D194="Education partner",PARTNERS!$E194="New partner")</f>
        <v>0</v>
      </c>
      <c r="AQ190" s="2" t="b">
        <f>AND(PARTNERS!$D194="Other",PARTNERS!$E194="New partner")</f>
        <v>0</v>
      </c>
      <c r="AR190" s="2" t="b">
        <f>AND(PARTNERS!$D194="Artistic partner",PARTNERS!$E194="Existing partner")</f>
        <v>0</v>
      </c>
      <c r="AS190" s="2" t="b">
        <f>AND(PARTNERS!$D194="Heritage partner",PARTNERS!$E194="Existing partner")</f>
        <v>0</v>
      </c>
      <c r="AT190" s="2" t="b">
        <f>AND(PARTNERS!$D194="Funder",PARTNERS!$E194="Existing partner")</f>
        <v>0</v>
      </c>
      <c r="AU190" s="2" t="b">
        <f>AND(PARTNERS!$D194="Public Service partner",PARTNERS!$E194="Existing partner")</f>
        <v>0</v>
      </c>
      <c r="AV190" s="2" t="b">
        <f>AND(PARTNERS!$D194="Voluntary Sector / Charity partner",PARTNERS!$E194="Existing partner")</f>
        <v>0</v>
      </c>
      <c r="AW190" s="2" t="b">
        <f>AND(PARTNERS!$D194="Education partner",PARTNERS!$E194="Existing partner")</f>
        <v>0</v>
      </c>
      <c r="AX190" s="2" t="b">
        <f>AND(PARTNERS!$D194="Other",PARTNERS!$E194="Existing partner")</f>
        <v>0</v>
      </c>
    </row>
    <row r="191" spans="20:50" x14ac:dyDescent="0.3">
      <c r="T191" s="2" t="b">
        <f>AND(LEFT('EVENT DELIVERY'!B196,2)="HU",OR(LEN('EVENT DELIVERY'!B196)=6,AND(LEN('EVENT DELIVERY'!B196)=7,MID('EVENT DELIVERY'!B196,4,1)=" ")))</f>
        <v>0</v>
      </c>
      <c r="U191" s="2" t="b">
        <f>AND(LEFT('PROJECT DELIVERY TEAM'!B198,2)="HU",OR(LEN('PROJECT DELIVERY TEAM'!B198)=6,AND(LEN('PROJECT DELIVERY TEAM'!B198)=7,MID('PROJECT DELIVERY TEAM'!B198,4,1)=" ")))</f>
        <v>0</v>
      </c>
      <c r="V191" s="2" t="b">
        <f>AND(LEFT('AUDIENCES &amp; PART... - BY TYPE'!B221,2)="HU",OR(LEN('AUDIENCES &amp; PART... - BY TYPE'!B221)=6,AND(LEN('AUDIENCES &amp; PART... - BY TYPE'!B221)=7,MID('AUDIENCES &amp; PART... - BY TYPE'!B221,4,1)=" ")))</f>
        <v>0</v>
      </c>
      <c r="W191" s="2" t="b">
        <f>AND(LEFT(PARTNERS!B195,2)="HU",OR(LEN(PARTNERS!B195)=6,AND(LEN(PARTNERS!B195)=7,MID(PARTNERS!B195,4,1)=" ")),PARTNERS!E195="New partner")</f>
        <v>0</v>
      </c>
      <c r="X191" s="2" t="b">
        <f>AND(LEFT(PARTNERS!B195,2)="HU",OR(LEN(PARTNERS!B195)=6,AND(LEN(PARTNERS!B195)=7,MID(PARTNERS!B195,4,1)=" ")),PARTNERS!E195="Existing partner")</f>
        <v>0</v>
      </c>
      <c r="Y191" s="2" t="b">
        <f>AND(NOT(AND(LEFT(PARTNERS!B195,2)="HU",OR(LEN(PARTNERS!B195)=6,AND(LEN(PARTNERS!B195)=7,MID(PARTNERS!B195,4,1)=" ")))),PARTNERS!E195="New partner")</f>
        <v>0</v>
      </c>
      <c r="Z191" s="2" t="b">
        <f>AND(NOT(AND(LEFT(PARTNERS!B195,2)="HU",OR(LEN(PARTNERS!B195)=6,AND(LEN(PARTNERS!B195)=7,MID(PARTNERS!B195,4,1)=" ")))),PARTNERS!E195="Existing partner")</f>
        <v>0</v>
      </c>
      <c r="AA191" s="2" t="b">
        <f>AND(PARTNERS!$C195="Hull",PARTNERS!$E195="New partner")</f>
        <v>0</v>
      </c>
      <c r="AB191" s="2" t="b">
        <f>AND(PARTNERS!$C195="East Riding of Yorkshire",PARTNERS!$E195="New partner")</f>
        <v>0</v>
      </c>
      <c r="AC191" s="2" t="b">
        <f>AND(PARTNERS!$C195="Elsewhere in Yorkshire &amp; Humber",PARTNERS!$E195="New partner")</f>
        <v>0</v>
      </c>
      <c r="AD191" s="2" t="b">
        <f>AND(PARTNERS!$C195="Elsewhere in the UK",PARTNERS!$E195="New partner")</f>
        <v>0</v>
      </c>
      <c r="AE191" s="2" t="b">
        <f>AND(PARTNERS!$C195="Outside UK",PARTNERS!$E195="New partner")</f>
        <v>0</v>
      </c>
      <c r="AF191" s="2" t="b">
        <f>AND(PARTNERS!$C195="Hull",PARTNERS!$E195="Existing partner")</f>
        <v>0</v>
      </c>
      <c r="AG191" s="2" t="b">
        <f>AND(PARTNERS!$C195="East Riding of Yorkshire",PARTNERS!$E195="Existing partner")</f>
        <v>0</v>
      </c>
      <c r="AH191" s="2" t="b">
        <f>AND(PARTNERS!$C195="Elsewhere in Yorkshire &amp; Humber",PARTNERS!$E195="Existing partner")</f>
        <v>0</v>
      </c>
      <c r="AI191" s="2" t="b">
        <f>AND(PARTNERS!$C195="Elsewhere in the UK",PARTNERS!$E195="Existing partner")</f>
        <v>0</v>
      </c>
      <c r="AJ191" s="2" t="b">
        <f>AND(PARTNERS!$C195="Outside UK",PARTNERS!$E195="Existing partner")</f>
        <v>0</v>
      </c>
      <c r="AK191" s="2" t="b">
        <f>AND(PARTNERS!$D195="Artistic partner",PARTNERS!$E195="New partner")</f>
        <v>0</v>
      </c>
      <c r="AL191" s="2" t="b">
        <f>AND(PARTNERS!$D195="Heritage partner",PARTNERS!$E195="New partner")</f>
        <v>0</v>
      </c>
      <c r="AM191" s="2" t="b">
        <f>AND(PARTNERS!$D195="Funder",PARTNERS!$E195="New partner")</f>
        <v>0</v>
      </c>
      <c r="AN191" s="2" t="b">
        <f>AND(PARTNERS!$D195="Public Service partner",PARTNERS!$E195="New partner")</f>
        <v>0</v>
      </c>
      <c r="AO191" s="2" t="b">
        <f>AND(PARTNERS!$D195="Voluntary Sector / Charity partner",PARTNERS!$E195="New partner")</f>
        <v>0</v>
      </c>
      <c r="AP191" s="2" t="b">
        <f>AND(PARTNERS!$D195="Education partner",PARTNERS!$E195="New partner")</f>
        <v>0</v>
      </c>
      <c r="AQ191" s="2" t="b">
        <f>AND(PARTNERS!$D195="Other",PARTNERS!$E195="New partner")</f>
        <v>0</v>
      </c>
      <c r="AR191" s="2" t="b">
        <f>AND(PARTNERS!$D195="Artistic partner",PARTNERS!$E195="Existing partner")</f>
        <v>0</v>
      </c>
      <c r="AS191" s="2" t="b">
        <f>AND(PARTNERS!$D195="Heritage partner",PARTNERS!$E195="Existing partner")</f>
        <v>0</v>
      </c>
      <c r="AT191" s="2" t="b">
        <f>AND(PARTNERS!$D195="Funder",PARTNERS!$E195="Existing partner")</f>
        <v>0</v>
      </c>
      <c r="AU191" s="2" t="b">
        <f>AND(PARTNERS!$D195="Public Service partner",PARTNERS!$E195="Existing partner")</f>
        <v>0</v>
      </c>
      <c r="AV191" s="2" t="b">
        <f>AND(PARTNERS!$D195="Voluntary Sector / Charity partner",PARTNERS!$E195="Existing partner")</f>
        <v>0</v>
      </c>
      <c r="AW191" s="2" t="b">
        <f>AND(PARTNERS!$D195="Education partner",PARTNERS!$E195="Existing partner")</f>
        <v>0</v>
      </c>
      <c r="AX191" s="2" t="b">
        <f>AND(PARTNERS!$D195="Other",PARTNERS!$E195="Existing partner")</f>
        <v>0</v>
      </c>
    </row>
    <row r="192" spans="20:50" x14ac:dyDescent="0.3">
      <c r="T192" s="2" t="b">
        <f>AND(LEFT('EVENT DELIVERY'!B197,2)="HU",OR(LEN('EVENT DELIVERY'!B197)=6,AND(LEN('EVENT DELIVERY'!B197)=7,MID('EVENT DELIVERY'!B197,4,1)=" ")))</f>
        <v>0</v>
      </c>
      <c r="U192" s="2" t="b">
        <f>AND(LEFT('PROJECT DELIVERY TEAM'!B199,2)="HU",OR(LEN('PROJECT DELIVERY TEAM'!B199)=6,AND(LEN('PROJECT DELIVERY TEAM'!B199)=7,MID('PROJECT DELIVERY TEAM'!B199,4,1)=" ")))</f>
        <v>0</v>
      </c>
      <c r="V192" s="2" t="b">
        <f>AND(LEFT('AUDIENCES &amp; PART... - BY TYPE'!B222,2)="HU",OR(LEN('AUDIENCES &amp; PART... - BY TYPE'!B222)=6,AND(LEN('AUDIENCES &amp; PART... - BY TYPE'!B222)=7,MID('AUDIENCES &amp; PART... - BY TYPE'!B222,4,1)=" ")))</f>
        <v>0</v>
      </c>
      <c r="W192" s="2" t="b">
        <f>AND(LEFT(PARTNERS!B196,2)="HU",OR(LEN(PARTNERS!B196)=6,AND(LEN(PARTNERS!B196)=7,MID(PARTNERS!B196,4,1)=" ")),PARTNERS!E196="New partner")</f>
        <v>0</v>
      </c>
      <c r="X192" s="2" t="b">
        <f>AND(LEFT(PARTNERS!B196,2)="HU",OR(LEN(PARTNERS!B196)=6,AND(LEN(PARTNERS!B196)=7,MID(PARTNERS!B196,4,1)=" ")),PARTNERS!E196="Existing partner")</f>
        <v>0</v>
      </c>
      <c r="Y192" s="2" t="b">
        <f>AND(NOT(AND(LEFT(PARTNERS!B196,2)="HU",OR(LEN(PARTNERS!B196)=6,AND(LEN(PARTNERS!B196)=7,MID(PARTNERS!B196,4,1)=" ")))),PARTNERS!E196="New partner")</f>
        <v>0</v>
      </c>
      <c r="Z192" s="2" t="b">
        <f>AND(NOT(AND(LEFT(PARTNERS!B196,2)="HU",OR(LEN(PARTNERS!B196)=6,AND(LEN(PARTNERS!B196)=7,MID(PARTNERS!B196,4,1)=" ")))),PARTNERS!E196="Existing partner")</f>
        <v>0</v>
      </c>
      <c r="AA192" s="2" t="b">
        <f>AND(PARTNERS!$C196="Hull",PARTNERS!$E196="New partner")</f>
        <v>0</v>
      </c>
      <c r="AB192" s="2" t="b">
        <f>AND(PARTNERS!$C196="East Riding of Yorkshire",PARTNERS!$E196="New partner")</f>
        <v>0</v>
      </c>
      <c r="AC192" s="2" t="b">
        <f>AND(PARTNERS!$C196="Elsewhere in Yorkshire &amp; Humber",PARTNERS!$E196="New partner")</f>
        <v>0</v>
      </c>
      <c r="AD192" s="2" t="b">
        <f>AND(PARTNERS!$C196="Elsewhere in the UK",PARTNERS!$E196="New partner")</f>
        <v>0</v>
      </c>
      <c r="AE192" s="2" t="b">
        <f>AND(PARTNERS!$C196="Outside UK",PARTNERS!$E196="New partner")</f>
        <v>0</v>
      </c>
      <c r="AF192" s="2" t="b">
        <f>AND(PARTNERS!$C196="Hull",PARTNERS!$E196="Existing partner")</f>
        <v>0</v>
      </c>
      <c r="AG192" s="2" t="b">
        <f>AND(PARTNERS!$C196="East Riding of Yorkshire",PARTNERS!$E196="Existing partner")</f>
        <v>0</v>
      </c>
      <c r="AH192" s="2" t="b">
        <f>AND(PARTNERS!$C196="Elsewhere in Yorkshire &amp; Humber",PARTNERS!$E196="Existing partner")</f>
        <v>0</v>
      </c>
      <c r="AI192" s="2" t="b">
        <f>AND(PARTNERS!$C196="Elsewhere in the UK",PARTNERS!$E196="Existing partner")</f>
        <v>0</v>
      </c>
      <c r="AJ192" s="2" t="b">
        <f>AND(PARTNERS!$C196="Outside UK",PARTNERS!$E196="Existing partner")</f>
        <v>0</v>
      </c>
      <c r="AK192" s="2" t="b">
        <f>AND(PARTNERS!$D196="Artistic partner",PARTNERS!$E196="New partner")</f>
        <v>0</v>
      </c>
      <c r="AL192" s="2" t="b">
        <f>AND(PARTNERS!$D196="Heritage partner",PARTNERS!$E196="New partner")</f>
        <v>0</v>
      </c>
      <c r="AM192" s="2" t="b">
        <f>AND(PARTNERS!$D196="Funder",PARTNERS!$E196="New partner")</f>
        <v>0</v>
      </c>
      <c r="AN192" s="2" t="b">
        <f>AND(PARTNERS!$D196="Public Service partner",PARTNERS!$E196="New partner")</f>
        <v>0</v>
      </c>
      <c r="AO192" s="2" t="b">
        <f>AND(PARTNERS!$D196="Voluntary Sector / Charity partner",PARTNERS!$E196="New partner")</f>
        <v>0</v>
      </c>
      <c r="AP192" s="2" t="b">
        <f>AND(PARTNERS!$D196="Education partner",PARTNERS!$E196="New partner")</f>
        <v>0</v>
      </c>
      <c r="AQ192" s="2" t="b">
        <f>AND(PARTNERS!$D196="Other",PARTNERS!$E196="New partner")</f>
        <v>0</v>
      </c>
      <c r="AR192" s="2" t="b">
        <f>AND(PARTNERS!$D196="Artistic partner",PARTNERS!$E196="Existing partner")</f>
        <v>0</v>
      </c>
      <c r="AS192" s="2" t="b">
        <f>AND(PARTNERS!$D196="Heritage partner",PARTNERS!$E196="Existing partner")</f>
        <v>0</v>
      </c>
      <c r="AT192" s="2" t="b">
        <f>AND(PARTNERS!$D196="Funder",PARTNERS!$E196="Existing partner")</f>
        <v>0</v>
      </c>
      <c r="AU192" s="2" t="b">
        <f>AND(PARTNERS!$D196="Public Service partner",PARTNERS!$E196="Existing partner")</f>
        <v>0</v>
      </c>
      <c r="AV192" s="2" t="b">
        <f>AND(PARTNERS!$D196="Voluntary Sector / Charity partner",PARTNERS!$E196="Existing partner")</f>
        <v>0</v>
      </c>
      <c r="AW192" s="2" t="b">
        <f>AND(PARTNERS!$D196="Education partner",PARTNERS!$E196="Existing partner")</f>
        <v>0</v>
      </c>
      <c r="AX192" s="2" t="b">
        <f>AND(PARTNERS!$D196="Other",PARTNERS!$E196="Existing partner")</f>
        <v>0</v>
      </c>
    </row>
    <row r="193" spans="20:50" x14ac:dyDescent="0.3">
      <c r="T193" s="2" t="b">
        <f>AND(LEFT('EVENT DELIVERY'!B198,2)="HU",OR(LEN('EVENT DELIVERY'!B198)=6,AND(LEN('EVENT DELIVERY'!B198)=7,MID('EVENT DELIVERY'!B198,4,1)=" ")))</f>
        <v>0</v>
      </c>
      <c r="U193" s="2" t="b">
        <f>AND(LEFT('PROJECT DELIVERY TEAM'!B200,2)="HU",OR(LEN('PROJECT DELIVERY TEAM'!B200)=6,AND(LEN('PROJECT DELIVERY TEAM'!B200)=7,MID('PROJECT DELIVERY TEAM'!B200,4,1)=" ")))</f>
        <v>0</v>
      </c>
      <c r="V193" s="2" t="b">
        <f>AND(LEFT('AUDIENCES &amp; PART... - BY TYPE'!B223,2)="HU",OR(LEN('AUDIENCES &amp; PART... - BY TYPE'!B223)=6,AND(LEN('AUDIENCES &amp; PART... - BY TYPE'!B223)=7,MID('AUDIENCES &amp; PART... - BY TYPE'!B223,4,1)=" ")))</f>
        <v>0</v>
      </c>
      <c r="W193" s="2" t="b">
        <f>AND(LEFT(PARTNERS!B197,2)="HU",OR(LEN(PARTNERS!B197)=6,AND(LEN(PARTNERS!B197)=7,MID(PARTNERS!B197,4,1)=" ")),PARTNERS!E197="New partner")</f>
        <v>0</v>
      </c>
      <c r="X193" s="2" t="b">
        <f>AND(LEFT(PARTNERS!B197,2)="HU",OR(LEN(PARTNERS!B197)=6,AND(LEN(PARTNERS!B197)=7,MID(PARTNERS!B197,4,1)=" ")),PARTNERS!E197="Existing partner")</f>
        <v>0</v>
      </c>
      <c r="Y193" s="2" t="b">
        <f>AND(NOT(AND(LEFT(PARTNERS!B197,2)="HU",OR(LEN(PARTNERS!B197)=6,AND(LEN(PARTNERS!B197)=7,MID(PARTNERS!B197,4,1)=" ")))),PARTNERS!E197="New partner")</f>
        <v>0</v>
      </c>
      <c r="Z193" s="2" t="b">
        <f>AND(NOT(AND(LEFT(PARTNERS!B197,2)="HU",OR(LEN(PARTNERS!B197)=6,AND(LEN(PARTNERS!B197)=7,MID(PARTNERS!B197,4,1)=" ")))),PARTNERS!E197="Existing partner")</f>
        <v>0</v>
      </c>
      <c r="AA193" s="2" t="b">
        <f>AND(PARTNERS!$C197="Hull",PARTNERS!$E197="New partner")</f>
        <v>0</v>
      </c>
      <c r="AB193" s="2" t="b">
        <f>AND(PARTNERS!$C197="East Riding of Yorkshire",PARTNERS!$E197="New partner")</f>
        <v>0</v>
      </c>
      <c r="AC193" s="2" t="b">
        <f>AND(PARTNERS!$C197="Elsewhere in Yorkshire &amp; Humber",PARTNERS!$E197="New partner")</f>
        <v>0</v>
      </c>
      <c r="AD193" s="2" t="b">
        <f>AND(PARTNERS!$C197="Elsewhere in the UK",PARTNERS!$E197="New partner")</f>
        <v>0</v>
      </c>
      <c r="AE193" s="2" t="b">
        <f>AND(PARTNERS!$C197="Outside UK",PARTNERS!$E197="New partner")</f>
        <v>0</v>
      </c>
      <c r="AF193" s="2" t="b">
        <f>AND(PARTNERS!$C197="Hull",PARTNERS!$E197="Existing partner")</f>
        <v>0</v>
      </c>
      <c r="AG193" s="2" t="b">
        <f>AND(PARTNERS!$C197="East Riding of Yorkshire",PARTNERS!$E197="Existing partner")</f>
        <v>0</v>
      </c>
      <c r="AH193" s="2" t="b">
        <f>AND(PARTNERS!$C197="Elsewhere in Yorkshire &amp; Humber",PARTNERS!$E197="Existing partner")</f>
        <v>0</v>
      </c>
      <c r="AI193" s="2" t="b">
        <f>AND(PARTNERS!$C197="Elsewhere in the UK",PARTNERS!$E197="Existing partner")</f>
        <v>0</v>
      </c>
      <c r="AJ193" s="2" t="b">
        <f>AND(PARTNERS!$C197="Outside UK",PARTNERS!$E197="Existing partner")</f>
        <v>0</v>
      </c>
      <c r="AK193" s="2" t="b">
        <f>AND(PARTNERS!$D197="Artistic partner",PARTNERS!$E197="New partner")</f>
        <v>0</v>
      </c>
      <c r="AL193" s="2" t="b">
        <f>AND(PARTNERS!$D197="Heritage partner",PARTNERS!$E197="New partner")</f>
        <v>0</v>
      </c>
      <c r="AM193" s="2" t="b">
        <f>AND(PARTNERS!$D197="Funder",PARTNERS!$E197="New partner")</f>
        <v>0</v>
      </c>
      <c r="AN193" s="2" t="b">
        <f>AND(PARTNERS!$D197="Public Service partner",PARTNERS!$E197="New partner")</f>
        <v>0</v>
      </c>
      <c r="AO193" s="2" t="b">
        <f>AND(PARTNERS!$D197="Voluntary Sector / Charity partner",PARTNERS!$E197="New partner")</f>
        <v>0</v>
      </c>
      <c r="AP193" s="2" t="b">
        <f>AND(PARTNERS!$D197="Education partner",PARTNERS!$E197="New partner")</f>
        <v>0</v>
      </c>
      <c r="AQ193" s="2" t="b">
        <f>AND(PARTNERS!$D197="Other",PARTNERS!$E197="New partner")</f>
        <v>0</v>
      </c>
      <c r="AR193" s="2" t="b">
        <f>AND(PARTNERS!$D197="Artistic partner",PARTNERS!$E197="Existing partner")</f>
        <v>0</v>
      </c>
      <c r="AS193" s="2" t="b">
        <f>AND(PARTNERS!$D197="Heritage partner",PARTNERS!$E197="Existing partner")</f>
        <v>0</v>
      </c>
      <c r="AT193" s="2" t="b">
        <f>AND(PARTNERS!$D197="Funder",PARTNERS!$E197="Existing partner")</f>
        <v>0</v>
      </c>
      <c r="AU193" s="2" t="b">
        <f>AND(PARTNERS!$D197="Public Service partner",PARTNERS!$E197="Existing partner")</f>
        <v>0</v>
      </c>
      <c r="AV193" s="2" t="b">
        <f>AND(PARTNERS!$D197="Voluntary Sector / Charity partner",PARTNERS!$E197="Existing partner")</f>
        <v>0</v>
      </c>
      <c r="AW193" s="2" t="b">
        <f>AND(PARTNERS!$D197="Education partner",PARTNERS!$E197="Existing partner")</f>
        <v>0</v>
      </c>
      <c r="AX193" s="2" t="b">
        <f>AND(PARTNERS!$D197="Other",PARTNERS!$E197="Existing partner")</f>
        <v>0</v>
      </c>
    </row>
    <row r="194" spans="20:50" x14ac:dyDescent="0.3">
      <c r="T194" s="2" t="b">
        <f>AND(LEFT('EVENT DELIVERY'!B199,2)="HU",OR(LEN('EVENT DELIVERY'!B199)=6,AND(LEN('EVENT DELIVERY'!B199)=7,MID('EVENT DELIVERY'!B199,4,1)=" ")))</f>
        <v>0</v>
      </c>
      <c r="U194" s="2" t="b">
        <f>AND(LEFT('PROJECT DELIVERY TEAM'!B201,2)="HU",OR(LEN('PROJECT DELIVERY TEAM'!B201)=6,AND(LEN('PROJECT DELIVERY TEAM'!B201)=7,MID('PROJECT DELIVERY TEAM'!B201,4,1)=" ")))</f>
        <v>0</v>
      </c>
      <c r="V194" s="2" t="b">
        <f>AND(LEFT('AUDIENCES &amp; PART... - BY TYPE'!B224,2)="HU",OR(LEN('AUDIENCES &amp; PART... - BY TYPE'!B224)=6,AND(LEN('AUDIENCES &amp; PART... - BY TYPE'!B224)=7,MID('AUDIENCES &amp; PART... - BY TYPE'!B224,4,1)=" ")))</f>
        <v>0</v>
      </c>
      <c r="W194" s="2" t="b">
        <f>AND(LEFT(PARTNERS!B198,2)="HU",OR(LEN(PARTNERS!B198)=6,AND(LEN(PARTNERS!B198)=7,MID(PARTNERS!B198,4,1)=" ")),PARTNERS!E198="New partner")</f>
        <v>0</v>
      </c>
      <c r="X194" s="2" t="b">
        <f>AND(LEFT(PARTNERS!B198,2)="HU",OR(LEN(PARTNERS!B198)=6,AND(LEN(PARTNERS!B198)=7,MID(PARTNERS!B198,4,1)=" ")),PARTNERS!E198="Existing partner")</f>
        <v>0</v>
      </c>
      <c r="Y194" s="2" t="b">
        <f>AND(NOT(AND(LEFT(PARTNERS!B198,2)="HU",OR(LEN(PARTNERS!B198)=6,AND(LEN(PARTNERS!B198)=7,MID(PARTNERS!B198,4,1)=" ")))),PARTNERS!E198="New partner")</f>
        <v>0</v>
      </c>
      <c r="Z194" s="2" t="b">
        <f>AND(NOT(AND(LEFT(PARTNERS!B198,2)="HU",OR(LEN(PARTNERS!B198)=6,AND(LEN(PARTNERS!B198)=7,MID(PARTNERS!B198,4,1)=" ")))),PARTNERS!E198="Existing partner")</f>
        <v>0</v>
      </c>
      <c r="AA194" s="2" t="b">
        <f>AND(PARTNERS!$C198="Hull",PARTNERS!$E198="New partner")</f>
        <v>0</v>
      </c>
      <c r="AB194" s="2" t="b">
        <f>AND(PARTNERS!$C198="East Riding of Yorkshire",PARTNERS!$E198="New partner")</f>
        <v>0</v>
      </c>
      <c r="AC194" s="2" t="b">
        <f>AND(PARTNERS!$C198="Elsewhere in Yorkshire &amp; Humber",PARTNERS!$E198="New partner")</f>
        <v>0</v>
      </c>
      <c r="AD194" s="2" t="b">
        <f>AND(PARTNERS!$C198="Elsewhere in the UK",PARTNERS!$E198="New partner")</f>
        <v>0</v>
      </c>
      <c r="AE194" s="2" t="b">
        <f>AND(PARTNERS!$C198="Outside UK",PARTNERS!$E198="New partner")</f>
        <v>0</v>
      </c>
      <c r="AF194" s="2" t="b">
        <f>AND(PARTNERS!$C198="Hull",PARTNERS!$E198="Existing partner")</f>
        <v>0</v>
      </c>
      <c r="AG194" s="2" t="b">
        <f>AND(PARTNERS!$C198="East Riding of Yorkshire",PARTNERS!$E198="Existing partner")</f>
        <v>0</v>
      </c>
      <c r="AH194" s="2" t="b">
        <f>AND(PARTNERS!$C198="Elsewhere in Yorkshire &amp; Humber",PARTNERS!$E198="Existing partner")</f>
        <v>0</v>
      </c>
      <c r="AI194" s="2" t="b">
        <f>AND(PARTNERS!$C198="Elsewhere in the UK",PARTNERS!$E198="Existing partner")</f>
        <v>0</v>
      </c>
      <c r="AJ194" s="2" t="b">
        <f>AND(PARTNERS!$C198="Outside UK",PARTNERS!$E198="Existing partner")</f>
        <v>0</v>
      </c>
      <c r="AK194" s="2" t="b">
        <f>AND(PARTNERS!$D198="Artistic partner",PARTNERS!$E198="New partner")</f>
        <v>0</v>
      </c>
      <c r="AL194" s="2" t="b">
        <f>AND(PARTNERS!$D198="Heritage partner",PARTNERS!$E198="New partner")</f>
        <v>0</v>
      </c>
      <c r="AM194" s="2" t="b">
        <f>AND(PARTNERS!$D198="Funder",PARTNERS!$E198="New partner")</f>
        <v>0</v>
      </c>
      <c r="AN194" s="2" t="b">
        <f>AND(PARTNERS!$D198="Public Service partner",PARTNERS!$E198="New partner")</f>
        <v>0</v>
      </c>
      <c r="AO194" s="2" t="b">
        <f>AND(PARTNERS!$D198="Voluntary Sector / Charity partner",PARTNERS!$E198="New partner")</f>
        <v>0</v>
      </c>
      <c r="AP194" s="2" t="b">
        <f>AND(PARTNERS!$D198="Education partner",PARTNERS!$E198="New partner")</f>
        <v>0</v>
      </c>
      <c r="AQ194" s="2" t="b">
        <f>AND(PARTNERS!$D198="Other",PARTNERS!$E198="New partner")</f>
        <v>0</v>
      </c>
      <c r="AR194" s="2" t="b">
        <f>AND(PARTNERS!$D198="Artistic partner",PARTNERS!$E198="Existing partner")</f>
        <v>0</v>
      </c>
      <c r="AS194" s="2" t="b">
        <f>AND(PARTNERS!$D198="Heritage partner",PARTNERS!$E198="Existing partner")</f>
        <v>0</v>
      </c>
      <c r="AT194" s="2" t="b">
        <f>AND(PARTNERS!$D198="Funder",PARTNERS!$E198="Existing partner")</f>
        <v>0</v>
      </c>
      <c r="AU194" s="2" t="b">
        <f>AND(PARTNERS!$D198="Public Service partner",PARTNERS!$E198="Existing partner")</f>
        <v>0</v>
      </c>
      <c r="AV194" s="2" t="b">
        <f>AND(PARTNERS!$D198="Voluntary Sector / Charity partner",PARTNERS!$E198="Existing partner")</f>
        <v>0</v>
      </c>
      <c r="AW194" s="2" t="b">
        <f>AND(PARTNERS!$D198="Education partner",PARTNERS!$E198="Existing partner")</f>
        <v>0</v>
      </c>
      <c r="AX194" s="2" t="b">
        <f>AND(PARTNERS!$D198="Other",PARTNERS!$E198="Existing partner")</f>
        <v>0</v>
      </c>
    </row>
    <row r="195" spans="20:50" x14ac:dyDescent="0.3">
      <c r="T195" s="2" t="b">
        <f>AND(LEFT('EVENT DELIVERY'!B200,2)="HU",OR(LEN('EVENT DELIVERY'!B200)=6,AND(LEN('EVENT DELIVERY'!B200)=7,MID('EVENT DELIVERY'!B200,4,1)=" ")))</f>
        <v>0</v>
      </c>
      <c r="U195" s="2" t="b">
        <f>AND(LEFT('PROJECT DELIVERY TEAM'!B202,2)="HU",OR(LEN('PROJECT DELIVERY TEAM'!B202)=6,AND(LEN('PROJECT DELIVERY TEAM'!B202)=7,MID('PROJECT DELIVERY TEAM'!B202,4,1)=" ")))</f>
        <v>0</v>
      </c>
      <c r="V195" s="2" t="b">
        <f>AND(LEFT('AUDIENCES &amp; PART... - BY TYPE'!B225,2)="HU",OR(LEN('AUDIENCES &amp; PART... - BY TYPE'!B225)=6,AND(LEN('AUDIENCES &amp; PART... - BY TYPE'!B225)=7,MID('AUDIENCES &amp; PART... - BY TYPE'!B225,4,1)=" ")))</f>
        <v>0</v>
      </c>
      <c r="W195" s="2" t="b">
        <f>AND(LEFT(PARTNERS!B199,2)="HU",OR(LEN(PARTNERS!B199)=6,AND(LEN(PARTNERS!B199)=7,MID(PARTNERS!B199,4,1)=" ")),PARTNERS!E199="New partner")</f>
        <v>0</v>
      </c>
      <c r="X195" s="2" t="b">
        <f>AND(LEFT(PARTNERS!B199,2)="HU",OR(LEN(PARTNERS!B199)=6,AND(LEN(PARTNERS!B199)=7,MID(PARTNERS!B199,4,1)=" ")),PARTNERS!E199="Existing partner")</f>
        <v>0</v>
      </c>
      <c r="Y195" s="2" t="b">
        <f>AND(NOT(AND(LEFT(PARTNERS!B199,2)="HU",OR(LEN(PARTNERS!B199)=6,AND(LEN(PARTNERS!B199)=7,MID(PARTNERS!B199,4,1)=" ")))),PARTNERS!E199="New partner")</f>
        <v>0</v>
      </c>
      <c r="Z195" s="2" t="b">
        <f>AND(NOT(AND(LEFT(PARTNERS!B199,2)="HU",OR(LEN(PARTNERS!B199)=6,AND(LEN(PARTNERS!B199)=7,MID(PARTNERS!B199,4,1)=" ")))),PARTNERS!E199="Existing partner")</f>
        <v>0</v>
      </c>
      <c r="AA195" s="2" t="b">
        <f>AND(PARTNERS!$C199="Hull",PARTNERS!$E199="New partner")</f>
        <v>0</v>
      </c>
      <c r="AB195" s="2" t="b">
        <f>AND(PARTNERS!$C199="East Riding of Yorkshire",PARTNERS!$E199="New partner")</f>
        <v>0</v>
      </c>
      <c r="AC195" s="2" t="b">
        <f>AND(PARTNERS!$C199="Elsewhere in Yorkshire &amp; Humber",PARTNERS!$E199="New partner")</f>
        <v>0</v>
      </c>
      <c r="AD195" s="2" t="b">
        <f>AND(PARTNERS!$C199="Elsewhere in the UK",PARTNERS!$E199="New partner")</f>
        <v>0</v>
      </c>
      <c r="AE195" s="2" t="b">
        <f>AND(PARTNERS!$C199="Outside UK",PARTNERS!$E199="New partner")</f>
        <v>0</v>
      </c>
      <c r="AF195" s="2" t="b">
        <f>AND(PARTNERS!$C199="Hull",PARTNERS!$E199="Existing partner")</f>
        <v>0</v>
      </c>
      <c r="AG195" s="2" t="b">
        <f>AND(PARTNERS!$C199="East Riding of Yorkshire",PARTNERS!$E199="Existing partner")</f>
        <v>0</v>
      </c>
      <c r="AH195" s="2" t="b">
        <f>AND(PARTNERS!$C199="Elsewhere in Yorkshire &amp; Humber",PARTNERS!$E199="Existing partner")</f>
        <v>0</v>
      </c>
      <c r="AI195" s="2" t="b">
        <f>AND(PARTNERS!$C199="Elsewhere in the UK",PARTNERS!$E199="Existing partner")</f>
        <v>0</v>
      </c>
      <c r="AJ195" s="2" t="b">
        <f>AND(PARTNERS!$C199="Outside UK",PARTNERS!$E199="Existing partner")</f>
        <v>0</v>
      </c>
      <c r="AK195" s="2" t="b">
        <f>AND(PARTNERS!$D199="Artistic partner",PARTNERS!$E199="New partner")</f>
        <v>0</v>
      </c>
      <c r="AL195" s="2" t="b">
        <f>AND(PARTNERS!$D199="Heritage partner",PARTNERS!$E199="New partner")</f>
        <v>0</v>
      </c>
      <c r="AM195" s="2" t="b">
        <f>AND(PARTNERS!$D199="Funder",PARTNERS!$E199="New partner")</f>
        <v>0</v>
      </c>
      <c r="AN195" s="2" t="b">
        <f>AND(PARTNERS!$D199="Public Service partner",PARTNERS!$E199="New partner")</f>
        <v>0</v>
      </c>
      <c r="AO195" s="2" t="b">
        <f>AND(PARTNERS!$D199="Voluntary Sector / Charity partner",PARTNERS!$E199="New partner")</f>
        <v>0</v>
      </c>
      <c r="AP195" s="2" t="b">
        <f>AND(PARTNERS!$D199="Education partner",PARTNERS!$E199="New partner")</f>
        <v>0</v>
      </c>
      <c r="AQ195" s="2" t="b">
        <f>AND(PARTNERS!$D199="Other",PARTNERS!$E199="New partner")</f>
        <v>0</v>
      </c>
      <c r="AR195" s="2" t="b">
        <f>AND(PARTNERS!$D199="Artistic partner",PARTNERS!$E199="Existing partner")</f>
        <v>0</v>
      </c>
      <c r="AS195" s="2" t="b">
        <f>AND(PARTNERS!$D199="Heritage partner",PARTNERS!$E199="Existing partner")</f>
        <v>0</v>
      </c>
      <c r="AT195" s="2" t="b">
        <f>AND(PARTNERS!$D199="Funder",PARTNERS!$E199="Existing partner")</f>
        <v>0</v>
      </c>
      <c r="AU195" s="2" t="b">
        <f>AND(PARTNERS!$D199="Public Service partner",PARTNERS!$E199="Existing partner")</f>
        <v>0</v>
      </c>
      <c r="AV195" s="2" t="b">
        <f>AND(PARTNERS!$D199="Voluntary Sector / Charity partner",PARTNERS!$E199="Existing partner")</f>
        <v>0</v>
      </c>
      <c r="AW195" s="2" t="b">
        <f>AND(PARTNERS!$D199="Education partner",PARTNERS!$E199="Existing partner")</f>
        <v>0</v>
      </c>
      <c r="AX195" s="2" t="b">
        <f>AND(PARTNERS!$D199="Other",PARTNERS!$E199="Existing partner")</f>
        <v>0</v>
      </c>
    </row>
    <row r="196" spans="20:50" x14ac:dyDescent="0.3">
      <c r="T196" s="2" t="b">
        <f>AND(LEFT('EVENT DELIVERY'!B201,2)="HU",OR(LEN('EVENT DELIVERY'!B201)=6,AND(LEN('EVENT DELIVERY'!B201)=7,MID('EVENT DELIVERY'!B201,4,1)=" ")))</f>
        <v>0</v>
      </c>
      <c r="U196" s="2" t="b">
        <f>AND(LEFT('PROJECT DELIVERY TEAM'!B203,2)="HU",OR(LEN('PROJECT DELIVERY TEAM'!B203)=6,AND(LEN('PROJECT DELIVERY TEAM'!B203)=7,MID('PROJECT DELIVERY TEAM'!B203,4,1)=" ")))</f>
        <v>0</v>
      </c>
      <c r="V196" s="2" t="b">
        <f>AND(LEFT('AUDIENCES &amp; PART... - BY TYPE'!B226,2)="HU",OR(LEN('AUDIENCES &amp; PART... - BY TYPE'!B226)=6,AND(LEN('AUDIENCES &amp; PART... - BY TYPE'!B226)=7,MID('AUDIENCES &amp; PART... - BY TYPE'!B226,4,1)=" ")))</f>
        <v>0</v>
      </c>
      <c r="W196" s="2" t="b">
        <f>AND(LEFT(PARTNERS!B200,2)="HU",OR(LEN(PARTNERS!B200)=6,AND(LEN(PARTNERS!B200)=7,MID(PARTNERS!B200,4,1)=" ")),PARTNERS!E200="New partner")</f>
        <v>0</v>
      </c>
      <c r="X196" s="2" t="b">
        <f>AND(LEFT(PARTNERS!B200,2)="HU",OR(LEN(PARTNERS!B200)=6,AND(LEN(PARTNERS!B200)=7,MID(PARTNERS!B200,4,1)=" ")),PARTNERS!E200="Existing partner")</f>
        <v>0</v>
      </c>
      <c r="Y196" s="2" t="b">
        <f>AND(NOT(AND(LEFT(PARTNERS!B200,2)="HU",OR(LEN(PARTNERS!B200)=6,AND(LEN(PARTNERS!B200)=7,MID(PARTNERS!B200,4,1)=" ")))),PARTNERS!E200="New partner")</f>
        <v>0</v>
      </c>
      <c r="Z196" s="2" t="b">
        <f>AND(NOT(AND(LEFT(PARTNERS!B200,2)="HU",OR(LEN(PARTNERS!B200)=6,AND(LEN(PARTNERS!B200)=7,MID(PARTNERS!B200,4,1)=" ")))),PARTNERS!E200="Existing partner")</f>
        <v>0</v>
      </c>
      <c r="AA196" s="2" t="b">
        <f>AND(PARTNERS!$C200="Hull",PARTNERS!$E200="New partner")</f>
        <v>0</v>
      </c>
      <c r="AB196" s="2" t="b">
        <f>AND(PARTNERS!$C200="East Riding of Yorkshire",PARTNERS!$E200="New partner")</f>
        <v>0</v>
      </c>
      <c r="AC196" s="2" t="b">
        <f>AND(PARTNERS!$C200="Elsewhere in Yorkshire &amp; Humber",PARTNERS!$E200="New partner")</f>
        <v>0</v>
      </c>
      <c r="AD196" s="2" t="b">
        <f>AND(PARTNERS!$C200="Elsewhere in the UK",PARTNERS!$E200="New partner")</f>
        <v>0</v>
      </c>
      <c r="AE196" s="2" t="b">
        <f>AND(PARTNERS!$C200="Outside UK",PARTNERS!$E200="New partner")</f>
        <v>0</v>
      </c>
      <c r="AF196" s="2" t="b">
        <f>AND(PARTNERS!$C200="Hull",PARTNERS!$E200="Existing partner")</f>
        <v>0</v>
      </c>
      <c r="AG196" s="2" t="b">
        <f>AND(PARTNERS!$C200="East Riding of Yorkshire",PARTNERS!$E200="Existing partner")</f>
        <v>0</v>
      </c>
      <c r="AH196" s="2" t="b">
        <f>AND(PARTNERS!$C200="Elsewhere in Yorkshire &amp; Humber",PARTNERS!$E200="Existing partner")</f>
        <v>0</v>
      </c>
      <c r="AI196" s="2" t="b">
        <f>AND(PARTNERS!$C200="Elsewhere in the UK",PARTNERS!$E200="Existing partner")</f>
        <v>0</v>
      </c>
      <c r="AJ196" s="2" t="b">
        <f>AND(PARTNERS!$C200="Outside UK",PARTNERS!$E200="Existing partner")</f>
        <v>0</v>
      </c>
      <c r="AK196" s="2" t="b">
        <f>AND(PARTNERS!$D200="Artistic partner",PARTNERS!$E200="New partner")</f>
        <v>0</v>
      </c>
      <c r="AL196" s="2" t="b">
        <f>AND(PARTNERS!$D200="Heritage partner",PARTNERS!$E200="New partner")</f>
        <v>0</v>
      </c>
      <c r="AM196" s="2" t="b">
        <f>AND(PARTNERS!$D200="Funder",PARTNERS!$E200="New partner")</f>
        <v>0</v>
      </c>
      <c r="AN196" s="2" t="b">
        <f>AND(PARTNERS!$D200="Public Service partner",PARTNERS!$E200="New partner")</f>
        <v>0</v>
      </c>
      <c r="AO196" s="2" t="b">
        <f>AND(PARTNERS!$D200="Voluntary Sector / Charity partner",PARTNERS!$E200="New partner")</f>
        <v>0</v>
      </c>
      <c r="AP196" s="2" t="b">
        <f>AND(PARTNERS!$D200="Education partner",PARTNERS!$E200="New partner")</f>
        <v>0</v>
      </c>
      <c r="AQ196" s="2" t="b">
        <f>AND(PARTNERS!$D200="Other",PARTNERS!$E200="New partner")</f>
        <v>0</v>
      </c>
      <c r="AR196" s="2" t="b">
        <f>AND(PARTNERS!$D200="Artistic partner",PARTNERS!$E200="Existing partner")</f>
        <v>0</v>
      </c>
      <c r="AS196" s="2" t="b">
        <f>AND(PARTNERS!$D200="Heritage partner",PARTNERS!$E200="Existing partner")</f>
        <v>0</v>
      </c>
      <c r="AT196" s="2" t="b">
        <f>AND(PARTNERS!$D200="Funder",PARTNERS!$E200="Existing partner")</f>
        <v>0</v>
      </c>
      <c r="AU196" s="2" t="b">
        <f>AND(PARTNERS!$D200="Public Service partner",PARTNERS!$E200="Existing partner")</f>
        <v>0</v>
      </c>
      <c r="AV196" s="2" t="b">
        <f>AND(PARTNERS!$D200="Voluntary Sector / Charity partner",PARTNERS!$E200="Existing partner")</f>
        <v>0</v>
      </c>
      <c r="AW196" s="2" t="b">
        <f>AND(PARTNERS!$D200="Education partner",PARTNERS!$E200="Existing partner")</f>
        <v>0</v>
      </c>
      <c r="AX196" s="2" t="b">
        <f>AND(PARTNERS!$D200="Other",PARTNERS!$E200="Existing partner")</f>
        <v>0</v>
      </c>
    </row>
    <row r="197" spans="20:50" x14ac:dyDescent="0.3">
      <c r="T197" s="2" t="b">
        <f>AND(LEFT('EVENT DELIVERY'!B202,2)="HU",OR(LEN('EVENT DELIVERY'!B202)=6,AND(LEN('EVENT DELIVERY'!B202)=7,MID('EVENT DELIVERY'!B202,4,1)=" ")))</f>
        <v>0</v>
      </c>
      <c r="U197" s="2" t="b">
        <f>AND(LEFT('PROJECT DELIVERY TEAM'!B204,2)="HU",OR(LEN('PROJECT DELIVERY TEAM'!B204)=6,AND(LEN('PROJECT DELIVERY TEAM'!B204)=7,MID('PROJECT DELIVERY TEAM'!B204,4,1)=" ")))</f>
        <v>0</v>
      </c>
      <c r="V197" s="2" t="b">
        <f>AND(LEFT('AUDIENCES &amp; PART... - BY TYPE'!B227,2)="HU",OR(LEN('AUDIENCES &amp; PART... - BY TYPE'!B227)=6,AND(LEN('AUDIENCES &amp; PART... - BY TYPE'!B227)=7,MID('AUDIENCES &amp; PART... - BY TYPE'!B227,4,1)=" ")))</f>
        <v>0</v>
      </c>
      <c r="W197" s="2" t="b">
        <f>AND(LEFT(PARTNERS!B201,2)="HU",OR(LEN(PARTNERS!B201)=6,AND(LEN(PARTNERS!B201)=7,MID(PARTNERS!B201,4,1)=" ")),PARTNERS!E201="New partner")</f>
        <v>0</v>
      </c>
      <c r="X197" s="2" t="b">
        <f>AND(LEFT(PARTNERS!B201,2)="HU",OR(LEN(PARTNERS!B201)=6,AND(LEN(PARTNERS!B201)=7,MID(PARTNERS!B201,4,1)=" ")),PARTNERS!E201="Existing partner")</f>
        <v>0</v>
      </c>
      <c r="Y197" s="2" t="b">
        <f>AND(NOT(AND(LEFT(PARTNERS!B201,2)="HU",OR(LEN(PARTNERS!B201)=6,AND(LEN(PARTNERS!B201)=7,MID(PARTNERS!B201,4,1)=" ")))),PARTNERS!E201="New partner")</f>
        <v>0</v>
      </c>
      <c r="Z197" s="2" t="b">
        <f>AND(NOT(AND(LEFT(PARTNERS!B201,2)="HU",OR(LEN(PARTNERS!B201)=6,AND(LEN(PARTNERS!B201)=7,MID(PARTNERS!B201,4,1)=" ")))),PARTNERS!E201="Existing partner")</f>
        <v>0</v>
      </c>
      <c r="AA197" s="2" t="b">
        <f>AND(PARTNERS!$C201="Hull",PARTNERS!$E201="New partner")</f>
        <v>0</v>
      </c>
      <c r="AB197" s="2" t="b">
        <f>AND(PARTNERS!$C201="East Riding of Yorkshire",PARTNERS!$E201="New partner")</f>
        <v>0</v>
      </c>
      <c r="AC197" s="2" t="b">
        <f>AND(PARTNERS!$C201="Elsewhere in Yorkshire &amp; Humber",PARTNERS!$E201="New partner")</f>
        <v>0</v>
      </c>
      <c r="AD197" s="2" t="b">
        <f>AND(PARTNERS!$C201="Elsewhere in the UK",PARTNERS!$E201="New partner")</f>
        <v>0</v>
      </c>
      <c r="AE197" s="2" t="b">
        <f>AND(PARTNERS!$C201="Outside UK",PARTNERS!$E201="New partner")</f>
        <v>0</v>
      </c>
      <c r="AF197" s="2" t="b">
        <f>AND(PARTNERS!$C201="Hull",PARTNERS!$E201="Existing partner")</f>
        <v>0</v>
      </c>
      <c r="AG197" s="2" t="b">
        <f>AND(PARTNERS!$C201="East Riding of Yorkshire",PARTNERS!$E201="Existing partner")</f>
        <v>0</v>
      </c>
      <c r="AH197" s="2" t="b">
        <f>AND(PARTNERS!$C201="Elsewhere in Yorkshire &amp; Humber",PARTNERS!$E201="Existing partner")</f>
        <v>0</v>
      </c>
      <c r="AI197" s="2" t="b">
        <f>AND(PARTNERS!$C201="Elsewhere in the UK",PARTNERS!$E201="Existing partner")</f>
        <v>0</v>
      </c>
      <c r="AJ197" s="2" t="b">
        <f>AND(PARTNERS!$C201="Outside UK",PARTNERS!$E201="Existing partner")</f>
        <v>0</v>
      </c>
      <c r="AK197" s="2" t="b">
        <f>AND(PARTNERS!$D201="Artistic partner",PARTNERS!$E201="New partner")</f>
        <v>0</v>
      </c>
      <c r="AL197" s="2" t="b">
        <f>AND(PARTNERS!$D201="Heritage partner",PARTNERS!$E201="New partner")</f>
        <v>0</v>
      </c>
      <c r="AM197" s="2" t="b">
        <f>AND(PARTNERS!$D201="Funder",PARTNERS!$E201="New partner")</f>
        <v>0</v>
      </c>
      <c r="AN197" s="2" t="b">
        <f>AND(PARTNERS!$D201="Public Service partner",PARTNERS!$E201="New partner")</f>
        <v>0</v>
      </c>
      <c r="AO197" s="2" t="b">
        <f>AND(PARTNERS!$D201="Voluntary Sector / Charity partner",PARTNERS!$E201="New partner")</f>
        <v>0</v>
      </c>
      <c r="AP197" s="2" t="b">
        <f>AND(PARTNERS!$D201="Education partner",PARTNERS!$E201="New partner")</f>
        <v>0</v>
      </c>
      <c r="AQ197" s="2" t="b">
        <f>AND(PARTNERS!$D201="Other",PARTNERS!$E201="New partner")</f>
        <v>0</v>
      </c>
      <c r="AR197" s="2" t="b">
        <f>AND(PARTNERS!$D201="Artistic partner",PARTNERS!$E201="Existing partner")</f>
        <v>0</v>
      </c>
      <c r="AS197" s="2" t="b">
        <f>AND(PARTNERS!$D201="Heritage partner",PARTNERS!$E201="Existing partner")</f>
        <v>0</v>
      </c>
      <c r="AT197" s="2" t="b">
        <f>AND(PARTNERS!$D201="Funder",PARTNERS!$E201="Existing partner")</f>
        <v>0</v>
      </c>
      <c r="AU197" s="2" t="b">
        <f>AND(PARTNERS!$D201="Public Service partner",PARTNERS!$E201="Existing partner")</f>
        <v>0</v>
      </c>
      <c r="AV197" s="2" t="b">
        <f>AND(PARTNERS!$D201="Voluntary Sector / Charity partner",PARTNERS!$E201="Existing partner")</f>
        <v>0</v>
      </c>
      <c r="AW197" s="2" t="b">
        <f>AND(PARTNERS!$D201="Education partner",PARTNERS!$E201="Existing partner")</f>
        <v>0</v>
      </c>
      <c r="AX197" s="2" t="b">
        <f>AND(PARTNERS!$D201="Other",PARTNERS!$E201="Existing partner")</f>
        <v>0</v>
      </c>
    </row>
    <row r="198" spans="20:50" x14ac:dyDescent="0.3">
      <c r="T198" s="2" t="b">
        <f>AND(LEFT('EVENT DELIVERY'!B203,2)="HU",OR(LEN('EVENT DELIVERY'!B203)=6,AND(LEN('EVENT DELIVERY'!B203)=7,MID('EVENT DELIVERY'!B203,4,1)=" ")))</f>
        <v>0</v>
      </c>
      <c r="U198" s="2" t="b">
        <f>AND(LEFT('PROJECT DELIVERY TEAM'!B205,2)="HU",OR(LEN('PROJECT DELIVERY TEAM'!B205)=6,AND(LEN('PROJECT DELIVERY TEAM'!B205)=7,MID('PROJECT DELIVERY TEAM'!B205,4,1)=" ")))</f>
        <v>0</v>
      </c>
      <c r="V198" s="2" t="b">
        <f>AND(LEFT('AUDIENCES &amp; PART... - BY TYPE'!B228,2)="HU",OR(LEN('AUDIENCES &amp; PART... - BY TYPE'!B228)=6,AND(LEN('AUDIENCES &amp; PART... - BY TYPE'!B228)=7,MID('AUDIENCES &amp; PART... - BY TYPE'!B228,4,1)=" ")))</f>
        <v>0</v>
      </c>
      <c r="W198" s="2" t="b">
        <f>AND(LEFT(PARTNERS!B202,2)="HU",OR(LEN(PARTNERS!B202)=6,AND(LEN(PARTNERS!B202)=7,MID(PARTNERS!B202,4,1)=" ")),PARTNERS!E202="New partner")</f>
        <v>0</v>
      </c>
      <c r="X198" s="2" t="b">
        <f>AND(LEFT(PARTNERS!B202,2)="HU",OR(LEN(PARTNERS!B202)=6,AND(LEN(PARTNERS!B202)=7,MID(PARTNERS!B202,4,1)=" ")),PARTNERS!E202="Existing partner")</f>
        <v>0</v>
      </c>
      <c r="Y198" s="2" t="b">
        <f>AND(NOT(AND(LEFT(PARTNERS!B202,2)="HU",OR(LEN(PARTNERS!B202)=6,AND(LEN(PARTNERS!B202)=7,MID(PARTNERS!B202,4,1)=" ")))),PARTNERS!E202="New partner")</f>
        <v>0</v>
      </c>
      <c r="Z198" s="2" t="b">
        <f>AND(NOT(AND(LEFT(PARTNERS!B202,2)="HU",OR(LEN(PARTNERS!B202)=6,AND(LEN(PARTNERS!B202)=7,MID(PARTNERS!B202,4,1)=" ")))),PARTNERS!E202="Existing partner")</f>
        <v>0</v>
      </c>
      <c r="AA198" s="2" t="b">
        <f>AND(PARTNERS!$C202="Hull",PARTNERS!$E202="New partner")</f>
        <v>0</v>
      </c>
      <c r="AB198" s="2" t="b">
        <f>AND(PARTNERS!$C202="East Riding of Yorkshire",PARTNERS!$E202="New partner")</f>
        <v>0</v>
      </c>
      <c r="AC198" s="2" t="b">
        <f>AND(PARTNERS!$C202="Elsewhere in Yorkshire &amp; Humber",PARTNERS!$E202="New partner")</f>
        <v>0</v>
      </c>
      <c r="AD198" s="2" t="b">
        <f>AND(PARTNERS!$C202="Elsewhere in the UK",PARTNERS!$E202="New partner")</f>
        <v>0</v>
      </c>
      <c r="AE198" s="2" t="b">
        <f>AND(PARTNERS!$C202="Outside UK",PARTNERS!$E202="New partner")</f>
        <v>0</v>
      </c>
      <c r="AF198" s="2" t="b">
        <f>AND(PARTNERS!$C202="Hull",PARTNERS!$E202="Existing partner")</f>
        <v>0</v>
      </c>
      <c r="AG198" s="2" t="b">
        <f>AND(PARTNERS!$C202="East Riding of Yorkshire",PARTNERS!$E202="Existing partner")</f>
        <v>0</v>
      </c>
      <c r="AH198" s="2" t="b">
        <f>AND(PARTNERS!$C202="Elsewhere in Yorkshire &amp; Humber",PARTNERS!$E202="Existing partner")</f>
        <v>0</v>
      </c>
      <c r="AI198" s="2" t="b">
        <f>AND(PARTNERS!$C202="Elsewhere in the UK",PARTNERS!$E202="Existing partner")</f>
        <v>0</v>
      </c>
      <c r="AJ198" s="2" t="b">
        <f>AND(PARTNERS!$C202="Outside UK",PARTNERS!$E202="Existing partner")</f>
        <v>0</v>
      </c>
      <c r="AK198" s="2" t="b">
        <f>AND(PARTNERS!$D202="Artistic partner",PARTNERS!$E202="New partner")</f>
        <v>0</v>
      </c>
      <c r="AL198" s="2" t="b">
        <f>AND(PARTNERS!$D202="Heritage partner",PARTNERS!$E202="New partner")</f>
        <v>0</v>
      </c>
      <c r="AM198" s="2" t="b">
        <f>AND(PARTNERS!$D202="Funder",PARTNERS!$E202="New partner")</f>
        <v>0</v>
      </c>
      <c r="AN198" s="2" t="b">
        <f>AND(PARTNERS!$D202="Public Service partner",PARTNERS!$E202="New partner")</f>
        <v>0</v>
      </c>
      <c r="AO198" s="2" t="b">
        <f>AND(PARTNERS!$D202="Voluntary Sector / Charity partner",PARTNERS!$E202="New partner")</f>
        <v>0</v>
      </c>
      <c r="AP198" s="2" t="b">
        <f>AND(PARTNERS!$D202="Education partner",PARTNERS!$E202="New partner")</f>
        <v>0</v>
      </c>
      <c r="AQ198" s="2" t="b">
        <f>AND(PARTNERS!$D202="Other",PARTNERS!$E202="New partner")</f>
        <v>0</v>
      </c>
      <c r="AR198" s="2" t="b">
        <f>AND(PARTNERS!$D202="Artistic partner",PARTNERS!$E202="Existing partner")</f>
        <v>0</v>
      </c>
      <c r="AS198" s="2" t="b">
        <f>AND(PARTNERS!$D202="Heritage partner",PARTNERS!$E202="Existing partner")</f>
        <v>0</v>
      </c>
      <c r="AT198" s="2" t="b">
        <f>AND(PARTNERS!$D202="Funder",PARTNERS!$E202="Existing partner")</f>
        <v>0</v>
      </c>
      <c r="AU198" s="2" t="b">
        <f>AND(PARTNERS!$D202="Public Service partner",PARTNERS!$E202="Existing partner")</f>
        <v>0</v>
      </c>
      <c r="AV198" s="2" t="b">
        <f>AND(PARTNERS!$D202="Voluntary Sector / Charity partner",PARTNERS!$E202="Existing partner")</f>
        <v>0</v>
      </c>
      <c r="AW198" s="2" t="b">
        <f>AND(PARTNERS!$D202="Education partner",PARTNERS!$E202="Existing partner")</f>
        <v>0</v>
      </c>
      <c r="AX198" s="2" t="b">
        <f>AND(PARTNERS!$D202="Other",PARTNERS!$E202="Existing partner")</f>
        <v>0</v>
      </c>
    </row>
    <row r="199" spans="20:50" x14ac:dyDescent="0.3">
      <c r="T199" s="2" t="b">
        <f>AND(LEFT('EVENT DELIVERY'!B204,2)="HU",OR(LEN('EVENT DELIVERY'!B204)=6,AND(LEN('EVENT DELIVERY'!B204)=7,MID('EVENT DELIVERY'!B204,4,1)=" ")))</f>
        <v>0</v>
      </c>
      <c r="U199" s="2" t="b">
        <f>AND(LEFT('PROJECT DELIVERY TEAM'!B206,2)="HU",OR(LEN('PROJECT DELIVERY TEAM'!B206)=6,AND(LEN('PROJECT DELIVERY TEAM'!B206)=7,MID('PROJECT DELIVERY TEAM'!B206,4,1)=" ")))</f>
        <v>0</v>
      </c>
      <c r="V199" s="2" t="b">
        <f>AND(LEFT('AUDIENCES &amp; PART... - BY TYPE'!B229,2)="HU",OR(LEN('AUDIENCES &amp; PART... - BY TYPE'!B229)=6,AND(LEN('AUDIENCES &amp; PART... - BY TYPE'!B229)=7,MID('AUDIENCES &amp; PART... - BY TYPE'!B229,4,1)=" ")))</f>
        <v>0</v>
      </c>
      <c r="W199" s="2" t="b">
        <f>AND(LEFT(PARTNERS!B203,2)="HU",OR(LEN(PARTNERS!B203)=6,AND(LEN(PARTNERS!B203)=7,MID(PARTNERS!B203,4,1)=" ")),PARTNERS!E203="New partner")</f>
        <v>0</v>
      </c>
      <c r="X199" s="2" t="b">
        <f>AND(LEFT(PARTNERS!B203,2)="HU",OR(LEN(PARTNERS!B203)=6,AND(LEN(PARTNERS!B203)=7,MID(PARTNERS!B203,4,1)=" ")),PARTNERS!E203="Existing partner")</f>
        <v>0</v>
      </c>
      <c r="Y199" s="2" t="b">
        <f>AND(NOT(AND(LEFT(PARTNERS!B203,2)="HU",OR(LEN(PARTNERS!B203)=6,AND(LEN(PARTNERS!B203)=7,MID(PARTNERS!B203,4,1)=" ")))),PARTNERS!E203="New partner")</f>
        <v>0</v>
      </c>
      <c r="Z199" s="2" t="b">
        <f>AND(NOT(AND(LEFT(PARTNERS!B203,2)="HU",OR(LEN(PARTNERS!B203)=6,AND(LEN(PARTNERS!B203)=7,MID(PARTNERS!B203,4,1)=" ")))),PARTNERS!E203="Existing partner")</f>
        <v>0</v>
      </c>
      <c r="AA199" s="2" t="b">
        <f>AND(PARTNERS!$C203="Hull",PARTNERS!$E203="New partner")</f>
        <v>0</v>
      </c>
      <c r="AB199" s="2" t="b">
        <f>AND(PARTNERS!$C203="East Riding of Yorkshire",PARTNERS!$E203="New partner")</f>
        <v>0</v>
      </c>
      <c r="AC199" s="2" t="b">
        <f>AND(PARTNERS!$C203="Elsewhere in Yorkshire &amp; Humber",PARTNERS!$E203="New partner")</f>
        <v>0</v>
      </c>
      <c r="AD199" s="2" t="b">
        <f>AND(PARTNERS!$C203="Elsewhere in the UK",PARTNERS!$E203="New partner")</f>
        <v>0</v>
      </c>
      <c r="AE199" s="2" t="b">
        <f>AND(PARTNERS!$C203="Outside UK",PARTNERS!$E203="New partner")</f>
        <v>0</v>
      </c>
      <c r="AF199" s="2" t="b">
        <f>AND(PARTNERS!$C203="Hull",PARTNERS!$E203="Existing partner")</f>
        <v>0</v>
      </c>
      <c r="AG199" s="2" t="b">
        <f>AND(PARTNERS!$C203="East Riding of Yorkshire",PARTNERS!$E203="Existing partner")</f>
        <v>0</v>
      </c>
      <c r="AH199" s="2" t="b">
        <f>AND(PARTNERS!$C203="Elsewhere in Yorkshire &amp; Humber",PARTNERS!$E203="Existing partner")</f>
        <v>0</v>
      </c>
      <c r="AI199" s="2" t="b">
        <f>AND(PARTNERS!$C203="Elsewhere in the UK",PARTNERS!$E203="Existing partner")</f>
        <v>0</v>
      </c>
      <c r="AJ199" s="2" t="b">
        <f>AND(PARTNERS!$C203="Outside UK",PARTNERS!$E203="Existing partner")</f>
        <v>0</v>
      </c>
      <c r="AK199" s="2" t="b">
        <f>AND(PARTNERS!$D203="Artistic partner",PARTNERS!$E203="New partner")</f>
        <v>0</v>
      </c>
      <c r="AL199" s="2" t="b">
        <f>AND(PARTNERS!$D203="Heritage partner",PARTNERS!$E203="New partner")</f>
        <v>0</v>
      </c>
      <c r="AM199" s="2" t="b">
        <f>AND(PARTNERS!$D203="Funder",PARTNERS!$E203="New partner")</f>
        <v>0</v>
      </c>
      <c r="AN199" s="2" t="b">
        <f>AND(PARTNERS!$D203="Public Service partner",PARTNERS!$E203="New partner")</f>
        <v>0</v>
      </c>
      <c r="AO199" s="2" t="b">
        <f>AND(PARTNERS!$D203="Voluntary Sector / Charity partner",PARTNERS!$E203="New partner")</f>
        <v>0</v>
      </c>
      <c r="AP199" s="2" t="b">
        <f>AND(PARTNERS!$D203="Education partner",PARTNERS!$E203="New partner")</f>
        <v>0</v>
      </c>
      <c r="AQ199" s="2" t="b">
        <f>AND(PARTNERS!$D203="Other",PARTNERS!$E203="New partner")</f>
        <v>0</v>
      </c>
      <c r="AR199" s="2" t="b">
        <f>AND(PARTNERS!$D203="Artistic partner",PARTNERS!$E203="Existing partner")</f>
        <v>0</v>
      </c>
      <c r="AS199" s="2" t="b">
        <f>AND(PARTNERS!$D203="Heritage partner",PARTNERS!$E203="Existing partner")</f>
        <v>0</v>
      </c>
      <c r="AT199" s="2" t="b">
        <f>AND(PARTNERS!$D203="Funder",PARTNERS!$E203="Existing partner")</f>
        <v>0</v>
      </c>
      <c r="AU199" s="2" t="b">
        <f>AND(PARTNERS!$D203="Public Service partner",PARTNERS!$E203="Existing partner")</f>
        <v>0</v>
      </c>
      <c r="AV199" s="2" t="b">
        <f>AND(PARTNERS!$D203="Voluntary Sector / Charity partner",PARTNERS!$E203="Existing partner")</f>
        <v>0</v>
      </c>
      <c r="AW199" s="2" t="b">
        <f>AND(PARTNERS!$D203="Education partner",PARTNERS!$E203="Existing partner")</f>
        <v>0</v>
      </c>
      <c r="AX199" s="2" t="b">
        <f>AND(PARTNERS!$D203="Other",PARTNERS!$E203="Existing partner")</f>
        <v>0</v>
      </c>
    </row>
    <row r="200" spans="20:50" x14ac:dyDescent="0.3">
      <c r="T200" s="2" t="b">
        <f>AND(LEFT('EVENT DELIVERY'!B205,2)="HU",OR(LEN('EVENT DELIVERY'!B205)=6,AND(LEN('EVENT DELIVERY'!B205)=7,MID('EVENT DELIVERY'!B205,4,1)=" ")))</f>
        <v>0</v>
      </c>
      <c r="U200" s="2" t="b">
        <f>AND(LEFT('PROJECT DELIVERY TEAM'!B207,2)="HU",OR(LEN('PROJECT DELIVERY TEAM'!B207)=6,AND(LEN('PROJECT DELIVERY TEAM'!B207)=7,MID('PROJECT DELIVERY TEAM'!B207,4,1)=" ")))</f>
        <v>0</v>
      </c>
      <c r="V200" s="2" t="b">
        <f>AND(LEFT('AUDIENCES &amp; PART... - BY TYPE'!B230,2)="HU",OR(LEN('AUDIENCES &amp; PART... - BY TYPE'!B230)=6,AND(LEN('AUDIENCES &amp; PART... - BY TYPE'!B230)=7,MID('AUDIENCES &amp; PART... - BY TYPE'!B230,4,1)=" ")))</f>
        <v>0</v>
      </c>
      <c r="W200" s="2" t="b">
        <f>AND(LEFT(PARTNERS!B204,2)="HU",OR(LEN(PARTNERS!B204)=6,AND(LEN(PARTNERS!B204)=7,MID(PARTNERS!B204,4,1)=" ")),PARTNERS!E204="New partner")</f>
        <v>0</v>
      </c>
      <c r="X200" s="2" t="b">
        <f>AND(LEFT(PARTNERS!B204,2)="HU",OR(LEN(PARTNERS!B204)=6,AND(LEN(PARTNERS!B204)=7,MID(PARTNERS!B204,4,1)=" ")),PARTNERS!E204="Existing partner")</f>
        <v>0</v>
      </c>
      <c r="Y200" s="2" t="b">
        <f>AND(NOT(AND(LEFT(PARTNERS!B204,2)="HU",OR(LEN(PARTNERS!B204)=6,AND(LEN(PARTNERS!B204)=7,MID(PARTNERS!B204,4,1)=" ")))),PARTNERS!E204="New partner")</f>
        <v>0</v>
      </c>
      <c r="Z200" s="2" t="b">
        <f>AND(NOT(AND(LEFT(PARTNERS!B204,2)="HU",OR(LEN(PARTNERS!B204)=6,AND(LEN(PARTNERS!B204)=7,MID(PARTNERS!B204,4,1)=" ")))),PARTNERS!E204="Existing partner")</f>
        <v>0</v>
      </c>
      <c r="AA200" s="2" t="b">
        <f>AND(PARTNERS!$C204="Hull",PARTNERS!$E204="New partner")</f>
        <v>0</v>
      </c>
      <c r="AB200" s="2" t="b">
        <f>AND(PARTNERS!$C204="East Riding of Yorkshire",PARTNERS!$E204="New partner")</f>
        <v>0</v>
      </c>
      <c r="AC200" s="2" t="b">
        <f>AND(PARTNERS!$C204="Elsewhere in Yorkshire &amp; Humber",PARTNERS!$E204="New partner")</f>
        <v>0</v>
      </c>
      <c r="AD200" s="2" t="b">
        <f>AND(PARTNERS!$C204="Elsewhere in the UK",PARTNERS!$E204="New partner")</f>
        <v>0</v>
      </c>
      <c r="AE200" s="2" t="b">
        <f>AND(PARTNERS!$C204="Outside UK",PARTNERS!$E204="New partner")</f>
        <v>0</v>
      </c>
      <c r="AF200" s="2" t="b">
        <f>AND(PARTNERS!$C204="Hull",PARTNERS!$E204="Existing partner")</f>
        <v>0</v>
      </c>
      <c r="AG200" s="2" t="b">
        <f>AND(PARTNERS!$C204="East Riding of Yorkshire",PARTNERS!$E204="Existing partner")</f>
        <v>0</v>
      </c>
      <c r="AH200" s="2" t="b">
        <f>AND(PARTNERS!$C204="Elsewhere in Yorkshire &amp; Humber",PARTNERS!$E204="Existing partner")</f>
        <v>0</v>
      </c>
      <c r="AI200" s="2" t="b">
        <f>AND(PARTNERS!$C204="Elsewhere in the UK",PARTNERS!$E204="Existing partner")</f>
        <v>0</v>
      </c>
      <c r="AJ200" s="2" t="b">
        <f>AND(PARTNERS!$C204="Outside UK",PARTNERS!$E204="Existing partner")</f>
        <v>0</v>
      </c>
      <c r="AK200" s="2" t="b">
        <f>AND(PARTNERS!$D204="Artistic partner",PARTNERS!$E204="New partner")</f>
        <v>0</v>
      </c>
      <c r="AL200" s="2" t="b">
        <f>AND(PARTNERS!$D204="Heritage partner",PARTNERS!$E204="New partner")</f>
        <v>0</v>
      </c>
      <c r="AM200" s="2" t="b">
        <f>AND(PARTNERS!$D204="Funder",PARTNERS!$E204="New partner")</f>
        <v>0</v>
      </c>
      <c r="AN200" s="2" t="b">
        <f>AND(PARTNERS!$D204="Public Service partner",PARTNERS!$E204="New partner")</f>
        <v>0</v>
      </c>
      <c r="AO200" s="2" t="b">
        <f>AND(PARTNERS!$D204="Voluntary Sector / Charity partner",PARTNERS!$E204="New partner")</f>
        <v>0</v>
      </c>
      <c r="AP200" s="2" t="b">
        <f>AND(PARTNERS!$D204="Education partner",PARTNERS!$E204="New partner")</f>
        <v>0</v>
      </c>
      <c r="AQ200" s="2" t="b">
        <f>AND(PARTNERS!$D204="Other",PARTNERS!$E204="New partner")</f>
        <v>0</v>
      </c>
      <c r="AR200" s="2" t="b">
        <f>AND(PARTNERS!$D204="Artistic partner",PARTNERS!$E204="Existing partner")</f>
        <v>0</v>
      </c>
      <c r="AS200" s="2" t="b">
        <f>AND(PARTNERS!$D204="Heritage partner",PARTNERS!$E204="Existing partner")</f>
        <v>0</v>
      </c>
      <c r="AT200" s="2" t="b">
        <f>AND(PARTNERS!$D204="Funder",PARTNERS!$E204="Existing partner")</f>
        <v>0</v>
      </c>
      <c r="AU200" s="2" t="b">
        <f>AND(PARTNERS!$D204="Public Service partner",PARTNERS!$E204="Existing partner")</f>
        <v>0</v>
      </c>
      <c r="AV200" s="2" t="b">
        <f>AND(PARTNERS!$D204="Voluntary Sector / Charity partner",PARTNERS!$E204="Existing partner")</f>
        <v>0</v>
      </c>
      <c r="AW200" s="2" t="b">
        <f>AND(PARTNERS!$D204="Education partner",PARTNERS!$E204="Existing partner")</f>
        <v>0</v>
      </c>
      <c r="AX200" s="2" t="b">
        <f>AND(PARTNERS!$D204="Other",PARTNERS!$E204="Existing partner")</f>
        <v>0</v>
      </c>
    </row>
  </sheetData>
  <sheetProtection algorithmName="SHA-512" hashValue="C+A5jDrVR3rz9kCTJ+5F60NMYgOOUfEFwW3/F7W2eKQyND7W/xXNEi9aAOEMxDFVqe4XJ+n24/z2UhaHFYq6ig==" saltValue="Pp1roTFPWedDJC+dKhgR5g==" spinCount="100000" sheet="1" objects="1" scenarios="1"/>
  <phoneticPr fontId="20" type="noConversion"/>
  <pageMargins left="0.7" right="0.7" top="0.75" bottom="0.75" header="0.3" footer="0.3"/>
  <pageSetup paperSize="0" orientation="portrait" horizontalDpi="4294967292" verticalDpi="4294967292"/>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4" ma:contentTypeDescription="Create a new document." ma:contentTypeScope="" ma:versionID="6d0e2d61fdb22b0e3455627155f11374">
  <xsd:schema xmlns:xsd="http://www.w3.org/2001/XMLSchema" xmlns:xs="http://www.w3.org/2001/XMLSchema" xmlns:p="http://schemas.microsoft.com/office/2006/metadata/properties" xmlns:ns2="80129174-c05c-43cc-8e32-21fcbdfe51bb" targetNamespace="http://schemas.microsoft.com/office/2006/metadata/properties" ma:root="true" ma:fieldsID="4eb68cd2fc21fa830bbfb817b08c908c" ns2:_="">
    <xsd:import namespace="80129174-c05c-43cc-8e32-21fcbdfe51bb"/>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689940-75A5-4BFE-A1EE-41B0A62F91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129174-c05c-43cc-8e32-21fcbdfe51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657F72-A7B1-4985-AA6F-CB3F37362ADA}">
  <ds:schemaRefs>
    <ds:schemaRef ds:uri="http://schemas.microsoft.com/sharepoint/v3/contenttype/forms"/>
  </ds:schemaRefs>
</ds:datastoreItem>
</file>

<file path=customXml/itemProps3.xml><?xml version="1.0" encoding="utf-8"?>
<ds:datastoreItem xmlns:ds="http://schemas.openxmlformats.org/officeDocument/2006/customXml" ds:itemID="{35760E31-27CB-40F1-92A3-8829D4DF2AF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INTRO</vt:lpstr>
      <vt:lpstr>DATA SUMMARY</vt:lpstr>
      <vt:lpstr>EVENT DELIVERY</vt:lpstr>
      <vt:lpstr>PROJECT DELIVERY TEAM</vt:lpstr>
      <vt:lpstr>AUDIENCES &amp; PARTICIPANTS</vt:lpstr>
      <vt:lpstr>AUDIENCES &amp; PART... - BY TYPE</vt:lpstr>
      <vt:lpstr>ONLINE ENGAGEMENT</vt:lpstr>
      <vt:lpstr>PARTNERS</vt:lpstr>
      <vt:lpstr>Lists</vt:lpstr>
      <vt:lpstr>AudienceAge</vt:lpstr>
      <vt:lpstr>Disability</vt:lpstr>
      <vt:lpstr>Ethnicity</vt:lpstr>
      <vt:lpstr>Free</vt:lpstr>
      <vt:lpstr>Gender</vt:lpstr>
      <vt:lpstr>Location</vt:lpstr>
      <vt:lpstr>PartnerType</vt:lpstr>
      <vt:lpstr>Role</vt:lpstr>
      <vt:lpstr>Stage</vt:lpstr>
      <vt:lpstr>TeamAge</vt:lpstr>
      <vt:lpstr>Yes</vt:lpstr>
      <vt:lpstr>YesNo</vt:lpstr>
    </vt:vector>
  </TitlesOfParts>
  <Manager/>
  <Company>Hull City Council</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Unwin Elinor</dc:creator>
  <cp:keywords/>
  <dc:description/>
  <cp:lastModifiedBy>Tracy Atkinson</cp:lastModifiedBy>
  <cp:revision/>
  <dcterms:created xsi:type="dcterms:W3CDTF">2016-04-13T16:19:24Z</dcterms:created>
  <dcterms:modified xsi:type="dcterms:W3CDTF">2017-04-18T11:48:36Z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