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ll2017.sharepoint.com/Projects/Circus - Epicycle/A_Budget/"/>
    </mc:Choice>
  </mc:AlternateContent>
  <bookViews>
    <workbookView xWindow="0" yWindow="0" windowWidth="24000" windowHeight="9285"/>
  </bookViews>
  <sheets>
    <sheet name="Production costs " sheetId="1" r:id="rId1"/>
    <sheet name="TGE Fees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C105" i="1"/>
  <c r="C107" i="1" s="1"/>
  <c r="C108" i="1" s="1"/>
  <c r="B10" i="2"/>
  <c r="E106" i="1"/>
  <c r="E61" i="1"/>
  <c r="E87" i="1"/>
  <c r="E103" i="1"/>
  <c r="E100" i="1"/>
  <c r="E93" i="1"/>
  <c r="E44" i="1"/>
  <c r="E28" i="1"/>
  <c r="E19" i="1"/>
  <c r="E7" i="1"/>
  <c r="C111" i="1"/>
</calcChain>
</file>

<file path=xl/sharedStrings.xml><?xml version="1.0" encoding="utf-8"?>
<sst xmlns="http://schemas.openxmlformats.org/spreadsheetml/2006/main" count="364" uniqueCount="240">
  <si>
    <t>Item</t>
  </si>
  <si>
    <t>Supplier</t>
  </si>
  <si>
    <r>
      <t xml:space="preserve">Cost           </t>
    </r>
    <r>
      <rPr>
        <sz val="10"/>
        <rFont val="Arial"/>
        <family val="2"/>
      </rPr>
      <t xml:space="preserve">ex vat  </t>
    </r>
  </si>
  <si>
    <t>option costs</t>
  </si>
  <si>
    <t>Sub Totals Ex VAT</t>
  </si>
  <si>
    <t>Description</t>
  </si>
  <si>
    <t>Notes</t>
  </si>
  <si>
    <t>Where we're at</t>
  </si>
  <si>
    <t>Telephone</t>
  </si>
  <si>
    <t>email</t>
  </si>
  <si>
    <t>Order wording</t>
  </si>
  <si>
    <r>
      <t xml:space="preserve">Order cost </t>
    </r>
    <r>
      <rPr>
        <sz val="10"/>
        <rFont val="Arial"/>
        <family val="2"/>
      </rPr>
      <t>exVAT</t>
    </r>
  </si>
  <si>
    <t>Insurance values</t>
  </si>
  <si>
    <t xml:space="preserve">LIGHTING </t>
  </si>
  <si>
    <t xml:space="preserve">delivery </t>
  </si>
  <si>
    <t>LIGHTING SUB-TOTAL</t>
  </si>
  <si>
    <t xml:space="preserve">AUDIO </t>
  </si>
  <si>
    <t xml:space="preserve">PA tech </t>
  </si>
  <si>
    <t xml:space="preserve">TGPS </t>
  </si>
  <si>
    <t>AUDIO SUB-TOTAL</t>
  </si>
  <si>
    <t xml:space="preserve">STRUCTURES </t>
  </si>
  <si>
    <t>STRUCTURES  SUB-TOTAL</t>
  </si>
  <si>
    <t>POWER &amp; DISTRO</t>
  </si>
  <si>
    <t xml:space="preserve">Delivery </t>
  </si>
  <si>
    <t xml:space="preserve">fuel </t>
  </si>
  <si>
    <t xml:space="preserve">tower lights </t>
  </si>
  <si>
    <t>POWER &amp; DISTRO  SUB-TOTAL</t>
  </si>
  <si>
    <t>PLANT &amp; BARRIERS</t>
  </si>
  <si>
    <t>del/coll</t>
  </si>
  <si>
    <t>PLANT SUB-TOTAL</t>
  </si>
  <si>
    <t>CREW</t>
  </si>
  <si>
    <t>CREW SUB-TOTAL</t>
  </si>
  <si>
    <t>MISCELLANEOUS</t>
  </si>
  <si>
    <t xml:space="preserve">comms </t>
  </si>
  <si>
    <t xml:space="preserve">Cleansing </t>
  </si>
  <si>
    <t xml:space="preserve">Hull CC </t>
  </si>
  <si>
    <t xml:space="preserve">Bins </t>
  </si>
  <si>
    <t xml:space="preserve">backstage toilets </t>
  </si>
  <si>
    <t xml:space="preserve">add plant </t>
  </si>
  <si>
    <t xml:space="preserve">service </t>
  </si>
  <si>
    <t xml:space="preserve">Audience toilets </t>
  </si>
  <si>
    <t>14 x single plastics and 2 x wheelchair accessible units</t>
  </si>
  <si>
    <t xml:space="preserve">servicing </t>
  </si>
  <si>
    <t xml:space="preserve">consumables </t>
  </si>
  <si>
    <t>tape, cable ties etc</t>
  </si>
  <si>
    <t>MISCELLANEOUS SUB-TOTAL</t>
  </si>
  <si>
    <t>STEWARDING</t>
  </si>
  <si>
    <t>STEWARDING SUB-TOTAL</t>
  </si>
  <si>
    <t>H&amp;S</t>
  </si>
  <si>
    <t xml:space="preserve">Show first aid </t>
  </si>
  <si>
    <t xml:space="preserve">Fire extinguishers </t>
  </si>
  <si>
    <t>H&amp;S SUB-TOTAL</t>
  </si>
  <si>
    <t>TM</t>
  </si>
  <si>
    <t>TM SUB-TOTAL</t>
  </si>
  <si>
    <t>FEES</t>
  </si>
  <si>
    <t>Handling fee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</si>
  <si>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</si>
  <si>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</si>
  <si>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</si>
  <si>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</si>
  <si>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</si>
  <si>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t>ped barrier</t>
  </si>
  <si>
    <t>Heras</t>
  </si>
  <si>
    <t>forks</t>
  </si>
  <si>
    <t>crane</t>
  </si>
  <si>
    <t>30t crane for 2 days</t>
  </si>
  <si>
    <t xml:space="preserve">dressing room tent </t>
  </si>
  <si>
    <t xml:space="preserve">6m x 9m </t>
  </si>
  <si>
    <t>with floor &amp; lights</t>
  </si>
  <si>
    <t>booth tents</t>
  </si>
  <si>
    <t>furniture</t>
  </si>
  <si>
    <t>150 ped barriers</t>
  </si>
  <si>
    <t>Show power</t>
  </si>
  <si>
    <t>Sync'd to load share</t>
  </si>
  <si>
    <t>production power</t>
  </si>
  <si>
    <t xml:space="preserve">tank </t>
  </si>
  <si>
    <t>1000l tank</t>
  </si>
  <si>
    <t xml:space="preserve">Fuel </t>
  </si>
  <si>
    <t xml:space="preserve">Distro </t>
  </si>
  <si>
    <t xml:space="preserve">Trakway </t>
  </si>
  <si>
    <t xml:space="preserve">They bring </t>
  </si>
  <si>
    <t xml:space="preserve">Lighting stands </t>
  </si>
  <si>
    <t>4 x 60Kg stands with T-bars</t>
  </si>
  <si>
    <t>They bring all but PA</t>
  </si>
  <si>
    <t>FOH Pa</t>
  </si>
  <si>
    <t xml:space="preserve">Install crew </t>
  </si>
  <si>
    <t xml:space="preserve">crew transport </t>
  </si>
  <si>
    <t xml:space="preserve">stage hands </t>
  </si>
  <si>
    <t xml:space="preserve">lighting techs </t>
  </si>
  <si>
    <t>£15 per hour</t>
  </si>
  <si>
    <t xml:space="preserve">£200 per man </t>
  </si>
  <si>
    <t>PDs</t>
  </si>
  <si>
    <t xml:space="preserve">max 350Kg per hang </t>
  </si>
  <si>
    <t xml:space="preserve"> £200 per day</t>
  </si>
  <si>
    <t xml:space="preserve">site lighting </t>
  </si>
  <si>
    <t xml:space="preserve">Festoon etc </t>
  </si>
  <si>
    <t xml:space="preserve">site sets </t>
  </si>
  <si>
    <t>2 x 20KVA</t>
  </si>
  <si>
    <t>for festoon etc</t>
  </si>
  <si>
    <t xml:space="preserve">stewarding and security </t>
  </si>
  <si>
    <t xml:space="preserve">2 x service </t>
  </si>
  <si>
    <t>???</t>
  </si>
  <si>
    <t>.</t>
  </si>
  <si>
    <t>4 x hangs of V series</t>
  </si>
  <si>
    <r>
      <t xml:space="preserve">Cost </t>
    </r>
    <r>
      <rPr>
        <sz val="10"/>
        <rFont val="Arial"/>
        <family val="2"/>
      </rPr>
      <t xml:space="preserve">ex vat  </t>
    </r>
  </si>
  <si>
    <t>Production Prep time</t>
  </si>
  <si>
    <t xml:space="preserve">H&amp;S prep time </t>
  </si>
  <si>
    <t>Not including meetings</t>
  </si>
  <si>
    <t xml:space="preserve">TGE </t>
  </si>
  <si>
    <t>Site/production manager</t>
  </si>
  <si>
    <t>on site H&amp;S</t>
  </si>
  <si>
    <t xml:space="preserve">2 Days @ £420 per day </t>
  </si>
  <si>
    <t>mileage</t>
  </si>
  <si>
    <t>accomodation</t>
  </si>
  <si>
    <t>TBP</t>
  </si>
  <si>
    <t>? Rooms for ? Nights</t>
  </si>
  <si>
    <t>TGE TOTAL Ex VAT</t>
  </si>
  <si>
    <t>In addition, Hull 2017 will provide and pay for:</t>
  </si>
  <si>
    <t>Hotel accommodation for Site / Production Manager and Safety Manager as required over the build / event period</t>
  </si>
  <si>
    <t>5 Days @ £250 per day</t>
  </si>
  <si>
    <t xml:space="preserve">Meetings </t>
  </si>
  <si>
    <t>9 Days @ £350 per day</t>
  </si>
  <si>
    <t xml:space="preserve">PD's </t>
  </si>
  <si>
    <t xml:space="preserve">11 man days </t>
  </si>
  <si>
    <t>charged at £25pppd</t>
  </si>
  <si>
    <t xml:space="preserve">2 meetings @ £250 </t>
  </si>
  <si>
    <t xml:space="preserve">ESAG plus one other </t>
  </si>
  <si>
    <t xml:space="preserve">4 Round trips of 150 miles @ £0.40 per mile </t>
  </si>
  <si>
    <t xml:space="preserve">delivered Monday, collected Tuesday </t>
  </si>
  <si>
    <t>4 x LED</t>
  </si>
  <si>
    <t xml:space="preserve">1 x 1000l tank </t>
  </si>
  <si>
    <t xml:space="preserve">as required </t>
  </si>
  <si>
    <t xml:space="preserve">cable ramp </t>
  </si>
  <si>
    <t xml:space="preserve">50m </t>
  </si>
  <si>
    <t>John F Hunt</t>
  </si>
  <si>
    <t>IDE</t>
  </si>
  <si>
    <t xml:space="preserve">Nationwide </t>
  </si>
  <si>
    <t xml:space="preserve">3d productions </t>
  </si>
  <si>
    <t>TGPS</t>
  </si>
  <si>
    <t xml:space="preserve">telehandler </t>
  </si>
  <si>
    <t>Nixons</t>
  </si>
  <si>
    <t xml:space="preserve">3.5t all terrain forks </t>
  </si>
  <si>
    <t xml:space="preserve">7m telehandler </t>
  </si>
  <si>
    <t xml:space="preserve">delivered Mon 7th, collected Tues 15th </t>
  </si>
  <si>
    <t>Live</t>
  </si>
  <si>
    <t xml:space="preserve">TMC </t>
  </si>
  <si>
    <t>3 no. 3m gazebos</t>
  </si>
  <si>
    <t>staked</t>
  </si>
  <si>
    <t>4 x trestles,10 x chairs</t>
  </si>
  <si>
    <t>3 days at £220 per day</t>
  </si>
  <si>
    <t xml:space="preserve">2 crew in &amp; out </t>
  </si>
  <si>
    <t xml:space="preserve">1 x service </t>
  </si>
  <si>
    <t>clean on Sunday 13th &amp; Tuesday 15th</t>
  </si>
  <si>
    <t xml:space="preserve">inc above </t>
  </si>
  <si>
    <t xml:space="preserve">stewarding, as spreadsheet </t>
  </si>
  <si>
    <t xml:space="preserve">inc lost kids </t>
  </si>
  <si>
    <t xml:space="preserve">Heart Medical </t>
  </si>
  <si>
    <t xml:space="preserve">for both shows </t>
  </si>
  <si>
    <t>5% contingency</t>
  </si>
  <si>
    <t>inc in C11</t>
  </si>
  <si>
    <t xml:space="preserve">mileage </t>
  </si>
  <si>
    <t xml:space="preserve">charged @ £0,40 per mile </t>
  </si>
  <si>
    <t xml:space="preserve">£450 per day </t>
  </si>
  <si>
    <t xml:space="preserve">Central crane hire </t>
  </si>
  <si>
    <t>centurion</t>
  </si>
  <si>
    <t>Monday - Tuesday</t>
  </si>
  <si>
    <t xml:space="preserve">Gareth to do </t>
  </si>
  <si>
    <t>2 x 150KVA</t>
  </si>
  <si>
    <t>Lost kids gazebo</t>
  </si>
  <si>
    <t>2 loads £50 e/w pl</t>
  </si>
  <si>
    <t xml:space="preserve">delivered 7th, collected on 15th </t>
  </si>
  <si>
    <t>Notes 30/06</t>
  </si>
  <si>
    <t xml:space="preserve">extra heras </t>
  </si>
  <si>
    <t>40 x heras sets</t>
  </si>
  <si>
    <t>80 x heras sets</t>
  </si>
  <si>
    <t xml:space="preserve">for match </t>
  </si>
  <si>
    <t xml:space="preserve">additional crew </t>
  </si>
  <si>
    <t>6 men, Saturday, 0900-1300 &amp; 1700-1900</t>
  </si>
  <si>
    <t xml:space="preserve">Prestige </t>
  </si>
  <si>
    <t xml:space="preserve">for additional fencing </t>
  </si>
  <si>
    <t xml:space="preserve">16 x 10 hr days &amp; 6 x 5hr get-out </t>
  </si>
  <si>
    <t xml:space="preserve">as plan </t>
  </si>
  <si>
    <t>ordered 22/07</t>
  </si>
  <si>
    <r>
      <t xml:space="preserve">2m height </t>
    </r>
    <r>
      <rPr>
        <b/>
        <sz val="10"/>
        <color rgb="FFFF0000"/>
        <rFont val="Arial"/>
        <family val="2"/>
      </rPr>
      <t>need 6 now!</t>
    </r>
  </si>
  <si>
    <t xml:space="preserve">Car park stewarding </t>
  </si>
  <si>
    <t>stewarding, as required, for carpark management</t>
  </si>
  <si>
    <r>
      <t xml:space="preserve">got verbal quote from Josh 26/06, </t>
    </r>
    <r>
      <rPr>
        <b/>
        <sz val="10"/>
        <color rgb="FFFF0000"/>
        <rFont val="Arial"/>
        <family val="2"/>
      </rPr>
      <t>asked 3d for quote</t>
    </r>
  </si>
  <si>
    <t xml:space="preserve">CAT scanner </t>
  </si>
  <si>
    <t xml:space="preserve">HSS </t>
  </si>
  <si>
    <t>to scan ground before we stake</t>
  </si>
  <si>
    <t xml:space="preserve">900 comms </t>
  </si>
  <si>
    <t>20KVA</t>
  </si>
  <si>
    <t>7 days @ £25</t>
  </si>
  <si>
    <t xml:space="preserve">For lighting techs </t>
  </si>
  <si>
    <t>7 man days @ £200 plus 2 for get-out @ £200</t>
  </si>
  <si>
    <t>36 x DP3400's</t>
  </si>
  <si>
    <t xml:space="preserve">2 x 1100l &amp; 8 x 240l bins </t>
  </si>
  <si>
    <t>delivered Tues</t>
  </si>
  <si>
    <t xml:space="preserve">4 x single plastics </t>
  </si>
  <si>
    <t xml:space="preserve">Fork extensions </t>
  </si>
  <si>
    <t xml:space="preserve">Trakmats </t>
  </si>
  <si>
    <t xml:space="preserve">Live </t>
  </si>
  <si>
    <t xml:space="preserve">50 x trakmats </t>
  </si>
  <si>
    <t xml:space="preserve">L.A.D. events/3d </t>
  </si>
  <si>
    <t xml:space="preserve">Event parking signs </t>
  </si>
  <si>
    <t>tank</t>
  </si>
  <si>
    <t>ordered 24/07</t>
  </si>
  <si>
    <t>ordered 27/07</t>
  </si>
  <si>
    <t xml:space="preserve">Site crew </t>
  </si>
  <si>
    <t xml:space="preserve">Tge </t>
  </si>
  <si>
    <t>1 man Tues, Weds, Sat</t>
  </si>
  <si>
    <t>Rich Moore</t>
  </si>
  <si>
    <t>3d</t>
  </si>
  <si>
    <t>ordered 04/08</t>
  </si>
  <si>
    <t>KCOM</t>
  </si>
  <si>
    <t>inc above</t>
  </si>
  <si>
    <t>---------</t>
  </si>
  <si>
    <t>----------</t>
  </si>
  <si>
    <t>-------</t>
  </si>
  <si>
    <t>--------</t>
  </si>
  <si>
    <t>-----------</t>
  </si>
  <si>
    <t>received quote 08/08</t>
  </si>
  <si>
    <t xml:space="preserve">additional chairs </t>
  </si>
  <si>
    <t>city furniture hire</t>
  </si>
  <si>
    <t xml:space="preserve">additional stewarding </t>
  </si>
  <si>
    <t xml:space="preserve">additional 4 SIA for Sunday night </t>
  </si>
  <si>
    <t>ordered 13/08</t>
  </si>
  <si>
    <t xml:space="preserve">additional medical </t>
  </si>
  <si>
    <t xml:space="preserve">for Sunday night </t>
  </si>
  <si>
    <t>ordered 12/08</t>
  </si>
  <si>
    <t xml:space="preserve">additional deck </t>
  </si>
  <si>
    <t>invoice received 15/08</t>
  </si>
  <si>
    <t>Accomodation and subs</t>
  </si>
  <si>
    <t>final figures received 17/08</t>
  </si>
  <si>
    <t xml:space="preserve">additional speaker stands </t>
  </si>
  <si>
    <t>multi</t>
  </si>
  <si>
    <t>paid on TG CC</t>
  </si>
  <si>
    <t>TGE</t>
  </si>
  <si>
    <t xml:space="preserve">invoice received </t>
  </si>
  <si>
    <t xml:space="preserve">paid on credit card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</si>
</sst>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rgb="FF00B0F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7" xfId="0" quotePrefix="1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7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1" fillId="0" borderId="7" xfId="0" quotePrefix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5" fillId="0" borderId="7" xfId="0" quotePrefix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164" fontId="8" fillId="2" borderId="7" xfId="0" quotePrefix="1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0" fillId="2" borderId="6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2" fillId="2" borderId="7" xfId="0" quotePrefix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0" fillId="0" borderId="7" xfId="0" quotePrefix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3" fillId="0" borderId="7" xfId="0" quotePrefix="1" applyFont="1" applyFill="1" applyBorder="1" applyAlignment="1">
      <alignment horizontal="center" wrapText="1"/>
    </xf>
    <xf numFmtId="0" fontId="13" fillId="0" borderId="6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2" fontId="14" fillId="0" borderId="7" xfId="0" applyNumberFormat="1" applyFont="1" applyFill="1" applyBorder="1" applyAlignment="1">
      <alignment horizontal="center" wrapText="1"/>
    </xf>
    <xf numFmtId="0" fontId="14" fillId="0" borderId="7" xfId="0" quotePrefix="1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164" fontId="8" fillId="3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164" fontId="15" fillId="3" borderId="7" xfId="0" quotePrefix="1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2" fillId="3" borderId="7" xfId="0" quotePrefix="1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164" fontId="10" fillId="0" borderId="7" xfId="0" applyNumberFormat="1" applyFont="1" applyFill="1" applyBorder="1" applyAlignment="1">
      <alignment horizontal="center" wrapText="1"/>
    </xf>
    <xf numFmtId="0" fontId="10" fillId="0" borderId="7" xfId="0" quotePrefix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0" fontId="10" fillId="2" borderId="1" xfId="0" quotePrefix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0" fontId="2" fillId="2" borderId="2" xfId="0" quotePrefix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15" fillId="4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6" fillId="0" borderId="6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7" xfId="0" applyFont="1" applyFill="1" applyBorder="1" applyAlignment="1">
      <alignment wrapText="1"/>
    </xf>
    <xf numFmtId="0" fontId="17" fillId="0" borderId="7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12" xfId="0" applyFont="1" applyFill="1" applyBorder="1" applyAlignment="1">
      <alignment horizontal="center" wrapText="1"/>
    </xf>
    <xf numFmtId="0" fontId="2" fillId="0" borderId="13" xfId="0" quotePrefix="1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/>
    </xf>
    <xf numFmtId="0" fontId="2" fillId="0" borderId="0" xfId="1"/>
    <xf numFmtId="0" fontId="2" fillId="0" borderId="0" xfId="1" applyFont="1"/>
    <xf numFmtId="0" fontId="1" fillId="0" borderId="15" xfId="0" applyFont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5" fillId="5" borderId="7" xfId="0" quotePrefix="1" applyFont="1" applyFill="1" applyBorder="1" applyAlignment="1">
      <alignment horizontal="center" wrapText="1"/>
    </xf>
    <xf numFmtId="0" fontId="9" fillId="0" borderId="7" xfId="0" quotePrefix="1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2" fillId="5" borderId="7" xfId="0" quotePrefix="1" applyFont="1" applyFill="1" applyBorder="1" applyAlignment="1">
      <alignment horizontal="center" wrapText="1"/>
    </xf>
    <xf numFmtId="0" fontId="2" fillId="6" borderId="0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6" borderId="7" xfId="0" quotePrefix="1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5" fillId="6" borderId="7" xfId="0" quotePrefix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15" fillId="4" borderId="9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2"/>
  <sheetViews>
    <sheetView tabSelected="1" workbookViewId="0">
      <pane xSplit="4" ySplit="9" topLeftCell="E64" activePane="bottomRight" state="frozen"/>
      <selection pane="topRight" activeCell="E1" sqref="E1"/>
      <selection pane="bottomLeft" activeCell="A11" sqref="A11"/>
      <selection pane="bottomRight" activeCell="C83" sqref="C83"/>
    </sheetView>
  </sheetViews>
  <sheetFormatPr defaultColWidth="9.1328125" defaultRowHeight="14.25" x14ac:dyDescent="0.45"/>
  <cols>
    <col min="1" max="1" width="25.73046875" style="78" customWidth="1"/>
    <col min="2" max="2" width="21.86328125" style="78" customWidth="1"/>
    <col min="3" max="3" width="10.265625" style="78" customWidth="1"/>
    <col min="4" max="5" width="11" style="78" customWidth="1"/>
    <col min="6" max="6" width="31.73046875" style="78" customWidth="1"/>
    <col min="7" max="7" width="27.3984375" style="78" customWidth="1"/>
    <col min="8" max="8" width="26.59765625" style="78" customWidth="1"/>
    <col min="9" max="9" width="42.1328125" style="79" customWidth="1"/>
    <col min="10" max="10" width="17.73046875" style="80" customWidth="1"/>
    <col min="11" max="11" width="33.86328125" style="80" customWidth="1"/>
    <col min="12" max="12" width="33" style="80" customWidth="1"/>
    <col min="13" max="13" width="10.265625" style="80" customWidth="1"/>
    <col min="14" max="14" width="12" style="78" customWidth="1"/>
    <col min="15" max="16384" width="9.1328125" style="80"/>
  </cols>
  <sheetData>
    <row r="1" spans="1:14" s="7" customFormat="1" ht="27" thickBot="1" x14ac:dyDescent="0.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5" t="s">
        <v>171</v>
      </c>
      <c r="J1" s="6" t="s">
        <v>8</v>
      </c>
      <c r="K1" s="6" t="s">
        <v>9</v>
      </c>
      <c r="L1" s="6" t="s">
        <v>10</v>
      </c>
      <c r="M1" s="6" t="s">
        <v>11</v>
      </c>
      <c r="N1" s="1" t="s">
        <v>12</v>
      </c>
    </row>
    <row r="2" spans="1:14" s="14" customFormat="1" ht="15.4" x14ac:dyDescent="0.45">
      <c r="A2" s="115" t="s">
        <v>13</v>
      </c>
      <c r="B2" s="116"/>
      <c r="C2" s="8"/>
      <c r="D2" s="8"/>
      <c r="E2" s="9"/>
      <c r="F2" s="10" t="s">
        <v>80</v>
      </c>
      <c r="G2" s="11"/>
      <c r="H2" s="11"/>
      <c r="I2" s="12"/>
      <c r="J2" s="13"/>
      <c r="L2" s="13"/>
      <c r="M2" s="13"/>
      <c r="N2" s="15"/>
    </row>
    <row r="3" spans="1:14" s="18" customFormat="1" ht="25.9" x14ac:dyDescent="0.4">
      <c r="A3" s="102" t="s">
        <v>81</v>
      </c>
      <c r="B3" s="103" t="s">
        <v>203</v>
      </c>
      <c r="C3" s="106">
        <v>140</v>
      </c>
      <c r="D3" s="21"/>
      <c r="E3" s="15"/>
      <c r="F3" s="10" t="s">
        <v>82</v>
      </c>
      <c r="G3" s="11" t="s">
        <v>183</v>
      </c>
      <c r="H3" s="11" t="s">
        <v>186</v>
      </c>
      <c r="I3" s="12"/>
      <c r="J3" s="17"/>
      <c r="L3" s="19"/>
      <c r="M3" s="19"/>
      <c r="N3" s="15">
        <v>500</v>
      </c>
    </row>
    <row r="4" spans="1:14" s="18" customFormat="1" ht="13.15" x14ac:dyDescent="0.4">
      <c r="A4" s="107" t="s">
        <v>81</v>
      </c>
      <c r="B4" s="108" t="s">
        <v>212</v>
      </c>
      <c r="C4" s="109">
        <v>228.4</v>
      </c>
      <c r="D4" s="21"/>
      <c r="E4" s="15"/>
      <c r="F4" s="10" t="s">
        <v>82</v>
      </c>
      <c r="G4" s="11"/>
      <c r="H4" s="11" t="s">
        <v>238</v>
      </c>
      <c r="I4" s="12"/>
      <c r="J4" s="17"/>
      <c r="L4" s="19"/>
      <c r="M4" s="19"/>
      <c r="N4" s="15">
        <v>800</v>
      </c>
    </row>
    <row r="5" spans="1:14" s="18" customFormat="1" ht="13.15" x14ac:dyDescent="0.4">
      <c r="A5" s="102" t="s">
        <v>94</v>
      </c>
      <c r="B5" s="103" t="s">
        <v>138</v>
      </c>
      <c r="C5" s="106">
        <v>250</v>
      </c>
      <c r="D5" s="15"/>
      <c r="E5" s="15"/>
      <c r="F5" s="10" t="s">
        <v>95</v>
      </c>
      <c r="G5" s="11"/>
      <c r="H5" s="11"/>
      <c r="I5" s="12"/>
      <c r="J5" s="17"/>
      <c r="L5" s="19"/>
      <c r="M5" s="19"/>
      <c r="N5" s="15">
        <v>750</v>
      </c>
    </row>
    <row r="6" spans="1:14" s="18" customFormat="1" ht="13.15" x14ac:dyDescent="0.4">
      <c r="A6" s="20"/>
      <c r="B6" s="24"/>
      <c r="C6" s="22"/>
      <c r="D6" s="11"/>
      <c r="E6" s="23"/>
      <c r="F6" s="10"/>
      <c r="G6" s="11"/>
      <c r="H6" s="11"/>
      <c r="I6" s="12"/>
      <c r="J6" s="17"/>
      <c r="L6" s="19"/>
      <c r="M6" s="19"/>
      <c r="N6" s="15"/>
    </row>
    <row r="7" spans="1:14" s="14" customFormat="1" x14ac:dyDescent="0.45">
      <c r="A7" s="113" t="s">
        <v>15</v>
      </c>
      <c r="B7" s="114"/>
      <c r="C7" s="25"/>
      <c r="D7" s="25"/>
      <c r="E7" s="26">
        <f>SUM(C3:C6)</f>
        <v>618.4</v>
      </c>
      <c r="F7" s="27"/>
      <c r="G7" s="28"/>
      <c r="H7" s="28"/>
      <c r="I7" s="29"/>
      <c r="J7" s="30"/>
      <c r="K7" s="31"/>
      <c r="L7" s="32"/>
      <c r="M7" s="32"/>
      <c r="N7" s="33"/>
    </row>
    <row r="8" spans="1:14" s="14" customFormat="1" ht="15.4" x14ac:dyDescent="0.45">
      <c r="A8" s="117" t="s">
        <v>16</v>
      </c>
      <c r="B8" s="118"/>
      <c r="C8" s="9"/>
      <c r="D8" s="9"/>
      <c r="E8" s="9"/>
      <c r="F8" s="10" t="s">
        <v>83</v>
      </c>
      <c r="G8" s="11"/>
      <c r="H8" s="11"/>
      <c r="I8" s="12"/>
      <c r="J8" s="34"/>
      <c r="L8" s="13"/>
      <c r="M8" s="13"/>
      <c r="N8" s="15"/>
    </row>
    <row r="9" spans="1:14" s="18" customFormat="1" ht="13.15" x14ac:dyDescent="0.4">
      <c r="A9" s="107" t="s">
        <v>84</v>
      </c>
      <c r="B9" s="108" t="s">
        <v>137</v>
      </c>
      <c r="C9" s="108">
        <v>7238.2</v>
      </c>
      <c r="D9" s="23"/>
      <c r="E9" s="23"/>
      <c r="F9" s="10" t="s">
        <v>103</v>
      </c>
      <c r="G9" s="11" t="s">
        <v>92</v>
      </c>
      <c r="H9" s="11" t="s">
        <v>238</v>
      </c>
      <c r="I9" s="12"/>
      <c r="J9" s="17"/>
      <c r="L9" s="19"/>
      <c r="M9" s="19"/>
      <c r="N9" s="15">
        <v>120000</v>
      </c>
    </row>
    <row r="10" spans="1:14" s="18" customFormat="1" ht="13.15" x14ac:dyDescent="0.4">
      <c r="A10" s="107" t="s">
        <v>85</v>
      </c>
      <c r="B10" s="108" t="s">
        <v>137</v>
      </c>
      <c r="C10" s="110" t="s">
        <v>153</v>
      </c>
      <c r="D10" s="23"/>
      <c r="E10" s="23"/>
      <c r="F10" s="10" t="s">
        <v>150</v>
      </c>
      <c r="G10" s="11" t="s">
        <v>93</v>
      </c>
      <c r="H10" s="11" t="s">
        <v>238</v>
      </c>
      <c r="I10" s="12"/>
      <c r="J10" s="17"/>
      <c r="L10" s="19"/>
      <c r="M10" s="19"/>
      <c r="N10" s="15" t="s">
        <v>215</v>
      </c>
    </row>
    <row r="11" spans="1:14" s="18" customFormat="1" ht="13.15" x14ac:dyDescent="0.4">
      <c r="A11" s="107" t="s">
        <v>17</v>
      </c>
      <c r="B11" s="108" t="s">
        <v>137</v>
      </c>
      <c r="C11" s="108" t="s">
        <v>159</v>
      </c>
      <c r="D11" s="23"/>
      <c r="E11" s="23"/>
      <c r="F11" s="10" t="s">
        <v>149</v>
      </c>
      <c r="G11" s="11"/>
      <c r="H11" s="11" t="s">
        <v>238</v>
      </c>
      <c r="I11" s="12"/>
      <c r="J11" s="17"/>
      <c r="L11" s="19"/>
      <c r="M11" s="19"/>
      <c r="N11" s="15" t="s">
        <v>215</v>
      </c>
    </row>
    <row r="12" spans="1:14" s="18" customFormat="1" ht="13.15" x14ac:dyDescent="0.4">
      <c r="A12" s="107" t="s">
        <v>86</v>
      </c>
      <c r="B12" s="108" t="s">
        <v>137</v>
      </c>
      <c r="C12" s="108" t="s">
        <v>159</v>
      </c>
      <c r="D12" s="23"/>
      <c r="E12" s="23"/>
      <c r="F12" s="10"/>
      <c r="G12" s="11"/>
      <c r="H12" s="11" t="s">
        <v>238</v>
      </c>
      <c r="I12" s="12"/>
      <c r="J12" s="17"/>
      <c r="L12" s="19"/>
      <c r="M12" s="19"/>
      <c r="N12" s="15" t="s">
        <v>215</v>
      </c>
    </row>
    <row r="13" spans="1:14" s="18" customFormat="1" ht="13.15" x14ac:dyDescent="0.4">
      <c r="A13" s="107" t="s">
        <v>23</v>
      </c>
      <c r="B13" s="108" t="s">
        <v>137</v>
      </c>
      <c r="C13" s="108" t="s">
        <v>159</v>
      </c>
      <c r="D13" s="23"/>
      <c r="E13" s="23"/>
      <c r="F13" s="10"/>
      <c r="G13" s="11"/>
      <c r="H13" s="11" t="s">
        <v>238</v>
      </c>
      <c r="I13" s="12"/>
      <c r="J13" s="17"/>
      <c r="L13" s="19"/>
      <c r="M13" s="19"/>
      <c r="N13" s="15" t="s">
        <v>215</v>
      </c>
    </row>
    <row r="14" spans="1:14" s="18" customFormat="1" ht="13.15" x14ac:dyDescent="0.4">
      <c r="A14" s="107" t="s">
        <v>232</v>
      </c>
      <c r="B14" s="108" t="s">
        <v>137</v>
      </c>
      <c r="C14" s="108" t="s">
        <v>159</v>
      </c>
      <c r="D14" s="23"/>
      <c r="E14" s="23"/>
      <c r="F14" s="10"/>
      <c r="G14" s="11"/>
      <c r="H14" s="11" t="s">
        <v>238</v>
      </c>
      <c r="I14" s="12"/>
      <c r="J14" s="17"/>
      <c r="L14" s="19"/>
      <c r="M14" s="19"/>
      <c r="N14" s="15" t="s">
        <v>215</v>
      </c>
    </row>
    <row r="15" spans="1:14" s="18" customFormat="1" ht="13.15" x14ac:dyDescent="0.4">
      <c r="A15" s="107" t="s">
        <v>234</v>
      </c>
      <c r="B15" s="108" t="s">
        <v>137</v>
      </c>
      <c r="C15" s="108">
        <v>64</v>
      </c>
      <c r="D15" s="23"/>
      <c r="E15" s="23"/>
      <c r="F15" s="10"/>
      <c r="G15" s="11"/>
      <c r="H15" s="11" t="s">
        <v>238</v>
      </c>
      <c r="I15" s="12"/>
      <c r="J15" s="17"/>
      <c r="L15" s="19"/>
      <c r="M15" s="19"/>
      <c r="N15" s="15"/>
    </row>
    <row r="16" spans="1:14" s="18" customFormat="1" ht="13.15" x14ac:dyDescent="0.4">
      <c r="A16" s="107" t="s">
        <v>230</v>
      </c>
      <c r="B16" s="108" t="s">
        <v>137</v>
      </c>
      <c r="C16" s="108">
        <v>28.8</v>
      </c>
      <c r="D16" s="23"/>
      <c r="E16" s="23"/>
      <c r="F16" s="10"/>
      <c r="G16" s="11"/>
      <c r="H16" s="11" t="s">
        <v>238</v>
      </c>
      <c r="I16" s="12"/>
      <c r="J16" s="17"/>
      <c r="L16" s="19"/>
      <c r="M16" s="19"/>
      <c r="N16" s="15"/>
    </row>
    <row r="17" spans="1:14" s="18" customFormat="1" ht="13.15" x14ac:dyDescent="0.4">
      <c r="A17" s="107" t="s">
        <v>235</v>
      </c>
      <c r="B17" s="108" t="s">
        <v>137</v>
      </c>
      <c r="C17" s="108">
        <v>24</v>
      </c>
      <c r="D17" s="23"/>
      <c r="E17" s="23"/>
      <c r="F17" s="10"/>
      <c r="G17" s="11"/>
      <c r="H17" s="11" t="s">
        <v>238</v>
      </c>
      <c r="I17" s="12"/>
      <c r="J17" s="17"/>
      <c r="L17" s="19"/>
      <c r="M17" s="19"/>
      <c r="N17" s="15"/>
    </row>
    <row r="18" spans="1:14" s="18" customFormat="1" ht="13.15" x14ac:dyDescent="0.4">
      <c r="A18" s="20"/>
      <c r="B18" s="11"/>
      <c r="C18" s="11"/>
      <c r="D18" s="23"/>
      <c r="E18" s="23"/>
      <c r="F18" s="10"/>
      <c r="G18" s="11"/>
      <c r="H18" s="11"/>
      <c r="I18" s="12"/>
      <c r="J18" s="17"/>
      <c r="L18" s="19"/>
      <c r="M18" s="19"/>
      <c r="N18" s="15"/>
    </row>
    <row r="19" spans="1:14" s="18" customFormat="1" ht="13.15" x14ac:dyDescent="0.4">
      <c r="A19" s="113" t="s">
        <v>19</v>
      </c>
      <c r="B19" s="114"/>
      <c r="C19" s="25"/>
      <c r="D19" s="25"/>
      <c r="E19" s="26">
        <f>SUM(C9:C18)</f>
        <v>7355</v>
      </c>
      <c r="F19" s="27"/>
      <c r="G19" s="28"/>
      <c r="H19" s="28"/>
      <c r="I19" s="29"/>
      <c r="J19" s="35"/>
      <c r="K19" s="36"/>
      <c r="L19" s="37"/>
      <c r="M19" s="37"/>
      <c r="N19" s="33"/>
    </row>
    <row r="20" spans="1:14" s="14" customFormat="1" ht="15.4" x14ac:dyDescent="0.45">
      <c r="A20" s="117" t="s">
        <v>20</v>
      </c>
      <c r="B20" s="118"/>
      <c r="C20" s="38"/>
      <c r="D20" s="38"/>
      <c r="E20" s="9"/>
      <c r="F20" s="10"/>
      <c r="G20" s="11"/>
      <c r="H20" s="11"/>
      <c r="I20" s="12"/>
      <c r="J20" s="13"/>
      <c r="L20" s="13"/>
      <c r="M20" s="13"/>
      <c r="N20" s="15"/>
    </row>
    <row r="21" spans="1:14" s="18" customFormat="1" ht="13.15" x14ac:dyDescent="0.4">
      <c r="A21" s="107" t="s">
        <v>66</v>
      </c>
      <c r="B21" s="108" t="s">
        <v>136</v>
      </c>
      <c r="C21" s="108">
        <v>607</v>
      </c>
      <c r="D21" s="23"/>
      <c r="E21" s="23"/>
      <c r="F21" s="10" t="s">
        <v>67</v>
      </c>
      <c r="G21" s="11" t="s">
        <v>68</v>
      </c>
      <c r="H21" s="11" t="s">
        <v>231</v>
      </c>
      <c r="I21" s="12"/>
      <c r="J21" s="17"/>
      <c r="L21" s="19"/>
      <c r="M21" s="19"/>
      <c r="N21" s="15">
        <v>5800</v>
      </c>
    </row>
    <row r="22" spans="1:14" s="18" customFormat="1" ht="13.15" x14ac:dyDescent="0.4">
      <c r="A22" s="107" t="s">
        <v>69</v>
      </c>
      <c r="B22" s="108" t="s">
        <v>136</v>
      </c>
      <c r="C22" s="108">
        <v>330</v>
      </c>
      <c r="D22" s="23"/>
      <c r="E22" s="23"/>
      <c r="F22" s="10" t="s">
        <v>146</v>
      </c>
      <c r="G22" s="11" t="s">
        <v>147</v>
      </c>
      <c r="H22" s="11" t="s">
        <v>231</v>
      </c>
      <c r="I22" s="12"/>
      <c r="J22" s="17"/>
      <c r="L22" s="19"/>
      <c r="M22" s="19"/>
      <c r="N22" s="15">
        <v>1500</v>
      </c>
    </row>
    <row r="23" spans="1:14" s="18" customFormat="1" ht="13.15" x14ac:dyDescent="0.4">
      <c r="A23" s="107" t="s">
        <v>168</v>
      </c>
      <c r="B23" s="108" t="s">
        <v>138</v>
      </c>
      <c r="C23" s="108">
        <v>50</v>
      </c>
      <c r="D23" s="23"/>
      <c r="E23" s="23"/>
      <c r="F23" s="10"/>
      <c r="G23" s="11"/>
      <c r="H23" s="11" t="s">
        <v>238</v>
      </c>
      <c r="I23" s="12"/>
      <c r="J23" s="17"/>
      <c r="L23" s="19"/>
      <c r="M23" s="19"/>
      <c r="N23" s="15">
        <v>350</v>
      </c>
    </row>
    <row r="24" spans="1:14" s="18" customFormat="1" ht="13.15" x14ac:dyDescent="0.4">
      <c r="A24" s="107" t="s">
        <v>70</v>
      </c>
      <c r="B24" s="108" t="s">
        <v>136</v>
      </c>
      <c r="C24" s="108">
        <v>29.5</v>
      </c>
      <c r="D24" s="23"/>
      <c r="E24" s="23"/>
      <c r="F24" s="10" t="s">
        <v>148</v>
      </c>
      <c r="G24" s="11"/>
      <c r="H24" s="11" t="s">
        <v>231</v>
      </c>
      <c r="I24" s="12"/>
      <c r="J24" s="17"/>
      <c r="L24" s="19"/>
      <c r="M24" s="19"/>
      <c r="N24" s="15">
        <v>480</v>
      </c>
    </row>
    <row r="25" spans="1:14" s="18" customFormat="1" ht="13.15" x14ac:dyDescent="0.4">
      <c r="A25" s="107" t="s">
        <v>14</v>
      </c>
      <c r="B25" s="108" t="s">
        <v>136</v>
      </c>
      <c r="C25" s="108">
        <v>250</v>
      </c>
      <c r="D25" s="23"/>
      <c r="E25" s="23"/>
      <c r="F25" s="10"/>
      <c r="G25" s="11"/>
      <c r="H25" s="11" t="s">
        <v>231</v>
      </c>
      <c r="I25" s="12"/>
      <c r="J25" s="17"/>
      <c r="L25" s="19"/>
      <c r="M25" s="19"/>
      <c r="N25" s="15" t="s">
        <v>216</v>
      </c>
    </row>
    <row r="26" spans="1:14" s="18" customFormat="1" ht="13.15" x14ac:dyDescent="0.4">
      <c r="A26" s="107" t="s">
        <v>222</v>
      </c>
      <c r="B26" s="108" t="s">
        <v>223</v>
      </c>
      <c r="C26" s="108">
        <v>142.80000000000001</v>
      </c>
      <c r="D26" s="23"/>
      <c r="E26" s="23"/>
      <c r="F26" s="10"/>
      <c r="G26" s="11"/>
      <c r="H26" s="11" t="s">
        <v>239</v>
      </c>
      <c r="I26" s="12"/>
      <c r="J26" s="17"/>
      <c r="L26" s="19"/>
      <c r="M26" s="19"/>
      <c r="N26" s="15"/>
    </row>
    <row r="27" spans="1:14" s="18" customFormat="1" ht="13.15" x14ac:dyDescent="0.4">
      <c r="A27" s="20"/>
      <c r="B27" s="11"/>
      <c r="C27" s="11"/>
      <c r="D27" s="23"/>
      <c r="E27" s="23"/>
      <c r="F27" s="10"/>
      <c r="G27" s="11"/>
      <c r="H27" s="11"/>
      <c r="I27" s="12"/>
      <c r="J27" s="17"/>
      <c r="L27" s="19"/>
      <c r="M27" s="19"/>
      <c r="N27" s="15"/>
    </row>
    <row r="28" spans="1:14" s="14" customFormat="1" x14ac:dyDescent="0.45">
      <c r="A28" s="113" t="s">
        <v>21</v>
      </c>
      <c r="B28" s="114"/>
      <c r="C28" s="25"/>
      <c r="D28" s="25"/>
      <c r="E28" s="26">
        <f>SUM(C21:C27)</f>
        <v>1409.3</v>
      </c>
      <c r="F28" s="27"/>
      <c r="G28" s="28"/>
      <c r="H28" s="28"/>
      <c r="I28" s="29"/>
      <c r="J28" s="30"/>
      <c r="K28" s="31"/>
      <c r="L28" s="32"/>
      <c r="M28" s="32"/>
      <c r="N28" s="33"/>
    </row>
    <row r="29" spans="1:14" s="14" customFormat="1" ht="15.4" x14ac:dyDescent="0.45">
      <c r="A29" s="117" t="s">
        <v>22</v>
      </c>
      <c r="B29" s="118"/>
      <c r="C29" s="9"/>
      <c r="D29" s="9"/>
      <c r="E29" s="9"/>
      <c r="F29" s="10"/>
      <c r="G29" s="11"/>
      <c r="H29" s="11"/>
      <c r="I29" s="12"/>
      <c r="J29" s="13"/>
      <c r="L29" s="13"/>
      <c r="M29" s="13"/>
      <c r="N29" s="15"/>
    </row>
    <row r="30" spans="1:14" s="18" customFormat="1" ht="13.15" x14ac:dyDescent="0.4">
      <c r="A30" s="107" t="s">
        <v>72</v>
      </c>
      <c r="B30" s="108" t="s">
        <v>134</v>
      </c>
      <c r="C30" s="108">
        <v>920</v>
      </c>
      <c r="D30" s="23"/>
      <c r="E30" s="23"/>
      <c r="F30" s="10" t="s">
        <v>167</v>
      </c>
      <c r="G30" s="11" t="s">
        <v>73</v>
      </c>
      <c r="H30" s="11" t="s">
        <v>238</v>
      </c>
      <c r="I30" s="12"/>
      <c r="J30" s="17"/>
      <c r="L30" s="19"/>
      <c r="M30" s="19"/>
      <c r="N30" s="15">
        <v>56000</v>
      </c>
    </row>
    <row r="31" spans="1:14" s="18" customFormat="1" ht="13.15" x14ac:dyDescent="0.4">
      <c r="A31" s="107" t="s">
        <v>205</v>
      </c>
      <c r="B31" s="108" t="s">
        <v>134</v>
      </c>
      <c r="C31" s="108">
        <v>24</v>
      </c>
      <c r="D31" s="23"/>
      <c r="E31" s="23"/>
      <c r="F31" s="10" t="s">
        <v>130</v>
      </c>
      <c r="G31" s="11"/>
      <c r="H31" s="11" t="s">
        <v>238</v>
      </c>
      <c r="I31" s="12"/>
      <c r="J31" s="17"/>
      <c r="L31" s="19"/>
      <c r="M31" s="19"/>
      <c r="N31" s="15">
        <v>1500</v>
      </c>
    </row>
    <row r="32" spans="1:14" s="18" customFormat="1" ht="13.15" x14ac:dyDescent="0.4">
      <c r="A32" s="107" t="s">
        <v>74</v>
      </c>
      <c r="B32" s="108" t="s">
        <v>134</v>
      </c>
      <c r="C32" s="108">
        <v>150</v>
      </c>
      <c r="D32" s="23"/>
      <c r="E32" s="23"/>
      <c r="F32" s="10" t="s">
        <v>191</v>
      </c>
      <c r="G32" s="11"/>
      <c r="H32" s="11" t="s">
        <v>238</v>
      </c>
      <c r="I32" s="12"/>
      <c r="J32" s="17"/>
      <c r="L32" s="19"/>
      <c r="M32" s="19"/>
      <c r="N32" s="15">
        <v>9950</v>
      </c>
    </row>
    <row r="33" spans="1:14" s="18" customFormat="1" ht="13.15" x14ac:dyDescent="0.4">
      <c r="A33" s="107" t="s">
        <v>75</v>
      </c>
      <c r="B33" s="108" t="s">
        <v>134</v>
      </c>
      <c r="C33" s="108">
        <v>24</v>
      </c>
      <c r="D33" s="23"/>
      <c r="E33" s="23"/>
      <c r="F33" s="10" t="s">
        <v>76</v>
      </c>
      <c r="G33" s="11"/>
      <c r="H33" s="11" t="s">
        <v>238</v>
      </c>
      <c r="I33" s="12"/>
      <c r="J33" s="17"/>
      <c r="L33" s="19"/>
      <c r="M33" s="19"/>
      <c r="N33" s="15">
        <v>1500</v>
      </c>
    </row>
    <row r="34" spans="1:14" s="18" customFormat="1" ht="13.15" x14ac:dyDescent="0.4">
      <c r="A34" s="107" t="s">
        <v>96</v>
      </c>
      <c r="B34" s="108" t="s">
        <v>134</v>
      </c>
      <c r="C34" s="108">
        <v>300</v>
      </c>
      <c r="D34" s="23"/>
      <c r="E34" s="23"/>
      <c r="F34" s="10" t="s">
        <v>97</v>
      </c>
      <c r="G34" s="11" t="s">
        <v>98</v>
      </c>
      <c r="H34" s="11" t="s">
        <v>238</v>
      </c>
      <c r="I34" s="12"/>
      <c r="J34" s="17"/>
      <c r="L34" s="19"/>
      <c r="M34" s="19"/>
      <c r="N34" s="15">
        <v>9950</v>
      </c>
    </row>
    <row r="35" spans="1:14" s="18" customFormat="1" ht="13.15" x14ac:dyDescent="0.4">
      <c r="A35" s="107" t="s">
        <v>77</v>
      </c>
      <c r="B35" s="108" t="s">
        <v>134</v>
      </c>
      <c r="C35" s="108">
        <v>900</v>
      </c>
      <c r="D35" s="23"/>
      <c r="E35" s="23"/>
      <c r="F35" s="105"/>
      <c r="G35" s="11"/>
      <c r="H35" s="11" t="s">
        <v>238</v>
      </c>
      <c r="I35" s="12" t="s">
        <v>233</v>
      </c>
      <c r="J35" s="17"/>
      <c r="L35" s="19"/>
      <c r="M35" s="19"/>
      <c r="N35" s="15">
        <v>2000</v>
      </c>
    </row>
    <row r="36" spans="1:14" s="18" customFormat="1" ht="13.15" x14ac:dyDescent="0.4">
      <c r="A36" s="107" t="s">
        <v>23</v>
      </c>
      <c r="B36" s="108" t="s">
        <v>134</v>
      </c>
      <c r="C36" s="108">
        <v>1120</v>
      </c>
      <c r="D36" s="23"/>
      <c r="E36" s="23"/>
      <c r="F36" s="10" t="s">
        <v>128</v>
      </c>
      <c r="G36" s="11"/>
      <c r="H36" s="11" t="s">
        <v>238</v>
      </c>
      <c r="I36" s="12"/>
      <c r="J36" s="17"/>
      <c r="L36" s="19"/>
      <c r="M36" s="19"/>
      <c r="N36" s="15" t="s">
        <v>217</v>
      </c>
    </row>
    <row r="37" spans="1:14" s="18" customFormat="1" ht="13.15" x14ac:dyDescent="0.4">
      <c r="A37" s="20"/>
      <c r="B37" s="11"/>
      <c r="C37" s="11" t="s">
        <v>102</v>
      </c>
      <c r="D37" s="23"/>
      <c r="E37" s="23"/>
      <c r="F37" s="10"/>
      <c r="G37" s="11"/>
      <c r="H37" s="11"/>
      <c r="I37" s="12"/>
      <c r="J37" s="17"/>
      <c r="L37" s="19"/>
      <c r="M37" s="19"/>
      <c r="N37" s="15"/>
    </row>
    <row r="38" spans="1:14" s="18" customFormat="1" ht="13.15" x14ac:dyDescent="0.4">
      <c r="A38" s="107" t="s">
        <v>78</v>
      </c>
      <c r="B38" s="108" t="s">
        <v>135</v>
      </c>
      <c r="C38" s="108">
        <v>304</v>
      </c>
      <c r="D38" s="23"/>
      <c r="E38" s="23"/>
      <c r="F38" s="10" t="s">
        <v>131</v>
      </c>
      <c r="G38" s="11"/>
      <c r="H38" s="11" t="s">
        <v>238</v>
      </c>
      <c r="I38" s="12"/>
      <c r="J38" s="17"/>
      <c r="L38" s="19"/>
      <c r="M38" s="19"/>
      <c r="N38" s="15">
        <v>2200</v>
      </c>
    </row>
    <row r="39" spans="1:14" s="18" customFormat="1" ht="13.15" x14ac:dyDescent="0.4">
      <c r="A39" s="107" t="s">
        <v>132</v>
      </c>
      <c r="B39" s="108" t="s">
        <v>135</v>
      </c>
      <c r="C39" s="108">
        <v>300</v>
      </c>
      <c r="D39" s="23"/>
      <c r="E39" s="23"/>
      <c r="F39" s="10" t="s">
        <v>133</v>
      </c>
      <c r="G39" s="11"/>
      <c r="H39" s="11" t="s">
        <v>238</v>
      </c>
      <c r="I39" s="12"/>
      <c r="J39" s="17"/>
      <c r="L39" s="19"/>
      <c r="M39" s="19"/>
      <c r="N39" s="15">
        <v>7500</v>
      </c>
    </row>
    <row r="40" spans="1:14" s="18" customFormat="1" ht="13.15" x14ac:dyDescent="0.4">
      <c r="A40" s="107" t="s">
        <v>14</v>
      </c>
      <c r="B40" s="108" t="s">
        <v>135</v>
      </c>
      <c r="C40" s="108">
        <v>130</v>
      </c>
      <c r="D40" s="23"/>
      <c r="E40" s="23"/>
      <c r="F40" s="10"/>
      <c r="G40" s="11"/>
      <c r="H40" s="11" t="s">
        <v>238</v>
      </c>
      <c r="I40" s="12"/>
      <c r="J40" s="17"/>
      <c r="L40" s="19"/>
      <c r="M40" s="19"/>
      <c r="N40" s="15" t="s">
        <v>217</v>
      </c>
    </row>
    <row r="41" spans="1:14" s="18" customFormat="1" ht="13.15" x14ac:dyDescent="0.4">
      <c r="A41" s="20"/>
      <c r="B41" s="11"/>
      <c r="C41" s="11"/>
      <c r="D41" s="23"/>
      <c r="E41" s="23"/>
      <c r="F41" s="10"/>
      <c r="G41" s="11"/>
      <c r="H41" s="11"/>
      <c r="I41" s="12"/>
      <c r="J41" s="17"/>
      <c r="L41" s="19"/>
      <c r="M41" s="19"/>
      <c r="N41" s="15"/>
    </row>
    <row r="42" spans="1:14" s="18" customFormat="1" ht="13.15" x14ac:dyDescent="0.4">
      <c r="A42" s="107" t="s">
        <v>25</v>
      </c>
      <c r="B42" s="108" t="s">
        <v>134</v>
      </c>
      <c r="C42" s="108">
        <v>576</v>
      </c>
      <c r="D42" s="23"/>
      <c r="E42" s="23"/>
      <c r="F42" s="10" t="s">
        <v>129</v>
      </c>
      <c r="G42" s="16"/>
      <c r="H42" s="11" t="s">
        <v>238</v>
      </c>
      <c r="I42" s="12"/>
      <c r="J42" s="17"/>
      <c r="L42" s="19"/>
      <c r="M42" s="19"/>
      <c r="N42" s="15">
        <v>42000</v>
      </c>
    </row>
    <row r="43" spans="1:14" s="14" customFormat="1" x14ac:dyDescent="0.45">
      <c r="A43" s="20"/>
      <c r="B43" s="11"/>
      <c r="C43" s="11"/>
      <c r="D43" s="40"/>
      <c r="E43" s="40"/>
      <c r="F43" s="10"/>
      <c r="G43" s="11"/>
      <c r="H43" s="11"/>
      <c r="I43" s="12"/>
      <c r="J43" s="34"/>
      <c r="L43" s="13"/>
      <c r="M43" s="13"/>
      <c r="N43" s="15"/>
    </row>
    <row r="44" spans="1:14" s="14" customFormat="1" x14ac:dyDescent="0.45">
      <c r="A44" s="113" t="s">
        <v>26</v>
      </c>
      <c r="B44" s="114"/>
      <c r="C44" s="25"/>
      <c r="D44" s="25"/>
      <c r="E44" s="26">
        <f>SUM(C30:C43)</f>
        <v>4748</v>
      </c>
      <c r="F44" s="27"/>
      <c r="G44" s="28"/>
      <c r="H44" s="28"/>
      <c r="I44" s="29"/>
      <c r="J44" s="30"/>
      <c r="K44" s="31"/>
      <c r="L44" s="32"/>
      <c r="M44" s="32"/>
      <c r="N44" s="33"/>
    </row>
    <row r="45" spans="1:14" s="14" customFormat="1" ht="15.4" x14ac:dyDescent="0.45">
      <c r="A45" s="117" t="s">
        <v>27</v>
      </c>
      <c r="B45" s="118"/>
      <c r="C45" s="38"/>
      <c r="D45" s="38"/>
      <c r="E45" s="9"/>
      <c r="F45" s="10"/>
      <c r="G45" s="11"/>
      <c r="H45" s="11"/>
      <c r="I45" s="12"/>
      <c r="J45" s="13"/>
      <c r="L45" s="13"/>
      <c r="M45" s="13"/>
      <c r="N45" s="15"/>
    </row>
    <row r="46" spans="1:14" s="18" customFormat="1" ht="13.15" x14ac:dyDescent="0.4">
      <c r="A46" s="102" t="s">
        <v>61</v>
      </c>
      <c r="B46" s="103" t="s">
        <v>201</v>
      </c>
      <c r="C46" s="103">
        <v>1375</v>
      </c>
      <c r="D46" s="23"/>
      <c r="E46" s="23"/>
      <c r="F46" s="10" t="s">
        <v>71</v>
      </c>
      <c r="G46" s="11"/>
      <c r="H46" s="11" t="s">
        <v>207</v>
      </c>
      <c r="I46" s="12"/>
      <c r="J46" s="17"/>
      <c r="L46" s="19"/>
      <c r="M46" s="19"/>
      <c r="N46" s="15">
        <v>6200</v>
      </c>
    </row>
    <row r="47" spans="1:14" s="18" customFormat="1" ht="13.15" x14ac:dyDescent="0.4">
      <c r="A47" s="102" t="s">
        <v>62</v>
      </c>
      <c r="B47" s="103" t="s">
        <v>201</v>
      </c>
      <c r="C47" s="103" t="s">
        <v>153</v>
      </c>
      <c r="D47" s="23"/>
      <c r="E47" s="23"/>
      <c r="F47" s="10" t="s">
        <v>173</v>
      </c>
      <c r="G47" s="11"/>
      <c r="H47" s="11" t="s">
        <v>207</v>
      </c>
      <c r="I47" s="12"/>
      <c r="J47" s="17"/>
      <c r="L47" s="19"/>
      <c r="M47" s="19"/>
      <c r="N47" s="15">
        <v>1600</v>
      </c>
    </row>
    <row r="48" spans="1:14" s="18" customFormat="1" ht="13.15" x14ac:dyDescent="0.4">
      <c r="A48" s="102" t="s">
        <v>172</v>
      </c>
      <c r="B48" s="103" t="s">
        <v>201</v>
      </c>
      <c r="C48" s="103" t="s">
        <v>153</v>
      </c>
      <c r="D48" s="23"/>
      <c r="E48" s="23"/>
      <c r="F48" s="11" t="s">
        <v>174</v>
      </c>
      <c r="G48" s="20" t="s">
        <v>175</v>
      </c>
      <c r="H48" s="11" t="s">
        <v>207</v>
      </c>
      <c r="I48" s="12"/>
      <c r="J48" s="17"/>
      <c r="L48" s="19"/>
      <c r="M48" s="19"/>
      <c r="N48" s="15">
        <v>3200</v>
      </c>
    </row>
    <row r="49" spans="1:14" s="18" customFormat="1" ht="13.15" x14ac:dyDescent="0.4">
      <c r="A49" s="99" t="s">
        <v>14</v>
      </c>
      <c r="B49" s="103" t="s">
        <v>201</v>
      </c>
      <c r="C49" s="103" t="s">
        <v>153</v>
      </c>
      <c r="D49" s="23"/>
      <c r="E49" s="23"/>
      <c r="F49" s="11" t="s">
        <v>169</v>
      </c>
      <c r="G49" s="10" t="s">
        <v>170</v>
      </c>
      <c r="H49" s="11" t="s">
        <v>207</v>
      </c>
      <c r="I49" s="12"/>
      <c r="J49" s="17"/>
      <c r="L49" s="19"/>
      <c r="M49" s="19"/>
      <c r="N49" s="15" t="s">
        <v>218</v>
      </c>
    </row>
    <row r="50" spans="1:14" s="18" customFormat="1" ht="13.15" x14ac:dyDescent="0.4">
      <c r="A50" s="24"/>
      <c r="B50" s="24"/>
      <c r="C50" s="23"/>
      <c r="D50" s="23"/>
      <c r="E50" s="23"/>
      <c r="F50" s="10"/>
      <c r="G50" s="11"/>
      <c r="H50" s="11"/>
      <c r="I50" s="12"/>
      <c r="J50" s="17"/>
      <c r="L50" s="19"/>
      <c r="M50" s="19"/>
      <c r="N50" s="15"/>
    </row>
    <row r="51" spans="1:14" s="18" customFormat="1" ht="13.15" x14ac:dyDescent="0.4">
      <c r="A51" s="111" t="s">
        <v>63</v>
      </c>
      <c r="B51" s="111" t="s">
        <v>140</v>
      </c>
      <c r="C51" s="112">
        <v>540</v>
      </c>
      <c r="D51" s="23"/>
      <c r="E51" s="23"/>
      <c r="F51" s="10" t="s">
        <v>141</v>
      </c>
      <c r="G51" s="11"/>
      <c r="H51" s="11" t="s">
        <v>238</v>
      </c>
      <c r="I51" s="12"/>
      <c r="J51" s="17"/>
      <c r="L51" s="19"/>
      <c r="M51" s="19"/>
      <c r="N51" s="15">
        <v>32000</v>
      </c>
    </row>
    <row r="52" spans="1:14" s="18" customFormat="1" ht="13.15" x14ac:dyDescent="0.4">
      <c r="A52" s="111" t="s">
        <v>139</v>
      </c>
      <c r="B52" s="111" t="s">
        <v>140</v>
      </c>
      <c r="C52" s="112">
        <v>205</v>
      </c>
      <c r="D52" s="23"/>
      <c r="E52" s="23"/>
      <c r="F52" s="10" t="s">
        <v>142</v>
      </c>
      <c r="G52" s="11"/>
      <c r="H52" s="11" t="s">
        <v>238</v>
      </c>
      <c r="I52" s="12"/>
      <c r="J52" s="17"/>
      <c r="L52" s="19"/>
      <c r="M52" s="19"/>
      <c r="N52" s="15">
        <v>38000</v>
      </c>
    </row>
    <row r="53" spans="1:14" s="18" customFormat="1" ht="13.15" x14ac:dyDescent="0.4">
      <c r="A53" s="111" t="s">
        <v>199</v>
      </c>
      <c r="B53" s="111" t="s">
        <v>140</v>
      </c>
      <c r="C53" s="112">
        <v>17</v>
      </c>
      <c r="D53" s="23"/>
      <c r="E53" s="23"/>
      <c r="F53" s="10"/>
      <c r="G53" s="11"/>
      <c r="H53" s="11" t="s">
        <v>238</v>
      </c>
      <c r="I53" s="12"/>
      <c r="J53" s="17"/>
      <c r="L53" s="19"/>
      <c r="M53" s="19"/>
      <c r="N53" s="15">
        <v>1000</v>
      </c>
    </row>
    <row r="54" spans="1:14" s="18" customFormat="1" ht="13.15" x14ac:dyDescent="0.4">
      <c r="A54" s="111" t="s">
        <v>24</v>
      </c>
      <c r="B54" s="111" t="s">
        <v>140</v>
      </c>
      <c r="C54" s="112">
        <v>70</v>
      </c>
      <c r="D54" s="23"/>
      <c r="E54" s="23"/>
      <c r="F54" s="10"/>
      <c r="G54" s="11"/>
      <c r="H54" s="11" t="s">
        <v>238</v>
      </c>
      <c r="I54" s="12"/>
      <c r="J54" s="17"/>
      <c r="L54" s="19"/>
      <c r="M54" s="19"/>
      <c r="N54" s="15">
        <v>100</v>
      </c>
    </row>
    <row r="55" spans="1:14" s="18" customFormat="1" ht="25.9" x14ac:dyDescent="0.4">
      <c r="A55" s="111" t="s">
        <v>14</v>
      </c>
      <c r="B55" s="111" t="s">
        <v>140</v>
      </c>
      <c r="C55" s="112">
        <v>340</v>
      </c>
      <c r="D55" s="23"/>
      <c r="E55" s="23"/>
      <c r="F55" s="10" t="s">
        <v>143</v>
      </c>
      <c r="G55" s="11"/>
      <c r="H55" s="11" t="s">
        <v>238</v>
      </c>
      <c r="I55" s="12"/>
      <c r="J55" s="17"/>
      <c r="L55" s="19"/>
      <c r="M55" s="19"/>
      <c r="N55" s="15" t="s">
        <v>219</v>
      </c>
    </row>
    <row r="56" spans="1:14" s="18" customFormat="1" ht="13.15" x14ac:dyDescent="0.4">
      <c r="A56" s="24"/>
      <c r="B56" s="24"/>
      <c r="C56" s="23"/>
      <c r="D56" s="23"/>
      <c r="E56" s="23"/>
      <c r="F56" s="10"/>
      <c r="G56" s="11"/>
      <c r="H56" s="11"/>
      <c r="I56" s="12"/>
      <c r="J56" s="17"/>
      <c r="L56" s="19"/>
      <c r="M56" s="19"/>
      <c r="N56" s="15"/>
    </row>
    <row r="57" spans="1:14" s="18" customFormat="1" ht="13.15" x14ac:dyDescent="0.4">
      <c r="A57" s="99" t="s">
        <v>64</v>
      </c>
      <c r="B57" s="99" t="s">
        <v>163</v>
      </c>
      <c r="C57" s="100">
        <v>900</v>
      </c>
      <c r="D57" s="23"/>
      <c r="E57" s="23"/>
      <c r="F57" s="10" t="s">
        <v>65</v>
      </c>
      <c r="G57" s="11" t="s">
        <v>162</v>
      </c>
      <c r="H57" s="11" t="s">
        <v>182</v>
      </c>
      <c r="I57" s="12"/>
      <c r="J57" s="17"/>
      <c r="L57" s="19"/>
      <c r="M57" s="19"/>
      <c r="N57" s="15" t="s">
        <v>217</v>
      </c>
    </row>
    <row r="58" spans="1:14" s="18" customFormat="1" ht="13.15" x14ac:dyDescent="0.4">
      <c r="A58" s="24"/>
      <c r="B58" s="24"/>
      <c r="C58" s="23"/>
      <c r="D58" s="101"/>
      <c r="E58" s="23"/>
      <c r="F58" s="10"/>
      <c r="G58" s="11"/>
      <c r="H58" s="11"/>
      <c r="I58" s="12"/>
      <c r="J58" s="17"/>
      <c r="L58" s="19"/>
      <c r="M58" s="19"/>
      <c r="N58" s="15"/>
    </row>
    <row r="59" spans="1:14" s="18" customFormat="1" ht="13.15" x14ac:dyDescent="0.4">
      <c r="A59" s="99" t="s">
        <v>79</v>
      </c>
      <c r="B59" s="99" t="s">
        <v>144</v>
      </c>
      <c r="C59" s="106">
        <v>2491.1999999999998</v>
      </c>
      <c r="D59" s="23"/>
      <c r="E59" s="23"/>
      <c r="F59" s="10" t="s">
        <v>181</v>
      </c>
      <c r="G59" s="11"/>
      <c r="H59" s="11" t="s">
        <v>207</v>
      </c>
      <c r="I59" s="12"/>
      <c r="J59" s="17"/>
      <c r="L59" s="19"/>
      <c r="M59" s="19"/>
      <c r="N59" s="15">
        <v>91000</v>
      </c>
    </row>
    <row r="60" spans="1:14" s="18" customFormat="1" ht="13.15" x14ac:dyDescent="0.4">
      <c r="A60" s="99" t="s">
        <v>200</v>
      </c>
      <c r="B60" s="99" t="s">
        <v>201</v>
      </c>
      <c r="C60" s="103">
        <v>1650</v>
      </c>
      <c r="D60" s="23"/>
      <c r="E60" s="23"/>
      <c r="F60" s="10" t="s">
        <v>202</v>
      </c>
      <c r="G60" s="11"/>
      <c r="H60" s="11" t="s">
        <v>207</v>
      </c>
      <c r="I60" s="12"/>
      <c r="J60" s="17"/>
      <c r="L60" s="19"/>
      <c r="M60" s="19"/>
      <c r="N60" s="15"/>
    </row>
    <row r="61" spans="1:14" s="14" customFormat="1" x14ac:dyDescent="0.45">
      <c r="A61" s="113" t="s">
        <v>29</v>
      </c>
      <c r="B61" s="114"/>
      <c r="C61" s="25"/>
      <c r="D61" s="25"/>
      <c r="E61" s="26">
        <f>SUM(C46:C60)</f>
        <v>7588.2</v>
      </c>
      <c r="F61" s="27"/>
      <c r="G61" s="28"/>
      <c r="H61" s="28"/>
      <c r="I61" s="29"/>
      <c r="J61" s="30"/>
      <c r="K61" s="31"/>
      <c r="L61" s="32"/>
      <c r="M61" s="32"/>
      <c r="N61" s="33"/>
    </row>
    <row r="62" spans="1:14" s="14" customFormat="1" ht="15.4" x14ac:dyDescent="0.45">
      <c r="A62" s="117" t="s">
        <v>30</v>
      </c>
      <c r="B62" s="118"/>
      <c r="C62" s="9"/>
      <c r="D62" s="9"/>
      <c r="E62" s="9"/>
      <c r="F62" s="10"/>
      <c r="G62" s="11"/>
      <c r="H62" s="11"/>
      <c r="I62" s="12"/>
      <c r="J62" s="13"/>
      <c r="L62" s="13"/>
      <c r="M62" s="13"/>
      <c r="N62" s="15"/>
    </row>
    <row r="63" spans="1:14" s="87" customFormat="1" ht="13.15" x14ac:dyDescent="0.4">
      <c r="A63" s="107" t="s">
        <v>208</v>
      </c>
      <c r="B63" s="111" t="s">
        <v>209</v>
      </c>
      <c r="C63" s="111">
        <v>600</v>
      </c>
      <c r="D63" s="24"/>
      <c r="E63" s="24"/>
      <c r="F63" s="10" t="s">
        <v>210</v>
      </c>
      <c r="G63" s="11" t="s">
        <v>211</v>
      </c>
      <c r="H63" s="11" t="s">
        <v>238</v>
      </c>
      <c r="I63" s="89"/>
      <c r="J63" s="86"/>
      <c r="L63" s="88"/>
      <c r="M63" s="88"/>
      <c r="N63" s="15" t="s">
        <v>219</v>
      </c>
    </row>
    <row r="64" spans="1:14" s="87" customFormat="1" ht="25.9" x14ac:dyDescent="0.4">
      <c r="A64" s="111" t="s">
        <v>176</v>
      </c>
      <c r="B64" s="111" t="s">
        <v>145</v>
      </c>
      <c r="C64" s="111">
        <v>927</v>
      </c>
      <c r="D64" s="24"/>
      <c r="E64" s="24"/>
      <c r="F64" s="10" t="s">
        <v>177</v>
      </c>
      <c r="G64" s="11" t="s">
        <v>179</v>
      </c>
      <c r="H64" s="11" t="s">
        <v>238</v>
      </c>
      <c r="I64" s="89"/>
      <c r="J64" s="86"/>
      <c r="L64" s="88"/>
      <c r="M64" s="88"/>
      <c r="N64" s="15" t="s">
        <v>217</v>
      </c>
    </row>
    <row r="65" spans="1:14" s="87" customFormat="1" ht="13.15" x14ac:dyDescent="0.4">
      <c r="A65" s="111" t="s">
        <v>87</v>
      </c>
      <c r="B65" s="111" t="s">
        <v>145</v>
      </c>
      <c r="C65" s="111">
        <v>3090</v>
      </c>
      <c r="D65" s="24"/>
      <c r="E65" s="24"/>
      <c r="F65" s="10" t="s">
        <v>180</v>
      </c>
      <c r="G65" s="11" t="s">
        <v>89</v>
      </c>
      <c r="H65" s="11" t="s">
        <v>238</v>
      </c>
      <c r="I65" s="89"/>
      <c r="J65" s="86"/>
      <c r="L65" s="88"/>
      <c r="M65" s="88"/>
      <c r="N65" s="15" t="s">
        <v>217</v>
      </c>
    </row>
    <row r="66" spans="1:14" s="87" customFormat="1" ht="25.9" x14ac:dyDescent="0.4">
      <c r="A66" s="111" t="s">
        <v>88</v>
      </c>
      <c r="B66" s="111" t="s">
        <v>108</v>
      </c>
      <c r="C66" s="111">
        <v>1800</v>
      </c>
      <c r="D66" s="24"/>
      <c r="E66" s="24"/>
      <c r="F66" s="10" t="s">
        <v>194</v>
      </c>
      <c r="G66" s="11" t="s">
        <v>90</v>
      </c>
      <c r="H66" s="11" t="s">
        <v>238</v>
      </c>
      <c r="I66" s="89"/>
      <c r="J66" s="86"/>
      <c r="L66" s="88"/>
      <c r="M66" s="88"/>
      <c r="N66" s="15" t="s">
        <v>220</v>
      </c>
    </row>
    <row r="67" spans="1:14" s="18" customFormat="1" ht="12.75" x14ac:dyDescent="0.35">
      <c r="A67" s="107" t="s">
        <v>91</v>
      </c>
      <c r="B67" s="108"/>
      <c r="C67" s="108">
        <v>125</v>
      </c>
      <c r="D67" s="23"/>
      <c r="E67" s="23"/>
      <c r="F67" s="10" t="s">
        <v>192</v>
      </c>
      <c r="G67" s="11" t="s">
        <v>193</v>
      </c>
      <c r="H67" s="11" t="s">
        <v>238</v>
      </c>
      <c r="I67" s="89"/>
      <c r="J67" s="17"/>
      <c r="L67" s="19"/>
      <c r="M67" s="19"/>
      <c r="N67" s="15" t="s">
        <v>217</v>
      </c>
    </row>
    <row r="68" spans="1:14" s="18" customFormat="1" ht="12.75" x14ac:dyDescent="0.35">
      <c r="A68" s="107" t="s">
        <v>160</v>
      </c>
      <c r="B68" s="108"/>
      <c r="C68" s="107">
        <v>100</v>
      </c>
      <c r="D68" s="23"/>
      <c r="E68" s="23"/>
      <c r="F68" s="10" t="s">
        <v>161</v>
      </c>
      <c r="G68" s="11" t="s">
        <v>193</v>
      </c>
      <c r="H68" s="11" t="s">
        <v>238</v>
      </c>
      <c r="I68" s="89"/>
      <c r="J68" s="17"/>
      <c r="L68" s="19"/>
      <c r="M68" s="19"/>
      <c r="N68" s="15" t="s">
        <v>217</v>
      </c>
    </row>
    <row r="69" spans="1:14" s="18" customFormat="1" ht="12.75" x14ac:dyDescent="0.35">
      <c r="A69" s="20"/>
      <c r="B69" s="11"/>
      <c r="C69" s="41"/>
      <c r="D69" s="11"/>
      <c r="E69" s="23"/>
      <c r="F69" s="10"/>
      <c r="G69" s="11"/>
      <c r="H69" s="11"/>
      <c r="I69" s="89"/>
      <c r="J69" s="17"/>
      <c r="L69" s="19"/>
      <c r="M69" s="19"/>
      <c r="N69" s="15"/>
    </row>
    <row r="70" spans="1:14" s="14" customFormat="1" x14ac:dyDescent="0.45">
      <c r="A70" s="113" t="s">
        <v>31</v>
      </c>
      <c r="B70" s="114"/>
      <c r="C70" s="25"/>
      <c r="D70" s="25"/>
      <c r="E70" s="26">
        <f>SUM(C63:C69)</f>
        <v>6642</v>
      </c>
      <c r="F70" s="27"/>
      <c r="G70" s="28"/>
      <c r="H70" s="28"/>
      <c r="I70" s="29"/>
      <c r="J70" s="30"/>
      <c r="K70" s="31"/>
      <c r="L70" s="32"/>
      <c r="M70" s="32"/>
      <c r="N70" s="33"/>
    </row>
    <row r="71" spans="1:14" s="14" customFormat="1" ht="15.4" x14ac:dyDescent="0.45">
      <c r="A71" s="117" t="s">
        <v>32</v>
      </c>
      <c r="B71" s="118"/>
      <c r="C71" s="38"/>
      <c r="D71" s="38"/>
      <c r="E71" s="9"/>
      <c r="F71" s="10"/>
      <c r="G71" s="11"/>
      <c r="H71" s="11"/>
      <c r="I71" s="12"/>
      <c r="J71" s="13"/>
      <c r="L71" s="13"/>
      <c r="M71" s="13"/>
      <c r="N71" s="15"/>
    </row>
    <row r="72" spans="1:14" s="14" customFormat="1" x14ac:dyDescent="0.45">
      <c r="A72" s="102" t="s">
        <v>33</v>
      </c>
      <c r="B72" s="103" t="s">
        <v>190</v>
      </c>
      <c r="C72" s="103">
        <v>409.43</v>
      </c>
      <c r="D72" s="40"/>
      <c r="E72" s="40"/>
      <c r="F72" s="10" t="s">
        <v>195</v>
      </c>
      <c r="G72" s="11"/>
      <c r="H72" s="11" t="s">
        <v>206</v>
      </c>
      <c r="I72" s="12"/>
      <c r="J72" s="34"/>
      <c r="L72" s="13"/>
      <c r="M72" s="13"/>
      <c r="N72" s="15">
        <v>14400</v>
      </c>
    </row>
    <row r="73" spans="1:14" s="14" customFormat="1" x14ac:dyDescent="0.45">
      <c r="A73" s="24"/>
      <c r="B73" s="24"/>
      <c r="C73" s="11"/>
      <c r="D73" s="40"/>
      <c r="E73" s="40"/>
      <c r="F73" s="10"/>
      <c r="G73" s="11"/>
      <c r="H73" s="11"/>
      <c r="I73" s="12"/>
      <c r="J73" s="34"/>
      <c r="L73" s="13"/>
      <c r="M73" s="13"/>
      <c r="N73" s="15"/>
    </row>
    <row r="74" spans="1:14" s="14" customFormat="1" x14ac:dyDescent="0.45">
      <c r="A74" s="111" t="s">
        <v>187</v>
      </c>
      <c r="B74" s="111" t="s">
        <v>188</v>
      </c>
      <c r="C74" s="108">
        <v>280</v>
      </c>
      <c r="D74" s="40"/>
      <c r="E74" s="40"/>
      <c r="F74" s="10" t="s">
        <v>189</v>
      </c>
      <c r="G74" s="11"/>
      <c r="H74" s="11" t="s">
        <v>236</v>
      </c>
      <c r="I74" s="12"/>
      <c r="J74" s="34"/>
      <c r="L74" s="13"/>
      <c r="M74" s="13"/>
      <c r="N74" s="15">
        <v>450</v>
      </c>
    </row>
    <row r="75" spans="1:14" s="14" customFormat="1" x14ac:dyDescent="0.45">
      <c r="A75" s="24"/>
      <c r="B75" s="24"/>
      <c r="C75" s="11"/>
      <c r="D75" s="40"/>
      <c r="E75" s="40"/>
      <c r="F75" s="10"/>
      <c r="G75" s="11"/>
      <c r="H75" s="11"/>
      <c r="I75" s="12"/>
      <c r="J75" s="34"/>
      <c r="L75" s="13"/>
      <c r="M75" s="13"/>
      <c r="N75" s="15"/>
    </row>
    <row r="76" spans="1:14" s="14" customFormat="1" ht="26.25" x14ac:dyDescent="0.45">
      <c r="A76" s="107" t="s">
        <v>34</v>
      </c>
      <c r="B76" s="108" t="s">
        <v>35</v>
      </c>
      <c r="C76" s="108">
        <v>874.01</v>
      </c>
      <c r="D76" s="40"/>
      <c r="E76" s="40"/>
      <c r="F76" s="10" t="s">
        <v>152</v>
      </c>
      <c r="G76" s="11"/>
      <c r="H76" s="11" t="s">
        <v>238</v>
      </c>
      <c r="I76" s="12"/>
      <c r="J76" s="34"/>
      <c r="L76" s="13"/>
      <c r="M76" s="13"/>
      <c r="N76" s="15" t="s">
        <v>216</v>
      </c>
    </row>
    <row r="77" spans="1:14" s="14" customFormat="1" x14ac:dyDescent="0.45">
      <c r="A77" s="107" t="s">
        <v>36</v>
      </c>
      <c r="B77" s="108" t="s">
        <v>35</v>
      </c>
      <c r="C77" s="108">
        <v>274</v>
      </c>
      <c r="D77" s="40"/>
      <c r="E77" s="40"/>
      <c r="F77" s="10" t="s">
        <v>196</v>
      </c>
      <c r="G77" s="11" t="s">
        <v>197</v>
      </c>
      <c r="H77" s="11" t="s">
        <v>238</v>
      </c>
      <c r="I77" s="12"/>
      <c r="J77" s="34"/>
      <c r="L77" s="13"/>
      <c r="M77" s="13"/>
      <c r="N77" s="15">
        <v>2500</v>
      </c>
    </row>
    <row r="78" spans="1:14" s="14" customFormat="1" x14ac:dyDescent="0.45">
      <c r="A78" s="24"/>
      <c r="B78" s="24"/>
      <c r="C78" s="11"/>
      <c r="D78" s="40"/>
      <c r="E78" s="40"/>
      <c r="F78" s="10"/>
      <c r="G78" s="42"/>
      <c r="H78" s="11"/>
      <c r="I78" s="12"/>
      <c r="J78" s="34"/>
      <c r="L78" s="13"/>
      <c r="M78" s="13"/>
      <c r="N78" s="15"/>
    </row>
    <row r="79" spans="1:14" s="14" customFormat="1" x14ac:dyDescent="0.45">
      <c r="A79" s="102" t="s">
        <v>37</v>
      </c>
      <c r="B79" s="103" t="s">
        <v>38</v>
      </c>
      <c r="C79" s="103">
        <v>200</v>
      </c>
      <c r="D79" s="40"/>
      <c r="E79" s="40"/>
      <c r="F79" s="10" t="s">
        <v>198</v>
      </c>
      <c r="G79" s="42"/>
      <c r="H79" s="11" t="s">
        <v>182</v>
      </c>
      <c r="I79" s="12"/>
      <c r="J79" s="34"/>
      <c r="L79" s="13"/>
      <c r="M79" s="13"/>
      <c r="N79" s="15">
        <v>2400</v>
      </c>
    </row>
    <row r="80" spans="1:14" s="14" customFormat="1" x14ac:dyDescent="0.45">
      <c r="A80" s="102" t="s">
        <v>39</v>
      </c>
      <c r="B80" s="103" t="s">
        <v>38</v>
      </c>
      <c r="C80" s="103">
        <v>240</v>
      </c>
      <c r="D80" s="40"/>
      <c r="E80" s="40"/>
      <c r="F80" s="10" t="s">
        <v>100</v>
      </c>
      <c r="G80" s="11"/>
      <c r="H80" s="11" t="s">
        <v>182</v>
      </c>
      <c r="I80" s="12"/>
      <c r="J80" s="34"/>
      <c r="L80" s="13"/>
      <c r="M80" s="13"/>
      <c r="N80" s="15" t="s">
        <v>218</v>
      </c>
    </row>
    <row r="81" spans="1:14" s="14" customFormat="1" ht="26.25" x14ac:dyDescent="0.45">
      <c r="A81" s="102" t="s">
        <v>40</v>
      </c>
      <c r="B81" s="103" t="s">
        <v>38</v>
      </c>
      <c r="C81" s="103">
        <v>860</v>
      </c>
      <c r="D81" s="40"/>
      <c r="E81" s="40"/>
      <c r="F81" s="10" t="s">
        <v>41</v>
      </c>
      <c r="G81" s="11"/>
      <c r="H81" s="11" t="s">
        <v>182</v>
      </c>
      <c r="I81" s="12"/>
      <c r="J81" s="34"/>
      <c r="L81" s="13"/>
      <c r="M81" s="13"/>
      <c r="N81" s="15">
        <v>10800</v>
      </c>
    </row>
    <row r="82" spans="1:14" s="14" customFormat="1" x14ac:dyDescent="0.45">
      <c r="A82" s="102" t="s">
        <v>42</v>
      </c>
      <c r="B82" s="103" t="s">
        <v>38</v>
      </c>
      <c r="C82" s="103">
        <v>250</v>
      </c>
      <c r="D82" s="40"/>
      <c r="E82" s="40"/>
      <c r="F82" s="10" t="s">
        <v>151</v>
      </c>
      <c r="G82" s="11"/>
      <c r="H82" s="11" t="s">
        <v>182</v>
      </c>
      <c r="I82" s="12"/>
      <c r="J82" s="34"/>
      <c r="L82" s="13"/>
      <c r="M82" s="13"/>
      <c r="N82" s="15" t="s">
        <v>218</v>
      </c>
    </row>
    <row r="83" spans="1:14" s="14" customFormat="1" x14ac:dyDescent="0.45">
      <c r="A83" s="102" t="s">
        <v>28</v>
      </c>
      <c r="B83" s="103" t="s">
        <v>38</v>
      </c>
      <c r="C83" s="103">
        <v>120</v>
      </c>
      <c r="D83" s="40"/>
      <c r="E83" s="40"/>
      <c r="F83" s="10"/>
      <c r="G83" s="43"/>
      <c r="H83" s="11" t="s">
        <v>182</v>
      </c>
      <c r="I83" s="12"/>
      <c r="J83" s="34"/>
      <c r="L83" s="13"/>
      <c r="M83" s="13"/>
      <c r="N83" s="15" t="s">
        <v>216</v>
      </c>
    </row>
    <row r="84" spans="1:14" s="14" customFormat="1" ht="15" customHeight="1" x14ac:dyDescent="0.45">
      <c r="A84" s="20"/>
      <c r="B84" s="11"/>
      <c r="C84" s="11"/>
      <c r="D84" s="40"/>
      <c r="E84" s="40"/>
      <c r="F84" s="10"/>
      <c r="G84" s="43"/>
      <c r="H84" s="11"/>
      <c r="I84" s="12"/>
      <c r="J84" s="34"/>
      <c r="L84" s="13"/>
      <c r="M84" s="13"/>
      <c r="N84" s="15"/>
    </row>
    <row r="85" spans="1:14" s="14" customFormat="1" ht="15" customHeight="1" x14ac:dyDescent="0.45">
      <c r="A85" s="20" t="s">
        <v>43</v>
      </c>
      <c r="B85" s="11" t="s">
        <v>101</v>
      </c>
      <c r="C85" s="16">
        <v>100</v>
      </c>
      <c r="D85" s="40"/>
      <c r="E85" s="40"/>
      <c r="F85" s="10" t="s">
        <v>44</v>
      </c>
      <c r="G85" s="43"/>
      <c r="H85" s="11"/>
      <c r="I85" s="12"/>
      <c r="J85" s="34"/>
      <c r="L85" s="13"/>
      <c r="M85" s="13"/>
      <c r="N85" s="15">
        <v>100</v>
      </c>
    </row>
    <row r="86" spans="1:14" s="14" customFormat="1" x14ac:dyDescent="0.45">
      <c r="A86" s="24"/>
      <c r="B86" s="24"/>
      <c r="C86" s="11"/>
      <c r="D86" s="40"/>
      <c r="E86" s="40"/>
      <c r="F86" s="10"/>
      <c r="G86" s="11"/>
      <c r="H86" s="11"/>
      <c r="I86" s="12"/>
      <c r="J86" s="34"/>
      <c r="L86" s="13"/>
      <c r="M86" s="13"/>
      <c r="N86" s="15"/>
    </row>
    <row r="87" spans="1:14" s="14" customFormat="1" ht="15" customHeight="1" x14ac:dyDescent="0.45">
      <c r="A87" s="44" t="s">
        <v>45</v>
      </c>
      <c r="B87" s="45"/>
      <c r="C87" s="25"/>
      <c r="D87" s="25"/>
      <c r="E87" s="26">
        <f>SUM(C72:C86)</f>
        <v>3607.44</v>
      </c>
      <c r="F87" s="27"/>
      <c r="G87" s="28"/>
      <c r="H87" s="28"/>
      <c r="I87" s="29"/>
      <c r="J87" s="30"/>
      <c r="K87" s="31"/>
      <c r="L87" s="32"/>
      <c r="M87" s="32"/>
      <c r="N87" s="33"/>
    </row>
    <row r="88" spans="1:14" s="14" customFormat="1" ht="15.4" x14ac:dyDescent="0.45">
      <c r="A88" s="117" t="s">
        <v>46</v>
      </c>
      <c r="B88" s="118"/>
      <c r="C88" s="9"/>
      <c r="D88" s="9"/>
      <c r="E88" s="9"/>
      <c r="F88" s="10"/>
      <c r="G88" s="11"/>
      <c r="H88" s="11"/>
      <c r="I88" s="12"/>
      <c r="J88" s="13"/>
      <c r="L88" s="13"/>
      <c r="M88" s="13"/>
      <c r="N88" s="15"/>
    </row>
    <row r="89" spans="1:14" s="48" customFormat="1" ht="13.9" x14ac:dyDescent="0.4">
      <c r="A89" s="102" t="s">
        <v>99</v>
      </c>
      <c r="B89" s="103" t="s">
        <v>178</v>
      </c>
      <c r="C89" s="103">
        <v>7222</v>
      </c>
      <c r="D89" s="46"/>
      <c r="E89" s="46"/>
      <c r="F89" s="10" t="s">
        <v>154</v>
      </c>
      <c r="G89" s="11" t="s">
        <v>155</v>
      </c>
      <c r="H89" s="11" t="s">
        <v>182</v>
      </c>
      <c r="I89" s="12"/>
      <c r="J89" s="47"/>
      <c r="L89" s="49"/>
      <c r="M89" s="49"/>
      <c r="N89" s="15" t="s">
        <v>218</v>
      </c>
    </row>
    <row r="90" spans="1:14" s="48" customFormat="1" ht="25.9" x14ac:dyDescent="0.4">
      <c r="A90" s="102" t="s">
        <v>184</v>
      </c>
      <c r="B90" s="103" t="s">
        <v>214</v>
      </c>
      <c r="C90" s="103">
        <v>1102.3499999999999</v>
      </c>
      <c r="D90" s="46"/>
      <c r="E90" s="46"/>
      <c r="F90" s="10" t="s">
        <v>185</v>
      </c>
      <c r="G90" s="11"/>
      <c r="H90" s="11" t="s">
        <v>213</v>
      </c>
      <c r="I90" s="12"/>
      <c r="J90" s="47"/>
      <c r="L90" s="49"/>
      <c r="M90" s="49"/>
      <c r="N90" s="15" t="s">
        <v>219</v>
      </c>
    </row>
    <row r="91" spans="1:14" s="48" customFormat="1" ht="13.9" x14ac:dyDescent="0.4">
      <c r="A91" s="102" t="s">
        <v>224</v>
      </c>
      <c r="B91" s="103" t="s">
        <v>178</v>
      </c>
      <c r="C91" s="103">
        <v>200</v>
      </c>
      <c r="D91" s="46"/>
      <c r="E91" s="46"/>
      <c r="F91" s="10" t="s">
        <v>225</v>
      </c>
      <c r="G91" s="11"/>
      <c r="H91" s="11" t="s">
        <v>226</v>
      </c>
      <c r="I91" s="12"/>
      <c r="J91" s="47"/>
      <c r="L91" s="49"/>
      <c r="M91" s="49"/>
      <c r="N91" s="15"/>
    </row>
    <row r="92" spans="1:14" s="48" customFormat="1" ht="13.9" x14ac:dyDescent="0.4">
      <c r="A92" s="20"/>
      <c r="B92" s="11"/>
      <c r="C92" s="11"/>
      <c r="D92" s="46"/>
      <c r="E92" s="46"/>
      <c r="F92" s="10"/>
      <c r="G92" s="11"/>
      <c r="H92" s="11"/>
      <c r="I92" s="12"/>
      <c r="J92" s="47"/>
      <c r="L92" s="49"/>
      <c r="M92" s="49"/>
      <c r="N92" s="15"/>
    </row>
    <row r="93" spans="1:14" s="14" customFormat="1" x14ac:dyDescent="0.45">
      <c r="A93" s="113" t="s">
        <v>47</v>
      </c>
      <c r="B93" s="114"/>
      <c r="C93" s="25"/>
      <c r="D93" s="25"/>
      <c r="E93" s="26">
        <f>SUM(C89:C92)</f>
        <v>8524.35</v>
      </c>
      <c r="F93" s="27"/>
      <c r="G93" s="28"/>
      <c r="H93" s="28"/>
      <c r="I93" s="29"/>
      <c r="J93" s="30"/>
      <c r="K93" s="31"/>
      <c r="L93" s="32"/>
      <c r="M93" s="32"/>
      <c r="N93" s="33"/>
    </row>
    <row r="94" spans="1:14" s="14" customFormat="1" ht="15.4" x14ac:dyDescent="0.45">
      <c r="A94" s="117" t="s">
        <v>48</v>
      </c>
      <c r="B94" s="118"/>
      <c r="C94" s="38"/>
      <c r="D94" s="38"/>
      <c r="E94" s="9"/>
      <c r="F94" s="10"/>
      <c r="G94" s="11"/>
      <c r="H94" s="11"/>
      <c r="I94" s="12"/>
      <c r="J94" s="13"/>
      <c r="L94" s="13"/>
      <c r="M94" s="13"/>
      <c r="N94" s="15"/>
    </row>
    <row r="95" spans="1:14" s="14" customFormat="1" x14ac:dyDescent="0.45">
      <c r="A95" s="107" t="s">
        <v>50</v>
      </c>
      <c r="B95" s="108" t="s">
        <v>237</v>
      </c>
      <c r="C95" s="108">
        <v>100</v>
      </c>
      <c r="D95" s="50"/>
      <c r="E95" s="40"/>
      <c r="F95" s="10"/>
      <c r="G95" s="11"/>
      <c r="H95" s="11"/>
      <c r="I95" s="51"/>
      <c r="J95" s="34"/>
      <c r="L95" s="13"/>
      <c r="M95" s="13"/>
      <c r="N95" s="15">
        <v>500</v>
      </c>
    </row>
    <row r="96" spans="1:14" s="14" customFormat="1" x14ac:dyDescent="0.45">
      <c r="A96" s="20"/>
      <c r="B96" s="11"/>
      <c r="C96" s="11"/>
      <c r="D96" s="50"/>
      <c r="E96" s="40"/>
      <c r="F96" s="10"/>
      <c r="G96" s="11"/>
      <c r="H96" s="11"/>
      <c r="I96" s="51"/>
      <c r="J96" s="34"/>
      <c r="L96" s="13"/>
      <c r="M96" s="13"/>
      <c r="N96" s="15"/>
    </row>
    <row r="97" spans="1:14" s="14" customFormat="1" x14ac:dyDescent="0.45">
      <c r="A97" s="102" t="s">
        <v>49</v>
      </c>
      <c r="B97" s="103" t="s">
        <v>156</v>
      </c>
      <c r="C97" s="103">
        <v>1464</v>
      </c>
      <c r="D97" s="50"/>
      <c r="E97" s="40"/>
      <c r="F97" s="10" t="s">
        <v>157</v>
      </c>
      <c r="G97" s="11"/>
      <c r="H97" s="11" t="s">
        <v>182</v>
      </c>
      <c r="I97" s="51"/>
      <c r="J97" s="34"/>
      <c r="L97" s="13"/>
      <c r="M97" s="13"/>
      <c r="N97" s="15" t="s">
        <v>217</v>
      </c>
    </row>
    <row r="98" spans="1:14" s="14" customFormat="1" x14ac:dyDescent="0.45">
      <c r="A98" s="102" t="s">
        <v>227</v>
      </c>
      <c r="B98" s="103" t="s">
        <v>156</v>
      </c>
      <c r="C98" s="104" t="s">
        <v>153</v>
      </c>
      <c r="D98" s="50"/>
      <c r="E98" s="40"/>
      <c r="F98" s="10" t="s">
        <v>228</v>
      </c>
      <c r="G98" s="11"/>
      <c r="H98" s="11" t="s">
        <v>229</v>
      </c>
      <c r="I98" s="51"/>
      <c r="J98" s="34"/>
      <c r="L98" s="13"/>
      <c r="M98" s="13"/>
      <c r="N98" s="15"/>
    </row>
    <row r="99" spans="1:14" s="14" customFormat="1" x14ac:dyDescent="0.45">
      <c r="A99" s="20"/>
      <c r="B99" s="11"/>
      <c r="C99" s="11"/>
      <c r="D99" s="50"/>
      <c r="E99" s="40"/>
      <c r="F99" s="10"/>
      <c r="G99" s="11"/>
      <c r="H99" s="11"/>
      <c r="I99" s="51"/>
      <c r="J99" s="34"/>
      <c r="L99" s="13"/>
      <c r="M99" s="13"/>
      <c r="N99" s="15"/>
    </row>
    <row r="100" spans="1:14" s="14" customFormat="1" x14ac:dyDescent="0.45">
      <c r="A100" s="113" t="s">
        <v>51</v>
      </c>
      <c r="B100" s="114"/>
      <c r="C100" s="25"/>
      <c r="D100" s="25"/>
      <c r="E100" s="26">
        <f>SUM(C95:C99)</f>
        <v>1564</v>
      </c>
      <c r="F100" s="27"/>
      <c r="G100" s="28"/>
      <c r="H100" s="28"/>
      <c r="I100" s="29"/>
      <c r="J100" s="30"/>
      <c r="K100" s="31"/>
      <c r="L100" s="32"/>
      <c r="M100" s="32"/>
      <c r="N100" s="33"/>
    </row>
    <row r="101" spans="1:14" s="14" customFormat="1" ht="15.4" x14ac:dyDescent="0.45">
      <c r="A101" s="117" t="s">
        <v>52</v>
      </c>
      <c r="B101" s="118"/>
      <c r="C101" s="9"/>
      <c r="D101" s="9"/>
      <c r="E101" s="9"/>
      <c r="F101" s="10"/>
      <c r="G101" s="11"/>
      <c r="H101" s="11"/>
      <c r="I101" s="12"/>
      <c r="J101" s="13"/>
      <c r="L101" s="13"/>
      <c r="M101" s="13"/>
      <c r="N101" s="15"/>
    </row>
    <row r="102" spans="1:14" s="14" customFormat="1" x14ac:dyDescent="0.45">
      <c r="A102" s="20" t="s">
        <v>52</v>
      </c>
      <c r="B102" s="11" t="s">
        <v>164</v>
      </c>
      <c r="C102" s="11">
        <v>375</v>
      </c>
      <c r="D102" s="40"/>
      <c r="E102" s="40"/>
      <c r="F102" s="10" t="s">
        <v>204</v>
      </c>
      <c r="G102" s="39"/>
      <c r="H102" s="11" t="s">
        <v>221</v>
      </c>
      <c r="I102" s="12"/>
      <c r="J102" s="34"/>
      <c r="L102" s="13"/>
      <c r="M102" s="13"/>
      <c r="N102" s="15">
        <v>1200</v>
      </c>
    </row>
    <row r="103" spans="1:14" s="14" customFormat="1" x14ac:dyDescent="0.45">
      <c r="A103" s="113" t="s">
        <v>53</v>
      </c>
      <c r="B103" s="114"/>
      <c r="C103" s="25"/>
      <c r="D103" s="25"/>
      <c r="E103" s="26">
        <f>SUM(C101:C102)</f>
        <v>375</v>
      </c>
      <c r="F103" s="27"/>
      <c r="G103" s="28"/>
      <c r="H103" s="28"/>
      <c r="I103" s="29"/>
      <c r="J103" s="30"/>
      <c r="K103" s="31"/>
      <c r="L103" s="32"/>
      <c r="M103" s="32"/>
      <c r="N103" s="33"/>
    </row>
    <row r="104" spans="1:14" s="14" customFormat="1" ht="15.4" x14ac:dyDescent="0.45">
      <c r="A104" s="117" t="s">
        <v>54</v>
      </c>
      <c r="B104" s="118"/>
      <c r="C104" s="38"/>
      <c r="D104" s="38"/>
      <c r="E104" s="9"/>
      <c r="F104" s="10"/>
      <c r="G104" s="11"/>
      <c r="H104" s="11"/>
      <c r="I104" s="12"/>
      <c r="J104" s="13"/>
      <c r="L104" s="13"/>
      <c r="M104" s="13"/>
      <c r="N104" s="15"/>
    </row>
    <row r="105" spans="1:14" s="14" customFormat="1" ht="13.5" customHeight="1" x14ac:dyDescent="0.45">
      <c r="A105" s="52" t="s">
        <v>55</v>
      </c>
      <c r="B105" s="51" t="s">
        <v>18</v>
      </c>
      <c r="C105" s="53">
        <f>SUM(C2:C102)*0.05</f>
        <v>2121.5844999999999</v>
      </c>
      <c r="D105" s="54"/>
      <c r="E105" s="54"/>
      <c r="F105" s="55"/>
      <c r="G105" s="43"/>
      <c r="H105" s="11"/>
      <c r="I105" s="12"/>
      <c r="J105" s="34"/>
      <c r="L105" s="13"/>
      <c r="M105" s="13"/>
      <c r="N105" s="15" t="s">
        <v>219</v>
      </c>
    </row>
    <row r="106" spans="1:14" s="14" customFormat="1" x14ac:dyDescent="0.45">
      <c r="A106" s="113" t="s">
        <v>56</v>
      </c>
      <c r="B106" s="114"/>
      <c r="C106" s="25"/>
      <c r="D106" s="25"/>
      <c r="E106" s="26">
        <f>SUM(C104:C105)</f>
        <v>2121.5844999999999</v>
      </c>
      <c r="F106" s="27"/>
      <c r="G106" s="28"/>
      <c r="H106" s="28"/>
      <c r="I106" s="29"/>
      <c r="J106" s="30"/>
      <c r="K106" s="31"/>
      <c r="L106" s="32"/>
      <c r="M106" s="32"/>
      <c r="N106" s="33"/>
    </row>
    <row r="107" spans="1:14" s="14" customFormat="1" x14ac:dyDescent="0.45">
      <c r="A107" s="121" t="s">
        <v>57</v>
      </c>
      <c r="B107" s="122"/>
      <c r="C107" s="56">
        <f>SUM(C2:C106)</f>
        <v>44553.274499999992</v>
      </c>
      <c r="D107" s="57"/>
      <c r="E107" s="58"/>
      <c r="F107" s="59"/>
      <c r="G107" s="60"/>
      <c r="H107" s="60"/>
      <c r="I107" s="61"/>
      <c r="J107" s="62"/>
      <c r="K107" s="63"/>
      <c r="L107" s="64"/>
      <c r="M107" s="64"/>
      <c r="N107" s="65"/>
    </row>
    <row r="108" spans="1:14" s="14" customFormat="1" x14ac:dyDescent="0.45">
      <c r="A108" s="66" t="s">
        <v>58</v>
      </c>
      <c r="B108" s="67"/>
      <c r="C108" s="68">
        <f>SUM(C109-C107)</f>
        <v>7046.7255000000077</v>
      </c>
      <c r="D108" s="69"/>
      <c r="E108" s="69"/>
      <c r="F108" s="10" t="s">
        <v>158</v>
      </c>
      <c r="G108" s="43"/>
      <c r="H108" s="11"/>
      <c r="I108" s="12"/>
      <c r="J108" s="34"/>
      <c r="L108" s="13"/>
      <c r="M108" s="13"/>
      <c r="N108" s="15"/>
    </row>
    <row r="109" spans="1:14" s="14" customFormat="1" ht="14.65" thickBot="1" x14ac:dyDescent="0.5">
      <c r="A109" s="123" t="s">
        <v>59</v>
      </c>
      <c r="B109" s="124"/>
      <c r="C109" s="70">
        <v>51600</v>
      </c>
      <c r="D109" s="71"/>
      <c r="E109" s="71"/>
      <c r="F109" s="72"/>
      <c r="G109" s="73"/>
      <c r="H109" s="72"/>
      <c r="I109" s="74"/>
      <c r="J109" s="75"/>
      <c r="K109" s="75"/>
      <c r="L109" s="75"/>
      <c r="M109" s="75"/>
      <c r="N109" s="76"/>
    </row>
    <row r="110" spans="1:14" ht="14.65" thickBot="1" x14ac:dyDescent="0.5">
      <c r="A110" s="77"/>
    </row>
    <row r="111" spans="1:14" s="83" customFormat="1" ht="13.5" thickBot="1" x14ac:dyDescent="0.45">
      <c r="A111" s="119" t="s">
        <v>60</v>
      </c>
      <c r="B111" s="120"/>
      <c r="C111" s="81">
        <f>SUM(C109)*1.2</f>
        <v>61920</v>
      </c>
      <c r="D111" s="82"/>
      <c r="E111" s="82"/>
      <c r="F111" s="82"/>
      <c r="G111" s="82"/>
      <c r="H111" s="82"/>
      <c r="I111" s="79"/>
      <c r="N111" s="82"/>
    </row>
    <row r="112" spans="1:14" x14ac:dyDescent="0.45">
      <c r="B112" s="84"/>
      <c r="C112" s="85"/>
    </row>
  </sheetData>
  <mergeCells count="24">
    <mergeCell ref="A111:B111"/>
    <mergeCell ref="A71:B71"/>
    <mergeCell ref="A88:B88"/>
    <mergeCell ref="A93:B93"/>
    <mergeCell ref="A94:B94"/>
    <mergeCell ref="A100:B100"/>
    <mergeCell ref="A101:B101"/>
    <mergeCell ref="A103:B103"/>
    <mergeCell ref="A104:B104"/>
    <mergeCell ref="A106:B106"/>
    <mergeCell ref="A107:B107"/>
    <mergeCell ref="A109:B109"/>
    <mergeCell ref="A70:B70"/>
    <mergeCell ref="A2:B2"/>
    <mergeCell ref="A7:B7"/>
    <mergeCell ref="A8:B8"/>
    <mergeCell ref="A19:B19"/>
    <mergeCell ref="A20:B20"/>
    <mergeCell ref="A28:B28"/>
    <mergeCell ref="A29:B29"/>
    <mergeCell ref="A44:B44"/>
    <mergeCell ref="A45:B45"/>
    <mergeCell ref="A61:B61"/>
    <mergeCell ref="A62:B62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C11" sqref="C11"/>
    </sheetView>
  </sheetViews>
  <sheetFormatPr defaultRowHeight="14.25" x14ac:dyDescent="0.45"/>
  <cols>
    <col min="1" max="1" width="21.59765625" customWidth="1"/>
    <col min="3" max="3" width="30.86328125" customWidth="1"/>
    <col min="4" max="4" width="29.3984375" customWidth="1"/>
    <col min="256" max="256" width="21.59765625" customWidth="1"/>
    <col min="259" max="259" width="30.86328125" customWidth="1"/>
    <col min="260" max="260" width="29.3984375" customWidth="1"/>
    <col min="512" max="512" width="21.59765625" customWidth="1"/>
    <col min="515" max="515" width="30.86328125" customWidth="1"/>
    <col min="516" max="516" width="29.3984375" customWidth="1"/>
    <col min="768" max="768" width="21.59765625" customWidth="1"/>
    <col min="771" max="771" width="30.86328125" customWidth="1"/>
    <col min="772" max="772" width="29.3984375" customWidth="1"/>
    <col min="1024" max="1024" width="21.59765625" customWidth="1"/>
    <col min="1027" max="1027" width="30.86328125" customWidth="1"/>
    <col min="1028" max="1028" width="29.3984375" customWidth="1"/>
    <col min="1280" max="1280" width="21.59765625" customWidth="1"/>
    <col min="1283" max="1283" width="30.86328125" customWidth="1"/>
    <col min="1284" max="1284" width="29.3984375" customWidth="1"/>
    <col min="1536" max="1536" width="21.59765625" customWidth="1"/>
    <col min="1539" max="1539" width="30.86328125" customWidth="1"/>
    <col min="1540" max="1540" width="29.3984375" customWidth="1"/>
    <col min="1792" max="1792" width="21.59765625" customWidth="1"/>
    <col min="1795" max="1795" width="30.86328125" customWidth="1"/>
    <col min="1796" max="1796" width="29.3984375" customWidth="1"/>
    <col min="2048" max="2048" width="21.59765625" customWidth="1"/>
    <col min="2051" max="2051" width="30.86328125" customWidth="1"/>
    <col min="2052" max="2052" width="29.3984375" customWidth="1"/>
    <col min="2304" max="2304" width="21.59765625" customWidth="1"/>
    <col min="2307" max="2307" width="30.86328125" customWidth="1"/>
    <col min="2308" max="2308" width="29.3984375" customWidth="1"/>
    <col min="2560" max="2560" width="21.59765625" customWidth="1"/>
    <col min="2563" max="2563" width="30.86328125" customWidth="1"/>
    <col min="2564" max="2564" width="29.3984375" customWidth="1"/>
    <col min="2816" max="2816" width="21.59765625" customWidth="1"/>
    <col min="2819" max="2819" width="30.86328125" customWidth="1"/>
    <col min="2820" max="2820" width="29.3984375" customWidth="1"/>
    <col min="3072" max="3072" width="21.59765625" customWidth="1"/>
    <col min="3075" max="3075" width="30.86328125" customWidth="1"/>
    <col min="3076" max="3076" width="29.3984375" customWidth="1"/>
    <col min="3328" max="3328" width="21.59765625" customWidth="1"/>
    <col min="3331" max="3331" width="30.86328125" customWidth="1"/>
    <col min="3332" max="3332" width="29.3984375" customWidth="1"/>
    <col min="3584" max="3584" width="21.59765625" customWidth="1"/>
    <col min="3587" max="3587" width="30.86328125" customWidth="1"/>
    <col min="3588" max="3588" width="29.3984375" customWidth="1"/>
    <col min="3840" max="3840" width="21.59765625" customWidth="1"/>
    <col min="3843" max="3843" width="30.86328125" customWidth="1"/>
    <col min="3844" max="3844" width="29.3984375" customWidth="1"/>
    <col min="4096" max="4096" width="21.59765625" customWidth="1"/>
    <col min="4099" max="4099" width="30.86328125" customWidth="1"/>
    <col min="4100" max="4100" width="29.3984375" customWidth="1"/>
    <col min="4352" max="4352" width="21.59765625" customWidth="1"/>
    <col min="4355" max="4355" width="30.86328125" customWidth="1"/>
    <col min="4356" max="4356" width="29.3984375" customWidth="1"/>
    <col min="4608" max="4608" width="21.59765625" customWidth="1"/>
    <col min="4611" max="4611" width="30.86328125" customWidth="1"/>
    <col min="4612" max="4612" width="29.3984375" customWidth="1"/>
    <col min="4864" max="4864" width="21.59765625" customWidth="1"/>
    <col min="4867" max="4867" width="30.86328125" customWidth="1"/>
    <col min="4868" max="4868" width="29.3984375" customWidth="1"/>
    <col min="5120" max="5120" width="21.59765625" customWidth="1"/>
    <col min="5123" max="5123" width="30.86328125" customWidth="1"/>
    <col min="5124" max="5124" width="29.3984375" customWidth="1"/>
    <col min="5376" max="5376" width="21.59765625" customWidth="1"/>
    <col min="5379" max="5379" width="30.86328125" customWidth="1"/>
    <col min="5380" max="5380" width="29.3984375" customWidth="1"/>
    <col min="5632" max="5632" width="21.59765625" customWidth="1"/>
    <col min="5635" max="5635" width="30.86328125" customWidth="1"/>
    <col min="5636" max="5636" width="29.3984375" customWidth="1"/>
    <col min="5888" max="5888" width="21.59765625" customWidth="1"/>
    <col min="5891" max="5891" width="30.86328125" customWidth="1"/>
    <col min="5892" max="5892" width="29.3984375" customWidth="1"/>
    <col min="6144" max="6144" width="21.59765625" customWidth="1"/>
    <col min="6147" max="6147" width="30.86328125" customWidth="1"/>
    <col min="6148" max="6148" width="29.3984375" customWidth="1"/>
    <col min="6400" max="6400" width="21.59765625" customWidth="1"/>
    <col min="6403" max="6403" width="30.86328125" customWidth="1"/>
    <col min="6404" max="6404" width="29.3984375" customWidth="1"/>
    <col min="6656" max="6656" width="21.59765625" customWidth="1"/>
    <col min="6659" max="6659" width="30.86328125" customWidth="1"/>
    <col min="6660" max="6660" width="29.3984375" customWidth="1"/>
    <col min="6912" max="6912" width="21.59765625" customWidth="1"/>
    <col min="6915" max="6915" width="30.86328125" customWidth="1"/>
    <col min="6916" max="6916" width="29.3984375" customWidth="1"/>
    <col min="7168" max="7168" width="21.59765625" customWidth="1"/>
    <col min="7171" max="7171" width="30.86328125" customWidth="1"/>
    <col min="7172" max="7172" width="29.3984375" customWidth="1"/>
    <col min="7424" max="7424" width="21.59765625" customWidth="1"/>
    <col min="7427" max="7427" width="30.86328125" customWidth="1"/>
    <col min="7428" max="7428" width="29.3984375" customWidth="1"/>
    <col min="7680" max="7680" width="21.59765625" customWidth="1"/>
    <col min="7683" max="7683" width="30.86328125" customWidth="1"/>
    <col min="7684" max="7684" width="29.3984375" customWidth="1"/>
    <col min="7936" max="7936" width="21.59765625" customWidth="1"/>
    <col min="7939" max="7939" width="30.86328125" customWidth="1"/>
    <col min="7940" max="7940" width="29.3984375" customWidth="1"/>
    <col min="8192" max="8192" width="21.59765625" customWidth="1"/>
    <col min="8195" max="8195" width="30.86328125" customWidth="1"/>
    <col min="8196" max="8196" width="29.3984375" customWidth="1"/>
    <col min="8448" max="8448" width="21.59765625" customWidth="1"/>
    <col min="8451" max="8451" width="30.86328125" customWidth="1"/>
    <col min="8452" max="8452" width="29.3984375" customWidth="1"/>
    <col min="8704" max="8704" width="21.59765625" customWidth="1"/>
    <col min="8707" max="8707" width="30.86328125" customWidth="1"/>
    <col min="8708" max="8708" width="29.3984375" customWidth="1"/>
    <col min="8960" max="8960" width="21.59765625" customWidth="1"/>
    <col min="8963" max="8963" width="30.86328125" customWidth="1"/>
    <col min="8964" max="8964" width="29.3984375" customWidth="1"/>
    <col min="9216" max="9216" width="21.59765625" customWidth="1"/>
    <col min="9219" max="9219" width="30.86328125" customWidth="1"/>
    <col min="9220" max="9220" width="29.3984375" customWidth="1"/>
    <col min="9472" max="9472" width="21.59765625" customWidth="1"/>
    <col min="9475" max="9475" width="30.86328125" customWidth="1"/>
    <col min="9476" max="9476" width="29.3984375" customWidth="1"/>
    <col min="9728" max="9728" width="21.59765625" customWidth="1"/>
    <col min="9731" max="9731" width="30.86328125" customWidth="1"/>
    <col min="9732" max="9732" width="29.3984375" customWidth="1"/>
    <col min="9984" max="9984" width="21.59765625" customWidth="1"/>
    <col min="9987" max="9987" width="30.86328125" customWidth="1"/>
    <col min="9988" max="9988" width="29.3984375" customWidth="1"/>
    <col min="10240" max="10240" width="21.59765625" customWidth="1"/>
    <col min="10243" max="10243" width="30.86328125" customWidth="1"/>
    <col min="10244" max="10244" width="29.3984375" customWidth="1"/>
    <col min="10496" max="10496" width="21.59765625" customWidth="1"/>
    <col min="10499" max="10499" width="30.86328125" customWidth="1"/>
    <col min="10500" max="10500" width="29.3984375" customWidth="1"/>
    <col min="10752" max="10752" width="21.59765625" customWidth="1"/>
    <col min="10755" max="10755" width="30.86328125" customWidth="1"/>
    <col min="10756" max="10756" width="29.3984375" customWidth="1"/>
    <col min="11008" max="11008" width="21.59765625" customWidth="1"/>
    <col min="11011" max="11011" width="30.86328125" customWidth="1"/>
    <col min="11012" max="11012" width="29.3984375" customWidth="1"/>
    <col min="11264" max="11264" width="21.59765625" customWidth="1"/>
    <col min="11267" max="11267" width="30.86328125" customWidth="1"/>
    <col min="11268" max="11268" width="29.3984375" customWidth="1"/>
    <col min="11520" max="11520" width="21.59765625" customWidth="1"/>
    <col min="11523" max="11523" width="30.86328125" customWidth="1"/>
    <col min="11524" max="11524" width="29.3984375" customWidth="1"/>
    <col min="11776" max="11776" width="21.59765625" customWidth="1"/>
    <col min="11779" max="11779" width="30.86328125" customWidth="1"/>
    <col min="11780" max="11780" width="29.3984375" customWidth="1"/>
    <col min="12032" max="12032" width="21.59765625" customWidth="1"/>
    <col min="12035" max="12035" width="30.86328125" customWidth="1"/>
    <col min="12036" max="12036" width="29.3984375" customWidth="1"/>
    <col min="12288" max="12288" width="21.59765625" customWidth="1"/>
    <col min="12291" max="12291" width="30.86328125" customWidth="1"/>
    <col min="12292" max="12292" width="29.3984375" customWidth="1"/>
    <col min="12544" max="12544" width="21.59765625" customWidth="1"/>
    <col min="12547" max="12547" width="30.86328125" customWidth="1"/>
    <col min="12548" max="12548" width="29.3984375" customWidth="1"/>
    <col min="12800" max="12800" width="21.59765625" customWidth="1"/>
    <col min="12803" max="12803" width="30.86328125" customWidth="1"/>
    <col min="12804" max="12804" width="29.3984375" customWidth="1"/>
    <col min="13056" max="13056" width="21.59765625" customWidth="1"/>
    <col min="13059" max="13059" width="30.86328125" customWidth="1"/>
    <col min="13060" max="13060" width="29.3984375" customWidth="1"/>
    <col min="13312" max="13312" width="21.59765625" customWidth="1"/>
    <col min="13315" max="13315" width="30.86328125" customWidth="1"/>
    <col min="13316" max="13316" width="29.3984375" customWidth="1"/>
    <col min="13568" max="13568" width="21.59765625" customWidth="1"/>
    <col min="13571" max="13571" width="30.86328125" customWidth="1"/>
    <col min="13572" max="13572" width="29.3984375" customWidth="1"/>
    <col min="13824" max="13824" width="21.59765625" customWidth="1"/>
    <col min="13827" max="13827" width="30.86328125" customWidth="1"/>
    <col min="13828" max="13828" width="29.3984375" customWidth="1"/>
    <col min="14080" max="14080" width="21.59765625" customWidth="1"/>
    <col min="14083" max="14083" width="30.86328125" customWidth="1"/>
    <col min="14084" max="14084" width="29.3984375" customWidth="1"/>
    <col min="14336" max="14336" width="21.59765625" customWidth="1"/>
    <col min="14339" max="14339" width="30.86328125" customWidth="1"/>
    <col min="14340" max="14340" width="29.3984375" customWidth="1"/>
    <col min="14592" max="14592" width="21.59765625" customWidth="1"/>
    <col min="14595" max="14595" width="30.86328125" customWidth="1"/>
    <col min="14596" max="14596" width="29.3984375" customWidth="1"/>
    <col min="14848" max="14848" width="21.59765625" customWidth="1"/>
    <col min="14851" max="14851" width="30.86328125" customWidth="1"/>
    <col min="14852" max="14852" width="29.3984375" customWidth="1"/>
    <col min="15104" max="15104" width="21.59765625" customWidth="1"/>
    <col min="15107" max="15107" width="30.86328125" customWidth="1"/>
    <col min="15108" max="15108" width="29.3984375" customWidth="1"/>
    <col min="15360" max="15360" width="21.59765625" customWidth="1"/>
    <col min="15363" max="15363" width="30.86328125" customWidth="1"/>
    <col min="15364" max="15364" width="29.3984375" customWidth="1"/>
    <col min="15616" max="15616" width="21.59765625" customWidth="1"/>
    <col min="15619" max="15619" width="30.86328125" customWidth="1"/>
    <col min="15620" max="15620" width="29.3984375" customWidth="1"/>
    <col min="15872" max="15872" width="21.59765625" customWidth="1"/>
    <col min="15875" max="15875" width="30.86328125" customWidth="1"/>
    <col min="15876" max="15876" width="29.3984375" customWidth="1"/>
    <col min="16128" max="16128" width="21.59765625" customWidth="1"/>
    <col min="16131" max="16131" width="30.86328125" customWidth="1"/>
    <col min="16132" max="16132" width="29.3984375" customWidth="1"/>
  </cols>
  <sheetData>
    <row r="1" spans="1:4" s="7" customFormat="1" ht="27" thickBot="1" x14ac:dyDescent="0.5">
      <c r="A1" s="1" t="s">
        <v>0</v>
      </c>
      <c r="B1" s="1" t="s">
        <v>104</v>
      </c>
      <c r="C1" s="4" t="s">
        <v>5</v>
      </c>
      <c r="D1" s="1" t="s">
        <v>6</v>
      </c>
    </row>
    <row r="2" spans="1:4" s="90" customFormat="1" ht="12.75" x14ac:dyDescent="0.35">
      <c r="A2" s="20" t="s">
        <v>105</v>
      </c>
      <c r="B2" s="11">
        <v>1250</v>
      </c>
      <c r="C2" s="20" t="s">
        <v>119</v>
      </c>
      <c r="D2" s="42"/>
    </row>
    <row r="3" spans="1:4" s="90" customFormat="1" ht="12.75" x14ac:dyDescent="0.35">
      <c r="A3" s="20" t="s">
        <v>106</v>
      </c>
      <c r="B3" s="11">
        <v>1250</v>
      </c>
      <c r="C3" s="20" t="s">
        <v>119</v>
      </c>
      <c r="D3" s="11" t="s">
        <v>107</v>
      </c>
    </row>
    <row r="4" spans="1:4" s="7" customFormat="1" x14ac:dyDescent="0.45">
      <c r="A4" s="20" t="s">
        <v>109</v>
      </c>
      <c r="B4" s="11">
        <v>3150</v>
      </c>
      <c r="C4" s="20" t="s">
        <v>121</v>
      </c>
      <c r="D4" s="11" t="s">
        <v>165</v>
      </c>
    </row>
    <row r="5" spans="1:4" s="7" customFormat="1" x14ac:dyDescent="0.45">
      <c r="A5" s="20" t="s">
        <v>110</v>
      </c>
      <c r="B5" s="11">
        <v>0</v>
      </c>
      <c r="C5" s="20" t="s">
        <v>111</v>
      </c>
      <c r="D5" s="11" t="s">
        <v>166</v>
      </c>
    </row>
    <row r="6" spans="1:4" s="7" customFormat="1" x14ac:dyDescent="0.45">
      <c r="A6" s="20" t="s">
        <v>120</v>
      </c>
      <c r="B6" s="11">
        <v>500</v>
      </c>
      <c r="C6" s="20" t="s">
        <v>125</v>
      </c>
      <c r="D6" s="11" t="s">
        <v>126</v>
      </c>
    </row>
    <row r="7" spans="1:4" s="7" customFormat="1" ht="26.25" x14ac:dyDescent="0.45">
      <c r="A7" s="20" t="s">
        <v>112</v>
      </c>
      <c r="B7" s="11">
        <v>240</v>
      </c>
      <c r="C7" s="10" t="s">
        <v>127</v>
      </c>
      <c r="D7" s="11"/>
    </row>
    <row r="8" spans="1:4" s="7" customFormat="1" x14ac:dyDescent="0.45">
      <c r="A8" s="10" t="s">
        <v>113</v>
      </c>
      <c r="B8" s="11" t="s">
        <v>114</v>
      </c>
      <c r="C8" s="10" t="s">
        <v>115</v>
      </c>
      <c r="D8" s="11"/>
    </row>
    <row r="9" spans="1:4" s="7" customFormat="1" x14ac:dyDescent="0.45">
      <c r="A9" s="91" t="s">
        <v>122</v>
      </c>
      <c r="B9" s="92">
        <v>275</v>
      </c>
      <c r="C9" s="93" t="s">
        <v>124</v>
      </c>
      <c r="D9" s="94" t="s">
        <v>123</v>
      </c>
    </row>
    <row r="10" spans="1:4" x14ac:dyDescent="0.45">
      <c r="A10" s="98" t="s">
        <v>116</v>
      </c>
      <c r="B10" s="95">
        <f>SUM(B2:B9)</f>
        <v>6665</v>
      </c>
    </row>
    <row r="12" spans="1:4" x14ac:dyDescent="0.45">
      <c r="A12" s="96" t="s">
        <v>117</v>
      </c>
    </row>
    <row r="13" spans="1:4" x14ac:dyDescent="0.45">
      <c r="A13" s="97" t="s">
        <v>118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>Commercially sensitive data</Sensitivity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C6DA0C1-F4F0-40E9-854F-9BA25C79AABE}"/>
</file>

<file path=customXml/itemProps2.xml><?xml version="1.0" encoding="utf-8"?>
<ds:datastoreItem xmlns:ds="http://schemas.openxmlformats.org/officeDocument/2006/customXml" ds:itemID="{E41E41C5-BDDC-4A54-9095-323B00E7BA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D5A7E9-3B02-4907-8A37-F56D57D70237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80129174-c05c-43cc-8e32-21fcbdfe51bb"/>
    <ds:schemaRef ds:uri="http://purl.org/dc/dcmitype/"/>
    <ds:schemaRef ds:uri="958b15ed-c521-4290-b073-2e98d4cc1d7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Production costs </vt:lpstr>
      <vt:lpstr>TGE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Katy Fuller</cp:lastModifiedBy>
  <cp:lastPrinted>2017-10-06T15:48:50Z</cp:lastPrinted>
  <dcterms:created xsi:type="dcterms:W3CDTF">2017-04-19T14:59:41Z</dcterms:created>
  <dcterms:modified xsi:type="dcterms:W3CDTF">2017-10-06T15:49:34Z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