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Humber Bridge Sound Installation (Opera North)/A_Budget/"/>
    </mc:Choice>
  </mc:AlternateContent>
  <bookViews>
    <workbookView xWindow="0" yWindow="0" windowWidth="15090" windowHeight="66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D12" i="1"/>
  <c r="C13" i="1"/>
  <c r="B21" i="1"/>
  <c r="B13" i="1"/>
  <c r="B18" i="1"/>
  <c r="D4" i="1"/>
  <c r="D5" i="1"/>
  <c r="D6" i="1"/>
  <c r="D7" i="1"/>
  <c r="D8" i="1"/>
  <c r="D9" i="1"/>
  <c r="D10" i="1"/>
  <c r="D11" i="1"/>
  <c r="D14" i="1"/>
  <c r="D15" i="1"/>
  <c r="D3" i="1"/>
  <c r="D24" i="1" l="1"/>
  <c r="D13" i="1"/>
</calcChain>
</file>

<file path=xl/sharedStrings.xml><?xml version="1.0" encoding="utf-8"?>
<sst xmlns="http://schemas.openxmlformats.org/spreadsheetml/2006/main" count="23" uniqueCount="23">
  <si>
    <t>Height of the Reeds Budget Reconciliation</t>
  </si>
  <si>
    <t>Budget</t>
  </si>
  <si>
    <t>Spent</t>
  </si>
  <si>
    <t>Opera North Fee</t>
  </si>
  <si>
    <t>Opera North R&amp;D</t>
  </si>
  <si>
    <t>EM Cost</t>
  </si>
  <si>
    <t>Marketing</t>
  </si>
  <si>
    <t>EM</t>
  </si>
  <si>
    <t>Mobility Scooter</t>
  </si>
  <si>
    <t>EM April</t>
  </si>
  <si>
    <t>EM May</t>
  </si>
  <si>
    <t>EM June</t>
  </si>
  <si>
    <t>Production Team Expenses</t>
  </si>
  <si>
    <t>Evaluation</t>
  </si>
  <si>
    <t>Total Contra</t>
  </si>
  <si>
    <t>Gross Box Office Income</t>
  </si>
  <si>
    <t>Net Box Office Income</t>
  </si>
  <si>
    <t>Bottom Line</t>
  </si>
  <si>
    <t>Access</t>
  </si>
  <si>
    <t>Contra to Opera North</t>
  </si>
  <si>
    <t>Totals</t>
  </si>
  <si>
    <r>
      <t>Remaining/</t>
    </r>
    <r>
      <rPr>
        <b/>
        <sz val="11"/>
        <color rgb="FFFF0000"/>
        <rFont val="Calibri"/>
        <family val="2"/>
        <scheme val="minor"/>
      </rPr>
      <t>Overspend</t>
    </r>
  </si>
  <si>
    <t>Remaining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</si>
</sst>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6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4" fontId="0" fillId="0" borderId="0" xfId="0" applyNumberFormat="1"/>
    <xf numFmtId="166" fontId="0" fillId="0" borderId="0" xfId="0" applyNumberFormat="1"/>
    <xf numFmtId="0" fontId="2" fillId="0" borderId="0" xfId="1" applyFont="1"/>
    <xf numFmtId="166" fontId="2" fillId="0" borderId="0" xfId="1" applyNumberFormat="1" applyFont="1"/>
    <xf numFmtId="0" fontId="1" fillId="0" borderId="0" xfId="0" applyFont="1"/>
    <xf numFmtId="0" fontId="2" fillId="0" borderId="0" xfId="1" applyFont="1" applyFill="1"/>
    <xf numFmtId="166" fontId="1" fillId="0" borderId="0" xfId="0" applyNumberFormat="1" applyFont="1"/>
    <xf numFmtId="0" fontId="3" fillId="0" borderId="0" xfId="1" applyFont="1" applyFill="1"/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E33" sqref="E33"/>
    </sheetView>
  </sheetViews>
  <sheetFormatPr defaultRowHeight="15" x14ac:dyDescent="0.25"/>
  <cols>
    <col min="1" max="1" width="46" customWidth="1"/>
    <col min="2" max="2" width="20.140625" customWidth="1"/>
    <col min="3" max="3" width="19.28515625" customWidth="1"/>
    <col min="4" max="4" width="23.140625" customWidth="1"/>
  </cols>
  <sheetData>
    <row r="1" spans="1:4" x14ac:dyDescent="0.25">
      <c r="A1" t="s">
        <v>0</v>
      </c>
    </row>
    <row r="2" spans="1:4" x14ac:dyDescent="0.25">
      <c r="B2" s="5" t="s">
        <v>1</v>
      </c>
      <c r="C2" s="5" t="s">
        <v>2</v>
      </c>
      <c r="D2" s="5" t="s">
        <v>21</v>
      </c>
    </row>
    <row r="3" spans="1:4" x14ac:dyDescent="0.25">
      <c r="A3" t="s">
        <v>3</v>
      </c>
      <c r="B3" s="2">
        <v>86750</v>
      </c>
      <c r="C3" s="2">
        <v>86750</v>
      </c>
      <c r="D3" s="2">
        <f>SUM(B3-C3)</f>
        <v>0</v>
      </c>
    </row>
    <row r="4" spans="1:4" x14ac:dyDescent="0.25">
      <c r="A4" t="s">
        <v>4</v>
      </c>
      <c r="B4" s="2">
        <v>7000</v>
      </c>
      <c r="C4" s="2">
        <v>8870</v>
      </c>
      <c r="D4" s="2">
        <f t="shared" ref="D4:D18" si="0">SUM(B4-C4)</f>
        <v>-1870</v>
      </c>
    </row>
    <row r="5" spans="1:4" x14ac:dyDescent="0.25">
      <c r="A5" s="5" t="s">
        <v>5</v>
      </c>
      <c r="B5" s="2"/>
      <c r="C5" s="2"/>
      <c r="D5" s="2">
        <f t="shared" si="0"/>
        <v>0</v>
      </c>
    </row>
    <row r="6" spans="1:4" x14ac:dyDescent="0.25">
      <c r="A6" s="3" t="s">
        <v>9</v>
      </c>
      <c r="B6" s="4"/>
      <c r="C6" s="4">
        <v>3037</v>
      </c>
      <c r="D6" s="2">
        <f t="shared" si="0"/>
        <v>-3037</v>
      </c>
    </row>
    <row r="7" spans="1:4" x14ac:dyDescent="0.25">
      <c r="A7" s="3" t="s">
        <v>10</v>
      </c>
      <c r="B7" s="4"/>
      <c r="C7" s="4">
        <v>962.5</v>
      </c>
      <c r="D7" s="2">
        <f t="shared" si="0"/>
        <v>-962.5</v>
      </c>
    </row>
    <row r="8" spans="1:4" x14ac:dyDescent="0.25">
      <c r="A8" s="3" t="s">
        <v>11</v>
      </c>
      <c r="B8" s="4"/>
      <c r="C8" s="4">
        <v>962.5</v>
      </c>
      <c r="D8" s="2">
        <f t="shared" si="0"/>
        <v>-962.5</v>
      </c>
    </row>
    <row r="9" spans="1:4" x14ac:dyDescent="0.25">
      <c r="A9" s="6" t="s">
        <v>6</v>
      </c>
      <c r="B9" s="2">
        <v>5000</v>
      </c>
      <c r="C9" s="2">
        <v>2639</v>
      </c>
      <c r="D9" s="2">
        <f t="shared" si="0"/>
        <v>2361</v>
      </c>
    </row>
    <row r="10" spans="1:4" x14ac:dyDescent="0.25">
      <c r="A10" s="6" t="s">
        <v>12</v>
      </c>
      <c r="B10" s="2">
        <v>500</v>
      </c>
      <c r="C10" s="2">
        <v>500</v>
      </c>
      <c r="D10" s="2">
        <f t="shared" si="0"/>
        <v>0</v>
      </c>
    </row>
    <row r="11" spans="1:4" x14ac:dyDescent="0.25">
      <c r="A11" s="6" t="s">
        <v>13</v>
      </c>
      <c r="B11" s="2">
        <v>750</v>
      </c>
      <c r="C11" s="2">
        <v>250</v>
      </c>
      <c r="D11" s="2">
        <f t="shared" si="0"/>
        <v>500</v>
      </c>
    </row>
    <row r="12" spans="1:4" x14ac:dyDescent="0.25">
      <c r="A12" s="6" t="s">
        <v>18</v>
      </c>
      <c r="B12" s="2"/>
      <c r="C12" s="2">
        <v>300</v>
      </c>
      <c r="D12" s="2">
        <f t="shared" si="0"/>
        <v>-300</v>
      </c>
    </row>
    <row r="13" spans="1:4" x14ac:dyDescent="0.25">
      <c r="A13" s="8" t="s">
        <v>20</v>
      </c>
      <c r="B13" s="7">
        <f>SUM(B3:B11)</f>
        <v>100000</v>
      </c>
      <c r="C13" s="7">
        <f>SUM(C3:C12)</f>
        <v>104271</v>
      </c>
      <c r="D13" s="7">
        <f>SUM(D3:D12)</f>
        <v>-4271</v>
      </c>
    </row>
    <row r="14" spans="1:4" x14ac:dyDescent="0.25">
      <c r="B14" s="2"/>
      <c r="C14" s="2"/>
      <c r="D14" s="2">
        <f t="shared" si="0"/>
        <v>0</v>
      </c>
    </row>
    <row r="15" spans="1:4" x14ac:dyDescent="0.25">
      <c r="A15" s="5" t="s">
        <v>19</v>
      </c>
      <c r="B15" s="2"/>
      <c r="C15" s="2"/>
      <c r="D15" s="2">
        <f t="shared" si="0"/>
        <v>0</v>
      </c>
    </row>
    <row r="16" spans="1:4" x14ac:dyDescent="0.25">
      <c r="A16" t="s">
        <v>7</v>
      </c>
      <c r="B16" s="2">
        <v>1650</v>
      </c>
      <c r="C16" s="2"/>
      <c r="D16" s="2"/>
    </row>
    <row r="17" spans="1:4" x14ac:dyDescent="0.25">
      <c r="A17" t="s">
        <v>8</v>
      </c>
      <c r="B17" s="2">
        <v>94</v>
      </c>
      <c r="C17" s="2"/>
      <c r="D17" s="2"/>
    </row>
    <row r="18" spans="1:4" x14ac:dyDescent="0.25">
      <c r="A18" s="5" t="s">
        <v>14</v>
      </c>
      <c r="B18" s="7">
        <f>SUM(B16:B17)</f>
        <v>1744</v>
      </c>
      <c r="C18" s="2"/>
      <c r="D18" s="2"/>
    </row>
    <row r="19" spans="1:4" x14ac:dyDescent="0.25">
      <c r="B19" s="2"/>
      <c r="C19" s="2"/>
      <c r="D19" s="2"/>
    </row>
    <row r="20" spans="1:4" x14ac:dyDescent="0.25">
      <c r="A20" t="s">
        <v>15</v>
      </c>
      <c r="B20" s="2">
        <v>11501</v>
      </c>
      <c r="C20" s="2"/>
      <c r="D20" s="2"/>
    </row>
    <row r="21" spans="1:4" x14ac:dyDescent="0.25">
      <c r="A21" s="5" t="s">
        <v>16</v>
      </c>
      <c r="B21" s="7">
        <f>SUM(B20/1.2)</f>
        <v>9584.1666666666679</v>
      </c>
      <c r="C21" s="2"/>
      <c r="D21" s="2"/>
    </row>
    <row r="22" spans="1:4" x14ac:dyDescent="0.25">
      <c r="B22" s="2"/>
      <c r="C22" s="2"/>
    </row>
    <row r="23" spans="1:4" x14ac:dyDescent="0.25">
      <c r="C23" s="2"/>
    </row>
    <row r="24" spans="1:4" x14ac:dyDescent="0.25">
      <c r="C24" s="2"/>
      <c r="D24" s="2">
        <f>SUM(D3:D21)</f>
        <v>-8542</v>
      </c>
    </row>
    <row r="25" spans="1:4" x14ac:dyDescent="0.25">
      <c r="A25" s="5" t="s">
        <v>17</v>
      </c>
      <c r="B25" s="7">
        <f>SUM(C13-B18)-B21</f>
        <v>92942.833333333328</v>
      </c>
      <c r="C25" s="2"/>
      <c r="D25" s="2"/>
    </row>
    <row r="26" spans="1:4" x14ac:dyDescent="0.25">
      <c r="B26" s="2"/>
      <c r="C26" s="2"/>
      <c r="D26" s="2"/>
    </row>
    <row r="27" spans="1:4" x14ac:dyDescent="0.25">
      <c r="A27" s="5" t="s">
        <v>22</v>
      </c>
      <c r="B27" s="7">
        <f>SUM(B13-B25)</f>
        <v>7057.1666666666715</v>
      </c>
      <c r="C27" s="2"/>
      <c r="D27" s="2"/>
    </row>
    <row r="28" spans="1:4" x14ac:dyDescent="0.25">
      <c r="B28" s="2"/>
      <c r="C28" s="2"/>
      <c r="D28" s="2"/>
    </row>
    <row r="29" spans="1:4" x14ac:dyDescent="0.25">
      <c r="B29" s="2"/>
      <c r="C29" s="2"/>
      <c r="D29" s="2"/>
    </row>
    <row r="30" spans="1:4" x14ac:dyDescent="0.25">
      <c r="B30" s="1"/>
      <c r="C30" s="1"/>
      <c r="D30" s="1"/>
    </row>
    <row r="31" spans="1:4" x14ac:dyDescent="0.25">
      <c r="B31" s="1"/>
      <c r="C31" s="1"/>
      <c r="D31" s="1"/>
    </row>
  </sheetData>
  <conditionalFormatting sqref="D3:D2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0EAA81F-6847-49A0-B406-52774A512FB9}"/>
</file>

<file path=customXml/itemProps2.xml><?xml version="1.0" encoding="utf-8"?>
<ds:datastoreItem xmlns:ds="http://schemas.openxmlformats.org/officeDocument/2006/customXml" ds:itemID="{AD6CED42-D800-4439-AC53-67D21EE03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B2985-5B9E-44A0-90FD-7EE7BCA448E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0129174-c05c-43cc-8e32-21fcbdfe51bb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2017-05-18T08:21:36Z</dcterms:created>
  <dcterms:modified xsi:type="dcterms:W3CDTF">2017-05-22T08:35:38Z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